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mc:AlternateContent xmlns:mc="http://schemas.openxmlformats.org/markup-compatibility/2006">
    <mc:Choice Requires="x15">
      <x15ac:absPath xmlns:x15ac="http://schemas.microsoft.com/office/spreadsheetml/2010/11/ac" url="https://mphcmiuedu-my.sharepoint.com/personal/babaiu19004_student_hcmiu_edu_vn/Documents/Desktop/DA/Excel co ban/"/>
    </mc:Choice>
  </mc:AlternateContent>
  <xr:revisionPtr revIDLastSave="244" documentId="8_{92EA24E2-E8E9-4197-9C2F-0F0DEBCDE6FC}" xr6:coauthVersionLast="47" xr6:coauthVersionMax="47" xr10:uidLastSave="{70019078-1F58-4C47-B48C-5F3E7D149587}"/>
  <bookViews>
    <workbookView xWindow="-110" yWindow="-110" windowWidth="19420" windowHeight="10300" activeTab="2" xr2:uid="{00000000-000D-0000-FFFF-FFFF00000000}"/>
  </bookViews>
  <sheets>
    <sheet name="Data" sheetId="2" r:id="rId1"/>
    <sheet name="Sheet1" sheetId="4" r:id="rId2"/>
    <sheet name="Dashboard" sheetId="3" r:id="rId3"/>
  </sheets>
  <definedNames>
    <definedName name="_xlchart.v5.0" hidden="1">Sheet1!$D$26</definedName>
    <definedName name="_xlchart.v5.1" hidden="1">Sheet1!$D$27:$D$76</definedName>
    <definedName name="_xlchart.v5.2" hidden="1">Sheet1!$E$26</definedName>
    <definedName name="_xlchart.v5.3" hidden="1">Sheet1!$E$27:$E$76</definedName>
    <definedName name="_xlchart.v5.4" hidden="1">Sheet1!$D$26</definedName>
    <definedName name="_xlchart.v5.5" hidden="1">Sheet1!$D$27:$D$76</definedName>
    <definedName name="_xlchart.v5.6" hidden="1">Sheet1!$E$26</definedName>
    <definedName name="_xlchart.v5.7" hidden="1">Sheet1!$E$27:$E$76</definedName>
    <definedName name="NativeTimeline_Invoice_Date">#N/A</definedName>
    <definedName name="Slicer_Beverage_Brand">#N/A</definedName>
    <definedName name="Slicer_Region">#N/A</definedName>
    <definedName name="Slicer_Retailer">#N/A</definedName>
  </definedNames>
  <calcPr calcId="191029"/>
  <pivotCaches>
    <pivotCache cacheId="1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hwl5n/6E4JEifg9kWlAttRGuttmA=="/>
    </ext>
  </extLst>
</workbook>
</file>

<file path=xl/calcChain.xml><?xml version="1.0" encoding="utf-8"?>
<calcChain xmlns="http://schemas.openxmlformats.org/spreadsheetml/2006/main">
  <c r="E28" i="4" l="1"/>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27" i="4"/>
  <c r="R3893" i="2"/>
  <c r="Q3893" i="2"/>
  <c r="P3893" i="2"/>
  <c r="K3893" i="2"/>
  <c r="L3893" i="2" s="1"/>
  <c r="R3892" i="2"/>
  <c r="Q3892" i="2"/>
  <c r="P3892" i="2"/>
  <c r="K3892" i="2"/>
  <c r="L3892" i="2" s="1"/>
  <c r="R3891" i="2"/>
  <c r="Q3891" i="2"/>
  <c r="P3891" i="2"/>
  <c r="K3891" i="2"/>
  <c r="L3891" i="2" s="1"/>
  <c r="R3890" i="2"/>
  <c r="Q3890" i="2"/>
  <c r="P3890" i="2"/>
  <c r="K3890" i="2"/>
  <c r="L3890" i="2" s="1"/>
  <c r="R3889" i="2"/>
  <c r="Q3889" i="2"/>
  <c r="P3889" i="2"/>
  <c r="L3889" i="2"/>
  <c r="K3889" i="2"/>
  <c r="R3888" i="2"/>
  <c r="Q3888" i="2"/>
  <c r="P3888" i="2"/>
  <c r="L3888" i="2"/>
  <c r="K3888" i="2"/>
  <c r="R3887" i="2"/>
  <c r="Q3887" i="2"/>
  <c r="P3887" i="2"/>
  <c r="K3887" i="2"/>
  <c r="L3887" i="2" s="1"/>
  <c r="R3886" i="2"/>
  <c r="Q3886" i="2"/>
  <c r="P3886" i="2"/>
  <c r="L3886" i="2"/>
  <c r="K3886" i="2"/>
  <c r="R3885" i="2"/>
  <c r="Q3885" i="2"/>
  <c r="P3885" i="2"/>
  <c r="K3885" i="2"/>
  <c r="L3885" i="2" s="1"/>
  <c r="R3884" i="2"/>
  <c r="Q3884" i="2"/>
  <c r="P3884" i="2"/>
  <c r="K3884" i="2"/>
  <c r="L3884" i="2" s="1"/>
  <c r="R3883" i="2"/>
  <c r="Q3883" i="2"/>
  <c r="P3883" i="2"/>
  <c r="L3883" i="2"/>
  <c r="K3883" i="2"/>
  <c r="R3882" i="2"/>
  <c r="Q3882" i="2"/>
  <c r="P3882" i="2"/>
  <c r="K3882" i="2"/>
  <c r="L3882" i="2" s="1"/>
  <c r="R3881" i="2"/>
  <c r="Q3881" i="2"/>
  <c r="P3881" i="2"/>
  <c r="K3881" i="2"/>
  <c r="L3881" i="2" s="1"/>
  <c r="R3880" i="2"/>
  <c r="Q3880" i="2"/>
  <c r="P3880" i="2"/>
  <c r="L3880" i="2"/>
  <c r="K3880" i="2"/>
  <c r="R3879" i="2"/>
  <c r="Q3879" i="2"/>
  <c r="P3879" i="2"/>
  <c r="K3879" i="2"/>
  <c r="L3879" i="2" s="1"/>
  <c r="R3878" i="2"/>
  <c r="Q3878" i="2"/>
  <c r="P3878" i="2"/>
  <c r="K3878" i="2"/>
  <c r="L3878" i="2" s="1"/>
  <c r="R3877" i="2"/>
  <c r="Q3877" i="2"/>
  <c r="P3877" i="2"/>
  <c r="L3877" i="2"/>
  <c r="K3877" i="2"/>
  <c r="R3876" i="2"/>
  <c r="Q3876" i="2"/>
  <c r="P3876" i="2"/>
  <c r="L3876" i="2"/>
  <c r="K3876" i="2"/>
  <c r="R3875" i="2"/>
  <c r="Q3875" i="2"/>
  <c r="P3875" i="2"/>
  <c r="L3875" i="2"/>
  <c r="K3875" i="2"/>
  <c r="R3874" i="2"/>
  <c r="Q3874" i="2"/>
  <c r="P3874" i="2"/>
  <c r="L3874" i="2"/>
  <c r="K3874" i="2"/>
  <c r="R3873" i="2"/>
  <c r="Q3873" i="2"/>
  <c r="P3873" i="2"/>
  <c r="K3873" i="2"/>
  <c r="L3873" i="2" s="1"/>
  <c r="R3872" i="2"/>
  <c r="Q3872" i="2"/>
  <c r="P3872" i="2"/>
  <c r="K3872" i="2"/>
  <c r="L3872" i="2" s="1"/>
  <c r="R3871" i="2"/>
  <c r="Q3871" i="2"/>
  <c r="P3871" i="2"/>
  <c r="L3871" i="2"/>
  <c r="K3871" i="2"/>
  <c r="R3870" i="2"/>
  <c r="Q3870" i="2"/>
  <c r="P3870" i="2"/>
  <c r="L3870" i="2"/>
  <c r="K3870" i="2"/>
  <c r="R3869" i="2"/>
  <c r="Q3869" i="2"/>
  <c r="P3869" i="2"/>
  <c r="K3869" i="2"/>
  <c r="L3869" i="2" s="1"/>
  <c r="R3868" i="2"/>
  <c r="Q3868" i="2"/>
  <c r="P3868" i="2"/>
  <c r="K3868" i="2"/>
  <c r="L3868" i="2" s="1"/>
  <c r="R3867" i="2"/>
  <c r="Q3867" i="2"/>
  <c r="P3867" i="2"/>
  <c r="K3867" i="2"/>
  <c r="L3867" i="2" s="1"/>
  <c r="R3866" i="2"/>
  <c r="Q3866" i="2"/>
  <c r="P3866" i="2"/>
  <c r="K3866" i="2"/>
  <c r="L3866" i="2" s="1"/>
  <c r="R3865" i="2"/>
  <c r="Q3865" i="2"/>
  <c r="P3865" i="2"/>
  <c r="L3865" i="2"/>
  <c r="K3865" i="2"/>
  <c r="R3864" i="2"/>
  <c r="Q3864" i="2"/>
  <c r="P3864" i="2"/>
  <c r="K3864" i="2"/>
  <c r="L3864" i="2" s="1"/>
  <c r="R3863" i="2"/>
  <c r="Q3863" i="2"/>
  <c r="P3863" i="2"/>
  <c r="K3863" i="2"/>
  <c r="L3863" i="2" s="1"/>
  <c r="R3862" i="2"/>
  <c r="Q3862" i="2"/>
  <c r="P3862" i="2"/>
  <c r="L3862" i="2"/>
  <c r="K3862" i="2"/>
  <c r="R3861" i="2"/>
  <c r="Q3861" i="2"/>
  <c r="P3861" i="2"/>
  <c r="L3861" i="2"/>
  <c r="K3861" i="2"/>
  <c r="R3860" i="2"/>
  <c r="Q3860" i="2"/>
  <c r="P3860" i="2"/>
  <c r="K3860" i="2"/>
  <c r="L3860" i="2" s="1"/>
  <c r="R3859" i="2"/>
  <c r="Q3859" i="2"/>
  <c r="P3859" i="2"/>
  <c r="L3859" i="2"/>
  <c r="K3859" i="2"/>
  <c r="R3858" i="2"/>
  <c r="Q3858" i="2"/>
  <c r="P3858" i="2"/>
  <c r="K3858" i="2"/>
  <c r="L3858" i="2" s="1"/>
  <c r="R3857" i="2"/>
  <c r="Q3857" i="2"/>
  <c r="P3857" i="2"/>
  <c r="K3857" i="2"/>
  <c r="L3857" i="2" s="1"/>
  <c r="R3856" i="2"/>
  <c r="Q3856" i="2"/>
  <c r="P3856" i="2"/>
  <c r="K3856" i="2"/>
  <c r="L3856" i="2" s="1"/>
  <c r="R3855" i="2"/>
  <c r="Q3855" i="2"/>
  <c r="P3855" i="2"/>
  <c r="K3855" i="2"/>
  <c r="L3855" i="2" s="1"/>
  <c r="R3854" i="2"/>
  <c r="Q3854" i="2"/>
  <c r="P3854" i="2"/>
  <c r="K3854" i="2"/>
  <c r="L3854" i="2" s="1"/>
  <c r="R3853" i="2"/>
  <c r="Q3853" i="2"/>
  <c r="P3853" i="2"/>
  <c r="L3853" i="2"/>
  <c r="K3853" i="2"/>
  <c r="R3852" i="2"/>
  <c r="Q3852" i="2"/>
  <c r="P3852" i="2"/>
  <c r="K3852" i="2"/>
  <c r="L3852" i="2" s="1"/>
  <c r="R3851" i="2"/>
  <c r="Q3851" i="2"/>
  <c r="P3851" i="2"/>
  <c r="K3851" i="2"/>
  <c r="L3851" i="2" s="1"/>
  <c r="R3850" i="2"/>
  <c r="Q3850" i="2"/>
  <c r="P3850" i="2"/>
  <c r="L3850" i="2"/>
  <c r="K3850" i="2"/>
  <c r="R3849" i="2"/>
  <c r="Q3849" i="2"/>
  <c r="P3849" i="2"/>
  <c r="K3849" i="2"/>
  <c r="L3849" i="2" s="1"/>
  <c r="R3848" i="2"/>
  <c r="Q3848" i="2"/>
  <c r="P3848" i="2"/>
  <c r="K3848" i="2"/>
  <c r="L3848" i="2" s="1"/>
  <c r="R3847" i="2"/>
  <c r="Q3847" i="2"/>
  <c r="P3847" i="2"/>
  <c r="L3847" i="2"/>
  <c r="K3847" i="2"/>
  <c r="R3846" i="2"/>
  <c r="Q3846" i="2"/>
  <c r="P3846" i="2"/>
  <c r="K3846" i="2"/>
  <c r="L3846" i="2" s="1"/>
  <c r="R3845" i="2"/>
  <c r="Q3845" i="2"/>
  <c r="P3845" i="2"/>
  <c r="K3845" i="2"/>
  <c r="L3845" i="2" s="1"/>
  <c r="R3844" i="2"/>
  <c r="Q3844" i="2"/>
  <c r="P3844" i="2"/>
  <c r="K3844" i="2"/>
  <c r="L3844" i="2" s="1"/>
  <c r="R3843" i="2"/>
  <c r="Q3843" i="2"/>
  <c r="P3843" i="2"/>
  <c r="K3843" i="2"/>
  <c r="L3843" i="2" s="1"/>
  <c r="R3842" i="2"/>
  <c r="Q3842" i="2"/>
  <c r="P3842" i="2"/>
  <c r="K3842" i="2"/>
  <c r="L3842" i="2" s="1"/>
  <c r="R3841" i="2"/>
  <c r="Q3841" i="2"/>
  <c r="P3841" i="2"/>
  <c r="L3841" i="2"/>
  <c r="K3841" i="2"/>
  <c r="R3840" i="2"/>
  <c r="Q3840" i="2"/>
  <c r="P3840" i="2"/>
  <c r="K3840" i="2"/>
  <c r="L3840" i="2" s="1"/>
  <c r="R3839" i="2"/>
  <c r="Q3839" i="2"/>
  <c r="P3839" i="2"/>
  <c r="L3839" i="2"/>
  <c r="K3839" i="2"/>
  <c r="R3838" i="2"/>
  <c r="Q3838" i="2"/>
  <c r="P3838" i="2"/>
  <c r="L3838" i="2"/>
  <c r="K3838" i="2"/>
  <c r="R3837" i="2"/>
  <c r="Q3837" i="2"/>
  <c r="P3837" i="2"/>
  <c r="K3837" i="2"/>
  <c r="L3837" i="2" s="1"/>
  <c r="R3836" i="2"/>
  <c r="Q3836" i="2"/>
  <c r="P3836" i="2"/>
  <c r="K3836" i="2"/>
  <c r="L3836" i="2" s="1"/>
  <c r="R3835" i="2"/>
  <c r="Q3835" i="2"/>
  <c r="P3835" i="2"/>
  <c r="L3835" i="2"/>
  <c r="K3835" i="2"/>
  <c r="R3834" i="2"/>
  <c r="Q3834" i="2"/>
  <c r="P3834" i="2"/>
  <c r="K3834" i="2"/>
  <c r="L3834" i="2" s="1"/>
  <c r="R3833" i="2"/>
  <c r="Q3833" i="2"/>
  <c r="P3833" i="2"/>
  <c r="K3833" i="2"/>
  <c r="L3833" i="2" s="1"/>
  <c r="R3832" i="2"/>
  <c r="Q3832" i="2"/>
  <c r="P3832" i="2"/>
  <c r="L3832" i="2"/>
  <c r="K3832" i="2"/>
  <c r="R3831" i="2"/>
  <c r="Q3831" i="2"/>
  <c r="P3831" i="2"/>
  <c r="K3831" i="2"/>
  <c r="L3831" i="2" s="1"/>
  <c r="R3830" i="2"/>
  <c r="Q3830" i="2"/>
  <c r="P3830" i="2"/>
  <c r="L3830" i="2"/>
  <c r="K3830" i="2"/>
  <c r="R3829" i="2"/>
  <c r="Q3829" i="2"/>
  <c r="P3829" i="2"/>
  <c r="L3829" i="2"/>
  <c r="K3829" i="2"/>
  <c r="R3828" i="2"/>
  <c r="Q3828" i="2"/>
  <c r="P3828" i="2"/>
  <c r="K3828" i="2"/>
  <c r="L3828" i="2" s="1"/>
  <c r="R3827" i="2"/>
  <c r="Q3827" i="2"/>
  <c r="P3827" i="2"/>
  <c r="K3827" i="2"/>
  <c r="L3827" i="2" s="1"/>
  <c r="R3826" i="2"/>
  <c r="Q3826" i="2"/>
  <c r="P3826" i="2"/>
  <c r="L3826" i="2"/>
  <c r="K3826" i="2"/>
  <c r="R3825" i="2"/>
  <c r="Q3825" i="2"/>
  <c r="P3825" i="2"/>
  <c r="K3825" i="2"/>
  <c r="L3825" i="2" s="1"/>
  <c r="R3824" i="2"/>
  <c r="Q3824" i="2"/>
  <c r="P3824" i="2"/>
  <c r="K3824" i="2"/>
  <c r="L3824" i="2" s="1"/>
  <c r="R3823" i="2"/>
  <c r="Q3823" i="2"/>
  <c r="P3823" i="2"/>
  <c r="K3823" i="2"/>
  <c r="L3823" i="2" s="1"/>
  <c r="R3822" i="2"/>
  <c r="Q3822" i="2"/>
  <c r="P3822" i="2"/>
  <c r="K3822" i="2"/>
  <c r="L3822" i="2" s="1"/>
  <c r="K3821" i="2"/>
  <c r="L3821" i="2" s="1"/>
  <c r="L3820" i="2"/>
  <c r="K3820" i="2"/>
  <c r="L3819" i="2"/>
  <c r="K3819" i="2"/>
  <c r="K3818" i="2"/>
  <c r="L3818" i="2" s="1"/>
  <c r="L3817" i="2"/>
  <c r="K3817" i="2"/>
  <c r="L3816" i="2"/>
  <c r="K3816" i="2"/>
  <c r="K3815" i="2"/>
  <c r="L3815" i="2" s="1"/>
  <c r="L3814" i="2"/>
  <c r="K3814" i="2"/>
  <c r="K3813" i="2"/>
  <c r="L3813" i="2" s="1"/>
  <c r="L3812" i="2"/>
  <c r="K3812" i="2"/>
  <c r="K3811" i="2"/>
  <c r="L3811" i="2" s="1"/>
  <c r="K3810" i="2"/>
  <c r="L3810" i="2" s="1"/>
  <c r="K3809" i="2"/>
  <c r="L3809" i="2" s="1"/>
  <c r="L3808" i="2"/>
  <c r="K3808" i="2"/>
  <c r="L3807" i="2"/>
  <c r="K3807" i="2"/>
  <c r="L3806" i="2"/>
  <c r="K3806" i="2"/>
  <c r="K3805" i="2"/>
  <c r="L3805" i="2" s="1"/>
  <c r="L3804" i="2"/>
  <c r="K3804" i="2"/>
  <c r="K3803" i="2"/>
  <c r="L3803" i="2" s="1"/>
  <c r="L3802" i="2"/>
  <c r="K3802" i="2"/>
  <c r="L3801" i="2"/>
  <c r="K3801" i="2"/>
  <c r="L3800" i="2"/>
  <c r="K3800" i="2"/>
  <c r="L3799" i="2"/>
  <c r="K3799" i="2"/>
  <c r="K3798" i="2"/>
  <c r="L3798" i="2" s="1"/>
  <c r="K3797" i="2"/>
  <c r="L3797" i="2" s="1"/>
  <c r="L3796" i="2"/>
  <c r="K3796" i="2"/>
  <c r="K3795" i="2"/>
  <c r="L3795" i="2" s="1"/>
  <c r="K3794" i="2"/>
  <c r="L3794" i="2" s="1"/>
  <c r="L3793" i="2"/>
  <c r="K3793" i="2"/>
  <c r="K3792" i="2"/>
  <c r="L3792" i="2" s="1"/>
  <c r="K3791" i="2"/>
  <c r="L3791" i="2" s="1"/>
  <c r="L3790" i="2"/>
  <c r="K3790" i="2"/>
  <c r="L3789" i="2"/>
  <c r="K3789" i="2"/>
  <c r="K3788" i="2"/>
  <c r="L3788" i="2" s="1"/>
  <c r="K3787" i="2"/>
  <c r="L3787" i="2" s="1"/>
  <c r="L3786" i="2"/>
  <c r="K3786" i="2"/>
  <c r="K3785" i="2"/>
  <c r="L3785" i="2" s="1"/>
  <c r="L3784" i="2"/>
  <c r="K3784" i="2"/>
  <c r="L3783" i="2"/>
  <c r="K3783" i="2"/>
  <c r="K3782" i="2"/>
  <c r="L3782" i="2" s="1"/>
  <c r="K3781" i="2"/>
  <c r="L3781" i="2" s="1"/>
  <c r="K3780" i="2"/>
  <c r="L3780" i="2" s="1"/>
  <c r="K3779" i="2"/>
  <c r="L3779" i="2" s="1"/>
  <c r="L3778" i="2"/>
  <c r="K3778" i="2"/>
  <c r="K3777" i="2"/>
  <c r="L3777" i="2" s="1"/>
  <c r="L3776" i="2"/>
  <c r="K3776" i="2"/>
  <c r="K3775" i="2"/>
  <c r="L3775" i="2" s="1"/>
  <c r="K3774" i="2"/>
  <c r="L3774" i="2" s="1"/>
  <c r="K3773" i="2"/>
  <c r="L3773" i="2" s="1"/>
  <c r="L3772" i="2"/>
  <c r="K3772" i="2"/>
  <c r="L3771" i="2"/>
  <c r="K3771" i="2"/>
  <c r="L3770" i="2"/>
  <c r="K3770" i="2"/>
  <c r="K3769" i="2"/>
  <c r="L3769" i="2" s="1"/>
  <c r="K3768" i="2"/>
  <c r="L3768" i="2" s="1"/>
  <c r="K3767" i="2"/>
  <c r="L3767" i="2" s="1"/>
  <c r="L3766" i="2"/>
  <c r="K3766" i="2"/>
  <c r="K3765" i="2"/>
  <c r="L3765" i="2" s="1"/>
  <c r="K3764" i="2"/>
  <c r="L3764" i="2" s="1"/>
  <c r="L3763" i="2"/>
  <c r="K3763" i="2"/>
  <c r="L3762" i="2"/>
  <c r="K3762" i="2"/>
  <c r="K3761" i="2"/>
  <c r="L3761" i="2" s="1"/>
  <c r="K3760" i="2"/>
  <c r="L3760" i="2" s="1"/>
  <c r="K3759" i="2"/>
  <c r="L3759" i="2" s="1"/>
  <c r="L3758" i="2"/>
  <c r="K3758" i="2"/>
  <c r="L3757" i="2"/>
  <c r="K3757" i="2"/>
  <c r="K3756" i="2"/>
  <c r="L3756" i="2" s="1"/>
  <c r="K3755" i="2"/>
  <c r="L3755" i="2" s="1"/>
  <c r="L3754" i="2"/>
  <c r="K3754" i="2"/>
  <c r="L3753" i="2"/>
  <c r="K3753" i="2"/>
  <c r="K3752" i="2"/>
  <c r="L3752" i="2" s="1"/>
  <c r="K3751" i="2"/>
  <c r="L3751" i="2" s="1"/>
  <c r="L3750" i="2"/>
  <c r="K3750" i="2"/>
  <c r="K3749" i="2"/>
  <c r="L3749" i="2" s="1"/>
  <c r="K3748" i="2"/>
  <c r="L3748" i="2" s="1"/>
  <c r="K3747" i="2"/>
  <c r="L3747" i="2" s="1"/>
  <c r="K3746" i="2"/>
  <c r="L3746" i="2" s="1"/>
  <c r="L3745" i="2"/>
  <c r="K3745" i="2"/>
  <c r="L3744" i="2"/>
  <c r="K3744" i="2"/>
  <c r="K3743" i="2"/>
  <c r="L3743" i="2" s="1"/>
  <c r="K3742" i="2"/>
  <c r="L3742" i="2" s="1"/>
  <c r="K3741" i="2"/>
  <c r="L3741" i="2" s="1"/>
  <c r="L3740" i="2"/>
  <c r="K3740" i="2"/>
  <c r="K3739" i="2"/>
  <c r="L3739" i="2" s="1"/>
  <c r="K3738" i="2"/>
  <c r="L3738" i="2" s="1"/>
  <c r="K3737" i="2"/>
  <c r="L3737" i="2" s="1"/>
  <c r="K3736" i="2"/>
  <c r="L3736" i="2" s="1"/>
  <c r="K3735" i="2"/>
  <c r="L3735" i="2" s="1"/>
  <c r="K3734" i="2"/>
  <c r="L3734" i="2" s="1"/>
  <c r="K3733" i="2"/>
  <c r="L3733" i="2" s="1"/>
  <c r="L3732" i="2"/>
  <c r="K3732" i="2"/>
  <c r="K3731" i="2"/>
  <c r="L3731" i="2" s="1"/>
  <c r="L3730" i="2"/>
  <c r="K3730" i="2"/>
  <c r="K3729" i="2"/>
  <c r="L3729" i="2" s="1"/>
  <c r="K3728" i="2"/>
  <c r="L3728" i="2" s="1"/>
  <c r="L3727" i="2"/>
  <c r="K3727" i="2"/>
  <c r="K3726" i="2"/>
  <c r="L3726" i="2" s="1"/>
  <c r="K3725" i="2"/>
  <c r="L3725" i="2" s="1"/>
  <c r="L3724" i="2"/>
  <c r="K3724" i="2"/>
  <c r="K3723" i="2"/>
  <c r="L3723" i="2" s="1"/>
  <c r="K3722" i="2"/>
  <c r="L3722" i="2" s="1"/>
  <c r="K3721" i="2"/>
  <c r="L3721" i="2" s="1"/>
  <c r="K3720" i="2"/>
  <c r="L3720" i="2" s="1"/>
  <c r="K3719" i="2"/>
  <c r="L3719" i="2" s="1"/>
  <c r="K3718" i="2"/>
  <c r="L3718" i="2" s="1"/>
  <c r="L3717" i="2"/>
  <c r="K3717" i="2"/>
  <c r="K3716" i="2"/>
  <c r="L3716" i="2" s="1"/>
  <c r="K3715" i="2"/>
  <c r="L3715" i="2" s="1"/>
  <c r="L3714" i="2"/>
  <c r="K3714" i="2"/>
  <c r="K3713" i="2"/>
  <c r="L3713" i="2" s="1"/>
  <c r="L3712" i="2"/>
  <c r="K3712" i="2"/>
  <c r="L3711" i="2"/>
  <c r="K3711" i="2"/>
  <c r="K3710" i="2"/>
  <c r="L3710" i="2" s="1"/>
  <c r="K3709" i="2"/>
  <c r="L3709" i="2" s="1"/>
  <c r="K3708" i="2"/>
  <c r="L3708" i="2" s="1"/>
  <c r="K3707" i="2"/>
  <c r="L3707" i="2" s="1"/>
  <c r="K3706" i="2"/>
  <c r="L3706" i="2" s="1"/>
  <c r="K3705" i="2"/>
  <c r="L3705" i="2" s="1"/>
  <c r="L3704" i="2"/>
  <c r="K3704" i="2"/>
  <c r="K3703" i="2"/>
  <c r="L3703" i="2" s="1"/>
  <c r="L3702" i="2"/>
  <c r="K3702" i="2"/>
  <c r="K3701" i="2"/>
  <c r="L3701" i="2" s="1"/>
  <c r="K3700" i="2"/>
  <c r="L3700" i="2" s="1"/>
  <c r="L3699" i="2"/>
  <c r="K3699" i="2"/>
  <c r="L3698" i="2"/>
  <c r="K3698" i="2"/>
  <c r="K3697" i="2"/>
  <c r="L3697" i="2" s="1"/>
  <c r="K3696" i="2"/>
  <c r="L3696" i="2" s="1"/>
  <c r="K3695" i="2"/>
  <c r="L3695" i="2" s="1"/>
  <c r="L3694" i="2"/>
  <c r="K3694" i="2"/>
  <c r="K3693" i="2"/>
  <c r="L3693" i="2" s="1"/>
  <c r="K3692" i="2"/>
  <c r="L3692" i="2" s="1"/>
  <c r="L3691" i="2"/>
  <c r="K3691" i="2"/>
  <c r="K3690" i="2"/>
  <c r="L3690" i="2" s="1"/>
  <c r="K3689" i="2"/>
  <c r="L3689" i="2" s="1"/>
  <c r="K3688" i="2"/>
  <c r="L3688" i="2" s="1"/>
  <c r="K3687" i="2"/>
  <c r="L3687" i="2" s="1"/>
  <c r="L3686" i="2"/>
  <c r="K3686" i="2"/>
  <c r="L3685" i="2"/>
  <c r="K3685" i="2"/>
  <c r="K3684" i="2"/>
  <c r="L3684" i="2" s="1"/>
  <c r="K3683" i="2"/>
  <c r="L3683" i="2" s="1"/>
  <c r="K3682" i="2"/>
  <c r="L3682" i="2" s="1"/>
  <c r="L3681" i="2"/>
  <c r="K3681" i="2"/>
  <c r="K3680" i="2"/>
  <c r="L3680" i="2" s="1"/>
  <c r="K3679" i="2"/>
  <c r="L3679" i="2" s="1"/>
  <c r="L3678" i="2"/>
  <c r="K3678" i="2"/>
  <c r="K3677" i="2"/>
  <c r="L3677" i="2" s="1"/>
  <c r="K3676" i="2"/>
  <c r="L3676" i="2" s="1"/>
  <c r="K3675" i="2"/>
  <c r="L3675" i="2" s="1"/>
  <c r="K3674" i="2"/>
  <c r="L3674" i="2" s="1"/>
  <c r="L3673" i="2"/>
  <c r="K3673" i="2"/>
  <c r="L3672" i="2"/>
  <c r="K3672" i="2"/>
  <c r="K3671" i="2"/>
  <c r="L3671" i="2" s="1"/>
  <c r="K3670" i="2"/>
  <c r="L3670" i="2" s="1"/>
  <c r="K3669" i="2"/>
  <c r="L3669" i="2" s="1"/>
  <c r="L3668" i="2"/>
  <c r="K3668" i="2"/>
  <c r="K3667" i="2"/>
  <c r="L3667" i="2" s="1"/>
  <c r="K3666" i="2"/>
  <c r="L3666" i="2" s="1"/>
  <c r="K3665" i="2"/>
  <c r="L3665" i="2" s="1"/>
  <c r="K3664" i="2"/>
  <c r="L3664" i="2" s="1"/>
  <c r="K3663" i="2"/>
  <c r="L3663" i="2" s="1"/>
  <c r="K3662" i="2"/>
  <c r="L3662" i="2" s="1"/>
  <c r="K3661" i="2"/>
  <c r="L3661" i="2" s="1"/>
  <c r="L3660" i="2"/>
  <c r="K3660" i="2"/>
  <c r="K3659" i="2"/>
  <c r="L3659" i="2" s="1"/>
  <c r="L3658" i="2"/>
  <c r="K3658" i="2"/>
  <c r="K3657" i="2"/>
  <c r="L3657" i="2" s="1"/>
  <c r="K3656" i="2"/>
  <c r="L3656" i="2" s="1"/>
  <c r="L3655" i="2"/>
  <c r="K3655" i="2"/>
  <c r="K3654" i="2"/>
  <c r="L3654" i="2" s="1"/>
  <c r="K3653" i="2"/>
  <c r="L3653" i="2" s="1"/>
  <c r="L3652" i="2"/>
  <c r="K3652" i="2"/>
  <c r="K3651" i="2"/>
  <c r="L3651" i="2" s="1"/>
  <c r="L3650" i="2"/>
  <c r="K3650" i="2"/>
  <c r="L3649" i="2"/>
  <c r="K3649" i="2"/>
  <c r="K3648" i="2"/>
  <c r="L3648" i="2" s="1"/>
  <c r="K3647" i="2"/>
  <c r="L3647" i="2" s="1"/>
  <c r="K3646" i="2"/>
  <c r="L3646" i="2" s="1"/>
  <c r="L3645" i="2"/>
  <c r="K3645" i="2"/>
  <c r="K3644" i="2"/>
  <c r="L3644" i="2" s="1"/>
  <c r="K3643" i="2"/>
  <c r="L3643" i="2" s="1"/>
  <c r="L3642" i="2"/>
  <c r="K3642" i="2"/>
  <c r="K3641" i="2"/>
  <c r="L3641" i="2" s="1"/>
  <c r="L3640" i="2"/>
  <c r="K3640" i="2"/>
  <c r="L3639" i="2"/>
  <c r="K3639" i="2"/>
  <c r="K3638" i="2"/>
  <c r="L3638" i="2" s="1"/>
  <c r="K3637" i="2"/>
  <c r="L3637" i="2" s="1"/>
  <c r="K3636" i="2"/>
  <c r="L3636" i="2" s="1"/>
  <c r="K3635" i="2"/>
  <c r="L3635" i="2" s="1"/>
  <c r="K3634" i="2"/>
  <c r="L3634" i="2" s="1"/>
  <c r="K3633" i="2"/>
  <c r="L3633" i="2" s="1"/>
  <c r="L3632" i="2"/>
  <c r="K3632" i="2"/>
  <c r="L3631" i="2"/>
  <c r="K3631" i="2"/>
  <c r="L3630" i="2"/>
  <c r="K3630" i="2"/>
  <c r="K3629" i="2"/>
  <c r="L3629" i="2" s="1"/>
  <c r="K3628" i="2"/>
  <c r="L3628" i="2" s="1"/>
  <c r="L3627" i="2"/>
  <c r="K3627" i="2"/>
  <c r="L3626" i="2"/>
  <c r="K3626" i="2"/>
  <c r="K3625" i="2"/>
  <c r="L3625" i="2" s="1"/>
  <c r="K3624" i="2"/>
  <c r="L3624" i="2" s="1"/>
  <c r="K3623" i="2"/>
  <c r="L3623" i="2" s="1"/>
  <c r="L3622" i="2"/>
  <c r="K3622" i="2"/>
  <c r="K3621" i="2"/>
  <c r="L3621" i="2" s="1"/>
  <c r="K3620" i="2"/>
  <c r="L3620" i="2" s="1"/>
  <c r="K3619" i="2"/>
  <c r="L3619" i="2" s="1"/>
  <c r="K3618" i="2"/>
  <c r="L3618" i="2" s="1"/>
  <c r="K3617" i="2"/>
  <c r="L3617" i="2" s="1"/>
  <c r="L3616" i="2"/>
  <c r="K3616" i="2"/>
  <c r="K3615" i="2"/>
  <c r="L3615" i="2" s="1"/>
  <c r="L3614" i="2"/>
  <c r="K3614" i="2"/>
  <c r="L3613" i="2"/>
  <c r="K3613" i="2"/>
  <c r="K3612" i="2"/>
  <c r="L3612" i="2" s="1"/>
  <c r="K3611" i="2"/>
  <c r="L3611" i="2" s="1"/>
  <c r="K3610" i="2"/>
  <c r="L3610" i="2" s="1"/>
  <c r="L3609" i="2"/>
  <c r="K3609" i="2"/>
  <c r="K3608" i="2"/>
  <c r="L3608" i="2" s="1"/>
  <c r="K3607" i="2"/>
  <c r="L3607" i="2" s="1"/>
  <c r="K3606" i="2"/>
  <c r="L3606" i="2" s="1"/>
  <c r="K3605" i="2"/>
  <c r="L3605" i="2" s="1"/>
  <c r="K3604" i="2"/>
  <c r="L3604" i="2" s="1"/>
  <c r="K3603" i="2"/>
  <c r="L3603" i="2" s="1"/>
  <c r="K3602" i="2"/>
  <c r="L3602" i="2" s="1"/>
  <c r="L3601" i="2"/>
  <c r="K3601" i="2"/>
  <c r="L3600" i="2"/>
  <c r="K3600" i="2"/>
  <c r="K3599" i="2"/>
  <c r="L3599" i="2" s="1"/>
  <c r="K3598" i="2"/>
  <c r="L3598" i="2" s="1"/>
  <c r="K3597" i="2"/>
  <c r="L3597" i="2" s="1"/>
  <c r="L3596" i="2"/>
  <c r="K3596" i="2"/>
  <c r="K3595" i="2"/>
  <c r="L3595" i="2" s="1"/>
  <c r="K3594" i="2"/>
  <c r="L3594" i="2" s="1"/>
  <c r="K3593" i="2"/>
  <c r="L3593" i="2" s="1"/>
  <c r="K3592" i="2"/>
  <c r="L3592" i="2" s="1"/>
  <c r="K3591" i="2"/>
  <c r="L3591" i="2" s="1"/>
  <c r="K3590" i="2"/>
  <c r="L3590" i="2" s="1"/>
  <c r="K3589" i="2"/>
  <c r="L3589" i="2" s="1"/>
  <c r="L3588" i="2"/>
  <c r="K3588" i="2"/>
  <c r="K3587" i="2"/>
  <c r="L3587" i="2" s="1"/>
  <c r="K3586" i="2"/>
  <c r="L3586" i="2" s="1"/>
  <c r="K3585" i="2"/>
  <c r="L3585" i="2" s="1"/>
  <c r="L3584" i="2"/>
  <c r="K3584" i="2"/>
  <c r="L3583" i="2"/>
  <c r="K3583" i="2"/>
  <c r="K3582" i="2"/>
  <c r="L3582" i="2" s="1"/>
  <c r="K3581" i="2"/>
  <c r="L3581" i="2" s="1"/>
  <c r="L3580" i="2"/>
  <c r="K3580" i="2"/>
  <c r="K3579" i="2"/>
  <c r="L3579" i="2" s="1"/>
  <c r="K3578" i="2"/>
  <c r="L3578" i="2" s="1"/>
  <c r="K3577" i="2"/>
  <c r="L3577" i="2" s="1"/>
  <c r="K3576" i="2"/>
  <c r="L3576" i="2" s="1"/>
  <c r="K3575" i="2"/>
  <c r="L3575" i="2" s="1"/>
  <c r="K3574" i="2"/>
  <c r="L3574" i="2" s="1"/>
  <c r="K3573" i="2"/>
  <c r="L3573" i="2" s="1"/>
  <c r="K3572" i="2"/>
  <c r="L3572" i="2" s="1"/>
  <c r="K3571" i="2"/>
  <c r="L3571" i="2" s="1"/>
  <c r="L3570" i="2"/>
  <c r="K3570" i="2"/>
  <c r="K3569" i="2"/>
  <c r="L3569" i="2" s="1"/>
  <c r="L3568" i="2"/>
  <c r="K3568" i="2"/>
  <c r="L3567" i="2"/>
  <c r="K3567" i="2"/>
  <c r="K3566" i="2"/>
  <c r="L3566" i="2" s="1"/>
  <c r="K3565" i="2"/>
  <c r="L3565" i="2" s="1"/>
  <c r="K3564" i="2"/>
  <c r="L3564" i="2" s="1"/>
  <c r="K3563" i="2"/>
  <c r="L3563" i="2" s="1"/>
  <c r="K3562" i="2"/>
  <c r="L3562" i="2" s="1"/>
  <c r="K3561" i="2"/>
  <c r="L3561" i="2" s="1"/>
  <c r="K3560" i="2"/>
  <c r="L3560" i="2" s="1"/>
  <c r="K3559" i="2"/>
  <c r="L3559" i="2" s="1"/>
  <c r="K3558" i="2"/>
  <c r="L3558" i="2" s="1"/>
  <c r="K3557" i="2"/>
  <c r="L3557" i="2" s="1"/>
  <c r="K3556" i="2"/>
  <c r="L3556" i="2" s="1"/>
  <c r="L3555" i="2"/>
  <c r="K3555" i="2"/>
  <c r="L3554" i="2"/>
  <c r="K3554" i="2"/>
  <c r="K3553" i="2"/>
  <c r="L3553" i="2" s="1"/>
  <c r="L3552" i="2"/>
  <c r="K3552" i="2"/>
  <c r="K3551" i="2"/>
  <c r="L3551" i="2" s="1"/>
  <c r="L3550" i="2"/>
  <c r="K3550" i="2"/>
  <c r="K3549" i="2"/>
  <c r="L3549" i="2" s="1"/>
  <c r="K3548" i="2"/>
  <c r="L3548" i="2" s="1"/>
  <c r="K3547" i="2"/>
  <c r="L3547" i="2" s="1"/>
  <c r="L3546" i="2"/>
  <c r="K3546" i="2"/>
  <c r="K3545" i="2"/>
  <c r="L3545" i="2" s="1"/>
  <c r="K3544" i="2"/>
  <c r="L3544" i="2" s="1"/>
  <c r="K3543" i="2"/>
  <c r="L3543" i="2" s="1"/>
  <c r="L3542" i="2"/>
  <c r="K3542" i="2"/>
  <c r="L3541" i="2"/>
  <c r="K3541" i="2"/>
  <c r="K3540" i="2"/>
  <c r="L3540" i="2" s="1"/>
  <c r="K3539" i="2"/>
  <c r="L3539" i="2" s="1"/>
  <c r="L3538" i="2"/>
  <c r="K3538" i="2"/>
  <c r="L3537" i="2"/>
  <c r="K3537" i="2"/>
  <c r="K3536" i="2"/>
  <c r="L3536" i="2" s="1"/>
  <c r="K3535" i="2"/>
  <c r="L3535" i="2" s="1"/>
  <c r="K3534" i="2"/>
  <c r="L3534" i="2" s="1"/>
  <c r="K3533" i="2"/>
  <c r="L3533" i="2" s="1"/>
  <c r="L3532" i="2"/>
  <c r="K3532" i="2"/>
  <c r="K3531" i="2"/>
  <c r="L3531" i="2" s="1"/>
  <c r="K3530" i="2"/>
  <c r="L3530" i="2" s="1"/>
  <c r="L3529" i="2"/>
  <c r="K3529" i="2"/>
  <c r="L3528" i="2"/>
  <c r="K3528" i="2"/>
  <c r="K3527" i="2"/>
  <c r="L3527" i="2" s="1"/>
  <c r="L3526" i="2"/>
  <c r="K3526" i="2"/>
  <c r="L3525" i="2"/>
  <c r="K3525" i="2"/>
  <c r="L3524" i="2"/>
  <c r="K3524" i="2"/>
  <c r="K3523" i="2"/>
  <c r="L3523" i="2" s="1"/>
  <c r="K3522" i="2"/>
  <c r="L3522" i="2" s="1"/>
  <c r="K3521" i="2"/>
  <c r="L3521" i="2" s="1"/>
  <c r="K3520" i="2"/>
  <c r="L3520" i="2" s="1"/>
  <c r="L3519" i="2"/>
  <c r="K3519" i="2"/>
  <c r="L3518" i="2"/>
  <c r="K3518" i="2"/>
  <c r="K3517" i="2"/>
  <c r="L3517" i="2" s="1"/>
  <c r="L3516" i="2"/>
  <c r="K3516" i="2"/>
  <c r="K3515" i="2"/>
  <c r="L3515" i="2" s="1"/>
  <c r="K3514" i="2"/>
  <c r="L3514" i="2" s="1"/>
  <c r="K3513" i="2"/>
  <c r="L3513" i="2" s="1"/>
  <c r="K3512" i="2"/>
  <c r="L3512" i="2" s="1"/>
  <c r="L3511" i="2"/>
  <c r="K3511" i="2"/>
  <c r="K3510" i="2"/>
  <c r="L3510" i="2" s="1"/>
  <c r="K3509" i="2"/>
  <c r="L3509" i="2" s="1"/>
  <c r="L3508" i="2"/>
  <c r="K3508" i="2"/>
  <c r="K3507" i="2"/>
  <c r="L3507" i="2" s="1"/>
  <c r="L3506" i="2"/>
  <c r="K3506" i="2"/>
  <c r="L3505" i="2"/>
  <c r="K3505" i="2"/>
  <c r="K3504" i="2"/>
  <c r="L3504" i="2" s="1"/>
  <c r="K3503" i="2"/>
  <c r="L3503" i="2" s="1"/>
  <c r="K3502" i="2"/>
  <c r="L3502" i="2" s="1"/>
  <c r="K3501" i="2"/>
  <c r="L3501" i="2" s="1"/>
  <c r="L3500" i="2"/>
  <c r="K3500" i="2"/>
  <c r="K3499" i="2"/>
  <c r="L3499" i="2" s="1"/>
  <c r="L3498" i="2"/>
  <c r="K3498" i="2"/>
  <c r="K3497" i="2"/>
  <c r="L3497" i="2" s="1"/>
  <c r="L3496" i="2"/>
  <c r="K3496" i="2"/>
  <c r="L3495" i="2"/>
  <c r="K3495" i="2"/>
  <c r="K3494" i="2"/>
  <c r="L3494" i="2" s="1"/>
  <c r="L3493" i="2"/>
  <c r="K3493" i="2"/>
  <c r="K3492" i="2"/>
  <c r="L3492" i="2" s="1"/>
  <c r="K3491" i="2"/>
  <c r="L3491" i="2" s="1"/>
  <c r="K3490" i="2"/>
  <c r="L3490" i="2" s="1"/>
  <c r="K3489" i="2"/>
  <c r="L3489" i="2" s="1"/>
  <c r="K3488" i="2"/>
  <c r="L3488" i="2" s="1"/>
  <c r="L3487" i="2"/>
  <c r="K3487" i="2"/>
  <c r="K3486" i="2"/>
  <c r="L3486" i="2" s="1"/>
  <c r="K3485" i="2"/>
  <c r="L3485" i="2" s="1"/>
  <c r="K3484" i="2"/>
  <c r="L3484" i="2" s="1"/>
  <c r="L3483" i="2"/>
  <c r="K3483" i="2"/>
  <c r="L3482" i="2"/>
  <c r="K3482" i="2"/>
  <c r="K3481" i="2"/>
  <c r="L3481" i="2" s="1"/>
  <c r="L3480" i="2"/>
  <c r="K3480" i="2"/>
  <c r="K3479" i="2"/>
  <c r="L3479" i="2" s="1"/>
  <c r="L3478" i="2"/>
  <c r="K3478" i="2"/>
  <c r="K3477" i="2"/>
  <c r="L3477" i="2" s="1"/>
  <c r="K3476" i="2"/>
  <c r="L3476" i="2" s="1"/>
  <c r="K3475" i="2"/>
  <c r="L3475" i="2" s="1"/>
  <c r="K3474" i="2"/>
  <c r="L3474" i="2" s="1"/>
  <c r="K3473" i="2"/>
  <c r="L3473" i="2" s="1"/>
  <c r="K3472" i="2"/>
  <c r="L3472" i="2" s="1"/>
  <c r="K3471" i="2"/>
  <c r="L3471" i="2" s="1"/>
  <c r="L3470" i="2"/>
  <c r="K3470" i="2"/>
  <c r="L3469" i="2"/>
  <c r="K3469" i="2"/>
  <c r="K3468" i="2"/>
  <c r="L3468" i="2" s="1"/>
  <c r="K3467" i="2"/>
  <c r="L3467" i="2" s="1"/>
  <c r="K3466" i="2"/>
  <c r="L3466" i="2" s="1"/>
  <c r="L3465" i="2"/>
  <c r="K3465" i="2"/>
  <c r="K3464" i="2"/>
  <c r="L3464" i="2" s="1"/>
  <c r="K3463" i="2"/>
  <c r="L3463" i="2" s="1"/>
  <c r="K3462" i="2"/>
  <c r="L3462" i="2" s="1"/>
  <c r="K3461" i="2"/>
  <c r="L3461" i="2" s="1"/>
  <c r="K3460" i="2"/>
  <c r="L3460" i="2" s="1"/>
  <c r="L3459" i="2"/>
  <c r="K3459" i="2"/>
  <c r="K3458" i="2"/>
  <c r="L3458" i="2" s="1"/>
  <c r="L3457" i="2"/>
  <c r="K3457" i="2"/>
  <c r="L3456" i="2"/>
  <c r="K3456" i="2"/>
  <c r="K3455" i="2"/>
  <c r="L3455" i="2" s="1"/>
  <c r="K3454" i="2"/>
  <c r="L3454" i="2" s="1"/>
  <c r="K3453" i="2"/>
  <c r="L3453" i="2" s="1"/>
  <c r="L3452" i="2"/>
  <c r="K3452" i="2"/>
  <c r="K3451" i="2"/>
  <c r="L3451" i="2" s="1"/>
  <c r="K3450" i="2"/>
  <c r="L3450" i="2" s="1"/>
  <c r="K3449" i="2"/>
  <c r="L3449" i="2" s="1"/>
  <c r="K3448" i="2"/>
  <c r="L3448" i="2" s="1"/>
  <c r="L3447" i="2"/>
  <c r="K3447" i="2"/>
  <c r="K3446" i="2"/>
  <c r="L3446" i="2" s="1"/>
  <c r="K3445" i="2"/>
  <c r="L3445" i="2" s="1"/>
  <c r="L3444" i="2"/>
  <c r="K3444" i="2"/>
  <c r="K3443" i="2"/>
  <c r="L3443" i="2" s="1"/>
  <c r="K3442" i="2"/>
  <c r="L3442" i="2" s="1"/>
  <c r="L3441" i="2"/>
  <c r="K3441" i="2"/>
  <c r="K3440" i="2"/>
  <c r="L3440" i="2" s="1"/>
  <c r="L3439" i="2"/>
  <c r="K3439" i="2"/>
  <c r="K3438" i="2"/>
  <c r="L3438" i="2" s="1"/>
  <c r="K3437" i="2"/>
  <c r="L3437" i="2" s="1"/>
  <c r="L3436" i="2"/>
  <c r="K3436" i="2"/>
  <c r="K3435" i="2"/>
  <c r="L3435" i="2" s="1"/>
  <c r="K3434" i="2"/>
  <c r="L3434" i="2" s="1"/>
  <c r="K3433" i="2"/>
  <c r="L3433" i="2" s="1"/>
  <c r="K3432" i="2"/>
  <c r="L3432" i="2" s="1"/>
  <c r="K3431" i="2"/>
  <c r="L3431" i="2" s="1"/>
  <c r="K3430" i="2"/>
  <c r="L3430" i="2" s="1"/>
  <c r="K3429" i="2"/>
  <c r="L3429" i="2" s="1"/>
  <c r="K3428" i="2"/>
  <c r="L3428" i="2" s="1"/>
  <c r="K3427" i="2"/>
  <c r="L3427" i="2" s="1"/>
  <c r="L3426" i="2"/>
  <c r="K3426" i="2"/>
  <c r="K3425" i="2"/>
  <c r="L3425" i="2" s="1"/>
  <c r="L3424" i="2"/>
  <c r="K3424" i="2"/>
  <c r="L3423" i="2"/>
  <c r="K3423" i="2"/>
  <c r="K3422" i="2"/>
  <c r="L3422" i="2" s="1"/>
  <c r="K3421" i="2"/>
  <c r="L3421" i="2" s="1"/>
  <c r="K3420" i="2"/>
  <c r="L3420" i="2" s="1"/>
  <c r="K3419" i="2"/>
  <c r="L3419" i="2" s="1"/>
  <c r="K3418" i="2"/>
  <c r="L3418" i="2" s="1"/>
  <c r="K3417" i="2"/>
  <c r="L3417" i="2" s="1"/>
  <c r="L3416" i="2"/>
  <c r="K3416" i="2"/>
  <c r="L3415" i="2"/>
  <c r="K3415" i="2"/>
  <c r="L3414" i="2"/>
  <c r="K3414" i="2"/>
  <c r="K3413" i="2"/>
  <c r="L3413" i="2" s="1"/>
  <c r="K3412" i="2"/>
  <c r="L3412" i="2" s="1"/>
  <c r="L3411" i="2"/>
  <c r="K3411" i="2"/>
  <c r="L3410" i="2"/>
  <c r="K3410" i="2"/>
  <c r="K3409" i="2"/>
  <c r="L3409" i="2" s="1"/>
  <c r="L3408" i="2"/>
  <c r="K3408" i="2"/>
  <c r="K3407" i="2"/>
  <c r="L3407" i="2" s="1"/>
  <c r="L3406" i="2"/>
  <c r="K3406" i="2"/>
  <c r="K3405" i="2"/>
  <c r="L3405" i="2" s="1"/>
  <c r="K3404" i="2"/>
  <c r="L3404" i="2" s="1"/>
  <c r="L3403" i="2"/>
  <c r="K3403" i="2"/>
  <c r="L3402" i="2"/>
  <c r="K3402" i="2"/>
  <c r="K3401" i="2"/>
  <c r="L3401" i="2" s="1"/>
  <c r="L3400" i="2"/>
  <c r="K3400" i="2"/>
  <c r="K3399" i="2"/>
  <c r="L3399" i="2" s="1"/>
  <c r="L3398" i="2"/>
  <c r="K3398" i="2"/>
  <c r="L3397" i="2"/>
  <c r="K3397" i="2"/>
  <c r="K3396" i="2"/>
  <c r="L3396" i="2" s="1"/>
  <c r="K3395" i="2"/>
  <c r="L3395" i="2" s="1"/>
  <c r="L3394" i="2"/>
  <c r="K3394" i="2"/>
  <c r="L3393" i="2"/>
  <c r="K3393" i="2"/>
  <c r="K3392" i="2"/>
  <c r="L3392" i="2" s="1"/>
  <c r="K3391" i="2"/>
  <c r="L3391" i="2" s="1"/>
  <c r="L3390" i="2"/>
  <c r="K3390" i="2"/>
  <c r="K3389" i="2"/>
  <c r="L3389" i="2" s="1"/>
  <c r="K3388" i="2"/>
  <c r="L3388" i="2" s="1"/>
  <c r="K3387" i="2"/>
  <c r="L3387" i="2" s="1"/>
  <c r="K3386" i="2"/>
  <c r="L3386" i="2" s="1"/>
  <c r="K3385" i="2"/>
  <c r="L3385" i="2" s="1"/>
  <c r="L3384" i="2"/>
  <c r="K3384" i="2"/>
  <c r="K3383" i="2"/>
  <c r="L3383" i="2" s="1"/>
  <c r="L3382" i="2"/>
  <c r="K3382" i="2"/>
  <c r="L3381" i="2"/>
  <c r="K3381" i="2"/>
  <c r="L3380" i="2"/>
  <c r="K3380" i="2"/>
  <c r="K3379" i="2"/>
  <c r="L3379" i="2" s="1"/>
  <c r="K3378" i="2"/>
  <c r="L3378" i="2" s="1"/>
  <c r="K3377" i="2"/>
  <c r="L3377" i="2" s="1"/>
  <c r="K3376" i="2"/>
  <c r="L3376" i="2" s="1"/>
  <c r="L3375" i="2"/>
  <c r="K3375" i="2"/>
  <c r="L3374" i="2"/>
  <c r="K3374" i="2"/>
  <c r="K3373" i="2"/>
  <c r="L3373" i="2" s="1"/>
  <c r="L3372" i="2"/>
  <c r="K3372" i="2"/>
  <c r="K3371" i="2"/>
  <c r="L3371" i="2" s="1"/>
  <c r="L3370" i="2"/>
  <c r="K3370" i="2"/>
  <c r="K3369" i="2"/>
  <c r="L3369" i="2" s="1"/>
  <c r="L3368" i="2"/>
  <c r="K3368" i="2"/>
  <c r="L3367" i="2"/>
  <c r="K3367" i="2"/>
  <c r="K3366" i="2"/>
  <c r="L3366" i="2" s="1"/>
  <c r="K3365" i="2"/>
  <c r="L3365" i="2" s="1"/>
  <c r="L3364" i="2"/>
  <c r="K3364" i="2"/>
  <c r="K3363" i="2"/>
  <c r="L3363" i="2" s="1"/>
  <c r="K3362" i="2"/>
  <c r="L3362" i="2" s="1"/>
  <c r="K3361" i="2"/>
  <c r="L3361" i="2" s="1"/>
  <c r="K3360" i="2"/>
  <c r="L3360" i="2" s="1"/>
  <c r="K3359" i="2"/>
  <c r="L3359" i="2" s="1"/>
  <c r="K3358" i="2"/>
  <c r="L3358" i="2" s="1"/>
  <c r="L3357" i="2"/>
  <c r="K3357" i="2"/>
  <c r="K3356" i="2"/>
  <c r="L3356" i="2" s="1"/>
  <c r="L3355" i="2"/>
  <c r="K3355" i="2"/>
  <c r="L3354" i="2"/>
  <c r="K3354" i="2"/>
  <c r="K3353" i="2"/>
  <c r="L3353" i="2" s="1"/>
  <c r="L3352" i="2"/>
  <c r="K3352" i="2"/>
  <c r="L3351" i="2"/>
  <c r="K3351" i="2"/>
  <c r="K3350" i="2"/>
  <c r="L3350" i="2" s="1"/>
  <c r="K3349" i="2"/>
  <c r="L3349" i="2" s="1"/>
  <c r="L3348" i="2"/>
  <c r="K3348" i="2"/>
  <c r="K3347" i="2"/>
  <c r="L3347" i="2" s="1"/>
  <c r="L3346" i="2"/>
  <c r="K3346" i="2"/>
  <c r="L3345" i="2"/>
  <c r="K3345" i="2"/>
  <c r="K3344" i="2"/>
  <c r="L3344" i="2" s="1"/>
  <c r="L3343" i="2"/>
  <c r="K3343" i="2"/>
  <c r="K3342" i="2"/>
  <c r="L3342" i="2" s="1"/>
  <c r="K3341" i="2"/>
  <c r="L3341" i="2" s="1"/>
  <c r="L3340" i="2"/>
  <c r="K3340" i="2"/>
  <c r="L3339" i="2"/>
  <c r="K3339" i="2"/>
  <c r="K3338" i="2"/>
  <c r="L3338" i="2" s="1"/>
  <c r="K3337" i="2"/>
  <c r="L3337" i="2" s="1"/>
  <c r="L3336" i="2"/>
  <c r="K3336" i="2"/>
  <c r="K3335" i="2"/>
  <c r="L3335" i="2" s="1"/>
  <c r="L3334" i="2"/>
  <c r="K3334" i="2"/>
  <c r="L3333" i="2"/>
  <c r="K3333" i="2"/>
  <c r="K3332" i="2"/>
  <c r="L3332" i="2" s="1"/>
  <c r="L3331" i="2"/>
  <c r="K3331" i="2"/>
  <c r="K3330" i="2"/>
  <c r="L3330" i="2" s="1"/>
  <c r="K3329" i="2"/>
  <c r="L3329" i="2" s="1"/>
  <c r="L3328" i="2"/>
  <c r="K3328" i="2"/>
  <c r="L3327" i="2"/>
  <c r="K3327" i="2"/>
  <c r="K3326" i="2"/>
  <c r="L3326" i="2" s="1"/>
  <c r="K3325" i="2"/>
  <c r="L3325" i="2" s="1"/>
  <c r="L3324" i="2"/>
  <c r="K3324" i="2"/>
  <c r="K3323" i="2"/>
  <c r="L3323" i="2" s="1"/>
  <c r="L3322" i="2"/>
  <c r="K3322" i="2"/>
  <c r="L3321" i="2"/>
  <c r="K3321" i="2"/>
  <c r="K3320" i="2"/>
  <c r="L3320" i="2" s="1"/>
  <c r="L3319" i="2"/>
  <c r="K3319" i="2"/>
  <c r="K3318" i="2"/>
  <c r="L3318" i="2" s="1"/>
  <c r="K3317" i="2"/>
  <c r="L3317" i="2" s="1"/>
  <c r="L3316" i="2"/>
  <c r="K3316" i="2"/>
  <c r="L3315" i="2"/>
  <c r="K3315" i="2"/>
  <c r="K3314" i="2"/>
  <c r="L3314" i="2" s="1"/>
  <c r="K3313" i="2"/>
  <c r="L3313" i="2" s="1"/>
  <c r="L3312" i="2"/>
  <c r="K3312" i="2"/>
  <c r="K3311" i="2"/>
  <c r="L3311" i="2" s="1"/>
  <c r="K3310" i="2"/>
  <c r="L3310" i="2" s="1"/>
  <c r="L3309" i="2"/>
  <c r="K3309" i="2"/>
  <c r="K3308" i="2"/>
  <c r="L3308" i="2" s="1"/>
  <c r="K3307" i="2"/>
  <c r="L3307" i="2" s="1"/>
  <c r="L3306" i="2"/>
  <c r="K3306" i="2"/>
  <c r="K3305" i="2"/>
  <c r="L3305" i="2" s="1"/>
  <c r="K3304" i="2"/>
  <c r="L3304" i="2" s="1"/>
  <c r="L3303" i="2"/>
  <c r="K3303" i="2"/>
  <c r="K3302" i="2"/>
  <c r="L3302" i="2" s="1"/>
  <c r="L3301" i="2"/>
  <c r="K3301" i="2"/>
  <c r="K3300" i="2"/>
  <c r="L3300" i="2" s="1"/>
  <c r="K3299" i="2"/>
  <c r="L3299" i="2" s="1"/>
  <c r="K3298" i="2"/>
  <c r="L3298" i="2" s="1"/>
  <c r="L3297" i="2"/>
  <c r="K3297" i="2"/>
  <c r="K3296" i="2"/>
  <c r="L3296" i="2" s="1"/>
  <c r="K3295" i="2"/>
  <c r="L3295" i="2" s="1"/>
  <c r="L3294" i="2"/>
  <c r="K3294" i="2"/>
  <c r="K3293" i="2"/>
  <c r="L3293" i="2" s="1"/>
  <c r="K3292" i="2"/>
  <c r="L3292" i="2" s="1"/>
  <c r="L3291" i="2"/>
  <c r="K3291" i="2"/>
  <c r="K3290" i="2"/>
  <c r="L3290" i="2" s="1"/>
  <c r="K3289" i="2"/>
  <c r="L3289" i="2" s="1"/>
  <c r="L3288" i="2"/>
  <c r="K3288" i="2"/>
  <c r="K3287" i="2"/>
  <c r="L3287" i="2" s="1"/>
  <c r="K3286" i="2"/>
  <c r="L3286" i="2" s="1"/>
  <c r="L3285" i="2"/>
  <c r="K3285" i="2"/>
  <c r="K3284" i="2"/>
  <c r="L3284" i="2" s="1"/>
  <c r="K3283" i="2"/>
  <c r="L3283" i="2" s="1"/>
  <c r="L3282" i="2"/>
  <c r="K3282" i="2"/>
  <c r="K3281" i="2"/>
  <c r="L3281" i="2" s="1"/>
  <c r="K3280" i="2"/>
  <c r="L3280" i="2" s="1"/>
  <c r="L3279" i="2"/>
  <c r="K3279" i="2"/>
  <c r="K3278" i="2"/>
  <c r="L3278" i="2" s="1"/>
  <c r="L3277" i="2"/>
  <c r="K3277" i="2"/>
  <c r="K3276" i="2"/>
  <c r="L3276" i="2" s="1"/>
  <c r="K3275" i="2"/>
  <c r="L3275" i="2" s="1"/>
  <c r="K3274" i="2"/>
  <c r="L3274" i="2" s="1"/>
  <c r="L3273" i="2"/>
  <c r="K3273" i="2"/>
  <c r="K3272" i="2"/>
  <c r="L3272" i="2" s="1"/>
  <c r="K3271" i="2"/>
  <c r="L3271" i="2" s="1"/>
  <c r="L3270" i="2"/>
  <c r="K3270" i="2"/>
  <c r="K3269" i="2"/>
  <c r="L3269" i="2" s="1"/>
  <c r="K3268" i="2"/>
  <c r="L3268" i="2" s="1"/>
  <c r="L3267" i="2"/>
  <c r="K3267" i="2"/>
  <c r="K3266" i="2"/>
  <c r="L3266" i="2" s="1"/>
  <c r="K3265" i="2"/>
  <c r="L3265" i="2" s="1"/>
  <c r="L3264" i="2"/>
  <c r="K3264" i="2"/>
  <c r="K3263" i="2"/>
  <c r="L3263" i="2" s="1"/>
  <c r="K3262" i="2"/>
  <c r="L3262" i="2" s="1"/>
  <c r="L3261" i="2"/>
  <c r="K3261" i="2"/>
  <c r="K3260" i="2"/>
  <c r="L3260" i="2" s="1"/>
  <c r="K3259" i="2"/>
  <c r="L3259" i="2" s="1"/>
  <c r="L3258" i="2"/>
  <c r="K3258" i="2"/>
  <c r="K3257" i="2"/>
  <c r="L3257" i="2" s="1"/>
  <c r="K3256" i="2"/>
  <c r="L3256" i="2" s="1"/>
  <c r="L3255" i="2"/>
  <c r="K3255" i="2"/>
  <c r="K3254" i="2"/>
  <c r="L3254" i="2" s="1"/>
  <c r="L3253" i="2"/>
  <c r="K3253" i="2"/>
  <c r="K3252" i="2"/>
  <c r="L3252" i="2" s="1"/>
  <c r="K3251" i="2"/>
  <c r="L3251" i="2" s="1"/>
  <c r="K3250" i="2"/>
  <c r="L3250" i="2" s="1"/>
  <c r="L3249" i="2"/>
  <c r="K3249" i="2"/>
  <c r="K3248" i="2"/>
  <c r="L3248" i="2" s="1"/>
  <c r="K3247" i="2"/>
  <c r="L3247" i="2" s="1"/>
  <c r="L3246" i="2"/>
  <c r="K3246" i="2"/>
  <c r="K3245" i="2"/>
  <c r="L3245" i="2" s="1"/>
  <c r="K3244" i="2"/>
  <c r="L3244" i="2" s="1"/>
  <c r="L3243" i="2"/>
  <c r="K3243" i="2"/>
  <c r="K3242" i="2"/>
  <c r="L3242" i="2" s="1"/>
  <c r="K3241" i="2"/>
  <c r="L3241" i="2" s="1"/>
  <c r="L3240" i="2"/>
  <c r="K3240" i="2"/>
  <c r="K3239" i="2"/>
  <c r="L3239" i="2" s="1"/>
  <c r="K3238" i="2"/>
  <c r="L3238" i="2" s="1"/>
  <c r="L3237" i="2"/>
  <c r="K3237" i="2"/>
  <c r="K3236" i="2"/>
  <c r="L3236" i="2" s="1"/>
  <c r="K3235" i="2"/>
  <c r="L3235" i="2" s="1"/>
  <c r="L3234" i="2"/>
  <c r="K3234" i="2"/>
  <c r="K3233" i="2"/>
  <c r="L3233" i="2" s="1"/>
  <c r="K3232" i="2"/>
  <c r="L3232" i="2" s="1"/>
  <c r="L3231" i="2"/>
  <c r="K3231" i="2"/>
  <c r="K3230" i="2"/>
  <c r="L3230" i="2" s="1"/>
  <c r="L3229" i="2"/>
  <c r="K3229" i="2"/>
  <c r="L3228" i="2"/>
  <c r="K3228" i="2"/>
  <c r="K3227" i="2"/>
  <c r="L3227" i="2" s="1"/>
  <c r="K3226" i="2"/>
  <c r="L3226" i="2" s="1"/>
  <c r="L3225" i="2"/>
  <c r="K3225" i="2"/>
  <c r="K3224" i="2"/>
  <c r="L3224" i="2" s="1"/>
  <c r="K3223" i="2"/>
  <c r="L3223" i="2" s="1"/>
  <c r="K3222" i="2"/>
  <c r="L3222" i="2" s="1"/>
  <c r="K3221" i="2"/>
  <c r="L3221" i="2" s="1"/>
  <c r="K3220" i="2"/>
  <c r="L3220" i="2" s="1"/>
  <c r="L3219" i="2"/>
  <c r="K3219" i="2"/>
  <c r="K3218" i="2"/>
  <c r="L3218" i="2" s="1"/>
  <c r="K3217" i="2"/>
  <c r="L3217" i="2" s="1"/>
  <c r="L3216" i="2"/>
  <c r="K3216" i="2"/>
  <c r="K3215" i="2"/>
  <c r="L3215" i="2" s="1"/>
  <c r="K3214" i="2"/>
  <c r="L3214" i="2" s="1"/>
  <c r="L3213" i="2"/>
  <c r="K3213" i="2"/>
  <c r="K3212" i="2"/>
  <c r="L3212" i="2" s="1"/>
  <c r="K3211" i="2"/>
  <c r="L3211" i="2" s="1"/>
  <c r="L3210" i="2"/>
  <c r="K3210" i="2"/>
  <c r="K3209" i="2"/>
  <c r="L3209" i="2" s="1"/>
  <c r="K3208" i="2"/>
  <c r="L3208" i="2" s="1"/>
  <c r="L3207" i="2"/>
  <c r="K3207" i="2"/>
  <c r="K3206" i="2"/>
  <c r="L3206" i="2" s="1"/>
  <c r="L3205" i="2"/>
  <c r="K3205" i="2"/>
  <c r="L3204" i="2"/>
  <c r="K3204" i="2"/>
  <c r="K3203" i="2"/>
  <c r="L3203" i="2" s="1"/>
  <c r="K3202" i="2"/>
  <c r="L3202" i="2" s="1"/>
  <c r="L3201" i="2"/>
  <c r="K3201" i="2"/>
  <c r="K3200" i="2"/>
  <c r="L3200" i="2" s="1"/>
  <c r="K3199" i="2"/>
  <c r="L3199" i="2" s="1"/>
  <c r="K3198" i="2"/>
  <c r="L3198" i="2" s="1"/>
  <c r="K3197" i="2"/>
  <c r="L3197" i="2" s="1"/>
  <c r="K3196" i="2"/>
  <c r="L3196" i="2" s="1"/>
  <c r="L3195" i="2"/>
  <c r="K3195" i="2"/>
  <c r="K3194" i="2"/>
  <c r="L3194" i="2" s="1"/>
  <c r="K3193" i="2"/>
  <c r="L3193" i="2" s="1"/>
  <c r="L3192" i="2"/>
  <c r="K3192" i="2"/>
  <c r="K3191" i="2"/>
  <c r="L3191" i="2" s="1"/>
  <c r="K3190" i="2"/>
  <c r="L3190" i="2" s="1"/>
  <c r="L3189" i="2"/>
  <c r="K3189" i="2"/>
  <c r="K3188" i="2"/>
  <c r="L3188" i="2" s="1"/>
  <c r="K3187" i="2"/>
  <c r="L3187" i="2" s="1"/>
  <c r="L3186" i="2"/>
  <c r="K3186" i="2"/>
  <c r="K3185" i="2"/>
  <c r="L3185" i="2" s="1"/>
  <c r="K3184" i="2"/>
  <c r="L3184" i="2" s="1"/>
  <c r="L3183" i="2"/>
  <c r="K3183" i="2"/>
  <c r="K3182" i="2"/>
  <c r="L3182" i="2" s="1"/>
  <c r="L3181" i="2"/>
  <c r="K3181" i="2"/>
  <c r="L3180" i="2"/>
  <c r="K3180" i="2"/>
  <c r="K3179" i="2"/>
  <c r="L3179" i="2" s="1"/>
  <c r="K3178" i="2"/>
  <c r="L3178" i="2" s="1"/>
  <c r="L3177" i="2"/>
  <c r="K3177" i="2"/>
  <c r="K3176" i="2"/>
  <c r="L3176" i="2" s="1"/>
  <c r="K3175" i="2"/>
  <c r="L3175" i="2" s="1"/>
  <c r="L3174" i="2"/>
  <c r="K3174" i="2"/>
  <c r="K3173" i="2"/>
  <c r="L3173" i="2" s="1"/>
  <c r="K3172" i="2"/>
  <c r="L3172" i="2" s="1"/>
  <c r="L3171" i="2"/>
  <c r="K3171" i="2"/>
  <c r="K3170" i="2"/>
  <c r="L3170" i="2" s="1"/>
  <c r="K3169" i="2"/>
  <c r="L3169" i="2" s="1"/>
  <c r="L3168" i="2"/>
  <c r="K3168" i="2"/>
  <c r="K3167" i="2"/>
  <c r="L3167" i="2" s="1"/>
  <c r="K3166" i="2"/>
  <c r="L3166" i="2" s="1"/>
  <c r="L3165" i="2"/>
  <c r="K3165" i="2"/>
  <c r="K3164" i="2"/>
  <c r="L3164" i="2" s="1"/>
  <c r="K3163" i="2"/>
  <c r="L3163" i="2" s="1"/>
  <c r="L3162" i="2"/>
  <c r="K3162" i="2"/>
  <c r="K3161" i="2"/>
  <c r="L3161" i="2" s="1"/>
  <c r="K3160" i="2"/>
  <c r="L3160" i="2" s="1"/>
  <c r="L3159" i="2"/>
  <c r="K3159" i="2"/>
  <c r="K3158" i="2"/>
  <c r="L3158" i="2" s="1"/>
  <c r="L3157" i="2"/>
  <c r="K3157" i="2"/>
  <c r="L3156" i="2"/>
  <c r="K3156" i="2"/>
  <c r="K3155" i="2"/>
  <c r="L3155" i="2" s="1"/>
  <c r="K3154" i="2"/>
  <c r="L3154" i="2" s="1"/>
  <c r="L3153" i="2"/>
  <c r="K3153" i="2"/>
  <c r="K3152" i="2"/>
  <c r="L3152" i="2" s="1"/>
  <c r="K3151" i="2"/>
  <c r="L3151" i="2" s="1"/>
  <c r="L3150" i="2"/>
  <c r="K3150" i="2"/>
  <c r="K3149" i="2"/>
  <c r="L3149" i="2" s="1"/>
  <c r="K3148" i="2"/>
  <c r="L3148" i="2" s="1"/>
  <c r="L3147" i="2"/>
  <c r="K3147" i="2"/>
  <c r="K3146" i="2"/>
  <c r="L3146" i="2" s="1"/>
  <c r="K3145" i="2"/>
  <c r="L3145" i="2" s="1"/>
  <c r="L3144" i="2"/>
  <c r="K3144" i="2"/>
  <c r="K3143" i="2"/>
  <c r="L3143" i="2" s="1"/>
  <c r="K3142" i="2"/>
  <c r="L3142" i="2" s="1"/>
  <c r="L3141" i="2"/>
  <c r="K3141" i="2"/>
  <c r="K3140" i="2"/>
  <c r="L3140" i="2" s="1"/>
  <c r="K3139" i="2"/>
  <c r="L3139" i="2" s="1"/>
  <c r="L3138" i="2"/>
  <c r="K3138" i="2"/>
  <c r="K3137" i="2"/>
  <c r="L3137" i="2" s="1"/>
  <c r="K3136" i="2"/>
  <c r="L3136" i="2" s="1"/>
  <c r="L3135" i="2"/>
  <c r="K3135" i="2"/>
  <c r="K3134" i="2"/>
  <c r="L3134" i="2" s="1"/>
  <c r="L3133" i="2"/>
  <c r="K3133" i="2"/>
  <c r="L3132" i="2"/>
  <c r="K3132" i="2"/>
  <c r="K3131" i="2"/>
  <c r="L3131" i="2" s="1"/>
  <c r="K3130" i="2"/>
  <c r="L3130" i="2" s="1"/>
  <c r="L3129" i="2"/>
  <c r="K3129" i="2"/>
  <c r="K3128" i="2"/>
  <c r="L3128" i="2" s="1"/>
  <c r="K3127" i="2"/>
  <c r="L3127" i="2" s="1"/>
  <c r="K3126" i="2"/>
  <c r="L3126" i="2" s="1"/>
  <c r="K3125" i="2"/>
  <c r="L3125" i="2" s="1"/>
  <c r="L3124" i="2"/>
  <c r="K3124" i="2"/>
  <c r="K3123" i="2"/>
  <c r="L3123" i="2" s="1"/>
  <c r="K3122" i="2"/>
  <c r="L3122" i="2" s="1"/>
  <c r="K3121" i="2"/>
  <c r="L3121" i="2" s="1"/>
  <c r="K3120" i="2"/>
  <c r="L3120" i="2" s="1"/>
  <c r="K3119" i="2"/>
  <c r="L3119" i="2" s="1"/>
  <c r="L3118" i="2"/>
  <c r="K3118" i="2"/>
  <c r="L3117" i="2"/>
  <c r="K3117" i="2"/>
  <c r="K3116" i="2"/>
  <c r="L3116" i="2" s="1"/>
  <c r="L3115" i="2"/>
  <c r="K3115" i="2"/>
  <c r="K3114" i="2"/>
  <c r="L3114" i="2" s="1"/>
  <c r="K3113" i="2"/>
  <c r="L3113" i="2" s="1"/>
  <c r="L3112" i="2"/>
  <c r="K3112" i="2"/>
  <c r="L3111" i="2"/>
  <c r="K3111" i="2"/>
  <c r="K3110" i="2"/>
  <c r="L3110" i="2" s="1"/>
  <c r="K3109" i="2"/>
  <c r="L3109" i="2" s="1"/>
  <c r="L3108" i="2"/>
  <c r="K3108" i="2"/>
  <c r="K3107" i="2"/>
  <c r="L3107" i="2" s="1"/>
  <c r="L3106" i="2"/>
  <c r="K3106" i="2"/>
  <c r="L3105" i="2"/>
  <c r="K3105" i="2"/>
  <c r="K3104" i="2"/>
  <c r="L3104" i="2" s="1"/>
  <c r="K3103" i="2"/>
  <c r="L3103" i="2" s="1"/>
  <c r="K3102" i="2"/>
  <c r="L3102" i="2" s="1"/>
  <c r="K3101" i="2"/>
  <c r="L3101" i="2" s="1"/>
  <c r="K3100" i="2"/>
  <c r="L3100" i="2" s="1"/>
  <c r="L3099" i="2"/>
  <c r="K3099" i="2"/>
  <c r="K3098" i="2"/>
  <c r="L3098" i="2" s="1"/>
  <c r="K3097" i="2"/>
  <c r="L3097" i="2" s="1"/>
  <c r="K3096" i="2"/>
  <c r="L3096" i="2" s="1"/>
  <c r="K3095" i="2"/>
  <c r="L3095" i="2" s="1"/>
  <c r="K3094" i="2"/>
  <c r="L3094" i="2" s="1"/>
  <c r="K3093" i="2"/>
  <c r="L3093" i="2" s="1"/>
  <c r="K3092" i="2"/>
  <c r="L3092" i="2" s="1"/>
  <c r="K3091" i="2"/>
  <c r="L3091" i="2" s="1"/>
  <c r="K3090" i="2"/>
  <c r="L3090" i="2" s="1"/>
  <c r="K3089" i="2"/>
  <c r="L3089" i="2" s="1"/>
  <c r="L3088" i="2"/>
  <c r="K3088" i="2"/>
  <c r="K3087" i="2"/>
  <c r="L3087" i="2" s="1"/>
  <c r="K3086" i="2"/>
  <c r="L3086" i="2" s="1"/>
  <c r="K3085" i="2"/>
  <c r="L3085" i="2" s="1"/>
  <c r="K3084" i="2"/>
  <c r="L3084" i="2" s="1"/>
  <c r="K3083" i="2"/>
  <c r="L3083" i="2" s="1"/>
  <c r="L3082" i="2"/>
  <c r="K3082" i="2"/>
  <c r="L3081" i="2"/>
  <c r="K3081" i="2"/>
  <c r="K3080" i="2"/>
  <c r="L3080" i="2" s="1"/>
  <c r="L3079" i="2"/>
  <c r="K3079" i="2"/>
  <c r="K3078" i="2"/>
  <c r="L3078" i="2" s="1"/>
  <c r="K3077" i="2"/>
  <c r="L3077" i="2" s="1"/>
  <c r="L3076" i="2"/>
  <c r="K3076" i="2"/>
  <c r="L3075" i="2"/>
  <c r="K3075" i="2"/>
  <c r="K3074" i="2"/>
  <c r="L3074" i="2" s="1"/>
  <c r="K3073" i="2"/>
  <c r="L3073" i="2" s="1"/>
  <c r="L3072" i="2"/>
  <c r="K3072" i="2"/>
  <c r="K3071" i="2"/>
  <c r="L3071" i="2" s="1"/>
  <c r="L3070" i="2"/>
  <c r="K3070" i="2"/>
  <c r="L3069" i="2"/>
  <c r="K3069" i="2"/>
  <c r="K3068" i="2"/>
  <c r="L3068" i="2" s="1"/>
  <c r="K3067" i="2"/>
  <c r="L3067" i="2" s="1"/>
  <c r="K3066" i="2"/>
  <c r="L3066" i="2" s="1"/>
  <c r="K3065" i="2"/>
  <c r="L3065" i="2" s="1"/>
  <c r="K3064" i="2"/>
  <c r="L3064" i="2" s="1"/>
  <c r="L3063" i="2"/>
  <c r="K3063" i="2"/>
  <c r="K3062" i="2"/>
  <c r="L3062" i="2" s="1"/>
  <c r="K3061" i="2"/>
  <c r="L3061" i="2" s="1"/>
  <c r="K3060" i="2"/>
  <c r="L3060" i="2" s="1"/>
  <c r="K3059" i="2"/>
  <c r="L3059" i="2" s="1"/>
  <c r="K3058" i="2"/>
  <c r="L3058" i="2" s="1"/>
  <c r="K3057" i="2"/>
  <c r="L3057" i="2" s="1"/>
  <c r="K3056" i="2"/>
  <c r="L3056" i="2" s="1"/>
  <c r="K3055" i="2"/>
  <c r="L3055" i="2" s="1"/>
  <c r="K3054" i="2"/>
  <c r="L3054" i="2" s="1"/>
  <c r="K3053" i="2"/>
  <c r="L3053" i="2" s="1"/>
  <c r="L3052" i="2"/>
  <c r="K3052" i="2"/>
  <c r="K3051" i="2"/>
  <c r="L3051" i="2" s="1"/>
  <c r="K3050" i="2"/>
  <c r="L3050" i="2" s="1"/>
  <c r="K3049" i="2"/>
  <c r="L3049" i="2" s="1"/>
  <c r="K3048" i="2"/>
  <c r="L3048" i="2" s="1"/>
  <c r="K3047" i="2"/>
  <c r="L3047" i="2" s="1"/>
  <c r="L3046" i="2"/>
  <c r="K3046" i="2"/>
  <c r="L3045" i="2"/>
  <c r="K3045" i="2"/>
  <c r="K3044" i="2"/>
  <c r="L3044" i="2" s="1"/>
  <c r="L3043" i="2"/>
  <c r="K3043" i="2"/>
  <c r="K3042" i="2"/>
  <c r="L3042" i="2" s="1"/>
  <c r="K3041" i="2"/>
  <c r="L3041" i="2" s="1"/>
  <c r="L3040" i="2"/>
  <c r="K3040" i="2"/>
  <c r="L3039" i="2"/>
  <c r="K3039" i="2"/>
  <c r="K3038" i="2"/>
  <c r="L3038" i="2" s="1"/>
  <c r="K3037" i="2"/>
  <c r="L3037" i="2" s="1"/>
  <c r="L3036" i="2"/>
  <c r="K3036" i="2"/>
  <c r="K3035" i="2"/>
  <c r="L3035" i="2" s="1"/>
  <c r="L3034" i="2"/>
  <c r="K3034" i="2"/>
  <c r="L3033" i="2"/>
  <c r="K3033" i="2"/>
  <c r="L3032" i="2"/>
  <c r="K3032" i="2"/>
  <c r="L3031" i="2"/>
  <c r="K3031" i="2"/>
  <c r="K3030" i="2"/>
  <c r="L3030" i="2" s="1"/>
  <c r="K3029" i="2"/>
  <c r="L3029" i="2" s="1"/>
  <c r="K3028" i="2"/>
  <c r="L3028" i="2" s="1"/>
  <c r="K3027" i="2"/>
  <c r="L3027" i="2" s="1"/>
  <c r="K3026" i="2"/>
  <c r="L3026" i="2" s="1"/>
  <c r="K3025" i="2"/>
  <c r="L3025" i="2" s="1"/>
  <c r="K3024" i="2"/>
  <c r="L3024" i="2" s="1"/>
  <c r="K3023" i="2"/>
  <c r="L3023" i="2" s="1"/>
  <c r="K3022" i="2"/>
  <c r="L3022" i="2" s="1"/>
  <c r="L3021" i="2"/>
  <c r="K3021" i="2"/>
  <c r="K3020" i="2"/>
  <c r="L3020" i="2" s="1"/>
  <c r="L3019" i="2"/>
  <c r="K3019" i="2"/>
  <c r="L3018" i="2"/>
  <c r="K3018" i="2"/>
  <c r="K3017" i="2"/>
  <c r="L3017" i="2" s="1"/>
  <c r="L3016" i="2"/>
  <c r="K3016" i="2"/>
  <c r="K3015" i="2"/>
  <c r="L3015" i="2" s="1"/>
  <c r="K3014" i="2"/>
  <c r="L3014" i="2" s="1"/>
  <c r="L3013" i="2"/>
  <c r="K3013" i="2"/>
  <c r="K3012" i="2"/>
  <c r="L3012" i="2" s="1"/>
  <c r="K3011" i="2"/>
  <c r="L3011" i="2" s="1"/>
  <c r="K3010" i="2"/>
  <c r="L3010" i="2" s="1"/>
  <c r="K3009" i="2"/>
  <c r="L3009" i="2" s="1"/>
  <c r="L3008" i="2"/>
  <c r="K3008" i="2"/>
  <c r="L3007" i="2"/>
  <c r="K3007" i="2"/>
  <c r="L3006" i="2"/>
  <c r="K3006" i="2"/>
  <c r="K3005" i="2"/>
  <c r="L3005" i="2" s="1"/>
  <c r="K3004" i="2"/>
  <c r="L3004" i="2" s="1"/>
  <c r="L3003" i="2"/>
  <c r="K3003" i="2"/>
  <c r="K3002" i="2"/>
  <c r="L3002" i="2" s="1"/>
  <c r="K3001" i="2"/>
  <c r="L3001" i="2" s="1"/>
  <c r="L3000" i="2"/>
  <c r="K3000" i="2"/>
  <c r="K2999" i="2"/>
  <c r="L2999" i="2" s="1"/>
  <c r="K2998" i="2"/>
  <c r="L2998" i="2" s="1"/>
  <c r="K2997" i="2"/>
  <c r="L2997" i="2" s="1"/>
  <c r="K2996" i="2"/>
  <c r="L2996" i="2" s="1"/>
  <c r="L2995" i="2"/>
  <c r="K2995" i="2"/>
  <c r="L2994" i="2"/>
  <c r="K2994" i="2"/>
  <c r="K2993" i="2"/>
  <c r="L2993" i="2" s="1"/>
  <c r="K2992" i="2"/>
  <c r="L2992" i="2" s="1"/>
  <c r="K2991" i="2"/>
  <c r="L2991" i="2" s="1"/>
  <c r="L2990" i="2"/>
  <c r="K2990" i="2"/>
  <c r="K2989" i="2"/>
  <c r="L2989" i="2" s="1"/>
  <c r="K2988" i="2"/>
  <c r="L2988" i="2" s="1"/>
  <c r="K2987" i="2"/>
  <c r="L2987" i="2" s="1"/>
  <c r="L2986" i="2"/>
  <c r="K2986" i="2"/>
  <c r="K2985" i="2"/>
  <c r="L2985" i="2" s="1"/>
  <c r="K2984" i="2"/>
  <c r="L2984" i="2" s="1"/>
  <c r="K2983" i="2"/>
  <c r="L2983" i="2" s="1"/>
  <c r="L2982" i="2"/>
  <c r="K2982" i="2"/>
  <c r="K2981" i="2"/>
  <c r="L2981" i="2" s="1"/>
  <c r="L2980" i="2"/>
  <c r="K2980" i="2"/>
  <c r="K2979" i="2"/>
  <c r="L2979" i="2" s="1"/>
  <c r="K2978" i="2"/>
  <c r="L2978" i="2" s="1"/>
  <c r="L2977" i="2"/>
  <c r="K2977" i="2"/>
  <c r="K2976" i="2"/>
  <c r="L2976" i="2" s="1"/>
  <c r="K2975" i="2"/>
  <c r="L2975" i="2" s="1"/>
  <c r="L2974" i="2"/>
  <c r="K2974" i="2"/>
  <c r="L2973" i="2"/>
  <c r="K2973" i="2"/>
  <c r="K2972" i="2"/>
  <c r="L2972" i="2" s="1"/>
  <c r="K2971" i="2"/>
  <c r="L2971" i="2" s="1"/>
  <c r="K2970" i="2"/>
  <c r="L2970" i="2" s="1"/>
  <c r="K2969" i="2"/>
  <c r="L2969" i="2" s="1"/>
  <c r="K2968" i="2"/>
  <c r="L2968" i="2" s="1"/>
  <c r="K2967" i="2"/>
  <c r="L2967" i="2" s="1"/>
  <c r="K2966" i="2"/>
  <c r="L2966" i="2" s="1"/>
  <c r="K2965" i="2"/>
  <c r="L2965" i="2" s="1"/>
  <c r="L2964" i="2"/>
  <c r="K2964" i="2"/>
  <c r="K2963" i="2"/>
  <c r="L2963" i="2" s="1"/>
  <c r="L2962" i="2"/>
  <c r="K2962" i="2"/>
  <c r="K2961" i="2"/>
  <c r="L2961" i="2" s="1"/>
  <c r="L2960" i="2"/>
  <c r="K2960" i="2"/>
  <c r="K2959" i="2"/>
  <c r="L2959" i="2" s="1"/>
  <c r="K2958" i="2"/>
  <c r="L2958" i="2" s="1"/>
  <c r="K2957" i="2"/>
  <c r="L2957" i="2" s="1"/>
  <c r="K2956" i="2"/>
  <c r="L2956" i="2" s="1"/>
  <c r="K2955" i="2"/>
  <c r="L2955" i="2" s="1"/>
  <c r="L2954" i="2"/>
  <c r="K2954" i="2"/>
  <c r="K2953" i="2"/>
  <c r="L2953" i="2" s="1"/>
  <c r="K2952" i="2"/>
  <c r="L2952" i="2" s="1"/>
  <c r="K2951" i="2"/>
  <c r="L2951" i="2" s="1"/>
  <c r="K2950" i="2"/>
  <c r="L2950" i="2" s="1"/>
  <c r="L2949" i="2"/>
  <c r="K2949" i="2"/>
  <c r="K2948" i="2"/>
  <c r="L2948" i="2" s="1"/>
  <c r="L2947" i="2"/>
  <c r="K2947" i="2"/>
  <c r="K2946" i="2"/>
  <c r="L2946" i="2" s="1"/>
  <c r="K2945" i="2"/>
  <c r="L2945" i="2" s="1"/>
  <c r="L2944" i="2"/>
  <c r="K2944" i="2"/>
  <c r="K2943" i="2"/>
  <c r="L2943" i="2" s="1"/>
  <c r="K2942" i="2"/>
  <c r="L2942" i="2" s="1"/>
  <c r="K2941" i="2"/>
  <c r="L2941" i="2" s="1"/>
  <c r="K2940" i="2"/>
  <c r="L2940" i="2" s="1"/>
  <c r="K2939" i="2"/>
  <c r="L2939" i="2" s="1"/>
  <c r="K2938" i="2"/>
  <c r="L2938" i="2" s="1"/>
  <c r="K2937" i="2"/>
  <c r="L2937" i="2" s="1"/>
  <c r="L2936" i="2"/>
  <c r="K2936" i="2"/>
  <c r="K2935" i="2"/>
  <c r="L2935" i="2" s="1"/>
  <c r="L2934" i="2"/>
  <c r="K2934" i="2"/>
  <c r="K2933" i="2"/>
  <c r="L2933" i="2" s="1"/>
  <c r="K2932" i="2"/>
  <c r="L2932" i="2" s="1"/>
  <c r="L2931" i="2"/>
  <c r="K2931" i="2"/>
  <c r="K2930" i="2"/>
  <c r="L2930" i="2" s="1"/>
  <c r="K2929" i="2"/>
  <c r="L2929" i="2" s="1"/>
  <c r="L2928" i="2"/>
  <c r="K2928" i="2"/>
  <c r="K2927" i="2"/>
  <c r="L2927" i="2" s="1"/>
  <c r="K2926" i="2"/>
  <c r="L2926" i="2" s="1"/>
  <c r="K2925" i="2"/>
  <c r="L2925" i="2" s="1"/>
  <c r="K2924" i="2"/>
  <c r="L2924" i="2" s="1"/>
  <c r="L2923" i="2"/>
  <c r="K2923" i="2"/>
  <c r="K2922" i="2"/>
  <c r="L2922" i="2" s="1"/>
  <c r="K2921" i="2"/>
  <c r="L2921" i="2" s="1"/>
  <c r="K2920" i="2"/>
  <c r="L2920" i="2" s="1"/>
  <c r="K2919" i="2"/>
  <c r="L2919" i="2" s="1"/>
  <c r="L2918" i="2"/>
  <c r="K2918" i="2"/>
  <c r="K2917" i="2"/>
  <c r="L2917" i="2" s="1"/>
  <c r="K2916" i="2"/>
  <c r="L2916" i="2" s="1"/>
  <c r="K2915" i="2"/>
  <c r="L2915" i="2" s="1"/>
  <c r="L2914" i="2"/>
  <c r="K2914" i="2"/>
  <c r="K2913" i="2"/>
  <c r="L2913" i="2" s="1"/>
  <c r="K2912" i="2"/>
  <c r="L2912" i="2" s="1"/>
  <c r="K2911" i="2"/>
  <c r="L2911" i="2" s="1"/>
  <c r="L2910" i="2"/>
  <c r="K2910" i="2"/>
  <c r="K2909" i="2"/>
  <c r="L2909" i="2" s="1"/>
  <c r="K2908" i="2"/>
  <c r="L2908" i="2" s="1"/>
  <c r="K2907" i="2"/>
  <c r="L2907" i="2" s="1"/>
  <c r="K2906" i="2"/>
  <c r="L2906" i="2" s="1"/>
  <c r="L2905" i="2"/>
  <c r="K2905" i="2"/>
  <c r="K2904" i="2"/>
  <c r="L2904" i="2" s="1"/>
  <c r="K2903" i="2"/>
  <c r="L2903" i="2" s="1"/>
  <c r="K2902" i="2"/>
  <c r="L2902" i="2" s="1"/>
  <c r="L2901" i="2"/>
  <c r="K2901" i="2"/>
  <c r="K2900" i="2"/>
  <c r="L2900" i="2" s="1"/>
  <c r="K2899" i="2"/>
  <c r="L2899" i="2" s="1"/>
  <c r="K2898" i="2"/>
  <c r="L2898" i="2" s="1"/>
  <c r="K2897" i="2"/>
  <c r="L2897" i="2" s="1"/>
  <c r="K2896" i="2"/>
  <c r="L2896" i="2" s="1"/>
  <c r="L2895" i="2"/>
  <c r="K2895" i="2"/>
  <c r="K2894" i="2"/>
  <c r="L2894" i="2" s="1"/>
  <c r="K2893" i="2"/>
  <c r="L2893" i="2" s="1"/>
  <c r="L2892" i="2"/>
  <c r="K2892" i="2"/>
  <c r="K2891" i="2"/>
  <c r="L2891" i="2" s="1"/>
  <c r="L2890" i="2"/>
  <c r="K2890" i="2"/>
  <c r="L2889" i="2"/>
  <c r="K2889" i="2"/>
  <c r="L2888" i="2"/>
  <c r="K2888" i="2"/>
  <c r="L2887" i="2"/>
  <c r="K2887" i="2"/>
  <c r="K2886" i="2"/>
  <c r="L2886" i="2" s="1"/>
  <c r="K2885" i="2"/>
  <c r="L2885" i="2" s="1"/>
  <c r="K2884" i="2"/>
  <c r="L2884" i="2" s="1"/>
  <c r="K2883" i="2"/>
  <c r="L2883" i="2" s="1"/>
  <c r="K2882" i="2"/>
  <c r="L2882" i="2" s="1"/>
  <c r="K2881" i="2"/>
  <c r="L2881" i="2" s="1"/>
  <c r="K2880" i="2"/>
  <c r="L2880" i="2" s="1"/>
  <c r="K2879" i="2"/>
  <c r="L2879" i="2" s="1"/>
  <c r="K2878" i="2"/>
  <c r="L2878" i="2" s="1"/>
  <c r="L2877" i="2"/>
  <c r="K2877" i="2"/>
  <c r="K2876" i="2"/>
  <c r="L2876" i="2" s="1"/>
  <c r="L2875" i="2"/>
  <c r="K2875" i="2"/>
  <c r="L2874" i="2"/>
  <c r="K2874" i="2"/>
  <c r="K2873" i="2"/>
  <c r="L2873" i="2" s="1"/>
  <c r="L2872" i="2"/>
  <c r="K2872" i="2"/>
  <c r="K2871" i="2"/>
  <c r="L2871" i="2" s="1"/>
  <c r="K2870" i="2"/>
  <c r="L2870" i="2" s="1"/>
  <c r="L2869" i="2"/>
  <c r="K2869" i="2"/>
  <c r="K2868" i="2"/>
  <c r="L2868" i="2" s="1"/>
  <c r="K2867" i="2"/>
  <c r="L2867" i="2" s="1"/>
  <c r="K2866" i="2"/>
  <c r="L2866" i="2" s="1"/>
  <c r="K2865" i="2"/>
  <c r="L2865" i="2" s="1"/>
  <c r="L2864" i="2"/>
  <c r="K2864" i="2"/>
  <c r="L2863" i="2"/>
  <c r="K2863" i="2"/>
  <c r="L2862" i="2"/>
  <c r="K2862" i="2"/>
  <c r="K2861" i="2"/>
  <c r="L2861" i="2" s="1"/>
  <c r="K2860" i="2"/>
  <c r="L2860" i="2" s="1"/>
  <c r="L2859" i="2"/>
  <c r="K2859" i="2"/>
  <c r="K2858" i="2"/>
  <c r="L2858" i="2" s="1"/>
  <c r="K2857" i="2"/>
  <c r="L2857" i="2" s="1"/>
  <c r="K2856" i="2"/>
  <c r="L2856" i="2" s="1"/>
  <c r="K2855" i="2"/>
  <c r="L2855" i="2" s="1"/>
  <c r="K2854" i="2"/>
  <c r="L2854" i="2" s="1"/>
  <c r="K2853" i="2"/>
  <c r="L2853" i="2" s="1"/>
  <c r="K2852" i="2"/>
  <c r="L2852" i="2" s="1"/>
  <c r="L2851" i="2"/>
  <c r="K2851" i="2"/>
  <c r="K2850" i="2"/>
  <c r="L2850" i="2" s="1"/>
  <c r="K2849" i="2"/>
  <c r="L2849" i="2" s="1"/>
  <c r="K2848" i="2"/>
  <c r="L2848" i="2" s="1"/>
  <c r="K2847" i="2"/>
  <c r="L2847" i="2" s="1"/>
  <c r="L2846" i="2"/>
  <c r="K2846" i="2"/>
  <c r="K2845" i="2"/>
  <c r="L2845" i="2" s="1"/>
  <c r="K2844" i="2"/>
  <c r="L2844" i="2" s="1"/>
  <c r="K2843" i="2"/>
  <c r="L2843" i="2" s="1"/>
  <c r="L2842" i="2"/>
  <c r="K2842" i="2"/>
  <c r="K2841" i="2"/>
  <c r="L2841" i="2" s="1"/>
  <c r="K2840" i="2"/>
  <c r="L2840" i="2" s="1"/>
  <c r="K2839" i="2"/>
  <c r="L2839" i="2" s="1"/>
  <c r="L2838" i="2"/>
  <c r="K2838" i="2"/>
  <c r="K2837" i="2"/>
  <c r="L2837" i="2" s="1"/>
  <c r="L2836" i="2"/>
  <c r="K2836" i="2"/>
  <c r="K2835" i="2"/>
  <c r="L2835" i="2" s="1"/>
  <c r="K2834" i="2"/>
  <c r="L2834" i="2" s="1"/>
  <c r="L2833" i="2"/>
  <c r="K2833" i="2"/>
  <c r="K2832" i="2"/>
  <c r="L2832" i="2" s="1"/>
  <c r="K2831" i="2"/>
  <c r="L2831" i="2" s="1"/>
  <c r="L2830" i="2"/>
  <c r="K2830" i="2"/>
  <c r="L2829" i="2"/>
  <c r="K2829" i="2"/>
  <c r="K2828" i="2"/>
  <c r="L2828" i="2" s="1"/>
  <c r="K2827" i="2"/>
  <c r="L2827" i="2" s="1"/>
  <c r="K2826" i="2"/>
  <c r="L2826" i="2" s="1"/>
  <c r="K2825" i="2"/>
  <c r="L2825" i="2" s="1"/>
  <c r="K2824" i="2"/>
  <c r="L2824" i="2" s="1"/>
  <c r="K2823" i="2"/>
  <c r="L2823" i="2" s="1"/>
  <c r="K2822" i="2"/>
  <c r="L2822" i="2" s="1"/>
  <c r="K2821" i="2"/>
  <c r="L2821" i="2" s="1"/>
  <c r="L2820" i="2"/>
  <c r="K2820" i="2"/>
  <c r="K2819" i="2"/>
  <c r="L2819" i="2" s="1"/>
  <c r="L2818" i="2"/>
  <c r="K2818" i="2"/>
  <c r="L2817" i="2"/>
  <c r="K2817" i="2"/>
  <c r="L2816" i="2"/>
  <c r="K2816" i="2"/>
  <c r="K2815" i="2"/>
  <c r="L2815" i="2" s="1"/>
  <c r="L2814" i="2"/>
  <c r="K2814" i="2"/>
  <c r="K2813" i="2"/>
  <c r="L2813" i="2" s="1"/>
  <c r="K2812" i="2"/>
  <c r="L2812" i="2" s="1"/>
  <c r="K2811" i="2"/>
  <c r="L2811" i="2" s="1"/>
  <c r="L2810" i="2"/>
  <c r="K2810" i="2"/>
  <c r="K2809" i="2"/>
  <c r="L2809" i="2" s="1"/>
  <c r="K2808" i="2"/>
  <c r="L2808" i="2" s="1"/>
  <c r="K2807" i="2"/>
  <c r="L2807" i="2" s="1"/>
  <c r="K2806" i="2"/>
  <c r="L2806" i="2" s="1"/>
  <c r="L2805" i="2"/>
  <c r="K2805" i="2"/>
  <c r="L2804" i="2"/>
  <c r="K2804" i="2"/>
  <c r="L2803" i="2"/>
  <c r="K2803" i="2"/>
  <c r="K2802" i="2"/>
  <c r="L2802" i="2" s="1"/>
  <c r="K2801" i="2"/>
  <c r="L2801" i="2" s="1"/>
  <c r="L2800" i="2"/>
  <c r="K2800" i="2"/>
  <c r="K2799" i="2"/>
  <c r="L2799" i="2" s="1"/>
  <c r="K2798" i="2"/>
  <c r="L2798" i="2" s="1"/>
  <c r="L2797" i="2"/>
  <c r="K2797" i="2"/>
  <c r="K2796" i="2"/>
  <c r="L2796" i="2" s="1"/>
  <c r="K2795" i="2"/>
  <c r="L2795" i="2" s="1"/>
  <c r="K2794" i="2"/>
  <c r="L2794" i="2" s="1"/>
  <c r="K2793" i="2"/>
  <c r="L2793" i="2" s="1"/>
  <c r="L2792" i="2"/>
  <c r="K2792" i="2"/>
  <c r="L2791" i="2"/>
  <c r="K2791" i="2"/>
  <c r="L2790" i="2"/>
  <c r="K2790" i="2"/>
  <c r="K2789" i="2"/>
  <c r="L2789" i="2" s="1"/>
  <c r="K2788" i="2"/>
  <c r="L2788" i="2" s="1"/>
  <c r="L2787" i="2"/>
  <c r="K2787" i="2"/>
  <c r="K2786" i="2"/>
  <c r="L2786" i="2" s="1"/>
  <c r="K2785" i="2"/>
  <c r="L2785" i="2" s="1"/>
  <c r="L2784" i="2"/>
  <c r="K2784" i="2"/>
  <c r="K2783" i="2"/>
  <c r="L2783" i="2" s="1"/>
  <c r="L2782" i="2"/>
  <c r="K2782" i="2"/>
  <c r="K2781" i="2"/>
  <c r="L2781" i="2" s="1"/>
  <c r="K2780" i="2"/>
  <c r="L2780" i="2" s="1"/>
  <c r="L2779" i="2"/>
  <c r="K2779" i="2"/>
  <c r="K2778" i="2"/>
  <c r="L2778" i="2" s="1"/>
  <c r="K2777" i="2"/>
  <c r="L2777" i="2" s="1"/>
  <c r="K2776" i="2"/>
  <c r="L2776" i="2" s="1"/>
  <c r="K2775" i="2"/>
  <c r="L2775" i="2" s="1"/>
  <c r="L2774" i="2"/>
  <c r="K2774" i="2"/>
  <c r="K2773" i="2"/>
  <c r="L2773" i="2" s="1"/>
  <c r="K2772" i="2"/>
  <c r="L2772" i="2" s="1"/>
  <c r="K2771" i="2"/>
  <c r="L2771" i="2" s="1"/>
  <c r="L2770" i="2"/>
  <c r="K2770" i="2"/>
  <c r="L2769" i="2"/>
  <c r="K2769" i="2"/>
  <c r="K2768" i="2"/>
  <c r="L2768" i="2" s="1"/>
  <c r="K2767" i="2"/>
  <c r="L2767" i="2" s="1"/>
  <c r="L2766" i="2"/>
  <c r="K2766" i="2"/>
  <c r="K2765" i="2"/>
  <c r="L2765" i="2" s="1"/>
  <c r="L2764" i="2"/>
  <c r="K2764" i="2"/>
  <c r="K2763" i="2"/>
  <c r="L2763" i="2" s="1"/>
  <c r="K2762" i="2"/>
  <c r="L2762" i="2" s="1"/>
  <c r="L2761" i="2"/>
  <c r="K2761" i="2"/>
  <c r="K2760" i="2"/>
  <c r="L2760" i="2" s="1"/>
  <c r="K2759" i="2"/>
  <c r="L2759" i="2" s="1"/>
  <c r="L2758" i="2"/>
  <c r="K2758" i="2"/>
  <c r="L2757" i="2"/>
  <c r="K2757" i="2"/>
  <c r="L2756" i="2"/>
  <c r="K2756" i="2"/>
  <c r="K2755" i="2"/>
  <c r="L2755" i="2" s="1"/>
  <c r="K2754" i="2"/>
  <c r="L2754" i="2" s="1"/>
  <c r="K2753" i="2"/>
  <c r="L2753" i="2" s="1"/>
  <c r="K2752" i="2"/>
  <c r="L2752" i="2" s="1"/>
  <c r="K2751" i="2"/>
  <c r="L2751" i="2" s="1"/>
  <c r="K2750" i="2"/>
  <c r="L2750" i="2" s="1"/>
  <c r="K2749" i="2"/>
  <c r="L2749" i="2" s="1"/>
  <c r="L2748" i="2"/>
  <c r="K2748" i="2"/>
  <c r="K2747" i="2"/>
  <c r="L2747" i="2" s="1"/>
  <c r="L2746" i="2"/>
  <c r="K2746" i="2"/>
  <c r="L2745" i="2"/>
  <c r="K2745" i="2"/>
  <c r="L2744" i="2"/>
  <c r="K2744" i="2"/>
  <c r="K2743" i="2"/>
  <c r="L2743" i="2" s="1"/>
  <c r="K2742" i="2"/>
  <c r="L2742" i="2" s="1"/>
  <c r="K2741" i="2"/>
  <c r="L2741" i="2" s="1"/>
  <c r="K2740" i="2"/>
  <c r="L2740" i="2" s="1"/>
  <c r="K2739" i="2"/>
  <c r="L2739" i="2" s="1"/>
  <c r="L2738" i="2"/>
  <c r="K2738" i="2"/>
  <c r="K2737" i="2"/>
  <c r="L2737" i="2" s="1"/>
  <c r="K2736" i="2"/>
  <c r="L2736" i="2" s="1"/>
  <c r="K2735" i="2"/>
  <c r="L2735" i="2" s="1"/>
  <c r="K2734" i="2"/>
  <c r="L2734" i="2" s="1"/>
  <c r="L2733" i="2"/>
  <c r="K2733" i="2"/>
  <c r="L2732" i="2"/>
  <c r="K2732" i="2"/>
  <c r="L2731" i="2"/>
  <c r="K2731" i="2"/>
  <c r="K2730" i="2"/>
  <c r="L2730" i="2" s="1"/>
  <c r="K2729" i="2"/>
  <c r="L2729" i="2" s="1"/>
  <c r="K2728" i="2"/>
  <c r="L2728" i="2" s="1"/>
  <c r="L2727" i="2"/>
  <c r="K2727" i="2"/>
  <c r="K2726" i="2"/>
  <c r="L2726" i="2" s="1"/>
  <c r="L2725" i="2"/>
  <c r="K2725" i="2"/>
  <c r="K2724" i="2"/>
  <c r="L2724" i="2" s="1"/>
  <c r="K2723" i="2"/>
  <c r="L2723" i="2" s="1"/>
  <c r="K2722" i="2"/>
  <c r="L2722" i="2" s="1"/>
  <c r="L2721" i="2"/>
  <c r="K2721" i="2"/>
  <c r="K2720" i="2"/>
  <c r="L2720" i="2" s="1"/>
  <c r="L2719" i="2"/>
  <c r="K2719" i="2"/>
  <c r="K2718" i="2"/>
  <c r="L2718" i="2" s="1"/>
  <c r="K2717" i="2"/>
  <c r="L2717" i="2" s="1"/>
  <c r="K2716" i="2"/>
  <c r="L2716" i="2" s="1"/>
  <c r="L2715" i="2"/>
  <c r="K2715" i="2"/>
  <c r="K2714" i="2"/>
  <c r="L2714" i="2" s="1"/>
  <c r="L2713" i="2"/>
  <c r="K2713" i="2"/>
  <c r="L2712" i="2"/>
  <c r="K2712" i="2"/>
  <c r="K2711" i="2"/>
  <c r="L2711" i="2" s="1"/>
  <c r="K2710" i="2"/>
  <c r="L2710" i="2" s="1"/>
  <c r="L2709" i="2"/>
  <c r="K2709" i="2"/>
  <c r="K2708" i="2"/>
  <c r="L2708" i="2" s="1"/>
  <c r="L2707" i="2"/>
  <c r="K2707" i="2"/>
  <c r="L2706" i="2"/>
  <c r="K2706" i="2"/>
  <c r="K2705" i="2"/>
  <c r="L2705" i="2" s="1"/>
  <c r="K2704" i="2"/>
  <c r="L2704" i="2" s="1"/>
  <c r="L2703" i="2"/>
  <c r="K2703" i="2"/>
  <c r="L2702" i="2"/>
  <c r="K2702" i="2"/>
  <c r="L2701" i="2"/>
  <c r="K2701" i="2"/>
  <c r="L2700" i="2"/>
  <c r="K2700" i="2"/>
  <c r="K2699" i="2"/>
  <c r="L2699" i="2" s="1"/>
  <c r="K2698" i="2"/>
  <c r="L2698" i="2" s="1"/>
  <c r="L2697" i="2"/>
  <c r="K2697" i="2"/>
  <c r="K2696" i="2"/>
  <c r="L2696" i="2" s="1"/>
  <c r="L2695" i="2"/>
  <c r="K2695" i="2"/>
  <c r="L2694" i="2"/>
  <c r="K2694" i="2"/>
  <c r="K2693" i="2"/>
  <c r="L2693" i="2" s="1"/>
  <c r="K2692" i="2"/>
  <c r="L2692" i="2" s="1"/>
  <c r="L2691" i="2"/>
  <c r="K2691" i="2"/>
  <c r="L2690" i="2"/>
  <c r="K2690" i="2"/>
  <c r="L2689" i="2"/>
  <c r="K2689" i="2"/>
  <c r="L2688" i="2"/>
  <c r="K2688" i="2"/>
  <c r="K2687" i="2"/>
  <c r="L2687" i="2" s="1"/>
  <c r="K2686" i="2"/>
  <c r="L2686" i="2" s="1"/>
  <c r="L2685" i="2"/>
  <c r="K2685" i="2"/>
  <c r="K2684" i="2"/>
  <c r="L2684" i="2" s="1"/>
  <c r="L2683" i="2"/>
  <c r="K2683" i="2"/>
  <c r="L2682" i="2"/>
  <c r="K2682" i="2"/>
  <c r="K2681" i="2"/>
  <c r="L2681" i="2" s="1"/>
  <c r="K2680" i="2"/>
  <c r="L2680" i="2" s="1"/>
  <c r="L2679" i="2"/>
  <c r="K2679" i="2"/>
  <c r="K2678" i="2"/>
  <c r="L2678" i="2" s="1"/>
  <c r="L2677" i="2"/>
  <c r="K2677" i="2"/>
  <c r="L2676" i="2"/>
  <c r="K2676" i="2"/>
  <c r="K2675" i="2"/>
  <c r="L2675" i="2" s="1"/>
  <c r="K2674" i="2"/>
  <c r="L2674" i="2" s="1"/>
  <c r="L2673" i="2"/>
  <c r="K2673" i="2"/>
  <c r="K2672" i="2"/>
  <c r="L2672" i="2" s="1"/>
  <c r="L2671" i="2"/>
  <c r="K2671" i="2"/>
  <c r="L2670" i="2"/>
  <c r="K2670" i="2"/>
  <c r="K2669" i="2"/>
  <c r="L2669" i="2" s="1"/>
  <c r="K2668" i="2"/>
  <c r="L2668" i="2" s="1"/>
  <c r="L2667" i="2"/>
  <c r="K2667" i="2"/>
  <c r="L2666" i="2"/>
  <c r="K2666" i="2"/>
  <c r="L2665" i="2"/>
  <c r="K2665" i="2"/>
  <c r="L2664" i="2"/>
  <c r="K2664" i="2"/>
  <c r="K2663" i="2"/>
  <c r="L2663" i="2" s="1"/>
  <c r="K2662" i="2"/>
  <c r="L2662" i="2" s="1"/>
  <c r="L2661" i="2"/>
  <c r="K2661" i="2"/>
  <c r="K2660" i="2"/>
  <c r="L2660" i="2" s="1"/>
  <c r="L2659" i="2"/>
  <c r="K2659" i="2"/>
  <c r="L2658" i="2"/>
  <c r="K2658" i="2"/>
  <c r="K2657" i="2"/>
  <c r="L2657" i="2" s="1"/>
  <c r="K2656" i="2"/>
  <c r="L2656" i="2" s="1"/>
  <c r="L2655" i="2"/>
  <c r="K2655" i="2"/>
  <c r="L2654" i="2"/>
  <c r="K2654" i="2"/>
  <c r="L2653" i="2"/>
  <c r="K2653" i="2"/>
  <c r="L2652" i="2"/>
  <c r="K2652" i="2"/>
  <c r="K2651" i="2"/>
  <c r="L2651" i="2" s="1"/>
  <c r="K2650" i="2"/>
  <c r="L2650" i="2" s="1"/>
  <c r="L2649" i="2"/>
  <c r="K2649" i="2"/>
  <c r="K2648" i="2"/>
  <c r="L2648" i="2" s="1"/>
  <c r="L2647" i="2"/>
  <c r="K2647" i="2"/>
  <c r="L2646" i="2"/>
  <c r="K2646" i="2"/>
  <c r="K2645" i="2"/>
  <c r="L2645" i="2" s="1"/>
  <c r="K2644" i="2"/>
  <c r="L2644" i="2" s="1"/>
  <c r="L2643" i="2"/>
  <c r="K2643" i="2"/>
  <c r="K2642" i="2"/>
  <c r="L2642" i="2" s="1"/>
  <c r="L2641" i="2"/>
  <c r="K2641" i="2"/>
  <c r="L2640" i="2"/>
  <c r="K2640" i="2"/>
  <c r="K2639" i="2"/>
  <c r="L2639" i="2" s="1"/>
  <c r="K2638" i="2"/>
  <c r="L2638" i="2" s="1"/>
  <c r="L2637" i="2"/>
  <c r="K2637" i="2"/>
  <c r="K2636" i="2"/>
  <c r="L2636" i="2" s="1"/>
  <c r="L2635" i="2"/>
  <c r="K2635" i="2"/>
  <c r="K2634" i="2"/>
  <c r="L2634" i="2" s="1"/>
  <c r="K2633" i="2"/>
  <c r="L2633" i="2" s="1"/>
  <c r="K2632" i="2"/>
  <c r="L2632" i="2" s="1"/>
  <c r="L2631" i="2"/>
  <c r="K2631" i="2"/>
  <c r="K2630" i="2"/>
  <c r="L2630" i="2" s="1"/>
  <c r="L2629" i="2"/>
  <c r="K2629" i="2"/>
  <c r="K2628" i="2"/>
  <c r="L2628" i="2" s="1"/>
  <c r="K2627" i="2"/>
  <c r="L2627" i="2" s="1"/>
  <c r="K2626" i="2"/>
  <c r="L2626" i="2" s="1"/>
  <c r="L2625" i="2"/>
  <c r="K2625" i="2"/>
  <c r="L2624" i="2"/>
  <c r="K2624" i="2"/>
  <c r="L2623" i="2"/>
  <c r="K2623" i="2"/>
  <c r="K2622" i="2"/>
  <c r="L2622" i="2" s="1"/>
  <c r="K2621" i="2"/>
  <c r="L2621" i="2" s="1"/>
  <c r="K2620" i="2"/>
  <c r="L2620" i="2" s="1"/>
  <c r="K2619" i="2"/>
  <c r="L2619" i="2" s="1"/>
  <c r="L2618" i="2"/>
  <c r="K2618" i="2"/>
  <c r="L2617" i="2"/>
  <c r="K2617" i="2"/>
  <c r="K2616" i="2"/>
  <c r="L2616" i="2" s="1"/>
  <c r="K2615" i="2"/>
  <c r="L2615" i="2" s="1"/>
  <c r="K2614" i="2"/>
  <c r="L2614" i="2" s="1"/>
  <c r="L2613" i="2"/>
  <c r="K2613" i="2"/>
  <c r="K2612" i="2"/>
  <c r="L2612" i="2" s="1"/>
  <c r="L2611" i="2"/>
  <c r="K2611" i="2"/>
  <c r="K2610" i="2"/>
  <c r="L2610" i="2" s="1"/>
  <c r="K2609" i="2"/>
  <c r="L2609" i="2" s="1"/>
  <c r="K2608" i="2"/>
  <c r="L2608" i="2" s="1"/>
  <c r="K2607" i="2"/>
  <c r="L2607" i="2" s="1"/>
  <c r="K2606" i="2"/>
  <c r="L2606" i="2" s="1"/>
  <c r="L2605" i="2"/>
  <c r="K2605" i="2"/>
  <c r="K2604" i="2"/>
  <c r="L2604" i="2" s="1"/>
  <c r="K2603" i="2"/>
  <c r="L2603" i="2" s="1"/>
  <c r="K2602" i="2"/>
  <c r="L2602" i="2" s="1"/>
  <c r="K2601" i="2"/>
  <c r="L2601" i="2" s="1"/>
  <c r="L2600" i="2"/>
  <c r="K2600" i="2"/>
  <c r="L2599" i="2"/>
  <c r="K2599" i="2"/>
  <c r="K2598" i="2"/>
  <c r="L2598" i="2" s="1"/>
  <c r="K2597" i="2"/>
  <c r="L2597" i="2" s="1"/>
  <c r="K2596" i="2"/>
  <c r="L2596" i="2" s="1"/>
  <c r="K2595" i="2"/>
  <c r="L2595" i="2" s="1"/>
  <c r="L2594" i="2"/>
  <c r="K2594" i="2"/>
  <c r="L2593" i="2"/>
  <c r="K2593" i="2"/>
  <c r="K2592" i="2"/>
  <c r="L2592" i="2" s="1"/>
  <c r="K2591" i="2"/>
  <c r="L2591" i="2" s="1"/>
  <c r="K2590" i="2"/>
  <c r="L2590" i="2" s="1"/>
  <c r="L2589" i="2"/>
  <c r="K2589" i="2"/>
  <c r="K2588" i="2"/>
  <c r="L2588" i="2" s="1"/>
  <c r="L2587" i="2"/>
  <c r="K2587" i="2"/>
  <c r="K2586" i="2"/>
  <c r="L2586" i="2" s="1"/>
  <c r="K2585" i="2"/>
  <c r="L2585" i="2" s="1"/>
  <c r="K2584" i="2"/>
  <c r="L2584" i="2" s="1"/>
  <c r="K2583" i="2"/>
  <c r="L2583" i="2" s="1"/>
  <c r="K2582" i="2"/>
  <c r="L2582" i="2" s="1"/>
  <c r="L2581" i="2"/>
  <c r="K2581" i="2"/>
  <c r="K2580" i="2"/>
  <c r="L2580" i="2" s="1"/>
  <c r="K2579" i="2"/>
  <c r="L2579" i="2" s="1"/>
  <c r="K2578" i="2"/>
  <c r="L2578" i="2" s="1"/>
  <c r="K2577" i="2"/>
  <c r="L2577" i="2" s="1"/>
  <c r="L2576" i="2"/>
  <c r="K2576" i="2"/>
  <c r="L2575" i="2"/>
  <c r="K2575" i="2"/>
  <c r="L2574" i="2"/>
  <c r="K2574" i="2"/>
  <c r="K2573" i="2"/>
  <c r="L2573" i="2" s="1"/>
  <c r="K2572" i="2"/>
  <c r="L2572" i="2" s="1"/>
  <c r="K2571" i="2"/>
  <c r="L2571" i="2" s="1"/>
  <c r="K2570" i="2"/>
  <c r="L2570" i="2" s="1"/>
  <c r="L2569" i="2"/>
  <c r="K2569" i="2"/>
  <c r="L2568" i="2"/>
  <c r="K2568" i="2"/>
  <c r="K2567" i="2"/>
  <c r="L2567" i="2" s="1"/>
  <c r="K2566" i="2"/>
  <c r="L2566" i="2" s="1"/>
  <c r="K2565" i="2"/>
  <c r="L2565" i="2" s="1"/>
  <c r="K2564" i="2"/>
  <c r="L2564" i="2" s="1"/>
  <c r="L2563" i="2"/>
  <c r="K2563" i="2"/>
  <c r="L2562" i="2"/>
  <c r="K2562" i="2"/>
  <c r="K2561" i="2"/>
  <c r="L2561" i="2" s="1"/>
  <c r="K2560" i="2"/>
  <c r="L2560" i="2" s="1"/>
  <c r="L2559" i="2"/>
  <c r="K2559" i="2"/>
  <c r="K2558" i="2"/>
  <c r="L2558" i="2" s="1"/>
  <c r="L2557" i="2"/>
  <c r="K2557" i="2"/>
  <c r="L2556" i="2"/>
  <c r="K2556" i="2"/>
  <c r="K2555" i="2"/>
  <c r="L2555" i="2" s="1"/>
  <c r="K2554" i="2"/>
  <c r="L2554" i="2" s="1"/>
  <c r="K2553" i="2"/>
  <c r="L2553" i="2" s="1"/>
  <c r="L2552" i="2"/>
  <c r="K2552" i="2"/>
  <c r="L2551" i="2"/>
  <c r="K2551" i="2"/>
  <c r="K2550" i="2"/>
  <c r="L2550" i="2" s="1"/>
  <c r="K2549" i="2"/>
  <c r="L2549" i="2" s="1"/>
  <c r="K2548" i="2"/>
  <c r="L2548" i="2" s="1"/>
  <c r="K2547" i="2"/>
  <c r="L2547" i="2" s="1"/>
  <c r="K2546" i="2"/>
  <c r="L2546" i="2" s="1"/>
  <c r="L2545" i="2"/>
  <c r="K2545" i="2"/>
  <c r="K2544" i="2"/>
  <c r="L2544" i="2" s="1"/>
  <c r="K2543" i="2"/>
  <c r="L2543" i="2" s="1"/>
  <c r="K2542" i="2"/>
  <c r="L2542" i="2" s="1"/>
  <c r="L2541" i="2"/>
  <c r="K2541" i="2"/>
  <c r="L2540" i="2"/>
  <c r="K2540" i="2"/>
  <c r="L2539" i="2"/>
  <c r="K2539" i="2"/>
  <c r="K2538" i="2"/>
  <c r="L2538" i="2" s="1"/>
  <c r="L2537" i="2"/>
  <c r="K2537" i="2"/>
  <c r="K2536" i="2"/>
  <c r="L2536" i="2" s="1"/>
  <c r="K2535" i="2"/>
  <c r="L2535" i="2" s="1"/>
  <c r="L2534" i="2"/>
  <c r="K2534" i="2"/>
  <c r="L2533" i="2"/>
  <c r="K2533" i="2"/>
  <c r="K2532" i="2"/>
  <c r="L2532" i="2" s="1"/>
  <c r="K2531" i="2"/>
  <c r="L2531" i="2" s="1"/>
  <c r="K2530" i="2"/>
  <c r="L2530" i="2" s="1"/>
  <c r="L2529" i="2"/>
  <c r="K2529" i="2"/>
  <c r="K2528" i="2"/>
  <c r="L2528" i="2" s="1"/>
  <c r="L2527" i="2"/>
  <c r="K2527" i="2"/>
  <c r="K2526" i="2"/>
  <c r="L2526" i="2" s="1"/>
  <c r="L2525" i="2"/>
  <c r="K2525" i="2"/>
  <c r="K2524" i="2"/>
  <c r="L2524" i="2" s="1"/>
  <c r="K2523" i="2"/>
  <c r="L2523" i="2" s="1"/>
  <c r="L2522" i="2"/>
  <c r="K2522" i="2"/>
  <c r="L2521" i="2"/>
  <c r="K2521" i="2"/>
  <c r="K2520" i="2"/>
  <c r="L2520" i="2" s="1"/>
  <c r="K2519" i="2"/>
  <c r="L2519" i="2" s="1"/>
  <c r="K2518" i="2"/>
  <c r="L2518" i="2" s="1"/>
  <c r="K2517" i="2"/>
  <c r="L2517" i="2" s="1"/>
  <c r="K2516" i="2"/>
  <c r="L2516" i="2" s="1"/>
  <c r="L2515" i="2"/>
  <c r="K2515" i="2"/>
  <c r="K2514" i="2"/>
  <c r="L2514" i="2" s="1"/>
  <c r="K2513" i="2"/>
  <c r="L2513" i="2" s="1"/>
  <c r="K2512" i="2"/>
  <c r="L2512" i="2" s="1"/>
  <c r="K2511" i="2"/>
  <c r="L2511" i="2" s="1"/>
  <c r="K2510" i="2"/>
  <c r="L2510" i="2" s="1"/>
  <c r="L2509" i="2"/>
  <c r="K2509" i="2"/>
  <c r="K2508" i="2"/>
  <c r="L2508" i="2" s="1"/>
  <c r="K2507" i="2"/>
  <c r="L2507" i="2" s="1"/>
  <c r="K2506" i="2"/>
  <c r="L2506" i="2" s="1"/>
  <c r="L2505" i="2"/>
  <c r="K2505" i="2"/>
  <c r="K2504" i="2"/>
  <c r="L2504" i="2" s="1"/>
  <c r="L2503" i="2"/>
  <c r="K2503" i="2"/>
  <c r="K2502" i="2"/>
  <c r="L2502" i="2" s="1"/>
  <c r="L2501" i="2"/>
  <c r="K2501" i="2"/>
  <c r="K2500" i="2"/>
  <c r="L2500" i="2" s="1"/>
  <c r="K2499" i="2"/>
  <c r="L2499" i="2" s="1"/>
  <c r="L2498" i="2"/>
  <c r="K2498" i="2"/>
  <c r="L2497" i="2"/>
  <c r="K2497" i="2"/>
  <c r="K2496" i="2"/>
  <c r="L2496" i="2" s="1"/>
  <c r="K2495" i="2"/>
  <c r="L2495" i="2" s="1"/>
  <c r="K2494" i="2"/>
  <c r="L2494" i="2" s="1"/>
  <c r="L2493" i="2"/>
  <c r="K2493" i="2"/>
  <c r="K2492" i="2"/>
  <c r="L2492" i="2" s="1"/>
  <c r="L2491" i="2"/>
  <c r="K2491" i="2"/>
  <c r="K2490" i="2"/>
  <c r="L2490" i="2" s="1"/>
  <c r="L2489" i="2"/>
  <c r="K2489" i="2"/>
  <c r="K2488" i="2"/>
  <c r="L2488" i="2" s="1"/>
  <c r="K2487" i="2"/>
  <c r="L2487" i="2" s="1"/>
  <c r="L2486" i="2"/>
  <c r="K2486" i="2"/>
  <c r="L2485" i="2"/>
  <c r="K2485" i="2"/>
  <c r="K2484" i="2"/>
  <c r="L2484" i="2" s="1"/>
  <c r="K2483" i="2"/>
  <c r="L2483" i="2" s="1"/>
  <c r="K2482" i="2"/>
  <c r="L2482" i="2" s="1"/>
  <c r="K2481" i="2"/>
  <c r="L2481" i="2" s="1"/>
  <c r="K2480" i="2"/>
  <c r="L2480" i="2" s="1"/>
  <c r="L2479" i="2"/>
  <c r="K2479" i="2"/>
  <c r="K2478" i="2"/>
  <c r="L2478" i="2" s="1"/>
  <c r="K2477" i="2"/>
  <c r="L2477" i="2" s="1"/>
  <c r="K2476" i="2"/>
  <c r="L2476" i="2" s="1"/>
  <c r="L2475" i="2"/>
  <c r="K2475" i="2"/>
  <c r="K2474" i="2"/>
  <c r="L2474" i="2" s="1"/>
  <c r="L2473" i="2"/>
  <c r="K2473" i="2"/>
  <c r="K2472" i="2"/>
  <c r="L2472" i="2" s="1"/>
  <c r="L2471" i="2"/>
  <c r="K2471" i="2"/>
  <c r="L2470" i="2"/>
  <c r="K2470" i="2"/>
  <c r="K2469" i="2"/>
  <c r="L2469" i="2" s="1"/>
  <c r="K2468" i="2"/>
  <c r="L2468" i="2" s="1"/>
  <c r="L2467" i="2"/>
  <c r="K2467" i="2"/>
  <c r="K2466" i="2"/>
  <c r="L2466" i="2" s="1"/>
  <c r="K2465" i="2"/>
  <c r="L2465" i="2" s="1"/>
  <c r="K2464" i="2"/>
  <c r="L2464" i="2" s="1"/>
  <c r="K2463" i="2"/>
  <c r="L2463" i="2" s="1"/>
  <c r="L2462" i="2"/>
  <c r="K2462" i="2"/>
  <c r="L2461" i="2"/>
  <c r="K2461" i="2"/>
  <c r="K2460" i="2"/>
  <c r="L2460" i="2" s="1"/>
  <c r="L2459" i="2"/>
  <c r="K2459" i="2"/>
  <c r="L2458" i="2"/>
  <c r="K2458" i="2"/>
  <c r="L2457" i="2"/>
  <c r="K2457" i="2"/>
  <c r="L2456" i="2"/>
  <c r="K2456" i="2"/>
  <c r="L2455" i="2"/>
  <c r="K2455" i="2"/>
  <c r="K2454" i="2"/>
  <c r="L2454" i="2" s="1"/>
  <c r="L2453" i="2"/>
  <c r="K2453" i="2"/>
  <c r="K2452" i="2"/>
  <c r="L2452" i="2" s="1"/>
  <c r="K2451" i="2"/>
  <c r="L2451" i="2" s="1"/>
  <c r="K2450" i="2"/>
  <c r="L2450" i="2" s="1"/>
  <c r="L2449" i="2"/>
  <c r="K2449" i="2"/>
  <c r="K2448" i="2"/>
  <c r="L2448" i="2" s="1"/>
  <c r="K2447" i="2"/>
  <c r="L2447" i="2" s="1"/>
  <c r="L2446" i="2"/>
  <c r="K2446" i="2"/>
  <c r="L2445" i="2"/>
  <c r="K2445" i="2"/>
  <c r="L2444" i="2"/>
  <c r="K2444" i="2"/>
  <c r="L2443" i="2"/>
  <c r="K2443" i="2"/>
  <c r="K2442" i="2"/>
  <c r="L2442" i="2" s="1"/>
  <c r="K2441" i="2"/>
  <c r="L2441" i="2" s="1"/>
  <c r="L2440" i="2"/>
  <c r="K2440" i="2"/>
  <c r="K2439" i="2"/>
  <c r="L2439" i="2" s="1"/>
  <c r="K2438" i="2"/>
  <c r="L2438" i="2" s="1"/>
  <c r="L2437" i="2"/>
  <c r="K2437" i="2"/>
  <c r="K2436" i="2"/>
  <c r="L2436" i="2" s="1"/>
  <c r="K2435" i="2"/>
  <c r="L2435" i="2" s="1"/>
  <c r="K2434" i="2"/>
  <c r="L2434" i="2" s="1"/>
  <c r="L2433" i="2"/>
  <c r="K2433" i="2"/>
  <c r="L2432" i="2"/>
  <c r="K2432" i="2"/>
  <c r="L2431" i="2"/>
  <c r="K2431" i="2"/>
  <c r="L2430" i="2"/>
  <c r="K2430" i="2"/>
  <c r="K2429" i="2"/>
  <c r="L2429" i="2" s="1"/>
  <c r="K2428" i="2"/>
  <c r="L2428" i="2" s="1"/>
  <c r="L2427" i="2"/>
  <c r="K2427" i="2"/>
  <c r="L2426" i="2"/>
  <c r="K2426" i="2"/>
  <c r="L2425" i="2"/>
  <c r="K2425" i="2"/>
  <c r="L2424" i="2"/>
  <c r="K2424" i="2"/>
  <c r="K2423" i="2"/>
  <c r="L2423" i="2" s="1"/>
  <c r="K2422" i="2"/>
  <c r="L2422" i="2" s="1"/>
  <c r="L2421" i="2"/>
  <c r="K2421" i="2"/>
  <c r="K2420" i="2"/>
  <c r="L2420" i="2" s="1"/>
  <c r="L2419" i="2"/>
  <c r="K2419" i="2"/>
  <c r="L2418" i="2"/>
  <c r="K2418" i="2"/>
  <c r="K2417" i="2"/>
  <c r="L2417" i="2" s="1"/>
  <c r="K2416" i="2"/>
  <c r="L2416" i="2" s="1"/>
  <c r="L2415" i="2"/>
  <c r="K2415" i="2"/>
  <c r="K2414" i="2"/>
  <c r="L2414" i="2" s="1"/>
  <c r="L2413" i="2"/>
  <c r="K2413" i="2"/>
  <c r="L2412" i="2"/>
  <c r="K2412" i="2"/>
  <c r="K2411" i="2"/>
  <c r="L2411" i="2" s="1"/>
  <c r="K2410" i="2"/>
  <c r="L2410" i="2" s="1"/>
  <c r="L2409" i="2"/>
  <c r="K2409" i="2"/>
  <c r="K2408" i="2"/>
  <c r="L2408" i="2" s="1"/>
  <c r="L2407" i="2"/>
  <c r="K2407" i="2"/>
  <c r="L2406" i="2"/>
  <c r="K2406" i="2"/>
  <c r="K2405" i="2"/>
  <c r="L2405" i="2" s="1"/>
  <c r="K2404" i="2"/>
  <c r="L2404" i="2" s="1"/>
  <c r="L2403" i="2"/>
  <c r="K2403" i="2"/>
  <c r="K2402" i="2"/>
  <c r="L2402" i="2" s="1"/>
  <c r="L2401" i="2"/>
  <c r="K2401" i="2"/>
  <c r="L2400" i="2"/>
  <c r="K2400" i="2"/>
  <c r="K2399" i="2"/>
  <c r="L2399" i="2" s="1"/>
  <c r="K2398" i="2"/>
  <c r="L2398" i="2" s="1"/>
  <c r="L2397" i="2"/>
  <c r="K2397" i="2"/>
  <c r="K2396" i="2"/>
  <c r="L2396" i="2" s="1"/>
  <c r="L2395" i="2"/>
  <c r="K2395" i="2"/>
  <c r="L2394" i="2"/>
  <c r="K2394" i="2"/>
  <c r="K2393" i="2"/>
  <c r="L2393" i="2" s="1"/>
  <c r="K2392" i="2"/>
  <c r="L2392" i="2" s="1"/>
  <c r="L2391" i="2"/>
  <c r="K2391" i="2"/>
  <c r="K2390" i="2"/>
  <c r="L2390" i="2" s="1"/>
  <c r="L2389" i="2"/>
  <c r="K2389" i="2"/>
  <c r="L2388" i="2"/>
  <c r="K2388" i="2"/>
  <c r="K2387" i="2"/>
  <c r="L2387" i="2" s="1"/>
  <c r="K2386" i="2"/>
  <c r="L2386" i="2" s="1"/>
  <c r="L2385" i="2"/>
  <c r="K2385" i="2"/>
  <c r="K2384" i="2"/>
  <c r="L2384" i="2" s="1"/>
  <c r="L2383" i="2"/>
  <c r="K2383" i="2"/>
  <c r="L2382" i="2"/>
  <c r="K2382" i="2"/>
  <c r="K2381" i="2"/>
  <c r="L2381" i="2" s="1"/>
  <c r="K2380" i="2"/>
  <c r="L2380" i="2" s="1"/>
  <c r="L2379" i="2"/>
  <c r="K2379" i="2"/>
  <c r="K2378" i="2"/>
  <c r="L2378" i="2" s="1"/>
  <c r="L2377" i="2"/>
  <c r="K2377" i="2"/>
  <c r="L2376" i="2"/>
  <c r="K2376" i="2"/>
  <c r="K2375" i="2"/>
  <c r="L2375" i="2" s="1"/>
  <c r="K2374" i="2"/>
  <c r="L2374" i="2" s="1"/>
  <c r="L2373" i="2"/>
  <c r="K2373" i="2"/>
  <c r="K2372" i="2"/>
  <c r="L2372" i="2" s="1"/>
  <c r="L2371" i="2"/>
  <c r="K2371" i="2"/>
  <c r="L2370" i="2"/>
  <c r="K2370" i="2"/>
  <c r="K2369" i="2"/>
  <c r="L2369" i="2" s="1"/>
  <c r="K2368" i="2"/>
  <c r="L2368" i="2" s="1"/>
  <c r="L2367" i="2"/>
  <c r="K2367" i="2"/>
  <c r="K2366" i="2"/>
  <c r="L2366" i="2" s="1"/>
  <c r="L2365" i="2"/>
  <c r="K2365" i="2"/>
  <c r="L2364" i="2"/>
  <c r="K2364" i="2"/>
  <c r="K2363" i="2"/>
  <c r="L2363" i="2" s="1"/>
  <c r="K2362" i="2"/>
  <c r="L2362" i="2" s="1"/>
  <c r="L2361" i="2"/>
  <c r="K2361" i="2"/>
  <c r="K2360" i="2"/>
  <c r="L2360" i="2" s="1"/>
  <c r="L2359" i="2"/>
  <c r="K2359" i="2"/>
  <c r="L2358" i="2"/>
  <c r="K2358" i="2"/>
  <c r="K2357" i="2"/>
  <c r="L2357" i="2" s="1"/>
  <c r="K2356" i="2"/>
  <c r="L2356" i="2" s="1"/>
  <c r="L2355" i="2"/>
  <c r="K2355" i="2"/>
  <c r="K2354" i="2"/>
  <c r="L2354" i="2" s="1"/>
  <c r="L2353" i="2"/>
  <c r="K2353" i="2"/>
  <c r="L2352" i="2"/>
  <c r="K2352" i="2"/>
  <c r="K2351" i="2"/>
  <c r="L2351" i="2" s="1"/>
  <c r="K2350" i="2"/>
  <c r="L2350" i="2" s="1"/>
  <c r="L2349" i="2"/>
  <c r="K2349" i="2"/>
  <c r="K2348" i="2"/>
  <c r="L2348" i="2" s="1"/>
  <c r="L2347" i="2"/>
  <c r="K2347" i="2"/>
  <c r="L2346" i="2"/>
  <c r="K2346" i="2"/>
  <c r="K2345" i="2"/>
  <c r="L2345" i="2" s="1"/>
  <c r="K2344" i="2"/>
  <c r="L2344" i="2" s="1"/>
  <c r="L2343" i="2"/>
  <c r="K2343" i="2"/>
  <c r="K2342" i="2"/>
  <c r="L2342" i="2" s="1"/>
  <c r="L2341" i="2"/>
  <c r="K2341" i="2"/>
  <c r="L2340" i="2"/>
  <c r="K2340" i="2"/>
  <c r="K2339" i="2"/>
  <c r="L2339" i="2" s="1"/>
  <c r="K2338" i="2"/>
  <c r="L2338" i="2" s="1"/>
  <c r="L2337" i="2"/>
  <c r="K2337" i="2"/>
  <c r="K2336" i="2"/>
  <c r="L2336" i="2" s="1"/>
  <c r="L2335" i="2"/>
  <c r="K2335" i="2"/>
  <c r="L2334" i="2"/>
  <c r="K2334" i="2"/>
  <c r="K2333" i="2"/>
  <c r="L2333" i="2" s="1"/>
  <c r="K2332" i="2"/>
  <c r="L2332" i="2" s="1"/>
  <c r="L2331" i="2"/>
  <c r="K2331" i="2"/>
  <c r="K2330" i="2"/>
  <c r="L2330" i="2" s="1"/>
  <c r="L2329" i="2"/>
  <c r="K2329" i="2"/>
  <c r="L2328" i="2"/>
  <c r="K2328" i="2"/>
  <c r="K2327" i="2"/>
  <c r="L2327" i="2" s="1"/>
  <c r="K2326" i="2"/>
  <c r="L2326" i="2" s="1"/>
  <c r="L2325" i="2"/>
  <c r="K2325" i="2"/>
  <c r="K2324" i="2"/>
  <c r="L2324" i="2" s="1"/>
  <c r="L2323" i="2"/>
  <c r="K2323" i="2"/>
  <c r="L2322" i="2"/>
  <c r="K2322" i="2"/>
  <c r="K2321" i="2"/>
  <c r="L2321" i="2" s="1"/>
  <c r="K2320" i="2"/>
  <c r="L2320" i="2" s="1"/>
  <c r="L2319" i="2"/>
  <c r="K2319" i="2"/>
  <c r="K2318" i="2"/>
  <c r="L2318" i="2" s="1"/>
  <c r="L2317" i="2"/>
  <c r="K2317" i="2"/>
  <c r="L2316" i="2"/>
  <c r="K2316" i="2"/>
  <c r="K2315" i="2"/>
  <c r="L2315" i="2" s="1"/>
  <c r="K2314" i="2"/>
  <c r="L2314" i="2" s="1"/>
  <c r="L2313" i="2"/>
  <c r="K2313" i="2"/>
  <c r="K2312" i="2"/>
  <c r="L2312" i="2" s="1"/>
  <c r="L2311" i="2"/>
  <c r="K2311" i="2"/>
  <c r="L2310" i="2"/>
  <c r="K2310" i="2"/>
  <c r="K2309" i="2"/>
  <c r="L2309" i="2" s="1"/>
  <c r="K2308" i="2"/>
  <c r="L2308" i="2" s="1"/>
  <c r="L2307" i="2"/>
  <c r="K2307" i="2"/>
  <c r="K2306" i="2"/>
  <c r="L2306" i="2" s="1"/>
  <c r="L2305" i="2"/>
  <c r="K2305" i="2"/>
  <c r="K2304" i="2"/>
  <c r="L2304" i="2" s="1"/>
  <c r="L2303" i="2"/>
  <c r="K2303" i="2"/>
  <c r="K2302" i="2"/>
  <c r="L2302" i="2" s="1"/>
  <c r="L2301" i="2"/>
  <c r="K2301" i="2"/>
  <c r="K2300" i="2"/>
  <c r="L2300" i="2" s="1"/>
  <c r="L2299" i="2"/>
  <c r="K2299" i="2"/>
  <c r="K2298" i="2"/>
  <c r="L2298" i="2" s="1"/>
  <c r="L2297" i="2"/>
  <c r="K2297" i="2"/>
  <c r="K2296" i="2"/>
  <c r="L2296" i="2" s="1"/>
  <c r="K2295" i="2"/>
  <c r="L2295" i="2" s="1"/>
  <c r="L2294" i="2"/>
  <c r="K2294" i="2"/>
  <c r="L2293" i="2"/>
  <c r="K2293" i="2"/>
  <c r="K2292" i="2"/>
  <c r="L2292" i="2" s="1"/>
  <c r="K2291" i="2"/>
  <c r="L2291" i="2" s="1"/>
  <c r="L2290" i="2"/>
  <c r="K2290" i="2"/>
  <c r="K2289" i="2"/>
  <c r="L2289" i="2" s="1"/>
  <c r="L2288" i="2"/>
  <c r="K2288" i="2"/>
  <c r="L2287" i="2"/>
  <c r="K2287" i="2"/>
  <c r="K2286" i="2"/>
  <c r="L2286" i="2" s="1"/>
  <c r="L2285" i="2"/>
  <c r="K2285" i="2"/>
  <c r="K2284" i="2"/>
  <c r="L2284" i="2" s="1"/>
  <c r="K2283" i="2"/>
  <c r="L2283" i="2" s="1"/>
  <c r="K2282" i="2"/>
  <c r="L2282" i="2" s="1"/>
  <c r="L2281" i="2"/>
  <c r="K2281" i="2"/>
  <c r="K2280" i="2"/>
  <c r="L2280" i="2" s="1"/>
  <c r="K2279" i="2"/>
  <c r="L2279" i="2" s="1"/>
  <c r="K2278" i="2"/>
  <c r="L2278" i="2" s="1"/>
  <c r="L2277" i="2"/>
  <c r="K2277" i="2"/>
  <c r="K2276" i="2"/>
  <c r="L2276" i="2" s="1"/>
  <c r="L2275" i="2"/>
  <c r="K2275" i="2"/>
  <c r="K2274" i="2"/>
  <c r="L2274" i="2" s="1"/>
  <c r="K2273" i="2"/>
  <c r="L2273" i="2" s="1"/>
  <c r="L2272" i="2"/>
  <c r="K2272" i="2"/>
  <c r="L2271" i="2"/>
  <c r="K2271" i="2"/>
  <c r="K2270" i="2"/>
  <c r="L2270" i="2" s="1"/>
  <c r="L2269" i="2"/>
  <c r="K2269" i="2"/>
  <c r="K2268" i="2"/>
  <c r="L2268" i="2" s="1"/>
  <c r="K2267" i="2"/>
  <c r="L2267" i="2" s="1"/>
  <c r="K2266" i="2"/>
  <c r="L2266" i="2" s="1"/>
  <c r="K2265" i="2"/>
  <c r="L2265" i="2" s="1"/>
  <c r="L2264" i="2"/>
  <c r="K2264" i="2"/>
  <c r="L2263" i="2"/>
  <c r="K2263" i="2"/>
  <c r="K2262" i="2"/>
  <c r="L2262" i="2" s="1"/>
  <c r="L2261" i="2"/>
  <c r="K2261" i="2"/>
  <c r="K2260" i="2"/>
  <c r="L2260" i="2" s="1"/>
  <c r="L2259" i="2"/>
  <c r="K2259" i="2"/>
  <c r="L2258" i="2"/>
  <c r="K2258" i="2"/>
  <c r="L2257" i="2"/>
  <c r="K2257" i="2"/>
  <c r="K2256" i="2"/>
  <c r="L2256" i="2" s="1"/>
  <c r="L2255" i="2"/>
  <c r="K2255" i="2"/>
  <c r="K2254" i="2"/>
  <c r="L2254" i="2" s="1"/>
  <c r="K2253" i="2"/>
  <c r="L2253" i="2" s="1"/>
  <c r="K2252" i="2"/>
  <c r="L2252" i="2" s="1"/>
  <c r="L2251" i="2"/>
  <c r="K2251" i="2"/>
  <c r="K2250" i="2"/>
  <c r="L2250" i="2" s="1"/>
  <c r="K2249" i="2"/>
  <c r="L2249" i="2" s="1"/>
  <c r="L2248" i="2"/>
  <c r="K2248" i="2"/>
  <c r="K2247" i="2"/>
  <c r="L2247" i="2" s="1"/>
  <c r="L2246" i="2"/>
  <c r="K2246" i="2"/>
  <c r="L2245" i="2"/>
  <c r="K2245" i="2"/>
  <c r="K2244" i="2"/>
  <c r="L2244" i="2" s="1"/>
  <c r="K2243" i="2"/>
  <c r="L2243" i="2" s="1"/>
  <c r="L2242" i="2"/>
  <c r="K2242" i="2"/>
  <c r="K2241" i="2"/>
  <c r="L2241" i="2" s="1"/>
  <c r="K2240" i="2"/>
  <c r="L2240" i="2" s="1"/>
  <c r="L2239" i="2"/>
  <c r="K2239" i="2"/>
  <c r="K2238" i="2"/>
  <c r="L2238" i="2" s="1"/>
  <c r="K2237" i="2"/>
  <c r="L2237" i="2" s="1"/>
  <c r="K2236" i="2"/>
  <c r="L2236" i="2" s="1"/>
  <c r="L2235" i="2"/>
  <c r="K2235" i="2"/>
  <c r="K2234" i="2"/>
  <c r="L2234" i="2" s="1"/>
  <c r="L2233" i="2"/>
  <c r="K2233" i="2"/>
  <c r="K2232" i="2"/>
  <c r="L2232" i="2" s="1"/>
  <c r="L2231" i="2"/>
  <c r="K2231" i="2"/>
  <c r="K2230" i="2"/>
  <c r="L2230" i="2" s="1"/>
  <c r="L2229" i="2"/>
  <c r="K2229" i="2"/>
  <c r="K2228" i="2"/>
  <c r="L2228" i="2" s="1"/>
  <c r="K2227" i="2"/>
  <c r="L2227" i="2" s="1"/>
  <c r="K2226" i="2"/>
  <c r="L2226" i="2" s="1"/>
  <c r="L2225" i="2"/>
  <c r="K2225" i="2"/>
  <c r="K2224" i="2"/>
  <c r="L2224" i="2" s="1"/>
  <c r="L2223" i="2"/>
  <c r="K2223" i="2"/>
  <c r="K2222" i="2"/>
  <c r="L2222" i="2" s="1"/>
  <c r="K2221" i="2"/>
  <c r="L2221" i="2" s="1"/>
  <c r="K2220" i="2"/>
  <c r="L2220" i="2" s="1"/>
  <c r="L2219" i="2"/>
  <c r="K2219" i="2"/>
  <c r="K2218" i="2"/>
  <c r="L2218" i="2" s="1"/>
  <c r="L2217" i="2"/>
  <c r="K2217" i="2"/>
  <c r="K2216" i="2"/>
  <c r="L2216" i="2" s="1"/>
  <c r="K2215" i="2"/>
  <c r="L2215" i="2" s="1"/>
  <c r="K2214" i="2"/>
  <c r="L2214" i="2" s="1"/>
  <c r="L2213" i="2"/>
  <c r="K2213" i="2"/>
  <c r="K2212" i="2"/>
  <c r="L2212" i="2" s="1"/>
  <c r="L2211" i="2"/>
  <c r="K2211" i="2"/>
  <c r="K2210" i="2"/>
  <c r="L2210" i="2" s="1"/>
  <c r="K2209" i="2"/>
  <c r="L2209" i="2" s="1"/>
  <c r="K2208" i="2"/>
  <c r="L2208" i="2" s="1"/>
  <c r="L2207" i="2"/>
  <c r="K2207" i="2"/>
  <c r="K2206" i="2"/>
  <c r="L2206" i="2" s="1"/>
  <c r="L2205" i="2"/>
  <c r="K2205" i="2"/>
  <c r="K2204" i="2"/>
  <c r="L2204" i="2" s="1"/>
  <c r="K2203" i="2"/>
  <c r="L2203" i="2" s="1"/>
  <c r="K2202" i="2"/>
  <c r="L2202" i="2" s="1"/>
  <c r="L2201" i="2"/>
  <c r="K2201" i="2"/>
  <c r="K2200" i="2"/>
  <c r="L2200" i="2" s="1"/>
  <c r="L2199" i="2"/>
  <c r="K2199" i="2"/>
  <c r="K2198" i="2"/>
  <c r="L2198" i="2" s="1"/>
  <c r="K2197" i="2"/>
  <c r="L2197" i="2" s="1"/>
  <c r="K2196" i="2"/>
  <c r="L2196" i="2" s="1"/>
  <c r="L2195" i="2"/>
  <c r="K2195" i="2"/>
  <c r="K2194" i="2"/>
  <c r="L2194" i="2" s="1"/>
  <c r="L2193" i="2"/>
  <c r="K2193" i="2"/>
  <c r="K2192" i="2"/>
  <c r="L2192" i="2" s="1"/>
  <c r="K2191" i="2"/>
  <c r="L2191" i="2" s="1"/>
  <c r="K2190" i="2"/>
  <c r="L2190" i="2" s="1"/>
  <c r="L2189" i="2"/>
  <c r="K2189" i="2"/>
  <c r="K2188" i="2"/>
  <c r="L2188" i="2" s="1"/>
  <c r="L2187" i="2"/>
  <c r="K2187" i="2"/>
  <c r="K2186" i="2"/>
  <c r="L2186" i="2" s="1"/>
  <c r="K2185" i="2"/>
  <c r="L2185" i="2" s="1"/>
  <c r="K2184" i="2"/>
  <c r="L2184" i="2" s="1"/>
  <c r="L2183" i="2"/>
  <c r="K2183" i="2"/>
  <c r="K2182" i="2"/>
  <c r="L2182" i="2" s="1"/>
  <c r="L2181" i="2"/>
  <c r="K2181" i="2"/>
  <c r="K2180" i="2"/>
  <c r="L2180" i="2" s="1"/>
  <c r="K2179" i="2"/>
  <c r="L2179" i="2" s="1"/>
  <c r="K2178" i="2"/>
  <c r="L2178" i="2" s="1"/>
  <c r="L2177" i="2"/>
  <c r="K2177" i="2"/>
  <c r="K2176" i="2"/>
  <c r="L2176" i="2" s="1"/>
  <c r="L2175" i="2"/>
  <c r="K2175" i="2"/>
  <c r="K2174" i="2"/>
  <c r="L2174" i="2" s="1"/>
  <c r="K2173" i="2"/>
  <c r="L2173" i="2" s="1"/>
  <c r="K2172" i="2"/>
  <c r="L2172" i="2" s="1"/>
  <c r="L2171" i="2"/>
  <c r="K2171" i="2"/>
  <c r="K2170" i="2"/>
  <c r="L2170" i="2" s="1"/>
  <c r="L2169" i="2"/>
  <c r="K2169" i="2"/>
  <c r="K2168" i="2"/>
  <c r="L2168" i="2" s="1"/>
  <c r="K2167" i="2"/>
  <c r="L2167" i="2" s="1"/>
  <c r="K2166" i="2"/>
  <c r="L2166" i="2" s="1"/>
  <c r="L2165" i="2"/>
  <c r="K2165" i="2"/>
  <c r="K2164" i="2"/>
  <c r="L2164" i="2" s="1"/>
  <c r="L2163" i="2"/>
  <c r="K2163" i="2"/>
  <c r="K2162" i="2"/>
  <c r="L2162" i="2" s="1"/>
  <c r="K2161" i="2"/>
  <c r="L2161" i="2" s="1"/>
  <c r="K2160" i="2"/>
  <c r="L2160" i="2" s="1"/>
  <c r="L2159" i="2"/>
  <c r="K2159" i="2"/>
  <c r="K2158" i="2"/>
  <c r="L2158" i="2" s="1"/>
  <c r="L2157" i="2"/>
  <c r="K2157" i="2"/>
  <c r="K2156" i="2"/>
  <c r="L2156" i="2" s="1"/>
  <c r="K2155" i="2"/>
  <c r="L2155" i="2" s="1"/>
  <c r="K2154" i="2"/>
  <c r="L2154" i="2" s="1"/>
  <c r="L2153" i="2"/>
  <c r="K2153" i="2"/>
  <c r="K2152" i="2"/>
  <c r="L2152" i="2" s="1"/>
  <c r="L2151" i="2"/>
  <c r="K2151" i="2"/>
  <c r="K2150" i="2"/>
  <c r="L2150" i="2" s="1"/>
  <c r="K2149" i="2"/>
  <c r="L2149" i="2" s="1"/>
  <c r="K2148" i="2"/>
  <c r="L2148" i="2" s="1"/>
  <c r="L2147" i="2"/>
  <c r="K2147" i="2"/>
  <c r="K2146" i="2"/>
  <c r="L2146" i="2" s="1"/>
  <c r="L2145" i="2"/>
  <c r="K2145" i="2"/>
  <c r="K2144" i="2"/>
  <c r="L2144" i="2" s="1"/>
  <c r="K2143" i="2"/>
  <c r="L2143" i="2" s="1"/>
  <c r="K2142" i="2"/>
  <c r="L2142" i="2" s="1"/>
  <c r="L2141" i="2"/>
  <c r="K2141" i="2"/>
  <c r="K2140" i="2"/>
  <c r="L2140" i="2" s="1"/>
  <c r="L2139" i="2"/>
  <c r="K2139" i="2"/>
  <c r="K2138" i="2"/>
  <c r="L2138" i="2" s="1"/>
  <c r="K2137" i="2"/>
  <c r="L2137" i="2" s="1"/>
  <c r="K2136" i="2"/>
  <c r="L2136" i="2" s="1"/>
  <c r="L2135" i="2"/>
  <c r="K2135" i="2"/>
  <c r="K2134" i="2"/>
  <c r="L2134" i="2" s="1"/>
  <c r="L2133" i="2"/>
  <c r="K2133" i="2"/>
  <c r="K2132" i="2"/>
  <c r="L2132" i="2" s="1"/>
  <c r="K2131" i="2"/>
  <c r="L2131" i="2" s="1"/>
  <c r="K2130" i="2"/>
  <c r="L2130" i="2" s="1"/>
  <c r="L2129" i="2"/>
  <c r="K2129" i="2"/>
  <c r="K2128" i="2"/>
  <c r="L2128" i="2" s="1"/>
  <c r="L2127" i="2"/>
  <c r="K2127" i="2"/>
  <c r="K2126" i="2"/>
  <c r="L2126" i="2" s="1"/>
  <c r="K2125" i="2"/>
  <c r="L2125" i="2" s="1"/>
  <c r="K2124" i="2"/>
  <c r="L2124" i="2" s="1"/>
  <c r="L2123" i="2"/>
  <c r="K2123" i="2"/>
  <c r="K2122" i="2"/>
  <c r="L2122" i="2" s="1"/>
  <c r="L2121" i="2"/>
  <c r="K2121" i="2"/>
  <c r="K2120" i="2"/>
  <c r="L2120" i="2" s="1"/>
  <c r="K2119" i="2"/>
  <c r="L2119" i="2" s="1"/>
  <c r="K2118" i="2"/>
  <c r="L2118" i="2" s="1"/>
  <c r="L2117" i="2"/>
  <c r="K2117" i="2"/>
  <c r="K2116" i="2"/>
  <c r="L2116" i="2" s="1"/>
  <c r="L2115" i="2"/>
  <c r="K2115" i="2"/>
  <c r="K2114" i="2"/>
  <c r="L2114" i="2" s="1"/>
  <c r="K2113" i="2"/>
  <c r="L2113" i="2" s="1"/>
  <c r="K2112" i="2"/>
  <c r="L2112" i="2" s="1"/>
  <c r="L2111" i="2"/>
  <c r="K2111" i="2"/>
  <c r="K2110" i="2"/>
  <c r="L2110" i="2" s="1"/>
  <c r="L2109" i="2"/>
  <c r="K2109" i="2"/>
  <c r="K2108" i="2"/>
  <c r="L2108" i="2" s="1"/>
  <c r="K2107" i="2"/>
  <c r="L2107" i="2" s="1"/>
  <c r="K2106" i="2"/>
  <c r="L2106" i="2" s="1"/>
  <c r="L2105" i="2"/>
  <c r="K2105" i="2"/>
  <c r="K2104" i="2"/>
  <c r="L2104" i="2" s="1"/>
  <c r="L2103" i="2"/>
  <c r="K2103" i="2"/>
  <c r="K2102" i="2"/>
  <c r="L2102" i="2" s="1"/>
  <c r="K2101" i="2"/>
  <c r="L2101" i="2" s="1"/>
  <c r="K2100" i="2"/>
  <c r="L2100" i="2" s="1"/>
  <c r="L2099" i="2"/>
  <c r="K2099" i="2"/>
  <c r="K2098" i="2"/>
  <c r="L2098" i="2" s="1"/>
  <c r="L2097" i="2"/>
  <c r="K2097" i="2"/>
  <c r="K2096" i="2"/>
  <c r="L2096" i="2" s="1"/>
  <c r="K2095" i="2"/>
  <c r="L2095" i="2" s="1"/>
  <c r="K2094" i="2"/>
  <c r="L2094" i="2" s="1"/>
  <c r="L2093" i="2"/>
  <c r="K2093" i="2"/>
  <c r="K2092" i="2"/>
  <c r="L2092" i="2" s="1"/>
  <c r="L2091" i="2"/>
  <c r="K2091" i="2"/>
  <c r="K2090" i="2"/>
  <c r="L2090" i="2" s="1"/>
  <c r="K2089" i="2"/>
  <c r="L2089" i="2" s="1"/>
  <c r="K2088" i="2"/>
  <c r="L2088" i="2" s="1"/>
  <c r="L2087" i="2"/>
  <c r="K2087" i="2"/>
  <c r="K2086" i="2"/>
  <c r="L2086" i="2" s="1"/>
  <c r="L2085" i="2"/>
  <c r="K2085" i="2"/>
  <c r="K2084" i="2"/>
  <c r="L2084" i="2" s="1"/>
  <c r="K2083" i="2"/>
  <c r="L2083" i="2" s="1"/>
  <c r="K2082" i="2"/>
  <c r="L2082" i="2" s="1"/>
  <c r="L2081" i="2"/>
  <c r="K2081" i="2"/>
  <c r="K2080" i="2"/>
  <c r="L2080" i="2" s="1"/>
  <c r="L2079" i="2"/>
  <c r="K2079" i="2"/>
  <c r="K2078" i="2"/>
  <c r="L2078" i="2" s="1"/>
  <c r="K2077" i="2"/>
  <c r="L2077" i="2" s="1"/>
  <c r="K2076" i="2"/>
  <c r="L2076" i="2" s="1"/>
  <c r="L2075" i="2"/>
  <c r="K2075" i="2"/>
  <c r="K2074" i="2"/>
  <c r="L2074" i="2" s="1"/>
  <c r="L2073" i="2"/>
  <c r="K2073" i="2"/>
  <c r="K2072" i="2"/>
  <c r="L2072" i="2" s="1"/>
  <c r="K2071" i="2"/>
  <c r="L2071" i="2" s="1"/>
  <c r="K2070" i="2"/>
  <c r="L2070" i="2" s="1"/>
  <c r="L2069" i="2"/>
  <c r="K2069" i="2"/>
  <c r="K2068" i="2"/>
  <c r="L2068" i="2" s="1"/>
  <c r="L2067" i="2"/>
  <c r="K2067" i="2"/>
  <c r="K2066" i="2"/>
  <c r="L2066" i="2" s="1"/>
  <c r="K2065" i="2"/>
  <c r="L2065" i="2" s="1"/>
  <c r="K2064" i="2"/>
  <c r="L2064" i="2" s="1"/>
  <c r="L2063" i="2"/>
  <c r="K2063" i="2"/>
  <c r="K2062" i="2"/>
  <c r="L2062" i="2" s="1"/>
  <c r="L2061" i="2"/>
  <c r="K2061" i="2"/>
  <c r="K2060" i="2"/>
  <c r="L2060" i="2" s="1"/>
  <c r="K2059" i="2"/>
  <c r="L2059" i="2" s="1"/>
  <c r="K2058" i="2"/>
  <c r="L2058" i="2" s="1"/>
  <c r="L2057" i="2"/>
  <c r="K2057" i="2"/>
  <c r="K2056" i="2"/>
  <c r="L2056" i="2" s="1"/>
  <c r="L2055" i="2"/>
  <c r="K2055" i="2"/>
  <c r="K2054" i="2"/>
  <c r="L2054" i="2" s="1"/>
  <c r="K2053" i="2"/>
  <c r="L2053" i="2" s="1"/>
  <c r="K2052" i="2"/>
  <c r="L2052" i="2" s="1"/>
  <c r="L2051" i="2"/>
  <c r="K2051" i="2"/>
  <c r="K2050" i="2"/>
  <c r="L2050" i="2" s="1"/>
  <c r="L2049" i="2"/>
  <c r="K2049" i="2"/>
  <c r="K2048" i="2"/>
  <c r="L2048" i="2" s="1"/>
  <c r="K2047" i="2"/>
  <c r="L2047" i="2" s="1"/>
  <c r="K2046" i="2"/>
  <c r="L2046" i="2" s="1"/>
  <c r="L2045" i="2"/>
  <c r="K2045" i="2"/>
  <c r="K2044" i="2"/>
  <c r="L2044" i="2" s="1"/>
  <c r="L2043" i="2"/>
  <c r="K2043" i="2"/>
  <c r="K2042" i="2"/>
  <c r="L2042" i="2" s="1"/>
  <c r="K2041" i="2"/>
  <c r="L2041" i="2" s="1"/>
  <c r="K2040" i="2"/>
  <c r="L2040" i="2" s="1"/>
  <c r="L2039" i="2"/>
  <c r="K2039" i="2"/>
  <c r="K2038" i="2"/>
  <c r="L2038" i="2" s="1"/>
  <c r="L2037" i="2"/>
  <c r="K2037" i="2"/>
  <c r="K2036" i="2"/>
  <c r="L2036" i="2" s="1"/>
  <c r="K2035" i="2"/>
  <c r="L2035" i="2" s="1"/>
  <c r="K2034" i="2"/>
  <c r="L2034" i="2" s="1"/>
  <c r="L2033" i="2"/>
  <c r="K2033" i="2"/>
  <c r="K2032" i="2"/>
  <c r="L2032" i="2" s="1"/>
  <c r="L2031" i="2"/>
  <c r="K2031" i="2"/>
  <c r="K2030" i="2"/>
  <c r="L2030" i="2" s="1"/>
  <c r="K2029" i="2"/>
  <c r="L2029" i="2" s="1"/>
  <c r="K2028" i="2"/>
  <c r="L2028" i="2" s="1"/>
  <c r="L2027" i="2"/>
  <c r="K2027" i="2"/>
  <c r="K2026" i="2"/>
  <c r="L2026" i="2" s="1"/>
  <c r="L2025" i="2"/>
  <c r="K2025" i="2"/>
  <c r="K2024" i="2"/>
  <c r="L2024" i="2" s="1"/>
  <c r="K2023" i="2"/>
  <c r="L2023" i="2" s="1"/>
  <c r="K2022" i="2"/>
  <c r="L2022" i="2" s="1"/>
  <c r="L2021" i="2"/>
  <c r="K2021" i="2"/>
  <c r="K2020" i="2"/>
  <c r="L2020" i="2" s="1"/>
  <c r="L2019" i="2"/>
  <c r="K2019" i="2"/>
  <c r="K2018" i="2"/>
  <c r="L2018" i="2" s="1"/>
  <c r="K2017" i="2"/>
  <c r="L2017" i="2" s="1"/>
  <c r="K2016" i="2"/>
  <c r="L2016" i="2" s="1"/>
  <c r="L2015" i="2"/>
  <c r="K2015" i="2"/>
  <c r="K2014" i="2"/>
  <c r="L2014" i="2" s="1"/>
  <c r="L2013" i="2"/>
  <c r="K2013" i="2"/>
  <c r="K2012" i="2"/>
  <c r="L2012" i="2" s="1"/>
  <c r="K2011" i="2"/>
  <c r="L2011" i="2" s="1"/>
  <c r="K2010" i="2"/>
  <c r="L2010" i="2" s="1"/>
  <c r="L2009" i="2"/>
  <c r="K2009" i="2"/>
  <c r="K2008" i="2"/>
  <c r="L2008" i="2" s="1"/>
  <c r="L2007" i="2"/>
  <c r="K2007" i="2"/>
  <c r="K2006" i="2"/>
  <c r="L2006" i="2" s="1"/>
  <c r="K2005" i="2"/>
  <c r="L2005" i="2" s="1"/>
  <c r="K2004" i="2"/>
  <c r="L2004" i="2" s="1"/>
  <c r="L2003" i="2"/>
  <c r="K2003" i="2"/>
  <c r="K2002" i="2"/>
  <c r="L2002" i="2" s="1"/>
  <c r="L2001" i="2"/>
  <c r="K2001" i="2"/>
  <c r="K2000" i="2"/>
  <c r="L2000" i="2" s="1"/>
  <c r="K1999" i="2"/>
  <c r="L1999" i="2" s="1"/>
  <c r="K1998" i="2"/>
  <c r="L1998" i="2" s="1"/>
  <c r="L1997" i="2"/>
  <c r="K1997" i="2"/>
  <c r="K1996" i="2"/>
  <c r="L1996" i="2" s="1"/>
  <c r="L1995" i="2"/>
  <c r="K1995" i="2"/>
  <c r="K1994" i="2"/>
  <c r="L1994" i="2" s="1"/>
  <c r="K1993" i="2"/>
  <c r="L1993" i="2" s="1"/>
  <c r="K1992" i="2"/>
  <c r="L1992" i="2" s="1"/>
  <c r="L1991" i="2"/>
  <c r="K1991" i="2"/>
  <c r="K1990" i="2"/>
  <c r="L1990" i="2" s="1"/>
  <c r="L1989" i="2"/>
  <c r="K1989" i="2"/>
  <c r="K1988" i="2"/>
  <c r="L1988" i="2" s="1"/>
  <c r="K1987" i="2"/>
  <c r="L1987" i="2" s="1"/>
  <c r="K1986" i="2"/>
  <c r="L1986" i="2" s="1"/>
  <c r="L1985" i="2"/>
  <c r="K1985" i="2"/>
  <c r="K1984" i="2"/>
  <c r="L1984" i="2" s="1"/>
  <c r="L1983" i="2"/>
  <c r="K1983" i="2"/>
  <c r="K1982" i="2"/>
  <c r="L1982" i="2" s="1"/>
  <c r="K1981" i="2"/>
  <c r="L1981" i="2" s="1"/>
  <c r="K1980" i="2"/>
  <c r="L1980" i="2" s="1"/>
  <c r="L1979" i="2"/>
  <c r="K1979" i="2"/>
  <c r="K1978" i="2"/>
  <c r="L1978" i="2" s="1"/>
  <c r="L1977" i="2"/>
  <c r="K1977" i="2"/>
  <c r="K1976" i="2"/>
  <c r="L1976" i="2" s="1"/>
  <c r="K1975" i="2"/>
  <c r="L1975" i="2" s="1"/>
  <c r="K1974" i="2"/>
  <c r="L1974" i="2" s="1"/>
  <c r="L1973" i="2"/>
  <c r="K1973" i="2"/>
  <c r="K1972" i="2"/>
  <c r="L1972" i="2" s="1"/>
  <c r="L1971" i="2"/>
  <c r="K1971" i="2"/>
  <c r="K1970" i="2"/>
  <c r="L1970" i="2" s="1"/>
  <c r="K1969" i="2"/>
  <c r="L1969" i="2" s="1"/>
  <c r="K1968" i="2"/>
  <c r="L1968" i="2" s="1"/>
  <c r="L1967" i="2"/>
  <c r="K1967" i="2"/>
  <c r="K1966" i="2"/>
  <c r="L1966" i="2" s="1"/>
  <c r="L1965" i="2"/>
  <c r="K1965" i="2"/>
  <c r="K1964" i="2"/>
  <c r="L1964" i="2" s="1"/>
  <c r="K1963" i="2"/>
  <c r="L1963" i="2" s="1"/>
  <c r="K1962" i="2"/>
  <c r="L1962" i="2" s="1"/>
  <c r="L1961" i="2"/>
  <c r="K1961" i="2"/>
  <c r="K1960" i="2"/>
  <c r="L1960" i="2" s="1"/>
  <c r="L1959" i="2"/>
  <c r="K1959" i="2"/>
  <c r="K1958" i="2"/>
  <c r="L1958" i="2" s="1"/>
  <c r="K1957" i="2"/>
  <c r="L1957" i="2" s="1"/>
  <c r="K1956" i="2"/>
  <c r="L1956" i="2" s="1"/>
  <c r="L1955" i="2"/>
  <c r="K1955" i="2"/>
  <c r="K1954" i="2"/>
  <c r="L1954" i="2" s="1"/>
  <c r="L1953" i="2"/>
  <c r="K1953" i="2"/>
  <c r="K1952" i="2"/>
  <c r="L1952" i="2" s="1"/>
  <c r="K1951" i="2"/>
  <c r="L1951" i="2" s="1"/>
  <c r="K1950" i="2"/>
  <c r="L1950" i="2" s="1"/>
  <c r="L1949" i="2"/>
  <c r="K1949" i="2"/>
  <c r="K1948" i="2"/>
  <c r="L1948" i="2" s="1"/>
  <c r="L1947" i="2"/>
  <c r="K1947" i="2"/>
  <c r="K1946" i="2"/>
  <c r="L1946" i="2" s="1"/>
  <c r="K1945" i="2"/>
  <c r="L1945" i="2" s="1"/>
  <c r="K1944" i="2"/>
  <c r="L1944" i="2" s="1"/>
  <c r="L1943" i="2"/>
  <c r="K1943" i="2"/>
  <c r="K1942" i="2"/>
  <c r="L1942" i="2" s="1"/>
  <c r="L1941" i="2"/>
  <c r="K1941" i="2"/>
  <c r="K1940" i="2"/>
  <c r="L1940" i="2" s="1"/>
  <c r="K1939" i="2"/>
  <c r="L1939" i="2" s="1"/>
  <c r="K1938" i="2"/>
  <c r="L1938" i="2" s="1"/>
  <c r="L1937" i="2"/>
  <c r="K1937" i="2"/>
  <c r="K1936" i="2"/>
  <c r="L1936" i="2" s="1"/>
  <c r="L1935" i="2"/>
  <c r="K1935" i="2"/>
  <c r="K1934" i="2"/>
  <c r="L1934" i="2" s="1"/>
  <c r="K1933" i="2"/>
  <c r="L1933" i="2" s="1"/>
  <c r="K1932" i="2"/>
  <c r="L1932" i="2" s="1"/>
  <c r="L1931" i="2"/>
  <c r="K1931" i="2"/>
  <c r="K1930" i="2"/>
  <c r="L1930" i="2" s="1"/>
  <c r="L1929" i="2"/>
  <c r="K1929" i="2"/>
  <c r="K1928" i="2"/>
  <c r="L1928" i="2" s="1"/>
  <c r="K1927" i="2"/>
  <c r="L1927" i="2" s="1"/>
  <c r="K1926" i="2"/>
  <c r="L1926" i="2" s="1"/>
  <c r="L1925" i="2"/>
  <c r="K1925" i="2"/>
  <c r="K1924" i="2"/>
  <c r="L1924" i="2" s="1"/>
  <c r="L1923" i="2"/>
  <c r="K1923" i="2"/>
  <c r="K1922" i="2"/>
  <c r="L1922" i="2" s="1"/>
  <c r="K1921" i="2"/>
  <c r="L1921" i="2" s="1"/>
  <c r="K1920" i="2"/>
  <c r="L1920" i="2" s="1"/>
  <c r="L1919" i="2"/>
  <c r="K1919" i="2"/>
  <c r="K1918" i="2"/>
  <c r="L1918" i="2" s="1"/>
  <c r="L1917" i="2"/>
  <c r="K1917" i="2"/>
  <c r="K1916" i="2"/>
  <c r="L1916" i="2" s="1"/>
  <c r="K1915" i="2"/>
  <c r="L1915" i="2" s="1"/>
  <c r="K1914" i="2"/>
  <c r="L1914" i="2" s="1"/>
  <c r="L1913" i="2"/>
  <c r="K1913" i="2"/>
  <c r="K1912" i="2"/>
  <c r="L1912" i="2" s="1"/>
  <c r="L1911" i="2"/>
  <c r="K1911" i="2"/>
  <c r="K1910" i="2"/>
  <c r="L1910" i="2" s="1"/>
  <c r="K1909" i="2"/>
  <c r="L1909" i="2" s="1"/>
  <c r="K1908" i="2"/>
  <c r="L1908" i="2" s="1"/>
  <c r="L1907" i="2"/>
  <c r="K1907" i="2"/>
  <c r="K1906" i="2"/>
  <c r="L1906" i="2" s="1"/>
  <c r="L1905" i="2"/>
  <c r="K1905" i="2"/>
  <c r="K1904" i="2"/>
  <c r="L1904" i="2" s="1"/>
  <c r="K1903" i="2"/>
  <c r="L1903" i="2" s="1"/>
  <c r="K1902" i="2"/>
  <c r="L1902" i="2" s="1"/>
  <c r="L1901" i="2"/>
  <c r="K1901" i="2"/>
  <c r="K1900" i="2"/>
  <c r="L1900" i="2" s="1"/>
  <c r="L1899" i="2"/>
  <c r="K1899" i="2"/>
  <c r="K1898" i="2"/>
  <c r="L1898" i="2" s="1"/>
  <c r="K1897" i="2"/>
  <c r="L1897" i="2" s="1"/>
  <c r="L1896" i="2"/>
  <c r="K1896" i="2"/>
  <c r="L1895" i="2"/>
  <c r="K1895" i="2"/>
  <c r="K1894" i="2"/>
  <c r="L1894" i="2" s="1"/>
  <c r="L1893" i="2"/>
  <c r="K1893" i="2"/>
  <c r="K1892" i="2"/>
  <c r="L1892" i="2" s="1"/>
  <c r="K1891" i="2"/>
  <c r="L1891" i="2" s="1"/>
  <c r="K1890" i="2"/>
  <c r="L1890" i="2" s="1"/>
  <c r="L1889" i="2"/>
  <c r="K1889" i="2"/>
  <c r="K1888" i="2"/>
  <c r="L1888" i="2" s="1"/>
  <c r="L1887" i="2"/>
  <c r="K1887" i="2"/>
  <c r="K1886" i="2"/>
  <c r="L1886" i="2" s="1"/>
  <c r="K1885" i="2"/>
  <c r="L1885" i="2" s="1"/>
  <c r="K1884" i="2"/>
  <c r="L1884" i="2" s="1"/>
  <c r="L1883" i="2"/>
  <c r="K1883" i="2"/>
  <c r="L1882" i="2"/>
  <c r="K1882" i="2"/>
  <c r="L1881" i="2"/>
  <c r="K1881" i="2"/>
  <c r="K1880" i="2"/>
  <c r="L1880" i="2" s="1"/>
  <c r="K1879" i="2"/>
  <c r="L1879" i="2" s="1"/>
  <c r="K1878" i="2"/>
  <c r="L1878" i="2" s="1"/>
  <c r="L1877" i="2"/>
  <c r="K1877" i="2"/>
  <c r="L1876" i="2"/>
  <c r="K1876" i="2"/>
  <c r="L1875" i="2"/>
  <c r="K1875" i="2"/>
  <c r="K1874" i="2"/>
  <c r="L1874" i="2" s="1"/>
  <c r="K1873" i="2"/>
  <c r="L1873" i="2" s="1"/>
  <c r="K1872" i="2"/>
  <c r="L1872" i="2" s="1"/>
  <c r="L1871" i="2"/>
  <c r="K1871" i="2"/>
  <c r="K1870" i="2"/>
  <c r="L1870" i="2" s="1"/>
  <c r="L1869" i="2"/>
  <c r="K1869" i="2"/>
  <c r="K1868" i="2"/>
  <c r="L1868" i="2" s="1"/>
  <c r="K1867" i="2"/>
  <c r="L1867" i="2" s="1"/>
  <c r="L1866" i="2"/>
  <c r="K1866" i="2"/>
  <c r="L1865" i="2"/>
  <c r="K1865" i="2"/>
  <c r="K1864" i="2"/>
  <c r="L1864" i="2" s="1"/>
  <c r="L1863" i="2"/>
  <c r="K1863" i="2"/>
  <c r="K1862" i="2"/>
  <c r="L1862" i="2" s="1"/>
  <c r="L1861" i="2"/>
  <c r="K1861" i="2"/>
  <c r="K1860" i="2"/>
  <c r="L1860" i="2" s="1"/>
  <c r="L1859" i="2"/>
  <c r="K1859" i="2"/>
  <c r="K1858" i="2"/>
  <c r="L1858" i="2" s="1"/>
  <c r="L1857" i="2"/>
  <c r="K1857" i="2"/>
  <c r="K1856" i="2"/>
  <c r="L1856" i="2" s="1"/>
  <c r="L1855" i="2"/>
  <c r="K1855" i="2"/>
  <c r="L1854" i="2"/>
  <c r="K1854" i="2"/>
  <c r="L1853" i="2"/>
  <c r="K1853" i="2"/>
  <c r="K1852" i="2"/>
  <c r="L1852" i="2" s="1"/>
  <c r="L1851" i="2"/>
  <c r="K1851" i="2"/>
  <c r="K1850" i="2"/>
  <c r="L1850" i="2" s="1"/>
  <c r="L1849" i="2"/>
  <c r="K1849" i="2"/>
  <c r="L1848" i="2"/>
  <c r="K1848" i="2"/>
  <c r="L1847" i="2"/>
  <c r="K1847" i="2"/>
  <c r="K1846" i="2"/>
  <c r="L1846" i="2" s="1"/>
  <c r="L1845" i="2"/>
  <c r="K1845" i="2"/>
  <c r="K1844" i="2"/>
  <c r="L1844" i="2" s="1"/>
  <c r="K1843" i="2"/>
  <c r="L1843" i="2" s="1"/>
  <c r="L1842" i="2"/>
  <c r="K1842" i="2"/>
  <c r="L1841" i="2"/>
  <c r="K1841" i="2"/>
  <c r="K1840" i="2"/>
  <c r="L1840" i="2" s="1"/>
  <c r="K1839" i="2"/>
  <c r="L1839" i="2" s="1"/>
  <c r="K1838" i="2"/>
  <c r="L1838" i="2" s="1"/>
  <c r="L1837" i="2"/>
  <c r="K1837" i="2"/>
  <c r="K1836" i="2"/>
  <c r="L1836" i="2" s="1"/>
  <c r="L1835" i="2"/>
  <c r="K1835" i="2"/>
  <c r="K1834" i="2"/>
  <c r="L1834" i="2" s="1"/>
  <c r="K1833" i="2"/>
  <c r="L1833" i="2" s="1"/>
  <c r="K1832" i="2"/>
  <c r="L1832" i="2" s="1"/>
  <c r="L1831" i="2"/>
  <c r="K1831" i="2"/>
  <c r="L1830" i="2"/>
  <c r="K1830" i="2"/>
  <c r="L1829" i="2"/>
  <c r="K1829" i="2"/>
  <c r="K1828" i="2"/>
  <c r="L1828" i="2" s="1"/>
  <c r="K1827" i="2"/>
  <c r="L1827" i="2" s="1"/>
  <c r="K1826" i="2"/>
  <c r="L1826" i="2" s="1"/>
  <c r="L1825" i="2"/>
  <c r="K1825" i="2"/>
  <c r="K1824" i="2"/>
  <c r="L1824" i="2" s="1"/>
  <c r="L1823" i="2"/>
  <c r="K1823" i="2"/>
  <c r="K1822" i="2"/>
  <c r="L1822" i="2" s="1"/>
  <c r="L1821" i="2"/>
  <c r="K1821" i="2"/>
  <c r="K1820" i="2"/>
  <c r="L1820" i="2" s="1"/>
  <c r="K1819" i="2"/>
  <c r="L1819" i="2" s="1"/>
  <c r="K1818" i="2"/>
  <c r="L1818" i="2" s="1"/>
  <c r="L1817" i="2"/>
  <c r="K1817" i="2"/>
  <c r="L1816" i="2"/>
  <c r="K1816" i="2"/>
  <c r="K1815" i="2"/>
  <c r="L1815" i="2" s="1"/>
  <c r="K1814" i="2"/>
  <c r="L1814" i="2" s="1"/>
  <c r="L1813" i="2"/>
  <c r="K1813" i="2"/>
  <c r="L1812" i="2"/>
  <c r="K1812" i="2"/>
  <c r="L1811" i="2"/>
  <c r="K1811" i="2"/>
  <c r="L1810" i="2"/>
  <c r="K1810" i="2"/>
  <c r="K1809" i="2"/>
  <c r="L1809" i="2" s="1"/>
  <c r="K1808" i="2"/>
  <c r="L1808" i="2" s="1"/>
  <c r="K1807" i="2"/>
  <c r="L1807" i="2" s="1"/>
  <c r="K1806" i="2"/>
  <c r="L1806" i="2" s="1"/>
  <c r="K1805" i="2"/>
  <c r="L1805" i="2" s="1"/>
  <c r="L1804" i="2"/>
  <c r="K1804" i="2"/>
  <c r="L1803" i="2"/>
  <c r="K1803" i="2"/>
  <c r="K1802" i="2"/>
  <c r="L1802" i="2" s="1"/>
  <c r="L1801" i="2"/>
  <c r="K1801" i="2"/>
  <c r="L1800" i="2"/>
  <c r="K1800" i="2"/>
  <c r="L1799" i="2"/>
  <c r="K1799" i="2"/>
  <c r="L1798" i="2"/>
  <c r="K1798" i="2"/>
  <c r="L1797" i="2"/>
  <c r="K1797" i="2"/>
  <c r="K1796" i="2"/>
  <c r="L1796" i="2" s="1"/>
  <c r="K1795" i="2"/>
  <c r="L1795" i="2" s="1"/>
  <c r="K1794" i="2"/>
  <c r="L1794" i="2" s="1"/>
  <c r="K1793" i="2"/>
  <c r="L1793" i="2" s="1"/>
  <c r="K1792" i="2"/>
  <c r="L1792" i="2" s="1"/>
  <c r="L1791" i="2"/>
  <c r="K1791" i="2"/>
  <c r="K1790" i="2"/>
  <c r="L1790" i="2" s="1"/>
  <c r="K1789" i="2"/>
  <c r="L1789" i="2" s="1"/>
  <c r="L1788" i="2"/>
  <c r="K1788" i="2"/>
  <c r="L1787" i="2"/>
  <c r="K1787" i="2"/>
  <c r="L1786" i="2"/>
  <c r="K1786" i="2"/>
  <c r="K1785" i="2"/>
  <c r="L1785" i="2" s="1"/>
  <c r="K1784" i="2"/>
  <c r="L1784" i="2" s="1"/>
  <c r="L1783" i="2"/>
  <c r="K1783" i="2"/>
  <c r="K1782" i="2"/>
  <c r="L1782" i="2" s="1"/>
  <c r="K1781" i="2"/>
  <c r="L1781" i="2" s="1"/>
  <c r="K1780" i="2"/>
  <c r="L1780" i="2" s="1"/>
  <c r="K1779" i="2"/>
  <c r="L1779" i="2" s="1"/>
  <c r="K1778" i="2"/>
  <c r="L1778" i="2" s="1"/>
  <c r="L1777" i="2"/>
  <c r="K1777" i="2"/>
  <c r="K1776" i="2"/>
  <c r="L1776" i="2" s="1"/>
  <c r="L1775" i="2"/>
  <c r="K1775" i="2"/>
  <c r="L1774" i="2"/>
  <c r="K1774" i="2"/>
  <c r="L1773" i="2"/>
  <c r="K1773" i="2"/>
  <c r="K1772" i="2"/>
  <c r="L1772" i="2" s="1"/>
  <c r="L1771" i="2"/>
  <c r="K1771" i="2"/>
  <c r="L1770" i="2"/>
  <c r="K1770" i="2"/>
  <c r="K1769" i="2"/>
  <c r="L1769" i="2" s="1"/>
  <c r="K1768" i="2"/>
  <c r="L1768" i="2" s="1"/>
  <c r="K1767" i="2"/>
  <c r="L1767" i="2" s="1"/>
  <c r="K1766" i="2"/>
  <c r="L1766" i="2" s="1"/>
  <c r="K1765" i="2"/>
  <c r="L1765" i="2" s="1"/>
  <c r="L1764" i="2"/>
  <c r="K1764" i="2"/>
  <c r="K1763" i="2"/>
  <c r="L1763" i="2" s="1"/>
  <c r="L1762" i="2"/>
  <c r="K1762" i="2"/>
  <c r="L1761" i="2"/>
  <c r="K1761" i="2"/>
  <c r="K1760" i="2"/>
  <c r="L1760" i="2" s="1"/>
  <c r="K1759" i="2"/>
  <c r="L1759" i="2" s="1"/>
  <c r="L1758" i="2"/>
  <c r="K1758" i="2"/>
  <c r="L1757" i="2"/>
  <c r="K1757" i="2"/>
  <c r="K1756" i="2"/>
  <c r="L1756" i="2" s="1"/>
  <c r="K1755" i="2"/>
  <c r="L1755" i="2" s="1"/>
  <c r="K1754" i="2"/>
  <c r="L1754" i="2" s="1"/>
  <c r="L1753" i="2"/>
  <c r="K1753" i="2"/>
  <c r="K1752" i="2"/>
  <c r="L1752" i="2" s="1"/>
  <c r="L1751" i="2"/>
  <c r="K1751" i="2"/>
  <c r="K1750" i="2"/>
  <c r="L1750" i="2" s="1"/>
  <c r="L1749" i="2"/>
  <c r="K1749" i="2"/>
  <c r="K1748" i="2"/>
  <c r="L1748" i="2" s="1"/>
  <c r="K1747" i="2"/>
  <c r="L1747" i="2" s="1"/>
  <c r="K1746" i="2"/>
  <c r="L1746" i="2" s="1"/>
  <c r="L1745" i="2"/>
  <c r="K1745" i="2"/>
  <c r="L1744" i="2"/>
  <c r="K1744" i="2"/>
  <c r="K1743" i="2"/>
  <c r="L1743" i="2" s="1"/>
  <c r="K1742" i="2"/>
  <c r="L1742" i="2" s="1"/>
  <c r="L1741" i="2"/>
  <c r="K1741" i="2"/>
  <c r="L1740" i="2"/>
  <c r="K1740" i="2"/>
  <c r="K1739" i="2"/>
  <c r="L1739" i="2" s="1"/>
  <c r="L1738" i="2"/>
  <c r="K1738" i="2"/>
  <c r="K1737" i="2"/>
  <c r="L1737" i="2" s="1"/>
  <c r="K1736" i="2"/>
  <c r="L1736" i="2" s="1"/>
  <c r="K1735" i="2"/>
  <c r="L1735" i="2" s="1"/>
  <c r="K1734" i="2"/>
  <c r="L1734" i="2" s="1"/>
  <c r="K1733" i="2"/>
  <c r="L1733" i="2" s="1"/>
  <c r="L1732" i="2"/>
  <c r="K1732" i="2"/>
  <c r="L1731" i="2"/>
  <c r="K1731" i="2"/>
  <c r="K1730" i="2"/>
  <c r="L1730" i="2" s="1"/>
  <c r="L1729" i="2"/>
  <c r="K1729" i="2"/>
  <c r="L1728" i="2"/>
  <c r="K1728" i="2"/>
  <c r="L1727" i="2"/>
  <c r="K1727" i="2"/>
  <c r="K1726" i="2"/>
  <c r="L1726" i="2" s="1"/>
  <c r="L1725" i="2"/>
  <c r="K1725" i="2"/>
  <c r="K1724" i="2"/>
  <c r="L1724" i="2" s="1"/>
  <c r="K1723" i="2"/>
  <c r="L1723" i="2" s="1"/>
  <c r="K1722" i="2"/>
  <c r="L1722" i="2" s="1"/>
  <c r="K1721" i="2"/>
  <c r="L1721" i="2" s="1"/>
  <c r="K1720" i="2"/>
  <c r="L1720" i="2" s="1"/>
  <c r="L1719" i="2"/>
  <c r="K1719" i="2"/>
  <c r="K1718" i="2"/>
  <c r="L1718" i="2" s="1"/>
  <c r="K1717" i="2"/>
  <c r="L1717" i="2" s="1"/>
  <c r="L1716" i="2"/>
  <c r="K1716" i="2"/>
  <c r="L1715" i="2"/>
  <c r="K1715" i="2"/>
  <c r="L1714" i="2"/>
  <c r="K1714" i="2"/>
  <c r="L1713" i="2"/>
  <c r="K1713" i="2"/>
  <c r="K1712" i="2"/>
  <c r="L1712" i="2" s="1"/>
  <c r="L1711" i="2"/>
  <c r="K1711" i="2"/>
  <c r="K1710" i="2"/>
  <c r="L1710" i="2" s="1"/>
  <c r="K1709" i="2"/>
  <c r="L1709" i="2" s="1"/>
  <c r="K1708" i="2"/>
  <c r="L1708" i="2" s="1"/>
  <c r="K1707" i="2"/>
  <c r="L1707" i="2" s="1"/>
  <c r="K1706" i="2"/>
  <c r="L1706" i="2" s="1"/>
  <c r="L1705" i="2"/>
  <c r="K1705" i="2"/>
  <c r="K1704" i="2"/>
  <c r="L1704" i="2" s="1"/>
  <c r="L1703" i="2"/>
  <c r="K1703" i="2"/>
  <c r="L1702" i="2"/>
  <c r="K1702" i="2"/>
  <c r="L1701" i="2"/>
  <c r="K1701" i="2"/>
  <c r="K1700" i="2"/>
  <c r="L1700" i="2" s="1"/>
  <c r="L1699" i="2"/>
  <c r="K1699" i="2"/>
  <c r="K1698" i="2"/>
  <c r="L1698" i="2" s="1"/>
  <c r="L1697" i="2"/>
  <c r="K1697" i="2"/>
  <c r="L1696" i="2"/>
  <c r="K1696" i="2"/>
  <c r="L1695" i="2"/>
  <c r="K1695" i="2"/>
  <c r="L1694" i="2"/>
  <c r="K1694" i="2"/>
  <c r="L1693" i="2"/>
  <c r="K1693" i="2"/>
  <c r="K1692" i="2"/>
  <c r="L1692" i="2" s="1"/>
  <c r="L1691" i="2"/>
  <c r="K1691" i="2"/>
  <c r="L1690" i="2"/>
  <c r="K1690" i="2"/>
  <c r="L1689" i="2"/>
  <c r="K1689" i="2"/>
  <c r="K1688" i="2"/>
  <c r="L1688" i="2" s="1"/>
  <c r="L1687" i="2"/>
  <c r="K1687" i="2"/>
  <c r="K1686" i="2"/>
  <c r="L1686" i="2" s="1"/>
  <c r="L1685" i="2"/>
  <c r="K1685" i="2"/>
  <c r="L1684" i="2"/>
  <c r="K1684" i="2"/>
  <c r="L1683" i="2"/>
  <c r="K1683" i="2"/>
  <c r="K1682" i="2"/>
  <c r="L1682" i="2" s="1"/>
  <c r="L1681" i="2"/>
  <c r="K1681" i="2"/>
  <c r="K1680" i="2"/>
  <c r="L1680" i="2" s="1"/>
  <c r="L1679" i="2"/>
  <c r="K1679" i="2"/>
  <c r="L1678" i="2"/>
  <c r="K1678" i="2"/>
  <c r="L1677" i="2"/>
  <c r="K1677" i="2"/>
  <c r="L1676" i="2"/>
  <c r="K1676" i="2"/>
  <c r="L1675" i="2"/>
  <c r="K1675" i="2"/>
  <c r="K1674" i="2"/>
  <c r="L1674" i="2" s="1"/>
  <c r="L1673" i="2"/>
  <c r="K1673" i="2"/>
  <c r="L1672" i="2"/>
  <c r="K1672" i="2"/>
  <c r="L1671" i="2"/>
  <c r="K1671" i="2"/>
  <c r="K1670" i="2"/>
  <c r="L1670" i="2" s="1"/>
  <c r="L1669" i="2"/>
  <c r="K1669" i="2"/>
  <c r="K1668" i="2"/>
  <c r="L1668" i="2" s="1"/>
  <c r="L1667" i="2"/>
  <c r="K1667" i="2"/>
  <c r="L1666" i="2"/>
  <c r="K1666" i="2"/>
  <c r="L1665" i="2"/>
  <c r="K1665" i="2"/>
  <c r="K1664" i="2"/>
  <c r="L1664" i="2" s="1"/>
  <c r="L1663" i="2"/>
  <c r="K1663" i="2"/>
  <c r="K1662" i="2"/>
  <c r="L1662" i="2" s="1"/>
  <c r="L1661" i="2"/>
  <c r="K1661" i="2"/>
  <c r="L1660" i="2"/>
  <c r="K1660" i="2"/>
  <c r="L1659" i="2"/>
  <c r="K1659" i="2"/>
  <c r="L1658" i="2"/>
  <c r="K1658" i="2"/>
  <c r="L1657" i="2"/>
  <c r="K1657" i="2"/>
  <c r="K1656" i="2"/>
  <c r="L1656" i="2" s="1"/>
  <c r="L1655" i="2"/>
  <c r="K1655" i="2"/>
  <c r="L1654" i="2"/>
  <c r="K1654" i="2"/>
  <c r="L1653" i="2"/>
  <c r="K1653" i="2"/>
  <c r="L1652" i="2"/>
  <c r="K1652" i="2"/>
  <c r="L1651" i="2"/>
  <c r="K1651" i="2"/>
  <c r="K1650" i="2"/>
  <c r="L1650" i="2" s="1"/>
  <c r="L1649" i="2"/>
  <c r="K1649" i="2"/>
  <c r="L1648" i="2"/>
  <c r="K1648" i="2"/>
  <c r="L1647" i="2"/>
  <c r="K1647" i="2"/>
  <c r="K1646" i="2"/>
  <c r="L1646" i="2" s="1"/>
  <c r="L1645" i="2"/>
  <c r="K1645" i="2"/>
  <c r="K1644" i="2"/>
  <c r="L1644" i="2" s="1"/>
  <c r="L1643" i="2"/>
  <c r="K1643" i="2"/>
  <c r="L1642" i="2"/>
  <c r="K1642" i="2"/>
  <c r="L1641" i="2"/>
  <c r="K1641" i="2"/>
  <c r="K1640" i="2"/>
  <c r="L1640" i="2" s="1"/>
  <c r="L1639" i="2"/>
  <c r="K1639" i="2"/>
  <c r="K1638" i="2"/>
  <c r="L1638" i="2" s="1"/>
  <c r="L1637" i="2"/>
  <c r="K1637" i="2"/>
  <c r="L1636" i="2"/>
  <c r="K1636" i="2"/>
  <c r="L1635" i="2"/>
  <c r="K1635" i="2"/>
  <c r="L1634" i="2"/>
  <c r="K1634" i="2"/>
  <c r="L1633" i="2"/>
  <c r="K1633" i="2"/>
  <c r="K1632" i="2"/>
  <c r="L1632" i="2" s="1"/>
  <c r="L1631" i="2"/>
  <c r="K1631" i="2"/>
  <c r="L1630" i="2"/>
  <c r="K1630" i="2"/>
  <c r="L1629" i="2"/>
  <c r="K1629" i="2"/>
  <c r="K1628" i="2"/>
  <c r="L1628" i="2" s="1"/>
  <c r="L1627" i="2"/>
  <c r="K1627" i="2"/>
  <c r="K1626" i="2"/>
  <c r="L1626" i="2" s="1"/>
  <c r="L1625" i="2"/>
  <c r="K1625" i="2"/>
  <c r="L1624" i="2"/>
  <c r="K1624" i="2"/>
  <c r="L1623" i="2"/>
  <c r="K1623" i="2"/>
  <c r="L1622" i="2"/>
  <c r="K1622" i="2"/>
  <c r="L1621" i="2"/>
  <c r="K1621" i="2"/>
  <c r="K1620" i="2"/>
  <c r="L1620" i="2" s="1"/>
  <c r="L1619" i="2"/>
  <c r="K1619" i="2"/>
  <c r="L1618" i="2"/>
  <c r="K1618" i="2"/>
  <c r="L1617" i="2"/>
  <c r="K1617" i="2"/>
  <c r="K1616" i="2"/>
  <c r="L1616" i="2" s="1"/>
  <c r="L1615" i="2"/>
  <c r="K1615" i="2"/>
  <c r="K1614" i="2"/>
  <c r="L1614" i="2" s="1"/>
  <c r="L1613" i="2"/>
  <c r="K1613" i="2"/>
  <c r="L1612" i="2"/>
  <c r="K1612" i="2"/>
  <c r="L1611" i="2"/>
  <c r="K1611" i="2"/>
  <c r="K1610" i="2"/>
  <c r="L1610" i="2" s="1"/>
  <c r="L1609" i="2"/>
  <c r="K1609" i="2"/>
  <c r="K1608" i="2"/>
  <c r="L1608" i="2" s="1"/>
  <c r="L1607" i="2"/>
  <c r="K1607" i="2"/>
  <c r="L1606" i="2"/>
  <c r="K1606" i="2"/>
  <c r="L1605" i="2"/>
  <c r="K1605" i="2"/>
  <c r="L1604" i="2"/>
  <c r="K1604" i="2"/>
  <c r="L1603" i="2"/>
  <c r="K1603" i="2"/>
  <c r="K1602" i="2"/>
  <c r="L1602" i="2" s="1"/>
  <c r="L1601" i="2"/>
  <c r="K1601" i="2"/>
  <c r="L1600" i="2"/>
  <c r="K1600" i="2"/>
  <c r="L1599" i="2"/>
  <c r="K1599" i="2"/>
  <c r="K1598" i="2"/>
  <c r="L1598" i="2" s="1"/>
  <c r="L1597" i="2"/>
  <c r="K1597" i="2"/>
  <c r="K1596" i="2"/>
  <c r="L1596" i="2" s="1"/>
  <c r="L1595" i="2"/>
  <c r="K1595" i="2"/>
  <c r="L1594" i="2"/>
  <c r="K1594" i="2"/>
  <c r="L1593" i="2"/>
  <c r="K1593" i="2"/>
  <c r="K1592" i="2"/>
  <c r="L1592" i="2" s="1"/>
  <c r="L1591" i="2"/>
  <c r="K1591" i="2"/>
  <c r="K1590" i="2"/>
  <c r="L1590" i="2" s="1"/>
  <c r="L1589" i="2"/>
  <c r="K1589" i="2"/>
  <c r="L1588" i="2"/>
  <c r="K1588" i="2"/>
  <c r="L1587" i="2"/>
  <c r="K1587" i="2"/>
  <c r="L1586" i="2"/>
  <c r="K1586" i="2"/>
  <c r="L1585" i="2"/>
  <c r="K1585" i="2"/>
  <c r="K1584" i="2"/>
  <c r="L1584" i="2" s="1"/>
  <c r="L1583" i="2"/>
  <c r="K1583" i="2"/>
  <c r="L1582" i="2"/>
  <c r="K1582" i="2"/>
  <c r="L1581" i="2"/>
  <c r="K1581" i="2"/>
  <c r="L1580" i="2"/>
  <c r="K1580" i="2"/>
  <c r="L1579" i="2"/>
  <c r="K1579" i="2"/>
  <c r="K1578" i="2"/>
  <c r="L1578" i="2" s="1"/>
  <c r="L1577" i="2"/>
  <c r="K1577" i="2"/>
  <c r="L1576" i="2"/>
  <c r="K1576" i="2"/>
  <c r="L1575" i="2"/>
  <c r="K1575" i="2"/>
  <c r="K1574" i="2"/>
  <c r="L1574" i="2" s="1"/>
  <c r="L1573" i="2"/>
  <c r="K1573" i="2"/>
  <c r="K1572" i="2"/>
  <c r="L1572" i="2" s="1"/>
  <c r="L1571" i="2"/>
  <c r="K1571" i="2"/>
  <c r="L1570" i="2"/>
  <c r="K1570" i="2"/>
  <c r="L1569" i="2"/>
  <c r="K1569" i="2"/>
  <c r="K1568" i="2"/>
  <c r="L1568" i="2" s="1"/>
  <c r="L1567" i="2"/>
  <c r="K1567" i="2"/>
  <c r="K1566" i="2"/>
  <c r="L1566" i="2" s="1"/>
  <c r="L1565" i="2"/>
  <c r="K1565" i="2"/>
  <c r="L1564" i="2"/>
  <c r="K1564" i="2"/>
  <c r="L1563" i="2"/>
  <c r="K1563" i="2"/>
  <c r="L1562" i="2"/>
  <c r="K1562" i="2"/>
  <c r="L1561" i="2"/>
  <c r="K1561" i="2"/>
  <c r="K1560" i="2"/>
  <c r="L1560" i="2" s="1"/>
  <c r="L1559" i="2"/>
  <c r="K1559" i="2"/>
  <c r="L1558" i="2"/>
  <c r="K1558" i="2"/>
  <c r="L1557" i="2"/>
  <c r="K1557" i="2"/>
  <c r="K1556" i="2"/>
  <c r="L1556" i="2" s="1"/>
  <c r="L1555" i="2"/>
  <c r="K1555" i="2"/>
  <c r="K1554" i="2"/>
  <c r="L1554" i="2" s="1"/>
  <c r="L1553" i="2"/>
  <c r="K1553" i="2"/>
  <c r="L1552" i="2"/>
  <c r="K1552" i="2"/>
  <c r="L1551" i="2"/>
  <c r="K1551" i="2"/>
  <c r="L1550" i="2"/>
  <c r="K1550" i="2"/>
  <c r="L1549" i="2"/>
  <c r="K1549" i="2"/>
  <c r="K1548" i="2"/>
  <c r="L1548" i="2" s="1"/>
  <c r="L1547" i="2"/>
  <c r="K1547" i="2"/>
  <c r="L1546" i="2"/>
  <c r="K1546" i="2"/>
  <c r="L1545" i="2"/>
  <c r="K1545" i="2"/>
  <c r="K1544" i="2"/>
  <c r="L1544" i="2" s="1"/>
  <c r="L1543" i="2"/>
  <c r="K1543" i="2"/>
  <c r="K1542" i="2"/>
  <c r="L1542" i="2" s="1"/>
  <c r="L1541" i="2"/>
  <c r="K1541" i="2"/>
  <c r="L1540" i="2"/>
  <c r="K1540" i="2"/>
  <c r="L1539" i="2"/>
  <c r="K1539" i="2"/>
  <c r="K1538" i="2"/>
  <c r="L1538" i="2" s="1"/>
  <c r="L1537" i="2"/>
  <c r="K1537" i="2"/>
  <c r="K1536" i="2"/>
  <c r="L1536" i="2" s="1"/>
  <c r="L1535" i="2"/>
  <c r="K1535" i="2"/>
  <c r="L1534" i="2"/>
  <c r="K1534" i="2"/>
  <c r="L1533" i="2"/>
  <c r="K1533" i="2"/>
  <c r="L1532" i="2"/>
  <c r="K1532" i="2"/>
  <c r="L1531" i="2"/>
  <c r="K1531" i="2"/>
  <c r="K1530" i="2"/>
  <c r="L1530" i="2" s="1"/>
  <c r="L1529" i="2"/>
  <c r="K1529" i="2"/>
  <c r="L1528" i="2"/>
  <c r="K1528" i="2"/>
  <c r="L1527" i="2"/>
  <c r="K1527" i="2"/>
  <c r="K1526" i="2"/>
  <c r="L1526" i="2" s="1"/>
  <c r="L1525" i="2"/>
  <c r="K1525" i="2"/>
  <c r="K1524" i="2"/>
  <c r="L1524" i="2" s="1"/>
  <c r="L1523" i="2"/>
  <c r="K1523" i="2"/>
  <c r="L1522" i="2"/>
  <c r="K1522" i="2"/>
  <c r="L1521" i="2"/>
  <c r="K1521" i="2"/>
  <c r="K1520" i="2"/>
  <c r="L1520" i="2" s="1"/>
  <c r="L1519" i="2"/>
  <c r="K1519" i="2"/>
  <c r="K1518" i="2"/>
  <c r="L1518" i="2" s="1"/>
  <c r="L1517" i="2"/>
  <c r="K1517" i="2"/>
  <c r="L1516" i="2"/>
  <c r="K1516" i="2"/>
  <c r="L1515" i="2"/>
  <c r="K1515" i="2"/>
  <c r="L1514" i="2"/>
  <c r="K1514" i="2"/>
  <c r="L1513" i="2"/>
  <c r="K1513" i="2"/>
  <c r="K1512" i="2"/>
  <c r="L1512" i="2" s="1"/>
  <c r="L1511" i="2"/>
  <c r="K1511" i="2"/>
  <c r="L1510" i="2"/>
  <c r="K1510" i="2"/>
  <c r="L1509" i="2"/>
  <c r="K1509" i="2"/>
  <c r="L1508" i="2"/>
  <c r="K1508" i="2"/>
  <c r="L1507" i="2"/>
  <c r="K1507" i="2"/>
  <c r="K1506" i="2"/>
  <c r="L1506" i="2" s="1"/>
  <c r="L1505" i="2"/>
  <c r="K1505" i="2"/>
  <c r="L1504" i="2"/>
  <c r="K1504" i="2"/>
  <c r="L1503" i="2"/>
  <c r="K1503" i="2"/>
  <c r="K1502" i="2"/>
  <c r="L1502" i="2" s="1"/>
  <c r="L1501" i="2"/>
  <c r="K1501" i="2"/>
  <c r="K1500" i="2"/>
  <c r="L1500" i="2" s="1"/>
  <c r="L1499" i="2"/>
  <c r="K1499" i="2"/>
  <c r="L1498" i="2"/>
  <c r="K1498" i="2"/>
  <c r="L1497" i="2"/>
  <c r="K1497" i="2"/>
  <c r="K1496" i="2"/>
  <c r="L1496" i="2" s="1"/>
  <c r="L1495" i="2"/>
  <c r="K1495" i="2"/>
  <c r="K1494" i="2"/>
  <c r="L1494" i="2" s="1"/>
  <c r="L1493" i="2"/>
  <c r="K1493" i="2"/>
  <c r="L1492" i="2"/>
  <c r="K1492" i="2"/>
  <c r="L1491" i="2"/>
  <c r="K1491" i="2"/>
  <c r="L1490" i="2"/>
  <c r="K1490" i="2"/>
  <c r="L1489" i="2"/>
  <c r="K1489" i="2"/>
  <c r="K1488" i="2"/>
  <c r="L1488" i="2" s="1"/>
  <c r="L1487" i="2"/>
  <c r="K1487" i="2"/>
  <c r="L1486" i="2"/>
  <c r="K1486" i="2"/>
  <c r="L1485" i="2"/>
  <c r="K1485" i="2"/>
  <c r="K1484" i="2"/>
  <c r="L1484" i="2" s="1"/>
  <c r="L1483" i="2"/>
  <c r="K1483" i="2"/>
  <c r="K1482" i="2"/>
  <c r="L1482" i="2" s="1"/>
  <c r="L1481" i="2"/>
  <c r="K1481" i="2"/>
  <c r="L1480" i="2"/>
  <c r="K1480" i="2"/>
  <c r="L1479" i="2"/>
  <c r="K1479" i="2"/>
  <c r="L1478" i="2"/>
  <c r="K1478" i="2"/>
  <c r="L1477" i="2"/>
  <c r="K1477" i="2"/>
  <c r="K1476" i="2"/>
  <c r="L1476" i="2" s="1"/>
  <c r="L1475" i="2"/>
  <c r="K1475" i="2"/>
  <c r="L1474" i="2"/>
  <c r="K1474" i="2"/>
  <c r="L1473" i="2"/>
  <c r="K1473" i="2"/>
  <c r="K1472" i="2"/>
  <c r="L1472" i="2" s="1"/>
  <c r="L1471" i="2"/>
  <c r="K1471" i="2"/>
  <c r="K1470" i="2"/>
  <c r="L1470" i="2" s="1"/>
  <c r="L1469" i="2"/>
  <c r="K1469" i="2"/>
  <c r="L1468" i="2"/>
  <c r="K1468" i="2"/>
  <c r="K1467" i="2"/>
  <c r="L1467" i="2" s="1"/>
  <c r="K1466" i="2"/>
  <c r="L1466" i="2" s="1"/>
  <c r="L1465" i="2"/>
  <c r="K1465" i="2"/>
  <c r="K1464" i="2"/>
  <c r="L1464" i="2" s="1"/>
  <c r="L1463" i="2"/>
  <c r="K1463" i="2"/>
  <c r="L1462" i="2"/>
  <c r="K1462" i="2"/>
  <c r="K1461" i="2"/>
  <c r="L1461" i="2" s="1"/>
  <c r="L1460" i="2"/>
  <c r="K1460" i="2"/>
  <c r="L1459" i="2"/>
  <c r="K1459" i="2"/>
  <c r="K1458" i="2"/>
  <c r="L1458" i="2" s="1"/>
  <c r="L1457" i="2"/>
  <c r="K1457" i="2"/>
  <c r="L1456" i="2"/>
  <c r="K1456" i="2"/>
  <c r="L1455" i="2"/>
  <c r="K1455" i="2"/>
  <c r="K1454" i="2"/>
  <c r="L1454" i="2" s="1"/>
  <c r="L1453" i="2"/>
  <c r="K1453" i="2"/>
  <c r="K1452" i="2"/>
  <c r="L1452" i="2" s="1"/>
  <c r="L1451" i="2"/>
  <c r="K1451" i="2"/>
  <c r="L1450" i="2"/>
  <c r="K1450" i="2"/>
  <c r="L1449" i="2"/>
  <c r="K1449" i="2"/>
  <c r="K1448" i="2"/>
  <c r="L1448" i="2" s="1"/>
  <c r="L1447" i="2"/>
  <c r="K1447" i="2"/>
  <c r="K1446" i="2"/>
  <c r="L1446" i="2" s="1"/>
  <c r="L1445" i="2"/>
  <c r="K1445" i="2"/>
  <c r="L1444" i="2"/>
  <c r="K1444" i="2"/>
  <c r="K1443" i="2"/>
  <c r="L1443" i="2" s="1"/>
  <c r="L1442" i="2"/>
  <c r="K1442" i="2"/>
  <c r="L1441" i="2"/>
  <c r="K1441" i="2"/>
  <c r="K1440" i="2"/>
  <c r="L1440" i="2" s="1"/>
  <c r="L1439" i="2"/>
  <c r="K1439" i="2"/>
  <c r="L1438" i="2"/>
  <c r="K1438" i="2"/>
  <c r="K1437" i="2"/>
  <c r="L1437" i="2" s="1"/>
  <c r="L1436" i="2"/>
  <c r="K1436" i="2"/>
  <c r="L1435" i="2"/>
  <c r="K1435" i="2"/>
  <c r="K1434" i="2"/>
  <c r="L1434" i="2" s="1"/>
  <c r="L1433" i="2"/>
  <c r="K1433" i="2"/>
  <c r="L1432" i="2"/>
  <c r="K1432" i="2"/>
  <c r="L1431" i="2"/>
  <c r="K1431" i="2"/>
  <c r="K1430" i="2"/>
  <c r="L1430" i="2" s="1"/>
  <c r="L1429" i="2"/>
  <c r="K1429" i="2"/>
  <c r="K1428" i="2"/>
  <c r="L1428" i="2" s="1"/>
  <c r="L1427" i="2"/>
  <c r="K1427" i="2"/>
  <c r="L1426" i="2"/>
  <c r="K1426" i="2"/>
  <c r="K1425" i="2"/>
  <c r="L1425" i="2" s="1"/>
  <c r="K1424" i="2"/>
  <c r="L1424" i="2" s="1"/>
  <c r="L1423" i="2"/>
  <c r="K1423" i="2"/>
  <c r="K1422" i="2"/>
  <c r="L1422" i="2" s="1"/>
  <c r="L1421" i="2"/>
  <c r="K1421" i="2"/>
  <c r="L1420" i="2"/>
  <c r="K1420" i="2"/>
  <c r="L1419" i="2"/>
  <c r="K1419" i="2"/>
  <c r="L1418" i="2"/>
  <c r="K1418" i="2"/>
  <c r="L1417" i="2"/>
  <c r="K1417" i="2"/>
  <c r="K1416" i="2"/>
  <c r="L1416" i="2" s="1"/>
  <c r="L1415" i="2"/>
  <c r="K1415" i="2"/>
  <c r="L1414" i="2"/>
  <c r="K1414" i="2"/>
  <c r="L1413" i="2"/>
  <c r="K1413" i="2"/>
  <c r="K1412" i="2"/>
  <c r="L1412" i="2" s="1"/>
  <c r="L1411" i="2"/>
  <c r="K1411" i="2"/>
  <c r="K1410" i="2"/>
  <c r="L1410" i="2" s="1"/>
  <c r="L1409" i="2"/>
  <c r="K1409" i="2"/>
  <c r="L1408" i="2"/>
  <c r="K1408" i="2"/>
  <c r="K1407" i="2"/>
  <c r="L1407" i="2" s="1"/>
  <c r="L1406" i="2"/>
  <c r="K1406" i="2"/>
  <c r="L1405" i="2"/>
  <c r="K1405" i="2"/>
  <c r="K1404" i="2"/>
  <c r="L1404" i="2" s="1"/>
  <c r="L1403" i="2"/>
  <c r="K1403" i="2"/>
  <c r="K1402" i="2"/>
  <c r="L1402" i="2" s="1"/>
  <c r="L1401" i="2"/>
  <c r="K1401" i="2"/>
  <c r="K1400" i="2"/>
  <c r="L1400" i="2" s="1"/>
  <c r="L1399" i="2"/>
  <c r="K1399" i="2"/>
  <c r="K1398" i="2"/>
  <c r="L1398" i="2" s="1"/>
  <c r="L1397" i="2"/>
  <c r="K1397" i="2"/>
  <c r="L1396" i="2"/>
  <c r="K1396" i="2"/>
  <c r="K1395" i="2"/>
  <c r="L1395" i="2" s="1"/>
  <c r="K1394" i="2"/>
  <c r="L1394" i="2" s="1"/>
  <c r="L1393" i="2"/>
  <c r="K1393" i="2"/>
  <c r="K1392" i="2"/>
  <c r="L1392" i="2" s="1"/>
  <c r="L1391" i="2"/>
  <c r="K1391" i="2"/>
  <c r="L1390" i="2"/>
  <c r="K1390" i="2"/>
  <c r="K1389" i="2"/>
  <c r="L1389" i="2" s="1"/>
  <c r="L1388" i="2"/>
  <c r="K1388" i="2"/>
  <c r="L1387" i="2"/>
  <c r="K1387" i="2"/>
  <c r="K1386" i="2"/>
  <c r="L1386" i="2" s="1"/>
  <c r="L1385" i="2"/>
  <c r="K1385" i="2"/>
  <c r="K1384" i="2"/>
  <c r="L1384" i="2" s="1"/>
  <c r="L1383" i="2"/>
  <c r="K1383" i="2"/>
  <c r="K1382" i="2"/>
  <c r="L1382" i="2" s="1"/>
  <c r="L1381" i="2"/>
  <c r="K1381" i="2"/>
  <c r="K1380" i="2"/>
  <c r="L1380" i="2" s="1"/>
  <c r="L1379" i="2"/>
  <c r="K1379" i="2"/>
  <c r="K1378" i="2"/>
  <c r="L1378" i="2" s="1"/>
  <c r="L1377" i="2"/>
  <c r="K1377" i="2"/>
  <c r="K1376" i="2"/>
  <c r="L1376" i="2" s="1"/>
  <c r="L1375" i="2"/>
  <c r="K1375" i="2"/>
  <c r="K1374" i="2"/>
  <c r="L1374" i="2" s="1"/>
  <c r="R1373" i="2"/>
  <c r="Q1373" i="2"/>
  <c r="P1373" i="2"/>
  <c r="K1373" i="2"/>
  <c r="L1373" i="2" s="1"/>
  <c r="R1372" i="2"/>
  <c r="Q1372" i="2"/>
  <c r="P1372" i="2"/>
  <c r="L1372" i="2"/>
  <c r="K1372" i="2"/>
  <c r="R1371" i="2"/>
  <c r="Q1371" i="2"/>
  <c r="P1371" i="2"/>
  <c r="K1371" i="2"/>
  <c r="L1371" i="2" s="1"/>
  <c r="R1370" i="2"/>
  <c r="Q1370" i="2"/>
  <c r="P1370" i="2"/>
  <c r="L1370" i="2"/>
  <c r="K1370" i="2"/>
  <c r="R1369" i="2"/>
  <c r="Q1369" i="2"/>
  <c r="P1369" i="2"/>
  <c r="K1369" i="2"/>
  <c r="L1369" i="2" s="1"/>
  <c r="R1368" i="2"/>
  <c r="Q1368" i="2"/>
  <c r="P1368" i="2"/>
  <c r="L1368" i="2"/>
  <c r="K1368" i="2"/>
  <c r="R1367" i="2"/>
  <c r="Q1367" i="2"/>
  <c r="P1367" i="2"/>
  <c r="L1367" i="2"/>
  <c r="K1367" i="2"/>
  <c r="R1366" i="2"/>
  <c r="Q1366" i="2"/>
  <c r="P1366" i="2"/>
  <c r="L1366" i="2"/>
  <c r="K1366" i="2"/>
  <c r="R1365" i="2"/>
  <c r="Q1365" i="2"/>
  <c r="P1365" i="2"/>
  <c r="L1365" i="2"/>
  <c r="K1365" i="2"/>
  <c r="R1364" i="2"/>
  <c r="Q1364" i="2"/>
  <c r="P1364" i="2"/>
  <c r="L1364" i="2"/>
  <c r="K1364" i="2"/>
  <c r="R1363" i="2"/>
  <c r="Q1363" i="2"/>
  <c r="P1363" i="2"/>
  <c r="K1363" i="2"/>
  <c r="L1363" i="2" s="1"/>
  <c r="R1362" i="2"/>
  <c r="Q1362" i="2"/>
  <c r="P1362" i="2"/>
  <c r="K1362" i="2"/>
  <c r="L1362" i="2" s="1"/>
  <c r="R1361" i="2"/>
  <c r="Q1361" i="2"/>
  <c r="P1361" i="2"/>
  <c r="L1361" i="2"/>
  <c r="K1361" i="2"/>
  <c r="R1360" i="2"/>
  <c r="Q1360" i="2"/>
  <c r="P1360" i="2"/>
  <c r="L1360" i="2"/>
  <c r="K1360" i="2"/>
  <c r="R1359" i="2"/>
  <c r="Q1359" i="2"/>
  <c r="P1359" i="2"/>
  <c r="K1359" i="2"/>
  <c r="L1359" i="2" s="1"/>
  <c r="R1358" i="2"/>
  <c r="Q1358" i="2"/>
  <c r="P1358" i="2"/>
  <c r="K1358" i="2"/>
  <c r="L1358" i="2" s="1"/>
  <c r="R1357" i="2"/>
  <c r="Q1357" i="2"/>
  <c r="P1357" i="2"/>
  <c r="K1357" i="2"/>
  <c r="L1357" i="2" s="1"/>
  <c r="R1356" i="2"/>
  <c r="Q1356" i="2"/>
  <c r="P1356" i="2"/>
  <c r="K1356" i="2"/>
  <c r="L1356" i="2" s="1"/>
  <c r="R1355" i="2"/>
  <c r="Q1355" i="2"/>
  <c r="P1355" i="2"/>
  <c r="L1355" i="2"/>
  <c r="K1355" i="2"/>
  <c r="R1354" i="2"/>
  <c r="Q1354" i="2"/>
  <c r="P1354" i="2"/>
  <c r="L1354" i="2"/>
  <c r="K1354" i="2"/>
  <c r="R1353" i="2"/>
  <c r="Q1353" i="2"/>
  <c r="P1353" i="2"/>
  <c r="K1353" i="2"/>
  <c r="L1353" i="2" s="1"/>
  <c r="R1352" i="2"/>
  <c r="Q1352" i="2"/>
  <c r="P1352" i="2"/>
  <c r="L1352" i="2"/>
  <c r="K1352" i="2"/>
  <c r="R1351" i="2"/>
  <c r="Q1351" i="2"/>
  <c r="P1351" i="2"/>
  <c r="L1351" i="2"/>
  <c r="K1351" i="2"/>
  <c r="R1350" i="2"/>
  <c r="Q1350" i="2"/>
  <c r="P1350" i="2"/>
  <c r="K1350" i="2"/>
  <c r="L1350" i="2" s="1"/>
  <c r="R1349" i="2"/>
  <c r="Q1349" i="2"/>
  <c r="P1349" i="2"/>
  <c r="K1349" i="2"/>
  <c r="L1349" i="2" s="1"/>
  <c r="R1348" i="2"/>
  <c r="Q1348" i="2"/>
  <c r="P1348" i="2"/>
  <c r="L1348" i="2"/>
  <c r="K1348" i="2"/>
  <c r="R1347" i="2"/>
  <c r="Q1347" i="2"/>
  <c r="P1347" i="2"/>
  <c r="L1347" i="2"/>
  <c r="K1347" i="2"/>
  <c r="R1346" i="2"/>
  <c r="Q1346" i="2"/>
  <c r="P1346" i="2"/>
  <c r="L1346" i="2"/>
  <c r="K1346" i="2"/>
  <c r="R1345" i="2"/>
  <c r="Q1345" i="2"/>
  <c r="P1345" i="2"/>
  <c r="K1345" i="2"/>
  <c r="L1345" i="2" s="1"/>
  <c r="R1344" i="2"/>
  <c r="Q1344" i="2"/>
  <c r="P1344" i="2"/>
  <c r="L1344" i="2"/>
  <c r="K1344" i="2"/>
  <c r="R1343" i="2"/>
  <c r="Q1343" i="2"/>
  <c r="P1343" i="2"/>
  <c r="L1343" i="2"/>
  <c r="K1343" i="2"/>
  <c r="R1342" i="2"/>
  <c r="Q1342" i="2"/>
  <c r="P1342" i="2"/>
  <c r="K1342" i="2"/>
  <c r="L1342" i="2" s="1"/>
  <c r="R1341" i="2"/>
  <c r="Q1341" i="2"/>
  <c r="P1341" i="2"/>
  <c r="K1341" i="2"/>
  <c r="L1341" i="2" s="1"/>
  <c r="R1340" i="2"/>
  <c r="Q1340" i="2"/>
  <c r="P1340" i="2"/>
  <c r="K1340" i="2"/>
  <c r="L1340" i="2" s="1"/>
  <c r="R1339" i="2"/>
  <c r="Q1339" i="2"/>
  <c r="P1339" i="2"/>
  <c r="K1339" i="2"/>
  <c r="L1339" i="2" s="1"/>
  <c r="R1338" i="2"/>
  <c r="Q1338" i="2"/>
  <c r="P1338" i="2"/>
  <c r="K1338" i="2"/>
  <c r="L1338" i="2" s="1"/>
  <c r="R1337" i="2"/>
  <c r="Q1337" i="2"/>
  <c r="P1337" i="2"/>
  <c r="K1337" i="2"/>
  <c r="L1337" i="2" s="1"/>
  <c r="R1336" i="2"/>
  <c r="Q1336" i="2"/>
  <c r="P1336" i="2"/>
  <c r="L1336" i="2"/>
  <c r="K1336" i="2"/>
  <c r="R1335" i="2"/>
  <c r="Q1335" i="2"/>
  <c r="P1335" i="2"/>
  <c r="K1335" i="2"/>
  <c r="L1335" i="2" s="1"/>
  <c r="R1334" i="2"/>
  <c r="Q1334" i="2"/>
  <c r="P1334" i="2"/>
  <c r="K1334" i="2"/>
  <c r="L1334" i="2" s="1"/>
  <c r="R1333" i="2"/>
  <c r="Q1333" i="2"/>
  <c r="P1333" i="2"/>
  <c r="L1333" i="2"/>
  <c r="K1333" i="2"/>
  <c r="R1332" i="2"/>
  <c r="Q1332" i="2"/>
  <c r="P1332" i="2"/>
  <c r="K1332" i="2"/>
  <c r="L1332" i="2" s="1"/>
  <c r="R1331" i="2"/>
  <c r="Q1331" i="2"/>
  <c r="P1331" i="2"/>
  <c r="L1331" i="2"/>
  <c r="K1331" i="2"/>
  <c r="R1330" i="2"/>
  <c r="Q1330" i="2"/>
  <c r="P1330" i="2"/>
  <c r="L1330" i="2"/>
  <c r="K1330" i="2"/>
  <c r="R1329" i="2"/>
  <c r="Q1329" i="2"/>
  <c r="P1329" i="2"/>
  <c r="L1329" i="2"/>
  <c r="K1329" i="2"/>
  <c r="R1328" i="2"/>
  <c r="Q1328" i="2"/>
  <c r="P1328" i="2"/>
  <c r="K1328" i="2"/>
  <c r="L1328" i="2" s="1"/>
  <c r="R1327" i="2"/>
  <c r="Q1327" i="2"/>
  <c r="P1327" i="2"/>
  <c r="L1327" i="2"/>
  <c r="K1327" i="2"/>
  <c r="R1326" i="2"/>
  <c r="Q1326" i="2"/>
  <c r="P1326" i="2"/>
  <c r="K1326" i="2"/>
  <c r="L1326" i="2" s="1"/>
  <c r="R1325" i="2"/>
  <c r="Q1325" i="2"/>
  <c r="P1325" i="2"/>
  <c r="L1325" i="2"/>
  <c r="K1325" i="2"/>
  <c r="R1324" i="2"/>
  <c r="Q1324" i="2"/>
  <c r="P1324" i="2"/>
  <c r="L1324" i="2"/>
  <c r="K1324" i="2"/>
  <c r="R1323" i="2"/>
  <c r="Q1323" i="2"/>
  <c r="P1323" i="2"/>
  <c r="K1323" i="2"/>
  <c r="L1323" i="2" s="1"/>
  <c r="R1322" i="2"/>
  <c r="Q1322" i="2"/>
  <c r="P1322" i="2"/>
  <c r="L1322" i="2"/>
  <c r="K1322" i="2"/>
  <c r="R1321" i="2"/>
  <c r="Q1321" i="2"/>
  <c r="P1321" i="2"/>
  <c r="L1321" i="2"/>
  <c r="K1321" i="2"/>
  <c r="R1320" i="2"/>
  <c r="Q1320" i="2"/>
  <c r="P1320" i="2"/>
  <c r="K1320" i="2"/>
  <c r="L1320" i="2" s="1"/>
  <c r="R1319" i="2"/>
  <c r="Q1319" i="2"/>
  <c r="P1319" i="2"/>
  <c r="L1319" i="2"/>
  <c r="K1319" i="2"/>
  <c r="R1318" i="2"/>
  <c r="Q1318" i="2"/>
  <c r="P1318" i="2"/>
  <c r="K1318" i="2"/>
  <c r="L1318" i="2" s="1"/>
  <c r="R1317" i="2"/>
  <c r="Q1317" i="2"/>
  <c r="P1317" i="2"/>
  <c r="K1317" i="2"/>
  <c r="L1317" i="2" s="1"/>
  <c r="R1316" i="2"/>
  <c r="Q1316" i="2"/>
  <c r="P1316" i="2"/>
  <c r="L1316" i="2"/>
  <c r="K1316" i="2"/>
  <c r="R1315" i="2"/>
  <c r="Q1315" i="2"/>
  <c r="P1315" i="2"/>
  <c r="L1315" i="2"/>
  <c r="K1315" i="2"/>
  <c r="R1314" i="2"/>
  <c r="Q1314" i="2"/>
  <c r="P1314" i="2"/>
  <c r="K1314" i="2"/>
  <c r="L1314" i="2" s="1"/>
  <c r="R1313" i="2"/>
  <c r="Q1313" i="2"/>
  <c r="P1313" i="2"/>
  <c r="K1313" i="2"/>
  <c r="L1313" i="2" s="1"/>
  <c r="R1312" i="2"/>
  <c r="Q1312" i="2"/>
  <c r="P1312" i="2"/>
  <c r="L1312" i="2"/>
  <c r="K1312" i="2"/>
  <c r="R1311" i="2"/>
  <c r="Q1311" i="2"/>
  <c r="P1311" i="2"/>
  <c r="L1311" i="2"/>
  <c r="K1311" i="2"/>
  <c r="R1310" i="2"/>
  <c r="Q1310" i="2"/>
  <c r="P1310" i="2"/>
  <c r="K1310" i="2"/>
  <c r="L1310" i="2" s="1"/>
  <c r="R1309" i="2"/>
  <c r="Q1309" i="2"/>
  <c r="P1309" i="2"/>
  <c r="L1309" i="2"/>
  <c r="K1309" i="2"/>
  <c r="R1308" i="2"/>
  <c r="Q1308" i="2"/>
  <c r="P1308" i="2"/>
  <c r="L1308" i="2"/>
  <c r="K1308" i="2"/>
  <c r="R1307" i="2"/>
  <c r="Q1307" i="2"/>
  <c r="P1307" i="2"/>
  <c r="K1307" i="2"/>
  <c r="L1307" i="2" s="1"/>
  <c r="R1306" i="2"/>
  <c r="Q1306" i="2"/>
  <c r="P1306" i="2"/>
  <c r="L1306" i="2"/>
  <c r="K1306" i="2"/>
  <c r="R1305" i="2"/>
  <c r="Q1305" i="2"/>
  <c r="P1305" i="2"/>
  <c r="K1305" i="2"/>
  <c r="L1305" i="2" s="1"/>
  <c r="R1304" i="2"/>
  <c r="Q1304" i="2"/>
  <c r="P1304" i="2"/>
  <c r="L1304" i="2"/>
  <c r="K1304" i="2"/>
  <c r="R1303" i="2"/>
  <c r="Q1303" i="2"/>
  <c r="P1303" i="2"/>
  <c r="L1303" i="2"/>
  <c r="K1303" i="2"/>
  <c r="R1302" i="2"/>
  <c r="Q1302" i="2"/>
  <c r="P1302" i="2"/>
  <c r="K1302" i="2"/>
  <c r="L1302" i="2" s="1"/>
  <c r="K1301" i="2"/>
  <c r="L1301" i="2" s="1"/>
  <c r="L1300" i="2"/>
  <c r="K1300" i="2"/>
  <c r="K1299" i="2"/>
  <c r="L1299" i="2" s="1"/>
  <c r="L1298" i="2"/>
  <c r="K1298" i="2"/>
  <c r="L1297" i="2"/>
  <c r="K1297" i="2"/>
  <c r="K1296" i="2"/>
  <c r="L1296" i="2" s="1"/>
  <c r="L1295" i="2"/>
  <c r="K1295" i="2"/>
  <c r="L1294" i="2"/>
  <c r="K1294" i="2"/>
  <c r="L1293" i="2"/>
  <c r="K1293" i="2"/>
  <c r="K1292" i="2"/>
  <c r="L1292" i="2" s="1"/>
  <c r="L1291" i="2"/>
  <c r="K1291" i="2"/>
  <c r="K1290" i="2"/>
  <c r="L1290" i="2" s="1"/>
  <c r="K1289" i="2"/>
  <c r="L1289" i="2" s="1"/>
  <c r="K1288" i="2"/>
  <c r="L1288" i="2" s="1"/>
  <c r="L1287" i="2"/>
  <c r="K1287" i="2"/>
  <c r="K1286" i="2"/>
  <c r="L1286" i="2" s="1"/>
  <c r="L1285" i="2"/>
  <c r="K1285" i="2"/>
  <c r="K1284" i="2"/>
  <c r="L1284" i="2" s="1"/>
  <c r="L1283" i="2"/>
  <c r="K1283" i="2"/>
  <c r="L1282" i="2"/>
  <c r="K1282" i="2"/>
  <c r="L1281" i="2"/>
  <c r="K1281" i="2"/>
  <c r="L1280" i="2"/>
  <c r="K1280" i="2"/>
  <c r="L1279" i="2"/>
  <c r="K1279" i="2"/>
  <c r="K1278" i="2"/>
  <c r="L1278" i="2" s="1"/>
  <c r="K1277" i="2"/>
  <c r="L1277" i="2" s="1"/>
  <c r="K1276" i="2"/>
  <c r="L1276" i="2" s="1"/>
  <c r="K1275" i="2"/>
  <c r="L1275" i="2" s="1"/>
  <c r="L1274" i="2"/>
  <c r="K1274" i="2"/>
  <c r="L1273" i="2"/>
  <c r="K1273" i="2"/>
  <c r="K1272" i="2"/>
  <c r="L1272" i="2" s="1"/>
  <c r="K1271" i="2"/>
  <c r="L1271" i="2" s="1"/>
  <c r="L1270" i="2"/>
  <c r="K1270" i="2"/>
  <c r="L1269" i="2"/>
  <c r="K1269" i="2"/>
  <c r="L1268" i="2"/>
  <c r="K1268" i="2"/>
  <c r="L1267" i="2"/>
  <c r="K1267" i="2"/>
  <c r="K1266" i="2"/>
  <c r="L1266" i="2" s="1"/>
  <c r="L1265" i="2"/>
  <c r="K1265" i="2"/>
  <c r="L1264" i="2"/>
  <c r="K1264" i="2"/>
  <c r="K1263" i="2"/>
  <c r="L1263" i="2" s="1"/>
  <c r="K1262" i="2"/>
  <c r="L1262" i="2" s="1"/>
  <c r="L1261" i="2"/>
  <c r="K1261" i="2"/>
  <c r="K1260" i="2"/>
  <c r="L1260" i="2" s="1"/>
  <c r="K1259" i="2"/>
  <c r="L1259" i="2" s="1"/>
  <c r="K1258" i="2"/>
  <c r="L1258" i="2" s="1"/>
  <c r="L1257" i="2"/>
  <c r="K1257" i="2"/>
  <c r="L1256" i="2"/>
  <c r="K1256" i="2"/>
  <c r="L1255" i="2"/>
  <c r="K1255" i="2"/>
  <c r="K1254" i="2"/>
  <c r="L1254" i="2" s="1"/>
  <c r="K1253" i="2"/>
  <c r="L1253" i="2" s="1"/>
  <c r="L1252" i="2"/>
  <c r="K1252" i="2"/>
  <c r="K1251" i="2"/>
  <c r="L1251" i="2" s="1"/>
  <c r="K1250" i="2"/>
  <c r="L1250" i="2" s="1"/>
  <c r="L1249" i="2"/>
  <c r="K1249" i="2"/>
  <c r="K1248" i="2"/>
  <c r="L1248" i="2" s="1"/>
  <c r="L1247" i="2"/>
  <c r="K1247" i="2"/>
  <c r="K1246" i="2"/>
  <c r="L1246" i="2" s="1"/>
  <c r="K1245" i="2"/>
  <c r="L1245" i="2" s="1"/>
  <c r="L1244" i="2"/>
  <c r="K1244" i="2"/>
  <c r="L1243" i="2"/>
  <c r="K1243" i="2"/>
  <c r="K1242" i="2"/>
  <c r="L1242" i="2" s="1"/>
  <c r="K1241" i="2"/>
  <c r="L1241" i="2" s="1"/>
  <c r="K1240" i="2"/>
  <c r="L1240" i="2" s="1"/>
  <c r="L1239" i="2"/>
  <c r="K1239" i="2"/>
  <c r="K1238" i="2"/>
  <c r="L1238" i="2" s="1"/>
  <c r="L1237" i="2"/>
  <c r="K1237" i="2"/>
  <c r="K1236" i="2"/>
  <c r="L1236" i="2" s="1"/>
  <c r="L1235" i="2"/>
  <c r="K1235" i="2"/>
  <c r="L1234" i="2"/>
  <c r="K1234" i="2"/>
  <c r="K1233" i="2"/>
  <c r="L1233" i="2" s="1"/>
  <c r="K1232" i="2"/>
  <c r="L1232" i="2" s="1"/>
  <c r="L1231" i="2"/>
  <c r="K1231" i="2"/>
  <c r="L1230" i="2"/>
  <c r="K1230" i="2"/>
  <c r="K1229" i="2"/>
  <c r="L1229" i="2" s="1"/>
  <c r="L1228" i="2"/>
  <c r="K1228" i="2"/>
  <c r="K1227" i="2"/>
  <c r="L1227" i="2" s="1"/>
  <c r="K1226" i="2"/>
  <c r="L1226" i="2" s="1"/>
  <c r="L1225" i="2"/>
  <c r="K1225" i="2"/>
  <c r="L1224" i="2"/>
  <c r="K1224" i="2"/>
  <c r="K1223" i="2"/>
  <c r="L1223" i="2" s="1"/>
  <c r="L1222" i="2"/>
  <c r="K1222" i="2"/>
  <c r="K1221" i="2"/>
  <c r="L1221" i="2" s="1"/>
  <c r="K1220" i="2"/>
  <c r="L1220" i="2" s="1"/>
  <c r="L1219" i="2"/>
  <c r="K1219" i="2"/>
  <c r="L1218" i="2"/>
  <c r="K1218" i="2"/>
  <c r="L1217" i="2"/>
  <c r="K1217" i="2"/>
  <c r="L1216" i="2"/>
  <c r="K1216" i="2"/>
  <c r="K1215" i="2"/>
  <c r="L1215" i="2" s="1"/>
  <c r="K1214" i="2"/>
  <c r="L1214" i="2" s="1"/>
  <c r="L1213" i="2"/>
  <c r="K1213" i="2"/>
  <c r="L1212" i="2"/>
  <c r="K1212" i="2"/>
  <c r="K1211" i="2"/>
  <c r="L1211" i="2" s="1"/>
  <c r="L1210" i="2"/>
  <c r="K1210" i="2"/>
  <c r="K1209" i="2"/>
  <c r="L1209" i="2" s="1"/>
  <c r="K1208" i="2"/>
  <c r="L1208" i="2" s="1"/>
  <c r="L1207" i="2"/>
  <c r="K1207" i="2"/>
  <c r="L1206" i="2"/>
  <c r="K1206" i="2"/>
  <c r="L1205" i="2"/>
  <c r="K1205" i="2"/>
  <c r="L1204" i="2"/>
  <c r="K1204" i="2"/>
  <c r="K1203" i="2"/>
  <c r="L1203" i="2" s="1"/>
  <c r="K1202" i="2"/>
  <c r="L1202" i="2" s="1"/>
  <c r="L1201" i="2"/>
  <c r="K1201" i="2"/>
  <c r="L1200" i="2"/>
  <c r="K1200" i="2"/>
  <c r="L1199" i="2"/>
  <c r="K1199" i="2"/>
  <c r="L1198" i="2"/>
  <c r="K1198" i="2"/>
  <c r="K1197" i="2"/>
  <c r="L1197" i="2" s="1"/>
  <c r="K1196" i="2"/>
  <c r="L1196" i="2" s="1"/>
  <c r="L1195" i="2"/>
  <c r="K1195" i="2"/>
  <c r="L1194" i="2"/>
  <c r="K1194" i="2"/>
  <c r="K1193" i="2"/>
  <c r="L1193" i="2" s="1"/>
  <c r="L1192" i="2"/>
  <c r="K1192" i="2"/>
  <c r="K1191" i="2"/>
  <c r="L1191" i="2" s="1"/>
  <c r="K1190" i="2"/>
  <c r="L1190" i="2" s="1"/>
  <c r="L1189" i="2"/>
  <c r="K1189" i="2"/>
  <c r="L1188" i="2"/>
  <c r="K1188" i="2"/>
  <c r="K1187" i="2"/>
  <c r="L1187" i="2" s="1"/>
  <c r="L1186" i="2"/>
  <c r="K1186" i="2"/>
  <c r="K1185" i="2"/>
  <c r="L1185" i="2" s="1"/>
  <c r="K1184" i="2"/>
  <c r="L1184" i="2" s="1"/>
  <c r="L1183" i="2"/>
  <c r="K1183" i="2"/>
  <c r="L1182" i="2"/>
  <c r="K1182" i="2"/>
  <c r="K1181" i="2"/>
  <c r="L1181" i="2" s="1"/>
  <c r="L1180" i="2"/>
  <c r="K1180" i="2"/>
  <c r="K1179" i="2"/>
  <c r="L1179" i="2" s="1"/>
  <c r="K1178" i="2"/>
  <c r="L1178" i="2" s="1"/>
  <c r="L1177" i="2"/>
  <c r="K1177" i="2"/>
  <c r="L1176" i="2"/>
  <c r="K1176" i="2"/>
  <c r="K1175" i="2"/>
  <c r="L1175" i="2" s="1"/>
  <c r="L1174" i="2"/>
  <c r="K1174" i="2"/>
  <c r="K1173" i="2"/>
  <c r="L1173" i="2" s="1"/>
  <c r="K1172" i="2"/>
  <c r="L1172" i="2" s="1"/>
  <c r="L1171" i="2"/>
  <c r="K1171" i="2"/>
  <c r="L1170" i="2"/>
  <c r="K1170" i="2"/>
  <c r="K1169" i="2"/>
  <c r="L1169" i="2" s="1"/>
  <c r="L1168" i="2"/>
  <c r="K1168" i="2"/>
  <c r="K1167" i="2"/>
  <c r="L1167" i="2" s="1"/>
  <c r="K1166" i="2"/>
  <c r="L1166" i="2" s="1"/>
  <c r="L1165" i="2"/>
  <c r="K1165" i="2"/>
  <c r="L1164" i="2"/>
  <c r="K1164" i="2"/>
  <c r="K1163" i="2"/>
  <c r="L1163" i="2" s="1"/>
  <c r="L1162" i="2"/>
  <c r="K1162" i="2"/>
  <c r="K1161" i="2"/>
  <c r="L1161" i="2" s="1"/>
  <c r="K1160" i="2"/>
  <c r="L1160" i="2" s="1"/>
  <c r="L1159" i="2"/>
  <c r="K1159" i="2"/>
  <c r="L1158" i="2"/>
  <c r="K1158" i="2"/>
  <c r="K1157" i="2"/>
  <c r="L1157" i="2" s="1"/>
  <c r="L1156" i="2"/>
  <c r="K1156" i="2"/>
  <c r="K1155" i="2"/>
  <c r="L1155" i="2" s="1"/>
  <c r="K1154" i="2"/>
  <c r="L1154" i="2" s="1"/>
  <c r="L1153" i="2"/>
  <c r="K1153" i="2"/>
  <c r="L1152" i="2"/>
  <c r="K1152" i="2"/>
  <c r="K1151" i="2"/>
  <c r="L1151" i="2" s="1"/>
  <c r="L1150" i="2"/>
  <c r="K1150" i="2"/>
  <c r="K1149" i="2"/>
  <c r="L1149" i="2" s="1"/>
  <c r="K1148" i="2"/>
  <c r="L1148" i="2" s="1"/>
  <c r="L1147" i="2"/>
  <c r="K1147" i="2"/>
  <c r="L1146" i="2"/>
  <c r="K1146" i="2"/>
  <c r="K1145" i="2"/>
  <c r="L1145" i="2" s="1"/>
  <c r="L1144" i="2"/>
  <c r="K1144" i="2"/>
  <c r="K1143" i="2"/>
  <c r="L1143" i="2" s="1"/>
  <c r="K1142" i="2"/>
  <c r="L1142" i="2" s="1"/>
  <c r="L1141" i="2"/>
  <c r="K1141" i="2"/>
  <c r="L1140" i="2"/>
  <c r="K1140" i="2"/>
  <c r="K1139" i="2"/>
  <c r="L1139" i="2" s="1"/>
  <c r="L1138" i="2"/>
  <c r="K1138" i="2"/>
  <c r="K1137" i="2"/>
  <c r="L1137" i="2" s="1"/>
  <c r="K1136" i="2"/>
  <c r="L1136" i="2" s="1"/>
  <c r="L1135" i="2"/>
  <c r="K1135" i="2"/>
  <c r="L1134" i="2"/>
  <c r="K1134" i="2"/>
  <c r="K1133" i="2"/>
  <c r="L1133" i="2" s="1"/>
  <c r="L1132" i="2"/>
  <c r="K1132" i="2"/>
  <c r="K1131" i="2"/>
  <c r="L1131" i="2" s="1"/>
  <c r="K1130" i="2"/>
  <c r="L1130" i="2" s="1"/>
  <c r="L1129" i="2"/>
  <c r="K1129" i="2"/>
  <c r="L1128" i="2"/>
  <c r="K1128" i="2"/>
  <c r="K1127" i="2"/>
  <c r="L1127" i="2" s="1"/>
  <c r="L1126" i="2"/>
  <c r="K1126" i="2"/>
  <c r="K1125" i="2"/>
  <c r="L1125" i="2" s="1"/>
  <c r="K1124" i="2"/>
  <c r="L1124" i="2" s="1"/>
  <c r="L1123" i="2"/>
  <c r="K1123" i="2"/>
  <c r="L1122" i="2"/>
  <c r="K1122" i="2"/>
  <c r="K1121" i="2"/>
  <c r="L1121" i="2" s="1"/>
  <c r="L1120" i="2"/>
  <c r="K1120" i="2"/>
  <c r="K1119" i="2"/>
  <c r="L1119" i="2" s="1"/>
  <c r="K1118" i="2"/>
  <c r="L1118" i="2" s="1"/>
  <c r="L1117" i="2"/>
  <c r="K1117" i="2"/>
  <c r="L1116" i="2"/>
  <c r="K1116" i="2"/>
  <c r="K1115" i="2"/>
  <c r="L1115" i="2" s="1"/>
  <c r="L1114" i="2"/>
  <c r="K1114" i="2"/>
  <c r="K1113" i="2"/>
  <c r="L1113" i="2" s="1"/>
  <c r="K1112" i="2"/>
  <c r="L1112" i="2" s="1"/>
  <c r="L1111" i="2"/>
  <c r="K1111" i="2"/>
  <c r="L1110" i="2"/>
  <c r="K1110" i="2"/>
  <c r="K1109" i="2"/>
  <c r="L1109" i="2" s="1"/>
  <c r="L1108" i="2"/>
  <c r="K1108" i="2"/>
  <c r="K1107" i="2"/>
  <c r="L1107" i="2" s="1"/>
  <c r="K1106" i="2"/>
  <c r="L1106" i="2" s="1"/>
  <c r="L1105" i="2"/>
  <c r="K1105" i="2"/>
  <c r="L1104" i="2"/>
  <c r="K1104" i="2"/>
  <c r="K1103" i="2"/>
  <c r="L1103" i="2" s="1"/>
  <c r="L1102" i="2"/>
  <c r="K1102" i="2"/>
  <c r="K1101" i="2"/>
  <c r="L1101" i="2" s="1"/>
  <c r="K1100" i="2"/>
  <c r="L1100" i="2" s="1"/>
  <c r="L1099" i="2"/>
  <c r="K1099" i="2"/>
  <c r="L1098" i="2"/>
  <c r="K1098" i="2"/>
  <c r="K1097" i="2"/>
  <c r="L1097" i="2" s="1"/>
  <c r="L1096" i="2"/>
  <c r="K1096" i="2"/>
  <c r="K1095" i="2"/>
  <c r="L1095" i="2" s="1"/>
  <c r="K1094" i="2"/>
  <c r="L1094" i="2" s="1"/>
  <c r="L1093" i="2"/>
  <c r="K1093" i="2"/>
  <c r="L1092" i="2"/>
  <c r="K1092" i="2"/>
  <c r="K1091" i="2"/>
  <c r="L1091" i="2" s="1"/>
  <c r="L1090" i="2"/>
  <c r="K1090" i="2"/>
  <c r="K1089" i="2"/>
  <c r="L1089" i="2" s="1"/>
  <c r="K1088" i="2"/>
  <c r="L1088" i="2" s="1"/>
  <c r="L1087" i="2"/>
  <c r="K1087" i="2"/>
  <c r="L1086" i="2"/>
  <c r="K1086" i="2"/>
  <c r="K1085" i="2"/>
  <c r="L1085" i="2" s="1"/>
  <c r="L1084" i="2"/>
  <c r="K1084" i="2"/>
  <c r="K1083" i="2"/>
  <c r="L1083" i="2" s="1"/>
  <c r="K1082" i="2"/>
  <c r="L1082" i="2" s="1"/>
  <c r="L1081" i="2"/>
  <c r="K1081" i="2"/>
  <c r="L1080" i="2"/>
  <c r="K1080" i="2"/>
  <c r="K1079" i="2"/>
  <c r="L1079" i="2" s="1"/>
  <c r="L1078" i="2"/>
  <c r="K1078" i="2"/>
  <c r="K1077" i="2"/>
  <c r="L1077" i="2" s="1"/>
  <c r="K1076" i="2"/>
  <c r="L1076" i="2" s="1"/>
  <c r="L1075" i="2"/>
  <c r="K1075" i="2"/>
  <c r="L1074" i="2"/>
  <c r="K1074" i="2"/>
  <c r="K1073" i="2"/>
  <c r="L1073" i="2" s="1"/>
  <c r="L1072" i="2"/>
  <c r="K1072" i="2"/>
  <c r="K1071" i="2"/>
  <c r="L1071" i="2" s="1"/>
  <c r="K1070" i="2"/>
  <c r="L1070" i="2" s="1"/>
  <c r="L1069" i="2"/>
  <c r="K1069" i="2"/>
  <c r="L1068" i="2"/>
  <c r="K1068" i="2"/>
  <c r="K1067" i="2"/>
  <c r="L1067" i="2" s="1"/>
  <c r="L1066" i="2"/>
  <c r="K1066" i="2"/>
  <c r="K1065" i="2"/>
  <c r="L1065" i="2" s="1"/>
  <c r="K1064" i="2"/>
  <c r="L1064" i="2" s="1"/>
  <c r="L1063" i="2"/>
  <c r="K1063" i="2"/>
  <c r="L1062" i="2"/>
  <c r="K1062" i="2"/>
  <c r="K1061" i="2"/>
  <c r="L1061" i="2" s="1"/>
  <c r="L1060" i="2"/>
  <c r="K1060" i="2"/>
  <c r="K1059" i="2"/>
  <c r="L1059" i="2" s="1"/>
  <c r="K1058" i="2"/>
  <c r="L1058" i="2" s="1"/>
  <c r="L1057" i="2"/>
  <c r="K1057" i="2"/>
  <c r="L1056" i="2"/>
  <c r="K1056" i="2"/>
  <c r="K1055" i="2"/>
  <c r="L1055" i="2" s="1"/>
  <c r="L1054" i="2"/>
  <c r="K1054" i="2"/>
  <c r="K1053" i="2"/>
  <c r="L1053" i="2" s="1"/>
  <c r="K1052" i="2"/>
  <c r="L1052" i="2" s="1"/>
  <c r="L1051" i="2"/>
  <c r="K1051" i="2"/>
  <c r="L1050" i="2"/>
  <c r="K1050" i="2"/>
  <c r="K1049" i="2"/>
  <c r="L1049" i="2" s="1"/>
  <c r="L1048" i="2"/>
  <c r="K1048" i="2"/>
  <c r="K1047" i="2"/>
  <c r="L1047" i="2" s="1"/>
  <c r="K1046" i="2"/>
  <c r="L1046" i="2" s="1"/>
  <c r="L1045" i="2"/>
  <c r="K1045" i="2"/>
  <c r="L1044" i="2"/>
  <c r="K1044" i="2"/>
  <c r="K1043" i="2"/>
  <c r="L1043" i="2" s="1"/>
  <c r="L1042" i="2"/>
  <c r="K1042" i="2"/>
  <c r="K1041" i="2"/>
  <c r="L1041" i="2" s="1"/>
  <c r="K1040" i="2"/>
  <c r="L1040" i="2" s="1"/>
  <c r="L1039" i="2"/>
  <c r="K1039" i="2"/>
  <c r="L1038" i="2"/>
  <c r="K1038" i="2"/>
  <c r="K1037" i="2"/>
  <c r="L1037" i="2" s="1"/>
  <c r="L1036" i="2"/>
  <c r="K1036" i="2"/>
  <c r="K1035" i="2"/>
  <c r="L1035" i="2" s="1"/>
  <c r="K1034" i="2"/>
  <c r="L1034" i="2" s="1"/>
  <c r="L1033" i="2"/>
  <c r="K1033" i="2"/>
  <c r="L1032" i="2"/>
  <c r="K1032" i="2"/>
  <c r="K1031" i="2"/>
  <c r="L1031" i="2" s="1"/>
  <c r="L1030" i="2"/>
  <c r="K1030" i="2"/>
  <c r="K1029" i="2"/>
  <c r="L1029" i="2" s="1"/>
  <c r="K1028" i="2"/>
  <c r="L1028" i="2" s="1"/>
  <c r="L1027" i="2"/>
  <c r="K1027" i="2"/>
  <c r="L1026" i="2"/>
  <c r="K1026" i="2"/>
  <c r="K1025" i="2"/>
  <c r="L1025" i="2" s="1"/>
  <c r="L1024" i="2"/>
  <c r="K1024" i="2"/>
  <c r="K1023" i="2"/>
  <c r="L1023" i="2" s="1"/>
  <c r="K1022" i="2"/>
  <c r="L1022" i="2" s="1"/>
  <c r="L1021" i="2"/>
  <c r="K1021" i="2"/>
  <c r="L1020" i="2"/>
  <c r="K1020" i="2"/>
  <c r="K1019" i="2"/>
  <c r="L1019" i="2" s="1"/>
  <c r="L1018" i="2"/>
  <c r="K1018" i="2"/>
  <c r="K1017" i="2"/>
  <c r="L1017" i="2" s="1"/>
  <c r="K1016" i="2"/>
  <c r="L1016" i="2" s="1"/>
  <c r="L1015" i="2"/>
  <c r="K1015" i="2"/>
  <c r="L1014" i="2"/>
  <c r="K1014" i="2"/>
  <c r="K1013" i="2"/>
  <c r="L1013" i="2" s="1"/>
  <c r="L1012" i="2"/>
  <c r="K1012" i="2"/>
  <c r="K1011" i="2"/>
  <c r="L1011" i="2" s="1"/>
  <c r="K1010" i="2"/>
  <c r="L1010" i="2" s="1"/>
  <c r="L1009" i="2"/>
  <c r="K1009" i="2"/>
  <c r="L1008" i="2"/>
  <c r="K1008" i="2"/>
  <c r="K1007" i="2"/>
  <c r="L1007" i="2" s="1"/>
  <c r="L1006" i="2"/>
  <c r="K1006" i="2"/>
  <c r="K1005" i="2"/>
  <c r="L1005" i="2" s="1"/>
  <c r="K1004" i="2"/>
  <c r="L1004" i="2" s="1"/>
  <c r="L1003" i="2"/>
  <c r="K1003" i="2"/>
  <c r="L1002" i="2"/>
  <c r="K1002" i="2"/>
  <c r="K1001" i="2"/>
  <c r="L1001" i="2" s="1"/>
  <c r="L1000" i="2"/>
  <c r="K1000" i="2"/>
  <c r="K999" i="2"/>
  <c r="L999" i="2" s="1"/>
  <c r="K998" i="2"/>
  <c r="L998" i="2" s="1"/>
  <c r="L997" i="2"/>
  <c r="K997" i="2"/>
  <c r="L996" i="2"/>
  <c r="K996" i="2"/>
  <c r="K995" i="2"/>
  <c r="L995" i="2" s="1"/>
  <c r="L994" i="2"/>
  <c r="K994" i="2"/>
  <c r="K993" i="2"/>
  <c r="L993" i="2" s="1"/>
  <c r="K992" i="2"/>
  <c r="L992" i="2" s="1"/>
  <c r="L991" i="2"/>
  <c r="K991" i="2"/>
  <c r="L990" i="2"/>
  <c r="K990" i="2"/>
  <c r="K989" i="2"/>
  <c r="L989" i="2" s="1"/>
  <c r="L988" i="2"/>
  <c r="K988" i="2"/>
  <c r="K987" i="2"/>
  <c r="L987" i="2" s="1"/>
  <c r="K986" i="2"/>
  <c r="L986" i="2" s="1"/>
  <c r="L985" i="2"/>
  <c r="K985" i="2"/>
  <c r="L984" i="2"/>
  <c r="K984" i="2"/>
  <c r="K983" i="2"/>
  <c r="L983" i="2" s="1"/>
  <c r="L982" i="2"/>
  <c r="K982" i="2"/>
  <c r="K981" i="2"/>
  <c r="L981" i="2" s="1"/>
  <c r="K980" i="2"/>
  <c r="L980" i="2" s="1"/>
  <c r="L979" i="2"/>
  <c r="K979" i="2"/>
  <c r="L978" i="2"/>
  <c r="K978" i="2"/>
  <c r="K977" i="2"/>
  <c r="L977" i="2" s="1"/>
  <c r="L976" i="2"/>
  <c r="K976" i="2"/>
  <c r="K975" i="2"/>
  <c r="L975" i="2" s="1"/>
  <c r="K974" i="2"/>
  <c r="L974" i="2" s="1"/>
  <c r="L973" i="2"/>
  <c r="K973" i="2"/>
  <c r="L972" i="2"/>
  <c r="K972" i="2"/>
  <c r="K971" i="2"/>
  <c r="L971" i="2" s="1"/>
  <c r="L970" i="2"/>
  <c r="K970" i="2"/>
  <c r="K969" i="2"/>
  <c r="L969" i="2" s="1"/>
  <c r="K968" i="2"/>
  <c r="L968" i="2" s="1"/>
  <c r="L967" i="2"/>
  <c r="K967" i="2"/>
  <c r="L966" i="2"/>
  <c r="K966" i="2"/>
  <c r="K965" i="2"/>
  <c r="L965" i="2" s="1"/>
  <c r="L964" i="2"/>
  <c r="K964" i="2"/>
  <c r="K963" i="2"/>
  <c r="L963" i="2" s="1"/>
  <c r="K962" i="2"/>
  <c r="L962" i="2" s="1"/>
  <c r="L961" i="2"/>
  <c r="K961" i="2"/>
  <c r="L960" i="2"/>
  <c r="K960" i="2"/>
  <c r="K959" i="2"/>
  <c r="L959" i="2" s="1"/>
  <c r="L958" i="2"/>
  <c r="K958" i="2"/>
  <c r="K957" i="2"/>
  <c r="L957" i="2" s="1"/>
  <c r="K956" i="2"/>
  <c r="L956" i="2" s="1"/>
  <c r="L955" i="2"/>
  <c r="K955" i="2"/>
  <c r="L954" i="2"/>
  <c r="K954" i="2"/>
  <c r="K953" i="2"/>
  <c r="L953" i="2" s="1"/>
  <c r="L952" i="2"/>
  <c r="K952" i="2"/>
  <c r="K951" i="2"/>
  <c r="L951" i="2" s="1"/>
  <c r="K950" i="2"/>
  <c r="L950" i="2" s="1"/>
  <c r="L949" i="2"/>
  <c r="K949" i="2"/>
  <c r="L948" i="2"/>
  <c r="K948" i="2"/>
  <c r="K947" i="2"/>
  <c r="L947" i="2" s="1"/>
  <c r="L946" i="2"/>
  <c r="K946" i="2"/>
  <c r="K945" i="2"/>
  <c r="L945" i="2" s="1"/>
  <c r="K944" i="2"/>
  <c r="L944" i="2" s="1"/>
  <c r="L943" i="2"/>
  <c r="K943" i="2"/>
  <c r="L942" i="2"/>
  <c r="K942" i="2"/>
  <c r="K941" i="2"/>
  <c r="L941" i="2" s="1"/>
  <c r="L940" i="2"/>
  <c r="K940" i="2"/>
  <c r="K939" i="2"/>
  <c r="L939" i="2" s="1"/>
  <c r="K938" i="2"/>
  <c r="L938" i="2" s="1"/>
  <c r="L937" i="2"/>
  <c r="K937" i="2"/>
  <c r="L936" i="2"/>
  <c r="K936" i="2"/>
  <c r="K935" i="2"/>
  <c r="L935" i="2" s="1"/>
  <c r="L934" i="2"/>
  <c r="K934" i="2"/>
  <c r="K933" i="2"/>
  <c r="L933" i="2" s="1"/>
  <c r="K932" i="2"/>
  <c r="L932" i="2" s="1"/>
  <c r="L931" i="2"/>
  <c r="K931" i="2"/>
  <c r="L930" i="2"/>
  <c r="K930" i="2"/>
  <c r="K929" i="2"/>
  <c r="L929" i="2" s="1"/>
  <c r="L928" i="2"/>
  <c r="K928" i="2"/>
  <c r="K927" i="2"/>
  <c r="L927" i="2" s="1"/>
  <c r="K926" i="2"/>
  <c r="L926" i="2" s="1"/>
  <c r="L925" i="2"/>
  <c r="K925" i="2"/>
  <c r="L924" i="2"/>
  <c r="K924" i="2"/>
  <c r="K923" i="2"/>
  <c r="L923" i="2" s="1"/>
  <c r="L922" i="2"/>
  <c r="K922" i="2"/>
  <c r="K921" i="2"/>
  <c r="L921" i="2" s="1"/>
  <c r="K920" i="2"/>
  <c r="L920" i="2" s="1"/>
  <c r="L919" i="2"/>
  <c r="K919" i="2"/>
  <c r="L918" i="2"/>
  <c r="K918" i="2"/>
  <c r="K917" i="2"/>
  <c r="L917" i="2" s="1"/>
  <c r="L916" i="2"/>
  <c r="K916" i="2"/>
  <c r="K915" i="2"/>
  <c r="L915" i="2" s="1"/>
  <c r="K914" i="2"/>
  <c r="L914" i="2" s="1"/>
  <c r="L913" i="2"/>
  <c r="K913" i="2"/>
  <c r="L912" i="2"/>
  <c r="K912" i="2"/>
  <c r="K911" i="2"/>
  <c r="L911" i="2" s="1"/>
  <c r="L910" i="2"/>
  <c r="K910" i="2"/>
  <c r="K909" i="2"/>
  <c r="L909" i="2" s="1"/>
  <c r="K908" i="2"/>
  <c r="L908" i="2" s="1"/>
  <c r="L907" i="2"/>
  <c r="K907" i="2"/>
  <c r="L906" i="2"/>
  <c r="K906" i="2"/>
  <c r="K905" i="2"/>
  <c r="L905" i="2" s="1"/>
  <c r="L904" i="2"/>
  <c r="K904" i="2"/>
  <c r="K903" i="2"/>
  <c r="L903" i="2" s="1"/>
  <c r="K902" i="2"/>
  <c r="L902" i="2" s="1"/>
  <c r="L901" i="2"/>
  <c r="K901" i="2"/>
  <c r="L900" i="2"/>
  <c r="K900" i="2"/>
  <c r="K899" i="2"/>
  <c r="L899" i="2" s="1"/>
  <c r="L898" i="2"/>
  <c r="K898" i="2"/>
  <c r="K897" i="2"/>
  <c r="L897" i="2" s="1"/>
  <c r="K896" i="2"/>
  <c r="L896" i="2" s="1"/>
  <c r="L895" i="2"/>
  <c r="K895" i="2"/>
  <c r="L894" i="2"/>
  <c r="K894" i="2"/>
  <c r="K893" i="2"/>
  <c r="L893" i="2" s="1"/>
  <c r="L892" i="2"/>
  <c r="K892" i="2"/>
  <c r="K891" i="2"/>
  <c r="L891" i="2" s="1"/>
  <c r="K890" i="2"/>
  <c r="L890" i="2" s="1"/>
  <c r="L889" i="2"/>
  <c r="K889" i="2"/>
  <c r="L888" i="2"/>
  <c r="K888" i="2"/>
  <c r="K887" i="2"/>
  <c r="L887" i="2" s="1"/>
  <c r="L886" i="2"/>
  <c r="K886" i="2"/>
  <c r="K885" i="2"/>
  <c r="L885" i="2" s="1"/>
  <c r="K884" i="2"/>
  <c r="L884" i="2" s="1"/>
  <c r="L883" i="2"/>
  <c r="K883" i="2"/>
  <c r="L882" i="2"/>
  <c r="K882" i="2"/>
  <c r="K881" i="2"/>
  <c r="L881" i="2" s="1"/>
  <c r="L880" i="2"/>
  <c r="K880" i="2"/>
  <c r="K879" i="2"/>
  <c r="L879" i="2" s="1"/>
  <c r="K878" i="2"/>
  <c r="L878" i="2" s="1"/>
  <c r="L877" i="2"/>
  <c r="K877" i="2"/>
  <c r="L876" i="2"/>
  <c r="K876" i="2"/>
  <c r="K875" i="2"/>
  <c r="L875" i="2" s="1"/>
  <c r="L874" i="2"/>
  <c r="K874" i="2"/>
  <c r="K873" i="2"/>
  <c r="L873" i="2" s="1"/>
  <c r="K872" i="2"/>
  <c r="L872" i="2" s="1"/>
  <c r="L871" i="2"/>
  <c r="K871" i="2"/>
  <c r="L870" i="2"/>
  <c r="K870" i="2"/>
  <c r="K869" i="2"/>
  <c r="L869" i="2" s="1"/>
  <c r="L868" i="2"/>
  <c r="K868" i="2"/>
  <c r="K867" i="2"/>
  <c r="L867" i="2" s="1"/>
  <c r="K866" i="2"/>
  <c r="L866" i="2" s="1"/>
  <c r="L865" i="2"/>
  <c r="K865" i="2"/>
  <c r="L864" i="2"/>
  <c r="K864" i="2"/>
  <c r="K863" i="2"/>
  <c r="L863" i="2" s="1"/>
  <c r="L862" i="2"/>
  <c r="K862" i="2"/>
  <c r="K861" i="2"/>
  <c r="L861" i="2" s="1"/>
  <c r="K860" i="2"/>
  <c r="L860" i="2" s="1"/>
  <c r="L859" i="2"/>
  <c r="K859" i="2"/>
  <c r="L858" i="2"/>
  <c r="K858" i="2"/>
  <c r="L857" i="2"/>
  <c r="K857" i="2"/>
  <c r="L856" i="2"/>
  <c r="K856" i="2"/>
  <c r="K855" i="2"/>
  <c r="L855" i="2" s="1"/>
  <c r="K854" i="2"/>
  <c r="L854" i="2" s="1"/>
  <c r="L853" i="2"/>
  <c r="K853" i="2"/>
  <c r="L852" i="2"/>
  <c r="K852" i="2"/>
  <c r="L851" i="2"/>
  <c r="K851" i="2"/>
  <c r="L850" i="2"/>
  <c r="K850" i="2"/>
  <c r="K849" i="2"/>
  <c r="L849" i="2" s="1"/>
  <c r="K848" i="2"/>
  <c r="L848" i="2" s="1"/>
  <c r="L847" i="2"/>
  <c r="K847" i="2"/>
  <c r="L846" i="2"/>
  <c r="K846" i="2"/>
  <c r="K845" i="2"/>
  <c r="L845" i="2" s="1"/>
  <c r="L844" i="2"/>
  <c r="K844" i="2"/>
  <c r="K843" i="2"/>
  <c r="L843" i="2" s="1"/>
  <c r="K842" i="2"/>
  <c r="L842" i="2" s="1"/>
  <c r="L841" i="2"/>
  <c r="K841" i="2"/>
  <c r="L840" i="2"/>
  <c r="K840" i="2"/>
  <c r="K839" i="2"/>
  <c r="L839" i="2" s="1"/>
  <c r="L838" i="2"/>
  <c r="K838" i="2"/>
  <c r="K837" i="2"/>
  <c r="L837" i="2" s="1"/>
  <c r="K836" i="2"/>
  <c r="L836" i="2" s="1"/>
  <c r="L835" i="2"/>
  <c r="K835" i="2"/>
  <c r="L834" i="2"/>
  <c r="K834" i="2"/>
  <c r="K833" i="2"/>
  <c r="L833" i="2" s="1"/>
  <c r="L832" i="2"/>
  <c r="K832" i="2"/>
  <c r="K831" i="2"/>
  <c r="L831" i="2" s="1"/>
  <c r="L830" i="2"/>
  <c r="K830" i="2"/>
  <c r="L829" i="2"/>
  <c r="K829" i="2"/>
  <c r="L828" i="2"/>
  <c r="K828" i="2"/>
  <c r="L827" i="2"/>
  <c r="K827" i="2"/>
  <c r="L826" i="2"/>
  <c r="K826" i="2"/>
  <c r="K825" i="2"/>
  <c r="L825" i="2" s="1"/>
  <c r="K824" i="2"/>
  <c r="L824" i="2" s="1"/>
  <c r="L823" i="2"/>
  <c r="K823" i="2"/>
  <c r="L822" i="2"/>
  <c r="K822" i="2"/>
  <c r="L821" i="2"/>
  <c r="K821" i="2"/>
  <c r="L820" i="2"/>
  <c r="K820" i="2"/>
  <c r="L819" i="2"/>
  <c r="K819" i="2"/>
  <c r="K818" i="2"/>
  <c r="L818" i="2" s="1"/>
  <c r="L817" i="2"/>
  <c r="K817" i="2"/>
  <c r="L816" i="2"/>
  <c r="K816" i="2"/>
  <c r="L815" i="2"/>
  <c r="K815" i="2"/>
  <c r="L814" i="2"/>
  <c r="K814" i="2"/>
  <c r="L813" i="2"/>
  <c r="K813" i="2"/>
  <c r="K812" i="2"/>
  <c r="L812" i="2" s="1"/>
  <c r="L811" i="2"/>
  <c r="K811" i="2"/>
  <c r="L810" i="2"/>
  <c r="K810" i="2"/>
  <c r="L809" i="2"/>
  <c r="K809" i="2"/>
  <c r="L808" i="2"/>
  <c r="K808" i="2"/>
  <c r="L807" i="2"/>
  <c r="K807" i="2"/>
  <c r="K806" i="2"/>
  <c r="L806" i="2" s="1"/>
  <c r="L805" i="2"/>
  <c r="K805" i="2"/>
  <c r="L804" i="2"/>
  <c r="K804" i="2"/>
  <c r="L803" i="2"/>
  <c r="K803" i="2"/>
  <c r="L802" i="2"/>
  <c r="K802" i="2"/>
  <c r="L801" i="2"/>
  <c r="K801" i="2"/>
  <c r="K800" i="2"/>
  <c r="L800" i="2" s="1"/>
  <c r="L799" i="2"/>
  <c r="K799" i="2"/>
  <c r="L798" i="2"/>
  <c r="K798" i="2"/>
  <c r="P797" i="2"/>
  <c r="L797" i="2"/>
  <c r="K797" i="2"/>
  <c r="P796" i="2"/>
  <c r="L796" i="2"/>
  <c r="K796" i="2"/>
  <c r="P795" i="2"/>
  <c r="L795" i="2"/>
  <c r="K795" i="2"/>
  <c r="P794" i="2"/>
  <c r="L794" i="2"/>
  <c r="K794" i="2"/>
  <c r="P793" i="2"/>
  <c r="L793" i="2"/>
  <c r="K793" i="2"/>
  <c r="P792" i="2"/>
  <c r="L792" i="2"/>
  <c r="K792" i="2"/>
  <c r="P791" i="2"/>
  <c r="L791" i="2"/>
  <c r="K791" i="2"/>
  <c r="P790" i="2"/>
  <c r="L790" i="2"/>
  <c r="K790" i="2"/>
  <c r="P789" i="2"/>
  <c r="L789" i="2"/>
  <c r="K789" i="2"/>
  <c r="P788" i="2"/>
  <c r="L788" i="2"/>
  <c r="K788" i="2"/>
  <c r="P787" i="2"/>
  <c r="L787" i="2"/>
  <c r="K787" i="2"/>
  <c r="P786" i="2"/>
  <c r="L786" i="2"/>
  <c r="K786" i="2"/>
  <c r="P785" i="2"/>
  <c r="L785" i="2"/>
  <c r="K785" i="2"/>
  <c r="P784" i="2"/>
  <c r="L784" i="2"/>
  <c r="K784" i="2"/>
  <c r="P783" i="2"/>
  <c r="L783" i="2"/>
  <c r="K783" i="2"/>
  <c r="P782" i="2"/>
  <c r="L782" i="2"/>
  <c r="K782" i="2"/>
  <c r="P781" i="2"/>
  <c r="L781" i="2"/>
  <c r="K781" i="2"/>
  <c r="P780" i="2"/>
  <c r="L780" i="2"/>
  <c r="K780" i="2"/>
  <c r="P779" i="2"/>
  <c r="L779" i="2"/>
  <c r="K779" i="2"/>
  <c r="P778" i="2"/>
  <c r="L778" i="2"/>
  <c r="K778" i="2"/>
  <c r="P777" i="2"/>
  <c r="L777" i="2"/>
  <c r="K777" i="2"/>
  <c r="P776" i="2"/>
  <c r="L776" i="2"/>
  <c r="K776" i="2"/>
  <c r="P775" i="2"/>
  <c r="L775" i="2"/>
  <c r="K775" i="2"/>
  <c r="P774" i="2"/>
  <c r="L774" i="2"/>
  <c r="K774" i="2"/>
  <c r="P773" i="2"/>
  <c r="L773" i="2"/>
  <c r="K773" i="2"/>
  <c r="P772" i="2"/>
  <c r="L772" i="2"/>
  <c r="K772" i="2"/>
  <c r="P771" i="2"/>
  <c r="L771" i="2"/>
  <c r="K771" i="2"/>
  <c r="P770" i="2"/>
  <c r="L770" i="2"/>
  <c r="K770" i="2"/>
  <c r="P769" i="2"/>
  <c r="L769" i="2"/>
  <c r="K769" i="2"/>
  <c r="P768" i="2"/>
  <c r="L768" i="2"/>
  <c r="K768" i="2"/>
  <c r="P767" i="2"/>
  <c r="L767" i="2"/>
  <c r="K767" i="2"/>
  <c r="P766" i="2"/>
  <c r="L766" i="2"/>
  <c r="K766" i="2"/>
  <c r="P765" i="2"/>
  <c r="L765" i="2"/>
  <c r="K765" i="2"/>
  <c r="P764" i="2"/>
  <c r="L764" i="2"/>
  <c r="K764" i="2"/>
  <c r="P763" i="2"/>
  <c r="L763" i="2"/>
  <c r="K763" i="2"/>
  <c r="P762" i="2"/>
  <c r="L762" i="2"/>
  <c r="K762" i="2"/>
  <c r="P761" i="2"/>
  <c r="L761" i="2"/>
  <c r="K761" i="2"/>
  <c r="P760" i="2"/>
  <c r="L760" i="2"/>
  <c r="K760" i="2"/>
  <c r="P759" i="2"/>
  <c r="L759" i="2"/>
  <c r="K759" i="2"/>
  <c r="P758" i="2"/>
  <c r="L758" i="2"/>
  <c r="K758" i="2"/>
  <c r="P757" i="2"/>
  <c r="L757" i="2"/>
  <c r="K757" i="2"/>
  <c r="P756" i="2"/>
  <c r="L756" i="2"/>
  <c r="K756" i="2"/>
  <c r="P755" i="2"/>
  <c r="L755" i="2"/>
  <c r="K755" i="2"/>
  <c r="P754" i="2"/>
  <c r="L754" i="2"/>
  <c r="K754" i="2"/>
  <c r="P753" i="2"/>
  <c r="L753" i="2"/>
  <c r="K753" i="2"/>
  <c r="P752" i="2"/>
  <c r="L752" i="2"/>
  <c r="K752" i="2"/>
  <c r="P751" i="2"/>
  <c r="L751" i="2"/>
  <c r="K751" i="2"/>
  <c r="P750" i="2"/>
  <c r="L750" i="2"/>
  <c r="K750" i="2"/>
  <c r="P749" i="2"/>
  <c r="L749" i="2"/>
  <c r="K749" i="2"/>
  <c r="P748" i="2"/>
  <c r="L748" i="2"/>
  <c r="K748" i="2"/>
  <c r="P747" i="2"/>
  <c r="L747" i="2"/>
  <c r="K747" i="2"/>
  <c r="P746" i="2"/>
  <c r="L746" i="2"/>
  <c r="K746" i="2"/>
  <c r="P745" i="2"/>
  <c r="L745" i="2"/>
  <c r="K745" i="2"/>
  <c r="P744" i="2"/>
  <c r="L744" i="2"/>
  <c r="K744" i="2"/>
  <c r="P743" i="2"/>
  <c r="L743" i="2"/>
  <c r="K743" i="2"/>
  <c r="P742" i="2"/>
  <c r="L742" i="2"/>
  <c r="K742" i="2"/>
  <c r="P741" i="2"/>
  <c r="L741" i="2"/>
  <c r="K741" i="2"/>
  <c r="P740" i="2"/>
  <c r="L740" i="2"/>
  <c r="K740" i="2"/>
  <c r="P739" i="2"/>
  <c r="L739" i="2"/>
  <c r="K739" i="2"/>
  <c r="P738" i="2"/>
  <c r="L738" i="2"/>
  <c r="K738" i="2"/>
  <c r="P737" i="2"/>
  <c r="L737" i="2"/>
  <c r="K737" i="2"/>
  <c r="P736" i="2"/>
  <c r="L736" i="2"/>
  <c r="K736" i="2"/>
  <c r="P735" i="2"/>
  <c r="L735" i="2"/>
  <c r="K735" i="2"/>
  <c r="P734" i="2"/>
  <c r="L734" i="2"/>
  <c r="K734" i="2"/>
  <c r="P733" i="2"/>
  <c r="K733" i="2"/>
  <c r="L733" i="2" s="1"/>
  <c r="P732" i="2"/>
  <c r="L732" i="2"/>
  <c r="K732" i="2"/>
  <c r="P731" i="2"/>
  <c r="L731" i="2"/>
  <c r="K731" i="2"/>
  <c r="P730" i="2"/>
  <c r="L730" i="2"/>
  <c r="K730" i="2"/>
  <c r="P729" i="2"/>
  <c r="K729" i="2"/>
  <c r="L729" i="2" s="1"/>
  <c r="P728" i="2"/>
  <c r="L728" i="2"/>
  <c r="K728" i="2"/>
  <c r="P727" i="2"/>
  <c r="L727" i="2"/>
  <c r="K727" i="2"/>
  <c r="P726" i="2"/>
  <c r="L726" i="2"/>
  <c r="K726" i="2"/>
  <c r="L725" i="2"/>
  <c r="K725" i="2"/>
  <c r="K724" i="2"/>
  <c r="L724" i="2" s="1"/>
  <c r="L723" i="2"/>
  <c r="K723" i="2"/>
  <c r="K722" i="2"/>
  <c r="L722" i="2" s="1"/>
  <c r="K721" i="2"/>
  <c r="L721" i="2" s="1"/>
  <c r="L720" i="2"/>
  <c r="K720" i="2"/>
  <c r="L719" i="2"/>
  <c r="K719" i="2"/>
  <c r="K718" i="2"/>
  <c r="L718" i="2" s="1"/>
  <c r="L717" i="2"/>
  <c r="K717" i="2"/>
  <c r="K716" i="2"/>
  <c r="L716" i="2" s="1"/>
  <c r="K715" i="2"/>
  <c r="L715" i="2" s="1"/>
  <c r="L714" i="2"/>
  <c r="K714" i="2"/>
  <c r="L713" i="2"/>
  <c r="K713" i="2"/>
  <c r="K712" i="2"/>
  <c r="L712" i="2" s="1"/>
  <c r="L711" i="2"/>
  <c r="K711" i="2"/>
  <c r="K710" i="2"/>
  <c r="L710" i="2" s="1"/>
  <c r="K709" i="2"/>
  <c r="L709" i="2" s="1"/>
  <c r="L708" i="2"/>
  <c r="K708" i="2"/>
  <c r="L707" i="2"/>
  <c r="K707" i="2"/>
  <c r="K706" i="2"/>
  <c r="L706" i="2" s="1"/>
  <c r="L705" i="2"/>
  <c r="K705" i="2"/>
  <c r="K704" i="2"/>
  <c r="L704" i="2" s="1"/>
  <c r="K703" i="2"/>
  <c r="L703" i="2" s="1"/>
  <c r="L702" i="2"/>
  <c r="K702" i="2"/>
  <c r="L701" i="2"/>
  <c r="K701" i="2"/>
  <c r="K700" i="2"/>
  <c r="L700" i="2" s="1"/>
  <c r="L699" i="2"/>
  <c r="K699" i="2"/>
  <c r="K698" i="2"/>
  <c r="L698" i="2" s="1"/>
  <c r="K697" i="2"/>
  <c r="L697" i="2" s="1"/>
  <c r="L696" i="2"/>
  <c r="K696" i="2"/>
  <c r="L695" i="2"/>
  <c r="K695" i="2"/>
  <c r="K694" i="2"/>
  <c r="L694" i="2" s="1"/>
  <c r="L693" i="2"/>
  <c r="K693" i="2"/>
  <c r="K692" i="2"/>
  <c r="L692" i="2" s="1"/>
  <c r="K691" i="2"/>
  <c r="L691" i="2" s="1"/>
  <c r="L690" i="2"/>
  <c r="K690" i="2"/>
  <c r="L689" i="2"/>
  <c r="K689" i="2"/>
  <c r="K688" i="2"/>
  <c r="L688" i="2" s="1"/>
  <c r="L687" i="2"/>
  <c r="K687" i="2"/>
  <c r="K686" i="2"/>
  <c r="L686" i="2" s="1"/>
  <c r="K685" i="2"/>
  <c r="L685" i="2" s="1"/>
  <c r="L684" i="2"/>
  <c r="K684" i="2"/>
  <c r="L683" i="2"/>
  <c r="K683" i="2"/>
  <c r="K682" i="2"/>
  <c r="L682" i="2" s="1"/>
  <c r="L681" i="2"/>
  <c r="K681" i="2"/>
  <c r="K680" i="2"/>
  <c r="L680" i="2" s="1"/>
  <c r="K679" i="2"/>
  <c r="L679" i="2" s="1"/>
  <c r="L678" i="2"/>
  <c r="K678" i="2"/>
  <c r="L677" i="2"/>
  <c r="K677" i="2"/>
  <c r="K676" i="2"/>
  <c r="L676" i="2" s="1"/>
  <c r="K675" i="2"/>
  <c r="L675" i="2" s="1"/>
  <c r="K674" i="2"/>
  <c r="L674" i="2" s="1"/>
  <c r="K673" i="2"/>
  <c r="L673" i="2" s="1"/>
  <c r="L672" i="2"/>
  <c r="K672" i="2"/>
  <c r="L671" i="2"/>
  <c r="K671" i="2"/>
  <c r="K670" i="2"/>
  <c r="L670" i="2" s="1"/>
  <c r="K669" i="2"/>
  <c r="L669" i="2" s="1"/>
  <c r="K668" i="2"/>
  <c r="L668" i="2" s="1"/>
  <c r="K667" i="2"/>
  <c r="L667" i="2" s="1"/>
  <c r="L666" i="2"/>
  <c r="K666" i="2"/>
  <c r="L665" i="2"/>
  <c r="K665" i="2"/>
  <c r="K664" i="2"/>
  <c r="L664" i="2" s="1"/>
  <c r="K663" i="2"/>
  <c r="L663" i="2" s="1"/>
  <c r="K662" i="2"/>
  <c r="L662" i="2" s="1"/>
  <c r="K661" i="2"/>
  <c r="L661" i="2" s="1"/>
  <c r="L660" i="2"/>
  <c r="K660" i="2"/>
  <c r="L659" i="2"/>
  <c r="K659" i="2"/>
  <c r="K658" i="2"/>
  <c r="L658" i="2" s="1"/>
  <c r="K657" i="2"/>
  <c r="L657" i="2" s="1"/>
  <c r="K656" i="2"/>
  <c r="L656" i="2" s="1"/>
  <c r="K655" i="2"/>
  <c r="L655" i="2" s="1"/>
  <c r="L654" i="2"/>
  <c r="K654" i="2"/>
  <c r="L653" i="2"/>
  <c r="K653" i="2"/>
  <c r="K652" i="2"/>
  <c r="L652" i="2" s="1"/>
  <c r="K651" i="2"/>
  <c r="L651" i="2" s="1"/>
  <c r="K650" i="2"/>
  <c r="L650" i="2" s="1"/>
  <c r="K649" i="2"/>
  <c r="L649" i="2" s="1"/>
  <c r="L648" i="2"/>
  <c r="K648" i="2"/>
  <c r="L647" i="2"/>
  <c r="K647" i="2"/>
  <c r="K646" i="2"/>
  <c r="L646" i="2" s="1"/>
  <c r="K645" i="2"/>
  <c r="L645" i="2" s="1"/>
  <c r="K644" i="2"/>
  <c r="L644" i="2" s="1"/>
  <c r="K643" i="2"/>
  <c r="L643" i="2" s="1"/>
  <c r="L642" i="2"/>
  <c r="K642" i="2"/>
  <c r="L641" i="2"/>
  <c r="K641" i="2"/>
  <c r="K640" i="2"/>
  <c r="L640" i="2" s="1"/>
  <c r="K639" i="2"/>
  <c r="L639" i="2" s="1"/>
  <c r="K638" i="2"/>
  <c r="L638" i="2" s="1"/>
  <c r="K637" i="2"/>
  <c r="L637" i="2" s="1"/>
  <c r="L636" i="2"/>
  <c r="K636" i="2"/>
  <c r="L635" i="2"/>
  <c r="K635" i="2"/>
  <c r="K634" i="2"/>
  <c r="L634" i="2" s="1"/>
  <c r="K633" i="2"/>
  <c r="L633" i="2" s="1"/>
  <c r="K632" i="2"/>
  <c r="L632" i="2" s="1"/>
  <c r="K631" i="2"/>
  <c r="L631" i="2" s="1"/>
  <c r="K630" i="2"/>
  <c r="L630" i="2" s="1"/>
  <c r="L629" i="2"/>
  <c r="K629" i="2"/>
  <c r="K628" i="2"/>
  <c r="L628" i="2" s="1"/>
  <c r="K627" i="2"/>
  <c r="L627" i="2" s="1"/>
  <c r="K626" i="2"/>
  <c r="L626" i="2" s="1"/>
  <c r="K625" i="2"/>
  <c r="L625" i="2" s="1"/>
  <c r="L624" i="2"/>
  <c r="K624" i="2"/>
  <c r="L623" i="2"/>
  <c r="K623" i="2"/>
  <c r="K622" i="2"/>
  <c r="L622" i="2" s="1"/>
  <c r="L621" i="2"/>
  <c r="K621" i="2"/>
  <c r="K620" i="2"/>
  <c r="L620" i="2" s="1"/>
  <c r="K619" i="2"/>
  <c r="L619" i="2" s="1"/>
  <c r="L618" i="2"/>
  <c r="K618" i="2"/>
  <c r="L617" i="2"/>
  <c r="K617" i="2"/>
  <c r="K616" i="2"/>
  <c r="L616" i="2" s="1"/>
  <c r="L615" i="2"/>
  <c r="K615" i="2"/>
  <c r="K614" i="2"/>
  <c r="L614" i="2" s="1"/>
  <c r="K613" i="2"/>
  <c r="L613" i="2" s="1"/>
  <c r="K612" i="2"/>
  <c r="L612" i="2" s="1"/>
  <c r="L611" i="2"/>
  <c r="K611" i="2"/>
  <c r="K610" i="2"/>
  <c r="L610" i="2" s="1"/>
  <c r="K609" i="2"/>
  <c r="L609" i="2" s="1"/>
  <c r="K608" i="2"/>
  <c r="L608" i="2" s="1"/>
  <c r="K607" i="2"/>
  <c r="L607" i="2" s="1"/>
  <c r="L606" i="2"/>
  <c r="K606" i="2"/>
  <c r="L605" i="2"/>
  <c r="K605" i="2"/>
  <c r="K604" i="2"/>
  <c r="L604" i="2" s="1"/>
  <c r="K603" i="2"/>
  <c r="L603" i="2" s="1"/>
  <c r="K602" i="2"/>
  <c r="L602" i="2" s="1"/>
  <c r="K601" i="2"/>
  <c r="L601" i="2" s="1"/>
  <c r="L600" i="2"/>
  <c r="K600" i="2"/>
  <c r="L599" i="2"/>
  <c r="K599" i="2"/>
  <c r="K598" i="2"/>
  <c r="L598" i="2" s="1"/>
  <c r="K597" i="2"/>
  <c r="L597" i="2" s="1"/>
  <c r="K596" i="2"/>
  <c r="L596" i="2" s="1"/>
  <c r="K595" i="2"/>
  <c r="L595" i="2" s="1"/>
  <c r="K594" i="2"/>
  <c r="L594" i="2" s="1"/>
  <c r="L593" i="2"/>
  <c r="K593" i="2"/>
  <c r="K592" i="2"/>
  <c r="L592" i="2" s="1"/>
  <c r="K591" i="2"/>
  <c r="L591" i="2" s="1"/>
  <c r="K590" i="2"/>
  <c r="L590" i="2" s="1"/>
  <c r="K589" i="2"/>
  <c r="L589" i="2" s="1"/>
  <c r="L588" i="2"/>
  <c r="K588" i="2"/>
  <c r="L587" i="2"/>
  <c r="K587" i="2"/>
  <c r="K586" i="2"/>
  <c r="L586" i="2" s="1"/>
  <c r="K585" i="2"/>
  <c r="L585" i="2" s="1"/>
  <c r="K584" i="2"/>
  <c r="L584" i="2" s="1"/>
  <c r="K583" i="2"/>
  <c r="L583" i="2" s="1"/>
  <c r="L582" i="2"/>
  <c r="K582" i="2"/>
  <c r="L581" i="2"/>
  <c r="K581" i="2"/>
  <c r="K580" i="2"/>
  <c r="L580" i="2" s="1"/>
  <c r="K579" i="2"/>
  <c r="L579" i="2" s="1"/>
  <c r="K578" i="2"/>
  <c r="L578" i="2" s="1"/>
  <c r="K577" i="2"/>
  <c r="L577" i="2" s="1"/>
  <c r="K576" i="2"/>
  <c r="L576" i="2" s="1"/>
  <c r="L575" i="2"/>
  <c r="K575" i="2"/>
  <c r="K574" i="2"/>
  <c r="L574" i="2" s="1"/>
  <c r="K573" i="2"/>
  <c r="L573" i="2" s="1"/>
  <c r="K572" i="2"/>
  <c r="L572" i="2" s="1"/>
  <c r="K571" i="2"/>
  <c r="L571" i="2" s="1"/>
  <c r="L570" i="2"/>
  <c r="K570" i="2"/>
  <c r="L569" i="2"/>
  <c r="K569" i="2"/>
  <c r="K568" i="2"/>
  <c r="L568" i="2" s="1"/>
  <c r="K567" i="2"/>
  <c r="L567" i="2" s="1"/>
  <c r="K566" i="2"/>
  <c r="L566" i="2" s="1"/>
  <c r="K565" i="2"/>
  <c r="L565" i="2" s="1"/>
  <c r="L564" i="2"/>
  <c r="K564" i="2"/>
  <c r="L563" i="2"/>
  <c r="K563" i="2"/>
  <c r="K562" i="2"/>
  <c r="L562" i="2" s="1"/>
  <c r="K561" i="2"/>
  <c r="L561" i="2" s="1"/>
  <c r="K560" i="2"/>
  <c r="L560" i="2" s="1"/>
  <c r="L559" i="2"/>
  <c r="K559" i="2"/>
  <c r="K558" i="2"/>
  <c r="L558" i="2" s="1"/>
  <c r="L557" i="2"/>
  <c r="K557" i="2"/>
  <c r="K556" i="2"/>
  <c r="L556" i="2" s="1"/>
  <c r="K555" i="2"/>
  <c r="L555" i="2" s="1"/>
  <c r="K554" i="2"/>
  <c r="L554" i="2" s="1"/>
  <c r="L553" i="2"/>
  <c r="K553" i="2"/>
  <c r="K552" i="2"/>
  <c r="L552" i="2" s="1"/>
  <c r="L551" i="2"/>
  <c r="K551" i="2"/>
  <c r="K550" i="2"/>
  <c r="L550" i="2" s="1"/>
  <c r="K549" i="2"/>
  <c r="L549" i="2" s="1"/>
  <c r="K548" i="2"/>
  <c r="L548" i="2" s="1"/>
  <c r="K547" i="2"/>
  <c r="L547" i="2" s="1"/>
  <c r="K546" i="2"/>
  <c r="L546" i="2" s="1"/>
  <c r="L545" i="2"/>
  <c r="K545" i="2"/>
  <c r="K544" i="2"/>
  <c r="L544" i="2" s="1"/>
  <c r="K543" i="2"/>
  <c r="L543" i="2" s="1"/>
  <c r="K542" i="2"/>
  <c r="L542" i="2" s="1"/>
  <c r="L541" i="2"/>
  <c r="K541" i="2"/>
  <c r="L540" i="2"/>
  <c r="K540" i="2"/>
  <c r="L539" i="2"/>
  <c r="K539" i="2"/>
  <c r="K538" i="2"/>
  <c r="L538" i="2" s="1"/>
  <c r="L537" i="2"/>
  <c r="K537" i="2"/>
  <c r="K536" i="2"/>
  <c r="L536" i="2" s="1"/>
  <c r="K535" i="2"/>
  <c r="L535" i="2" s="1"/>
  <c r="L534" i="2"/>
  <c r="K534" i="2"/>
  <c r="L533" i="2"/>
  <c r="K533" i="2"/>
  <c r="K532" i="2"/>
  <c r="L532" i="2" s="1"/>
  <c r="L531" i="2"/>
  <c r="K531" i="2"/>
  <c r="K530" i="2"/>
  <c r="L530" i="2" s="1"/>
  <c r="K529" i="2"/>
  <c r="L529" i="2" s="1"/>
  <c r="K528" i="2"/>
  <c r="L528" i="2" s="1"/>
  <c r="L527" i="2"/>
  <c r="K527" i="2"/>
  <c r="K526" i="2"/>
  <c r="L526" i="2" s="1"/>
  <c r="L525" i="2"/>
  <c r="K525" i="2"/>
  <c r="K524" i="2"/>
  <c r="L524" i="2" s="1"/>
  <c r="L523" i="2"/>
  <c r="K523" i="2"/>
  <c r="K522" i="2"/>
  <c r="L522" i="2" s="1"/>
  <c r="L521" i="2"/>
  <c r="K521" i="2"/>
  <c r="K520" i="2"/>
  <c r="L520" i="2" s="1"/>
  <c r="K519" i="2"/>
  <c r="L519" i="2" s="1"/>
  <c r="K518" i="2"/>
  <c r="L518" i="2" s="1"/>
  <c r="K517" i="2"/>
  <c r="L517" i="2" s="1"/>
  <c r="K516" i="2"/>
  <c r="L516" i="2" s="1"/>
  <c r="L515" i="2"/>
  <c r="K515" i="2"/>
  <c r="K514" i="2"/>
  <c r="L514" i="2" s="1"/>
  <c r="K513" i="2"/>
  <c r="L513" i="2" s="1"/>
  <c r="K512" i="2"/>
  <c r="L512" i="2" s="1"/>
  <c r="L511" i="2"/>
  <c r="K511" i="2"/>
  <c r="L510" i="2"/>
  <c r="K510" i="2"/>
  <c r="L509" i="2"/>
  <c r="K509" i="2"/>
  <c r="K508" i="2"/>
  <c r="L508" i="2" s="1"/>
  <c r="K507" i="2"/>
  <c r="L507" i="2" s="1"/>
  <c r="K506" i="2"/>
  <c r="L506" i="2" s="1"/>
  <c r="L505" i="2"/>
  <c r="K505" i="2"/>
  <c r="K504" i="2"/>
  <c r="L504" i="2" s="1"/>
  <c r="L503" i="2"/>
  <c r="K503" i="2"/>
  <c r="K502" i="2"/>
  <c r="L502" i="2" s="1"/>
  <c r="K501" i="2"/>
  <c r="L501" i="2" s="1"/>
  <c r="K500" i="2"/>
  <c r="L500" i="2" s="1"/>
  <c r="L499" i="2"/>
  <c r="K499" i="2"/>
  <c r="K498" i="2"/>
  <c r="L498" i="2" s="1"/>
  <c r="L497" i="2"/>
  <c r="K497" i="2"/>
  <c r="K496" i="2"/>
  <c r="L496" i="2" s="1"/>
  <c r="K495" i="2"/>
  <c r="L495" i="2" s="1"/>
  <c r="K494" i="2"/>
  <c r="L494" i="2" s="1"/>
  <c r="K493" i="2"/>
  <c r="L493" i="2" s="1"/>
  <c r="K492" i="2"/>
  <c r="L492" i="2" s="1"/>
  <c r="L491" i="2"/>
  <c r="K491" i="2"/>
  <c r="K490" i="2"/>
  <c r="L490" i="2" s="1"/>
  <c r="K489" i="2"/>
  <c r="L489" i="2" s="1"/>
  <c r="K488" i="2"/>
  <c r="L488" i="2" s="1"/>
  <c r="L487" i="2"/>
  <c r="K487" i="2"/>
  <c r="L486" i="2"/>
  <c r="K486" i="2"/>
  <c r="L485" i="2"/>
  <c r="K485" i="2"/>
  <c r="K484" i="2"/>
  <c r="L484" i="2" s="1"/>
  <c r="K483" i="2"/>
  <c r="L483" i="2" s="1"/>
  <c r="K482" i="2"/>
  <c r="L482" i="2" s="1"/>
  <c r="L481" i="2"/>
  <c r="K481" i="2"/>
  <c r="K480" i="2"/>
  <c r="L480" i="2" s="1"/>
  <c r="L479" i="2"/>
  <c r="K479" i="2"/>
  <c r="K478" i="2"/>
  <c r="L478" i="2" s="1"/>
  <c r="K477" i="2"/>
  <c r="L477" i="2" s="1"/>
  <c r="K476" i="2"/>
  <c r="L476" i="2" s="1"/>
  <c r="L475" i="2"/>
  <c r="K475" i="2"/>
  <c r="K474" i="2"/>
  <c r="L474" i="2" s="1"/>
  <c r="L473" i="2"/>
  <c r="K473" i="2"/>
  <c r="K472" i="2"/>
  <c r="L472" i="2" s="1"/>
  <c r="K471" i="2"/>
  <c r="L471" i="2" s="1"/>
  <c r="K470" i="2"/>
  <c r="L470" i="2" s="1"/>
  <c r="K469" i="2"/>
  <c r="L469" i="2" s="1"/>
  <c r="K468" i="2"/>
  <c r="L468" i="2" s="1"/>
  <c r="L467" i="2"/>
  <c r="K467" i="2"/>
  <c r="K466" i="2"/>
  <c r="L466" i="2" s="1"/>
  <c r="K465" i="2"/>
  <c r="L465" i="2" s="1"/>
  <c r="K464" i="2"/>
  <c r="L464" i="2" s="1"/>
  <c r="L463" i="2"/>
  <c r="K463" i="2"/>
  <c r="L462" i="2"/>
  <c r="K462" i="2"/>
  <c r="L461" i="2"/>
  <c r="K461" i="2"/>
  <c r="K460" i="2"/>
  <c r="L460" i="2" s="1"/>
  <c r="K459" i="2"/>
  <c r="L459" i="2" s="1"/>
  <c r="K458" i="2"/>
  <c r="L458" i="2" s="1"/>
  <c r="L457" i="2"/>
  <c r="K457" i="2"/>
  <c r="K456" i="2"/>
  <c r="L456" i="2" s="1"/>
  <c r="L455" i="2"/>
  <c r="K455" i="2"/>
  <c r="K454" i="2"/>
  <c r="L454" i="2" s="1"/>
  <c r="K453" i="2"/>
  <c r="L453" i="2" s="1"/>
  <c r="K452" i="2"/>
  <c r="L452" i="2" s="1"/>
  <c r="L451" i="2"/>
  <c r="K451" i="2"/>
  <c r="K450" i="2"/>
  <c r="L450" i="2" s="1"/>
  <c r="L449" i="2"/>
  <c r="K449" i="2"/>
  <c r="K448" i="2"/>
  <c r="L448" i="2" s="1"/>
  <c r="K447" i="2"/>
  <c r="L447" i="2" s="1"/>
  <c r="K446" i="2"/>
  <c r="L446" i="2" s="1"/>
  <c r="L445" i="2"/>
  <c r="K445" i="2"/>
  <c r="K444" i="2"/>
  <c r="L444" i="2" s="1"/>
  <c r="L443" i="2"/>
  <c r="K443" i="2"/>
  <c r="K442" i="2"/>
  <c r="L442" i="2" s="1"/>
  <c r="K441" i="2"/>
  <c r="L441" i="2" s="1"/>
  <c r="K440" i="2"/>
  <c r="L440" i="2" s="1"/>
  <c r="L439" i="2"/>
  <c r="K439" i="2"/>
  <c r="L438" i="2"/>
  <c r="K438" i="2"/>
  <c r="L437" i="2"/>
  <c r="K437" i="2"/>
  <c r="K436" i="2"/>
  <c r="L436" i="2" s="1"/>
  <c r="K435" i="2"/>
  <c r="L435" i="2" s="1"/>
  <c r="K434" i="2"/>
  <c r="L434" i="2" s="1"/>
  <c r="L433" i="2"/>
  <c r="K433" i="2"/>
  <c r="K432" i="2"/>
  <c r="L432" i="2" s="1"/>
  <c r="L431" i="2"/>
  <c r="K431" i="2"/>
  <c r="K430" i="2"/>
  <c r="L430" i="2" s="1"/>
  <c r="K429" i="2"/>
  <c r="L429" i="2" s="1"/>
  <c r="K428" i="2"/>
  <c r="L428" i="2" s="1"/>
  <c r="L427" i="2"/>
  <c r="K427" i="2"/>
  <c r="K426" i="2"/>
  <c r="L426" i="2" s="1"/>
  <c r="L425" i="2"/>
  <c r="K425" i="2"/>
  <c r="K424" i="2"/>
  <c r="L424" i="2" s="1"/>
  <c r="K423" i="2"/>
  <c r="L423" i="2" s="1"/>
  <c r="K422" i="2"/>
  <c r="L422" i="2" s="1"/>
  <c r="L421" i="2"/>
  <c r="K421" i="2"/>
  <c r="K420" i="2"/>
  <c r="L420" i="2" s="1"/>
  <c r="L419" i="2"/>
  <c r="K419" i="2"/>
  <c r="K418" i="2"/>
  <c r="L418" i="2" s="1"/>
  <c r="K417" i="2"/>
  <c r="L417" i="2" s="1"/>
  <c r="K416" i="2"/>
  <c r="L416" i="2" s="1"/>
  <c r="L415" i="2"/>
  <c r="K415" i="2"/>
  <c r="L414" i="2"/>
  <c r="K414" i="2"/>
  <c r="L413" i="2"/>
  <c r="K413" i="2"/>
  <c r="K412" i="2"/>
  <c r="L412" i="2" s="1"/>
  <c r="K411" i="2"/>
  <c r="L411" i="2" s="1"/>
  <c r="K410" i="2"/>
  <c r="L410" i="2" s="1"/>
  <c r="L409" i="2"/>
  <c r="K409" i="2"/>
  <c r="K408" i="2"/>
  <c r="L408" i="2" s="1"/>
  <c r="L407" i="2"/>
  <c r="K407" i="2"/>
  <c r="K406" i="2"/>
  <c r="L406" i="2" s="1"/>
  <c r="K405" i="2"/>
  <c r="L405" i="2" s="1"/>
  <c r="K404" i="2"/>
  <c r="L404" i="2" s="1"/>
  <c r="L403" i="2"/>
  <c r="K403" i="2"/>
  <c r="K402" i="2"/>
  <c r="L402" i="2" s="1"/>
  <c r="L401" i="2"/>
  <c r="K401" i="2"/>
  <c r="K400" i="2"/>
  <c r="L400" i="2" s="1"/>
  <c r="K399" i="2"/>
  <c r="L399" i="2" s="1"/>
  <c r="K398" i="2"/>
  <c r="L398" i="2" s="1"/>
  <c r="L397" i="2"/>
  <c r="K397" i="2"/>
  <c r="K396" i="2"/>
  <c r="L396" i="2" s="1"/>
  <c r="L395" i="2"/>
  <c r="K395" i="2"/>
  <c r="K394" i="2"/>
  <c r="L394" i="2" s="1"/>
  <c r="K393" i="2"/>
  <c r="L393" i="2" s="1"/>
  <c r="K392" i="2"/>
  <c r="L392" i="2" s="1"/>
  <c r="L391" i="2"/>
  <c r="K391" i="2"/>
  <c r="L390" i="2"/>
  <c r="K390" i="2"/>
  <c r="L389" i="2"/>
  <c r="K389" i="2"/>
  <c r="K388" i="2"/>
  <c r="L388" i="2" s="1"/>
  <c r="K387" i="2"/>
  <c r="L387" i="2" s="1"/>
  <c r="K386" i="2"/>
  <c r="L386" i="2" s="1"/>
  <c r="L385" i="2"/>
  <c r="K385" i="2"/>
  <c r="K384" i="2"/>
  <c r="L384" i="2" s="1"/>
  <c r="L383" i="2"/>
  <c r="K383" i="2"/>
  <c r="K382" i="2"/>
  <c r="L382" i="2" s="1"/>
  <c r="K381" i="2"/>
  <c r="L381" i="2" s="1"/>
  <c r="K380" i="2"/>
  <c r="L380" i="2" s="1"/>
  <c r="L379" i="2"/>
  <c r="K379" i="2"/>
  <c r="K378" i="2"/>
  <c r="L378" i="2" s="1"/>
  <c r="L377" i="2"/>
  <c r="K377" i="2"/>
  <c r="K376" i="2"/>
  <c r="L376" i="2" s="1"/>
  <c r="K375" i="2"/>
  <c r="L375" i="2" s="1"/>
  <c r="K374" i="2"/>
  <c r="L374" i="2" s="1"/>
  <c r="K373" i="2"/>
  <c r="L373" i="2" s="1"/>
  <c r="K372" i="2"/>
  <c r="L372" i="2" s="1"/>
  <c r="L371" i="2"/>
  <c r="K371" i="2"/>
  <c r="K370" i="2"/>
  <c r="L370" i="2" s="1"/>
  <c r="K369" i="2"/>
  <c r="L369" i="2" s="1"/>
  <c r="K368" i="2"/>
  <c r="L368" i="2" s="1"/>
  <c r="L367" i="2"/>
  <c r="K367" i="2"/>
  <c r="L366" i="2"/>
  <c r="K366" i="2"/>
  <c r="L365" i="2"/>
  <c r="K365" i="2"/>
  <c r="K364" i="2"/>
  <c r="L364" i="2" s="1"/>
  <c r="K363" i="2"/>
  <c r="L363" i="2" s="1"/>
  <c r="K362" i="2"/>
  <c r="L362" i="2" s="1"/>
  <c r="L361" i="2"/>
  <c r="K361" i="2"/>
  <c r="K360" i="2"/>
  <c r="L360" i="2" s="1"/>
  <c r="L359" i="2"/>
  <c r="K359" i="2"/>
  <c r="K358" i="2"/>
  <c r="L358" i="2" s="1"/>
  <c r="K357" i="2"/>
  <c r="L357" i="2" s="1"/>
  <c r="K356" i="2"/>
  <c r="L356" i="2" s="1"/>
  <c r="L355" i="2"/>
  <c r="K355" i="2"/>
  <c r="K354" i="2"/>
  <c r="L354" i="2" s="1"/>
  <c r="L353" i="2"/>
  <c r="K353" i="2"/>
  <c r="K352" i="2"/>
  <c r="L352" i="2" s="1"/>
  <c r="K351" i="2"/>
  <c r="L351" i="2" s="1"/>
  <c r="K350" i="2"/>
  <c r="L350" i="2" s="1"/>
  <c r="L349" i="2"/>
  <c r="K349" i="2"/>
  <c r="K348" i="2"/>
  <c r="L348" i="2" s="1"/>
  <c r="L347" i="2"/>
  <c r="K347" i="2"/>
  <c r="K346" i="2"/>
  <c r="L346" i="2" s="1"/>
  <c r="K345" i="2"/>
  <c r="L345" i="2" s="1"/>
  <c r="K344" i="2"/>
  <c r="L344" i="2" s="1"/>
  <c r="L343" i="2"/>
  <c r="K343" i="2"/>
  <c r="L342" i="2"/>
  <c r="K342" i="2"/>
  <c r="L341" i="2"/>
  <c r="K341" i="2"/>
  <c r="K340" i="2"/>
  <c r="L340" i="2" s="1"/>
  <c r="K339" i="2"/>
  <c r="L339" i="2" s="1"/>
  <c r="K338" i="2"/>
  <c r="L338" i="2" s="1"/>
  <c r="L337" i="2"/>
  <c r="K337" i="2"/>
  <c r="K336" i="2"/>
  <c r="L336" i="2" s="1"/>
  <c r="L335" i="2"/>
  <c r="K335" i="2"/>
  <c r="K334" i="2"/>
  <c r="L334" i="2" s="1"/>
  <c r="K333" i="2"/>
  <c r="L333" i="2" s="1"/>
  <c r="K332" i="2"/>
  <c r="L332" i="2" s="1"/>
  <c r="L331" i="2"/>
  <c r="K331" i="2"/>
  <c r="K330" i="2"/>
  <c r="L330" i="2" s="1"/>
  <c r="L329" i="2"/>
  <c r="K329" i="2"/>
  <c r="K328" i="2"/>
  <c r="L328" i="2" s="1"/>
  <c r="K327" i="2"/>
  <c r="L327" i="2" s="1"/>
  <c r="K326" i="2"/>
  <c r="L326" i="2" s="1"/>
  <c r="L325" i="2"/>
  <c r="K325" i="2"/>
  <c r="K324" i="2"/>
  <c r="L324" i="2" s="1"/>
  <c r="L323" i="2"/>
  <c r="K323" i="2"/>
  <c r="K322" i="2"/>
  <c r="L322" i="2" s="1"/>
  <c r="K321" i="2"/>
  <c r="L321" i="2" s="1"/>
  <c r="K320" i="2"/>
  <c r="L320" i="2" s="1"/>
  <c r="L319" i="2"/>
  <c r="K319" i="2"/>
  <c r="L318" i="2"/>
  <c r="K318" i="2"/>
  <c r="L317" i="2"/>
  <c r="K317" i="2"/>
  <c r="K316" i="2"/>
  <c r="L316" i="2" s="1"/>
  <c r="K315" i="2"/>
  <c r="L315" i="2" s="1"/>
  <c r="K314" i="2"/>
  <c r="L314" i="2" s="1"/>
  <c r="L313" i="2"/>
  <c r="K313" i="2"/>
  <c r="K312" i="2"/>
  <c r="L312" i="2" s="1"/>
  <c r="L311" i="2"/>
  <c r="K311" i="2"/>
  <c r="K310" i="2"/>
  <c r="L310" i="2" s="1"/>
  <c r="K309" i="2"/>
  <c r="L309" i="2" s="1"/>
  <c r="K308" i="2"/>
  <c r="L308" i="2" s="1"/>
  <c r="L307" i="2"/>
  <c r="K307" i="2"/>
  <c r="K306" i="2"/>
  <c r="L306" i="2" s="1"/>
  <c r="L305" i="2"/>
  <c r="K305" i="2"/>
  <c r="K304" i="2"/>
  <c r="L304" i="2" s="1"/>
  <c r="K303" i="2"/>
  <c r="L303" i="2" s="1"/>
  <c r="K302" i="2"/>
  <c r="L302" i="2" s="1"/>
  <c r="L301" i="2"/>
  <c r="K301" i="2"/>
  <c r="K300" i="2"/>
  <c r="L300" i="2" s="1"/>
  <c r="L299" i="2"/>
  <c r="K299" i="2"/>
  <c r="K298" i="2"/>
  <c r="L298" i="2" s="1"/>
  <c r="K297" i="2"/>
  <c r="L297" i="2" s="1"/>
  <c r="K296" i="2"/>
  <c r="L296" i="2" s="1"/>
  <c r="L295" i="2"/>
  <c r="K295" i="2"/>
  <c r="L294" i="2"/>
  <c r="K294" i="2"/>
  <c r="L293" i="2"/>
  <c r="K293" i="2"/>
  <c r="K292" i="2"/>
  <c r="L292" i="2" s="1"/>
  <c r="K291" i="2"/>
  <c r="L291" i="2" s="1"/>
  <c r="K290" i="2"/>
  <c r="L290" i="2" s="1"/>
  <c r="L289" i="2"/>
  <c r="K289" i="2"/>
  <c r="K288" i="2"/>
  <c r="L288" i="2" s="1"/>
  <c r="L287" i="2"/>
  <c r="K287" i="2"/>
  <c r="K286" i="2"/>
  <c r="L286" i="2" s="1"/>
  <c r="K285" i="2"/>
  <c r="L285" i="2" s="1"/>
  <c r="K284" i="2"/>
  <c r="L284" i="2" s="1"/>
  <c r="L283" i="2"/>
  <c r="K283" i="2"/>
  <c r="K282" i="2"/>
  <c r="L282" i="2" s="1"/>
  <c r="L281" i="2"/>
  <c r="K281" i="2"/>
  <c r="K280" i="2"/>
  <c r="L280" i="2" s="1"/>
  <c r="K279" i="2"/>
  <c r="L279" i="2" s="1"/>
  <c r="L278" i="2"/>
  <c r="K278" i="2"/>
  <c r="L277" i="2"/>
  <c r="K277" i="2"/>
  <c r="L276" i="2"/>
  <c r="K276" i="2"/>
  <c r="L275" i="2"/>
  <c r="K275" i="2"/>
  <c r="K274" i="2"/>
  <c r="L274" i="2" s="1"/>
  <c r="K273" i="2"/>
  <c r="L273" i="2" s="1"/>
  <c r="L272" i="2"/>
  <c r="K272" i="2"/>
  <c r="L271" i="2"/>
  <c r="K271" i="2"/>
  <c r="L270" i="2"/>
  <c r="K270" i="2"/>
  <c r="L269" i="2"/>
  <c r="K269" i="2"/>
  <c r="K268" i="2"/>
  <c r="L268" i="2" s="1"/>
  <c r="K267" i="2"/>
  <c r="L267" i="2" s="1"/>
  <c r="K266" i="2"/>
  <c r="L266" i="2" s="1"/>
  <c r="L265" i="2"/>
  <c r="K265" i="2"/>
  <c r="L264" i="2"/>
  <c r="K264" i="2"/>
  <c r="L263" i="2"/>
  <c r="K263" i="2"/>
  <c r="K262" i="2"/>
  <c r="L262" i="2" s="1"/>
  <c r="K261" i="2"/>
  <c r="L261" i="2" s="1"/>
  <c r="K260" i="2"/>
  <c r="L260" i="2" s="1"/>
  <c r="K259" i="2"/>
  <c r="L259" i="2" s="1"/>
  <c r="L258" i="2"/>
  <c r="K258" i="2"/>
  <c r="L257" i="2"/>
  <c r="K257" i="2"/>
  <c r="K256" i="2"/>
  <c r="L256" i="2" s="1"/>
  <c r="K255" i="2"/>
  <c r="L255" i="2" s="1"/>
  <c r="L254" i="2"/>
  <c r="K254" i="2"/>
  <c r="K253" i="2"/>
  <c r="L253" i="2" s="1"/>
  <c r="K252" i="2"/>
  <c r="L252" i="2" s="1"/>
  <c r="L251" i="2"/>
  <c r="K251" i="2"/>
  <c r="K250" i="2"/>
  <c r="L250" i="2" s="1"/>
  <c r="K249" i="2"/>
  <c r="L249" i="2" s="1"/>
  <c r="L248" i="2"/>
  <c r="K248" i="2"/>
  <c r="L247" i="2"/>
  <c r="K247" i="2"/>
  <c r="K246" i="2"/>
  <c r="L246" i="2" s="1"/>
  <c r="L245" i="2"/>
  <c r="K245" i="2"/>
  <c r="K244" i="2"/>
  <c r="L244" i="2" s="1"/>
  <c r="K243" i="2"/>
  <c r="L243" i="2" s="1"/>
  <c r="L242" i="2"/>
  <c r="K242" i="2"/>
  <c r="L241" i="2"/>
  <c r="K241" i="2"/>
  <c r="L240" i="2"/>
  <c r="K240" i="2"/>
  <c r="L239" i="2"/>
  <c r="K239" i="2"/>
  <c r="K238" i="2"/>
  <c r="L238" i="2" s="1"/>
  <c r="K237" i="2"/>
  <c r="L237" i="2" s="1"/>
  <c r="L236" i="2"/>
  <c r="K236" i="2"/>
  <c r="L235" i="2"/>
  <c r="K235" i="2"/>
  <c r="L234" i="2"/>
  <c r="K234" i="2"/>
  <c r="L233" i="2"/>
  <c r="K233" i="2"/>
  <c r="K232" i="2"/>
  <c r="L232" i="2" s="1"/>
  <c r="K231" i="2"/>
  <c r="L231" i="2" s="1"/>
  <c r="K230" i="2"/>
  <c r="L230" i="2" s="1"/>
  <c r="L229" i="2"/>
  <c r="K229" i="2"/>
  <c r="L228" i="2"/>
  <c r="K228" i="2"/>
  <c r="L227" i="2"/>
  <c r="K227" i="2"/>
  <c r="K226" i="2"/>
  <c r="L226" i="2" s="1"/>
  <c r="K225" i="2"/>
  <c r="L225" i="2" s="1"/>
  <c r="K224" i="2"/>
  <c r="L224" i="2" s="1"/>
  <c r="K223" i="2"/>
  <c r="L223" i="2" s="1"/>
  <c r="L222" i="2"/>
  <c r="K222" i="2"/>
  <c r="L221" i="2"/>
  <c r="K221" i="2"/>
  <c r="K220" i="2"/>
  <c r="L220" i="2" s="1"/>
  <c r="K219" i="2"/>
  <c r="L219" i="2" s="1"/>
  <c r="L218" i="2"/>
  <c r="K218" i="2"/>
  <c r="K217" i="2"/>
  <c r="L217" i="2" s="1"/>
  <c r="K216" i="2"/>
  <c r="L216" i="2" s="1"/>
  <c r="L215" i="2"/>
  <c r="K215" i="2"/>
  <c r="K214" i="2"/>
  <c r="L214" i="2" s="1"/>
  <c r="K213" i="2"/>
  <c r="L213" i="2" s="1"/>
  <c r="L212" i="2"/>
  <c r="K212" i="2"/>
  <c r="L211" i="2"/>
  <c r="K211" i="2"/>
  <c r="K210" i="2"/>
  <c r="L210" i="2" s="1"/>
  <c r="L209" i="2"/>
  <c r="K209" i="2"/>
  <c r="K208" i="2"/>
  <c r="L208" i="2" s="1"/>
  <c r="K207" i="2"/>
  <c r="L207" i="2" s="1"/>
  <c r="L206" i="2"/>
  <c r="K206" i="2"/>
  <c r="L205" i="2"/>
  <c r="K205" i="2"/>
  <c r="L204" i="2"/>
  <c r="K204" i="2"/>
  <c r="L203" i="2"/>
  <c r="K203" i="2"/>
  <c r="K202" i="2"/>
  <c r="L202" i="2" s="1"/>
  <c r="K201" i="2"/>
  <c r="L201" i="2" s="1"/>
  <c r="L200" i="2"/>
  <c r="K200" i="2"/>
  <c r="L199" i="2"/>
  <c r="K199" i="2"/>
  <c r="L198" i="2"/>
  <c r="K198" i="2"/>
  <c r="L197" i="2"/>
  <c r="K197" i="2"/>
  <c r="K196" i="2"/>
  <c r="L196" i="2" s="1"/>
  <c r="K195" i="2"/>
  <c r="L195" i="2" s="1"/>
  <c r="K194" i="2"/>
  <c r="L194" i="2" s="1"/>
  <c r="L193" i="2"/>
  <c r="K193" i="2"/>
  <c r="L192" i="2"/>
  <c r="K192" i="2"/>
  <c r="L191" i="2"/>
  <c r="K191" i="2"/>
  <c r="K190" i="2"/>
  <c r="L190" i="2" s="1"/>
  <c r="K189" i="2"/>
  <c r="L189" i="2" s="1"/>
  <c r="K188" i="2"/>
  <c r="L188" i="2" s="1"/>
  <c r="K187" i="2"/>
  <c r="L187" i="2" s="1"/>
  <c r="L186" i="2"/>
  <c r="K186" i="2"/>
  <c r="L185" i="2"/>
  <c r="K185" i="2"/>
  <c r="K184" i="2"/>
  <c r="L184" i="2" s="1"/>
  <c r="K183" i="2"/>
  <c r="L183" i="2" s="1"/>
  <c r="L182" i="2"/>
  <c r="K182" i="2"/>
  <c r="K181" i="2"/>
  <c r="L181" i="2" s="1"/>
  <c r="K180" i="2"/>
  <c r="L180" i="2" s="1"/>
  <c r="L179" i="2"/>
  <c r="K179" i="2"/>
  <c r="K178" i="2"/>
  <c r="L178" i="2" s="1"/>
  <c r="K177" i="2"/>
  <c r="L177" i="2" s="1"/>
  <c r="L176" i="2"/>
  <c r="K176" i="2"/>
  <c r="L175" i="2"/>
  <c r="K175" i="2"/>
  <c r="K174" i="2"/>
  <c r="L174" i="2" s="1"/>
  <c r="L173" i="2"/>
  <c r="K173" i="2"/>
  <c r="K172" i="2"/>
  <c r="L172" i="2" s="1"/>
  <c r="K171" i="2"/>
  <c r="L171" i="2" s="1"/>
  <c r="L170" i="2"/>
  <c r="K170" i="2"/>
  <c r="L169" i="2"/>
  <c r="K169" i="2"/>
  <c r="L168" i="2"/>
  <c r="K168" i="2"/>
  <c r="L167" i="2"/>
  <c r="K167" i="2"/>
  <c r="K166" i="2"/>
  <c r="L166" i="2" s="1"/>
  <c r="K165" i="2"/>
  <c r="L165" i="2" s="1"/>
  <c r="L164" i="2"/>
  <c r="K164" i="2"/>
  <c r="L163" i="2"/>
  <c r="K163" i="2"/>
  <c r="L162" i="2"/>
  <c r="K162" i="2"/>
  <c r="L161" i="2"/>
  <c r="K161" i="2"/>
  <c r="K160" i="2"/>
  <c r="L160" i="2" s="1"/>
  <c r="K159" i="2"/>
  <c r="L159" i="2" s="1"/>
  <c r="K158" i="2"/>
  <c r="L158" i="2" s="1"/>
  <c r="L157" i="2"/>
  <c r="K157" i="2"/>
  <c r="L156" i="2"/>
  <c r="K156" i="2"/>
  <c r="L155" i="2"/>
  <c r="K155" i="2"/>
  <c r="K154" i="2"/>
  <c r="L154" i="2" s="1"/>
  <c r="K153" i="2"/>
  <c r="L153" i="2" s="1"/>
  <c r="L152" i="2"/>
  <c r="K152" i="2"/>
  <c r="K151" i="2"/>
  <c r="L151" i="2" s="1"/>
  <c r="K150" i="2"/>
  <c r="L150" i="2" s="1"/>
  <c r="L149" i="2"/>
  <c r="K149" i="2"/>
  <c r="K148" i="2"/>
  <c r="L148" i="2" s="1"/>
  <c r="L147" i="2"/>
  <c r="K147" i="2"/>
  <c r="K146" i="2"/>
  <c r="L146" i="2" s="1"/>
  <c r="K145" i="2"/>
  <c r="L145" i="2" s="1"/>
  <c r="L144" i="2"/>
  <c r="K144" i="2"/>
  <c r="L143" i="2"/>
  <c r="K143" i="2"/>
  <c r="K142" i="2"/>
  <c r="L142" i="2" s="1"/>
  <c r="K141" i="2"/>
  <c r="L141" i="2" s="1"/>
  <c r="K140" i="2"/>
  <c r="L140" i="2" s="1"/>
  <c r="L139" i="2"/>
  <c r="K139" i="2"/>
  <c r="K138" i="2"/>
  <c r="L138" i="2" s="1"/>
  <c r="L137" i="2"/>
  <c r="K137" i="2"/>
  <c r="K136" i="2"/>
  <c r="L136" i="2" s="1"/>
  <c r="L135" i="2"/>
  <c r="K135" i="2"/>
  <c r="L134" i="2"/>
  <c r="K134" i="2"/>
  <c r="K133" i="2"/>
  <c r="L133" i="2" s="1"/>
  <c r="K132" i="2"/>
  <c r="L132" i="2" s="1"/>
  <c r="L131" i="2"/>
  <c r="K131" i="2"/>
  <c r="L130" i="2"/>
  <c r="K130" i="2"/>
  <c r="L129" i="2"/>
  <c r="K129" i="2"/>
  <c r="L128" i="2"/>
  <c r="K128" i="2"/>
  <c r="K127" i="2"/>
  <c r="L127" i="2" s="1"/>
  <c r="K126" i="2"/>
  <c r="L126" i="2" s="1"/>
  <c r="L125" i="2"/>
  <c r="K125" i="2"/>
  <c r="K124" i="2"/>
  <c r="L124" i="2" s="1"/>
  <c r="K123" i="2"/>
  <c r="L123" i="2" s="1"/>
  <c r="K122" i="2"/>
  <c r="L122" i="2" s="1"/>
  <c r="K121" i="2"/>
  <c r="L121" i="2" s="1"/>
  <c r="L120" i="2"/>
  <c r="K120" i="2"/>
  <c r="L119" i="2"/>
  <c r="K119" i="2"/>
  <c r="K118" i="2"/>
  <c r="L118" i="2" s="1"/>
  <c r="L117" i="2"/>
  <c r="K117" i="2"/>
  <c r="L116" i="2"/>
  <c r="K116" i="2"/>
  <c r="L115" i="2"/>
  <c r="K115" i="2"/>
  <c r="K114" i="2"/>
  <c r="L114" i="2" s="1"/>
  <c r="L113" i="2"/>
  <c r="K113" i="2"/>
  <c r="K112" i="2"/>
  <c r="L112" i="2" s="1"/>
  <c r="K111" i="2"/>
  <c r="L111" i="2" s="1"/>
  <c r="K110" i="2"/>
  <c r="L110" i="2" s="1"/>
  <c r="K109" i="2"/>
  <c r="L109" i="2" s="1"/>
  <c r="K108" i="2"/>
  <c r="L108" i="2" s="1"/>
  <c r="L107" i="2"/>
  <c r="K107" i="2"/>
  <c r="K106" i="2"/>
  <c r="L106" i="2" s="1"/>
  <c r="L105" i="2"/>
  <c r="K105" i="2"/>
  <c r="L104" i="2"/>
  <c r="K104" i="2"/>
  <c r="L103" i="2"/>
  <c r="K103" i="2"/>
  <c r="L102" i="2"/>
  <c r="K102" i="2"/>
  <c r="L101" i="2"/>
  <c r="K101" i="2"/>
  <c r="K100" i="2"/>
  <c r="L100" i="2" s="1"/>
  <c r="K99" i="2"/>
  <c r="L99" i="2" s="1"/>
  <c r="K98" i="2"/>
  <c r="L98" i="2" s="1"/>
  <c r="K97" i="2"/>
  <c r="L97" i="2" s="1"/>
  <c r="K96" i="2"/>
  <c r="L96" i="2" s="1"/>
  <c r="L95" i="2"/>
  <c r="K95" i="2"/>
  <c r="K94" i="2"/>
  <c r="L94" i="2" s="1"/>
  <c r="K93" i="2"/>
  <c r="L93" i="2" s="1"/>
  <c r="L92" i="2"/>
  <c r="K92" i="2"/>
  <c r="L91" i="2"/>
  <c r="K91" i="2"/>
  <c r="L90" i="2"/>
  <c r="K90" i="2"/>
  <c r="L89" i="2"/>
  <c r="K89" i="2"/>
  <c r="K88" i="2"/>
  <c r="L88" i="2" s="1"/>
  <c r="L87" i="2"/>
  <c r="K87" i="2"/>
  <c r="K86" i="2"/>
  <c r="L86" i="2" s="1"/>
  <c r="K85" i="2"/>
  <c r="L85" i="2" s="1"/>
  <c r="K84" i="2"/>
  <c r="L84" i="2" s="1"/>
  <c r="L83" i="2"/>
  <c r="K83" i="2"/>
  <c r="K82" i="2"/>
  <c r="L82" i="2" s="1"/>
  <c r="K81" i="2"/>
  <c r="L81" i="2" s="1"/>
  <c r="K80" i="2"/>
  <c r="L80" i="2" s="1"/>
  <c r="L79" i="2"/>
  <c r="K79" i="2"/>
  <c r="L78" i="2"/>
  <c r="K78" i="2"/>
  <c r="L77" i="2"/>
  <c r="K77" i="2"/>
  <c r="K76" i="2"/>
  <c r="L76" i="2" s="1"/>
  <c r="K75" i="2"/>
  <c r="L75" i="2" s="1"/>
  <c r="L74" i="2"/>
  <c r="K74" i="2"/>
  <c r="K73" i="2"/>
  <c r="L73" i="2" s="1"/>
  <c r="K72" i="2"/>
  <c r="L72" i="2" s="1"/>
  <c r="L71" i="2"/>
  <c r="K71" i="2"/>
  <c r="K70" i="2"/>
  <c r="L70" i="2" s="1"/>
  <c r="L69" i="2"/>
  <c r="K69" i="2"/>
  <c r="K68" i="2"/>
  <c r="L68" i="2" s="1"/>
  <c r="K67" i="2"/>
  <c r="L67" i="2" s="1"/>
  <c r="L66" i="2"/>
  <c r="K66" i="2"/>
  <c r="L65" i="2"/>
  <c r="K65" i="2"/>
  <c r="K64" i="2"/>
  <c r="L64" i="2" s="1"/>
  <c r="K63" i="2"/>
  <c r="L63" i="2" s="1"/>
  <c r="K62" i="2"/>
  <c r="L62" i="2" s="1"/>
  <c r="L61" i="2"/>
  <c r="K61" i="2"/>
  <c r="K60" i="2"/>
  <c r="L60" i="2" s="1"/>
  <c r="L59" i="2"/>
  <c r="K59" i="2"/>
  <c r="K58" i="2"/>
  <c r="L58" i="2" s="1"/>
  <c r="L57" i="2"/>
  <c r="K57" i="2"/>
  <c r="L56" i="2"/>
  <c r="K56" i="2"/>
  <c r="K55" i="2"/>
  <c r="L55" i="2" s="1"/>
  <c r="K54" i="2"/>
  <c r="L54" i="2" s="1"/>
  <c r="L53" i="2"/>
  <c r="K53" i="2"/>
  <c r="K52" i="2"/>
  <c r="L52" i="2" s="1"/>
  <c r="K51" i="2"/>
  <c r="L51" i="2" s="1"/>
  <c r="K50" i="2"/>
  <c r="L50" i="2" s="1"/>
  <c r="K49" i="2"/>
  <c r="L49" i="2" s="1"/>
  <c r="L48" i="2"/>
  <c r="K48" i="2"/>
  <c r="L47" i="2"/>
  <c r="K47" i="2"/>
  <c r="K46" i="2"/>
  <c r="L46" i="2" s="1"/>
  <c r="L45" i="2"/>
  <c r="K45" i="2"/>
  <c r="L44" i="2"/>
  <c r="K44" i="2"/>
  <c r="L43" i="2"/>
  <c r="K43" i="2"/>
  <c r="K42" i="2"/>
  <c r="L42" i="2" s="1"/>
  <c r="L41" i="2"/>
  <c r="K41" i="2"/>
  <c r="K40" i="2"/>
  <c r="L40" i="2" s="1"/>
  <c r="K39" i="2"/>
  <c r="L39" i="2" s="1"/>
  <c r="K38" i="2"/>
  <c r="L38" i="2" s="1"/>
  <c r="K37" i="2"/>
  <c r="L37" i="2" s="1"/>
  <c r="K36" i="2"/>
  <c r="L36" i="2" s="1"/>
  <c r="L35" i="2"/>
  <c r="K35" i="2"/>
  <c r="K34" i="2"/>
  <c r="L34" i="2" s="1"/>
  <c r="L33" i="2"/>
  <c r="K33" i="2"/>
  <c r="L32" i="2"/>
  <c r="K32" i="2"/>
  <c r="L31" i="2"/>
  <c r="K31" i="2"/>
  <c r="L30" i="2"/>
  <c r="K30" i="2"/>
  <c r="L29" i="2"/>
  <c r="K29" i="2"/>
  <c r="K28" i="2"/>
  <c r="L28" i="2" s="1"/>
  <c r="K27" i="2"/>
  <c r="L27" i="2" s="1"/>
  <c r="K26" i="2"/>
  <c r="L26" i="2" s="1"/>
  <c r="K25" i="2"/>
  <c r="L25" i="2" s="1"/>
  <c r="K24" i="2"/>
  <c r="L24" i="2" s="1"/>
  <c r="L23" i="2"/>
  <c r="K23" i="2"/>
  <c r="K22" i="2"/>
  <c r="L22" i="2" s="1"/>
  <c r="K21" i="2"/>
  <c r="L21" i="2" s="1"/>
  <c r="L20" i="2"/>
  <c r="K20" i="2"/>
  <c r="L19" i="2"/>
  <c r="K19" i="2"/>
  <c r="L18" i="2"/>
  <c r="K18" i="2"/>
  <c r="L17" i="2"/>
  <c r="K17" i="2"/>
  <c r="K16" i="2"/>
  <c r="L16" i="2" s="1"/>
  <c r="L15" i="2"/>
  <c r="K15" i="2"/>
  <c r="K14" i="2"/>
  <c r="L14" i="2" s="1"/>
  <c r="K13" i="2"/>
  <c r="L13" i="2" s="1"/>
  <c r="K12" i="2"/>
  <c r="L12" i="2" s="1"/>
  <c r="L11" i="2"/>
  <c r="K11" i="2"/>
  <c r="K10" i="2"/>
  <c r="L10" i="2" s="1"/>
  <c r="K9" i="2"/>
  <c r="L9" i="2" s="1"/>
  <c r="K8" i="2"/>
  <c r="L8" i="2" s="1"/>
  <c r="L7" i="2"/>
  <c r="K7" i="2"/>
  <c r="L6" i="2"/>
  <c r="K6" i="2"/>
  <c r="V3" i="3"/>
  <c r="S3" i="3"/>
  <c r="P3" i="3"/>
  <c r="M3" i="3"/>
</calcChain>
</file>

<file path=xl/sharedStrings.xml><?xml version="1.0" encoding="utf-8"?>
<sst xmlns="http://schemas.openxmlformats.org/spreadsheetml/2006/main" count="19580" uniqueCount="153">
  <si>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</si>
  <si>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</si>
  <si>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</si>
  <si>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</si>
  <si>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</si>
  <si>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</si>
  <si>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</si>
  <si>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</si>
  <si>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</si>
  <si>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</si>
  <si>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</si>
  <si>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</si>
  <si>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</si>
  <si>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</si>
  <si>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</si>
  <si>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</si>
  <si>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</si>
  <si>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</si>
  <si>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</si>
  <si>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</si>
  <si>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</si>
  <si>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</si>
  <si>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</si>
  <si>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</si>
  <si>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</si>
  <si>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</si>
  <si>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</si>
  <si>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</si>
  <si>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</si>
  <si>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</si>
  <si>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</si>
  <si>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</si>
  <si>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</si>
  <si>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</si>
  <si>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</si>
  <si>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</si>
  <si>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</si>
  <si>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</si>
  <si>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</si>
  <si>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</si>
  <si>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</si>
  <si>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</si>
  <si>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</si>
  <si>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</si>
  <si>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</si>
  <si>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</si>
  <si>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</si>
  <si>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</si>
  <si>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</si>
  <si>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</si>
  <si>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</si>
  <si>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</si>
  <si>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</si>
  <si>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</si>
  <si>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</si>
  <si>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</si>
  <si>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</si>
  <si>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</si>
  <si>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</si>
  <si>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</si>
  <si>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</si>
  <si>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</si>
  <si>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</si>
  <si>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</si>
  <si>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</si>
  <si>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</si>
  <si>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</si>
  <si>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</si>
  <si>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</si>
  <si>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</si>
  <si>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</si>
  <si>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</si>
  <si>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</si>
  <si>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</si>
  <si>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</si>
  <si>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</si>
  <si>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</si>
  <si>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</si>
  <si>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</si>
  <si>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</si>
  <si>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</si>
  <si>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</si>
  <si>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</si>
  <si>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</si>
  <si>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</si>
  <si>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</si>
  <si>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</si>
  <si>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</si>
  <si>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</si>
  <si>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</si>
  <si>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</si>
  <si>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</si>
  <si>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</si>
  <si>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</si>
  <si>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</si>
  <si>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</si>
  <si>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</si>
  <si>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</si>
  <si>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</si>
  <si>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</si>
  <si>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</si>
  <si>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</si>
  <si>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</si>
  <si>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</si>
  <si>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</si>
  <si>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</si>
  <si>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</si>
  <si>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</si>
  <si>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</si>
  <si>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</si>
  <si>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</si>
  <si>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</si>
  <si>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</si>
  <si>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</si>
  <si>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</si>
  <si>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</si>
  <si>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</si>
  <si>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</si>
  <si>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</si>
  <si>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</si>
  <si>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</si>
  <si>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</si>
  <si>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</si>
  <si>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</si>
  <si>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</si>
  <si>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</si>
  <si>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</si>
  <si>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</si>
  <si>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</si>
  <si>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</si>
  <si>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</si>
  <si>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American Retailers</t>
  </si>
  <si>
    <t>Row Labels</t>
  </si>
  <si>
    <t>Grand Total</t>
  </si>
  <si>
    <t>Sum of Total Sales</t>
  </si>
  <si>
    <t>Sum of Operating Profit</t>
  </si>
  <si>
    <t>Sum of Units Sold</t>
  </si>
  <si>
    <t>Average of Operating Margin</t>
  </si>
  <si>
    <t>Total Unit Sold</t>
  </si>
  <si>
    <t>Total Operating Profit</t>
  </si>
  <si>
    <t>Average Operating Profit</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</si>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</sst>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6" formatCode="&quot;$&quot;#,##0_);[Red]\(&quot;$&quot;#,##0\)"/>
    <numFmt numFmtId="8" formatCode="&quot;$&quot;#,##0.00_);[Red]\(&quot;$&quot;#,##0.00\)"/>
    <numFmt numFmtId="43" formatCode="_(* #,##0.00_);_(* \(#,##0.00\);_(* &quot;-&quot;??_);_(@_)"/>
    <numFmt numFmtId="164" formatCode="&quot;$&quot;#,##0.0_);[Red]\(&quot;$&quot;#,##0.0\)"/>
    <numFmt numFmtId="165" formatCode="&quot;$&quot;#,##0"/>
    <numFmt numFmtId="166" formatCode="_-* #,##0_-;\-* #,##0_-;_-* &quot;-&quot;??_-;_-@"/>
    <numFmt numFmtId="167" formatCode="0.0%"/>
    <numFmt numFmtId="169" formatCode="_(* #,##0_);_(* \(#,##0\);_(* &quot;-&quot;??_);_(@_)"/>
    <numFmt numFmtId="171" formatCode="_(&quot;$&quot;* #,##0_);_(&quot;$&quot;* \(#,##0\);_(&quot;$&quot;* &quot;-&quot;??_);_(@_)"/>
  </numFmts>
  <fonts count="15" x14ac:knownFonts="1">
    <font>
      <sz val="11"/>
      <color theme="1"/>
      <name val="Calibri"/>
      <scheme val="minor"/>
    </font>
    <font>
      <sz val="11"/>
      <color theme="1"/>
      <name val="Calibri"/>
      <family val="2"/>
    </font>
    <font>
      <b/>
      <sz val="18"/>
      <color rgb="FF2A3E68"/>
      <name val="Calibri"/>
      <family val="2"/>
    </font>
    <font>
      <b/>
      <sz val="12"/>
      <color rgb="FF2A3E68"/>
      <name val="Calibri"/>
      <family val="2"/>
    </font>
    <font>
      <sz val="11"/>
      <color theme="0"/>
      <name val="Calibri"/>
      <family val="2"/>
    </font>
    <font>
      <b/>
      <sz val="39"/>
      <color theme="0"/>
      <name val="Calibri"/>
      <family val="2"/>
    </font>
    <font>
      <sz val="11"/>
      <name val="Calibri"/>
      <family val="2"/>
    </font>
    <font>
      <b/>
      <sz val="36"/>
      <color theme="0"/>
      <name val="Calibri"/>
      <family val="2"/>
    </font>
    <font>
      <b/>
      <sz val="14"/>
      <color theme="0"/>
      <name val="Calibri"/>
      <family val="2"/>
    </font>
    <font>
      <sz val="14"/>
      <color theme="0"/>
      <name val="Calibri"/>
      <family val="2"/>
    </font>
    <font>
      <sz val="18"/>
      <color theme="0"/>
      <name val="Calibri"/>
      <family val="2"/>
    </font>
    <font>
      <b/>
      <sz val="20"/>
      <color theme="0"/>
      <name val="Calibri"/>
      <family val="2"/>
    </font>
    <font>
      <b/>
      <sz val="18"/>
      <color theme="0"/>
      <name val="Calibri"/>
      <family val="2"/>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2A3E68"/>
        <bgColor rgb="FF2A3E68"/>
      </patternFill>
    </fill>
    <fill>
      <patternFill patternType="solid">
        <fgColor theme="0"/>
        <bgColor theme="0"/>
      </patternFill>
    </fill>
  </fills>
  <borders count="11">
    <border>
      <left/>
      <right/>
      <top/>
      <bottom/>
      <diagonal/>
    </border>
    <border>
      <left/>
      <right/>
      <top/>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43" fontId="13" fillId="0" borderId="0" applyFont="0" applyFill="0" applyBorder="0" applyAlignment="0" applyProtection="0"/>
  </cellStyleXfs>
  <cellXfs count="46">
    <xf numFmtId="0" fontId="0" fillId="0" borderId="0" xfId="0"/>
    <xf numFmtId="0" fontId="1" fillId="0" borderId="0" xfId="0" applyFont="1"/>
    <xf numFmtId="0" fontId="2" fillId="0" borderId="2" xfId="0" applyFont="1" applyBorder="1"/>
    <xf numFmtId="0" fontId="1" fillId="0" borderId="2" xfId="0" applyFont="1" applyBorder="1"/>
    <xf numFmtId="0" fontId="3" fillId="0" borderId="0" xfId="0" applyFont="1"/>
    <xf numFmtId="0" fontId="4" fillId="2" borderId="1" xfId="0" applyFont="1" applyFill="1" applyBorder="1" applyAlignment="1">
      <alignment horizontal="center"/>
    </xf>
    <xf numFmtId="0" fontId="1" fillId="0" borderId="0" xfId="0" applyFont="1" applyAlignment="1">
      <alignment horizontal="center"/>
    </xf>
    <xf numFmtId="14" fontId="1" fillId="0" borderId="0" xfId="0" applyNumberFormat="1" applyFont="1" applyAlignment="1">
      <alignment horizontal="center"/>
    </xf>
    <xf numFmtId="8" fontId="1" fillId="0" borderId="0" xfId="0" applyNumberFormat="1" applyFont="1" applyAlignment="1">
      <alignment horizontal="center"/>
    </xf>
    <xf numFmtId="3" fontId="1" fillId="0" borderId="0" xfId="0" applyNumberFormat="1" applyFont="1" applyAlignment="1">
      <alignment horizontal="center"/>
    </xf>
    <xf numFmtId="6" fontId="1" fillId="0" borderId="0" xfId="0" applyNumberFormat="1" applyFont="1" applyAlignment="1">
      <alignment horizontal="center"/>
    </xf>
    <xf numFmtId="9" fontId="1" fillId="0" borderId="0" xfId="0" applyNumberFormat="1" applyFont="1" applyAlignment="1">
      <alignment horizontal="center"/>
    </xf>
    <xf numFmtId="3" fontId="1" fillId="0" borderId="0" xfId="0" applyNumberFormat="1" applyFont="1"/>
    <xf numFmtId="9" fontId="1" fillId="0" borderId="0" xfId="0" applyNumberFormat="1" applyFont="1"/>
    <xf numFmtId="8" fontId="1" fillId="0" borderId="0" xfId="0" applyNumberFormat="1" applyFont="1"/>
    <xf numFmtId="10" fontId="1" fillId="0" borderId="0" xfId="0" applyNumberFormat="1" applyFont="1"/>
    <xf numFmtId="14" fontId="1" fillId="0" borderId="0" xfId="0" applyNumberFormat="1" applyFont="1"/>
    <xf numFmtId="164" fontId="1" fillId="0" borderId="0" xfId="0" applyNumberFormat="1" applyFont="1"/>
    <xf numFmtId="0" fontId="4" fillId="2" borderId="1" xfId="0" applyFont="1" applyFill="1" applyBorder="1"/>
    <xf numFmtId="0" fontId="7" fillId="2" borderId="1" xfId="0" applyFont="1" applyFill="1" applyBorder="1" applyAlignment="1">
      <alignment vertical="center"/>
    </xf>
    <xf numFmtId="0" fontId="8" fillId="2" borderId="1" xfId="0" applyFont="1" applyFill="1" applyBorder="1"/>
    <xf numFmtId="0" fontId="9" fillId="2" borderId="1" xfId="0" applyFont="1" applyFill="1" applyBorder="1"/>
    <xf numFmtId="0" fontId="10" fillId="2" borderId="1" xfId="0" applyFont="1" applyFill="1" applyBorder="1" applyAlignment="1">
      <alignment vertical="top"/>
    </xf>
    <xf numFmtId="165" fontId="12" fillId="2" borderId="1" xfId="0" applyNumberFormat="1" applyFont="1" applyFill="1" applyBorder="1" applyAlignment="1">
      <alignment vertical="top"/>
    </xf>
    <xf numFmtId="0" fontId="1" fillId="2" borderId="1" xfId="0" applyFont="1" applyFill="1" applyBorder="1"/>
    <xf numFmtId="0" fontId="1" fillId="3" borderId="1" xfId="0" applyFont="1" applyFill="1" applyBorder="1"/>
    <xf numFmtId="0" fontId="8" fillId="2" borderId="6" xfId="0" applyFont="1" applyFill="1" applyBorder="1" applyAlignment="1">
      <alignment horizontal="center"/>
    </xf>
    <xf numFmtId="0" fontId="6" fillId="0" borderId="7" xfId="0" applyFont="1" applyBorder="1"/>
    <xf numFmtId="167" fontId="11" fillId="2" borderId="6" xfId="0" applyNumberFormat="1" applyFont="1" applyFill="1" applyBorder="1" applyAlignment="1">
      <alignment horizontal="center" vertical="top"/>
    </xf>
    <xf numFmtId="0" fontId="5" fillId="2" borderId="3" xfId="0" applyFont="1" applyFill="1" applyBorder="1" applyAlignment="1">
      <alignment horizontal="center" vertical="center"/>
    </xf>
    <xf numFmtId="0" fontId="6" fillId="0" borderId="4" xfId="0" applyFont="1" applyBorder="1"/>
    <xf numFmtId="0" fontId="6" fillId="0" borderId="5" xfId="0" applyFont="1" applyBorder="1"/>
    <xf numFmtId="0" fontId="6" fillId="0" borderId="8" xfId="0" applyFont="1" applyBorder="1"/>
    <xf numFmtId="0" fontId="6" fillId="0" borderId="9" xfId="0" applyFont="1" applyBorder="1"/>
    <xf numFmtId="0" fontId="6" fillId="0" borderId="10" xfId="0" applyFont="1" applyBorder="1"/>
    <xf numFmtId="165" fontId="11" fillId="2" borderId="6" xfId="0" applyNumberFormat="1" applyFont="1" applyFill="1" applyBorder="1" applyAlignment="1">
      <alignment horizontal="center" vertical="top"/>
    </xf>
    <xf numFmtId="166" fontId="11" fillId="2" borderId="6" xfId="0" applyNumberFormat="1" applyFont="1" applyFill="1" applyBorder="1" applyAlignment="1">
      <alignment horizontal="center" vertical="top"/>
    </xf>
    <xf numFmtId="0" fontId="0" fillId="0" borderId="0" xfId="0" pivotButton="1"/>
    <xf numFmtId="10" fontId="0" fillId="0" borderId="0" xfId="0" applyNumberFormat="1"/>
    <xf numFmtId="169" fontId="0" fillId="0" borderId="0" xfId="0" applyNumberFormat="1"/>
    <xf numFmtId="171" fontId="0" fillId="0" borderId="0" xfId="0" applyNumberFormat="1"/>
    <xf numFmtId="0" fontId="0" fillId="0" borderId="0" xfId="0" applyAlignment="1">
      <alignment horizontal="left"/>
    </xf>
    <xf numFmtId="171" fontId="0" fillId="0" borderId="0" xfId="0" applyNumberFormat="1" applyAlignment="1"/>
    <xf numFmtId="37" fontId="0" fillId="0" borderId="0" xfId="0" applyNumberFormat="1" applyAlignment="1"/>
    <xf numFmtId="169" fontId="0" fillId="0" borderId="0" xfId="1" applyNumberFormat="1" applyFont="1"/>
    <xf numFmtId="0" fontId="14" fillId="0" borderId="0" xfId="0" applyFont="1"/>
  </cellXfs>
  <cellStyles count="2">
    <cellStyle name="Comma" xfId="1" builtinId="3"/>
    <cellStyle name="Normal" xfId="0" builtinId="0"/>
  </cellStyles>
  <dxfs count="152">
    <dxf>
      <numFmt numFmtId="14" formatCode="0.00%"/>
    </dxf>
    <dxf>
      <numFmt numFmtId="169" formatCode="_(* #,##0_);_(* \(#,##0\);_(* &quot;-&quot;??_);_(@_)"/>
    </dxf>
    <dxf>
      <numFmt numFmtId="171" formatCode="_(&quot;$&quot;* #,##0_);_(&quot;$&quot;* \(#,##0\);_(&quot;$&quot;* &quot;-&quot;??_);_(@_)"/>
    </dxf>
    <dxf>
      <numFmt numFmtId="171" formatCode="_(&quot;$&quot;* #,##0_);_(&quot;$&quot;* \(#,##0\);_(&quot;$&quot;* &quot;-&quot;??_);_(@_)"/>
    </dxf>
    <dxf>
      <numFmt numFmtId="171" formatCode="_(&quot;$&quot;* #,##0_);_(&quot;$&quot;* \(#,##0\);_(&quot;$&quot;* &quot;-&quot;??_);_(@_)"/>
    </dxf>
    <dxf>
      <alignment horizontal="general"/>
    </dxf>
    <dxf>
      <numFmt numFmtId="5" formatCode="#,##0_);\(#,##0\)"/>
    </dxf>
    <dxf>
      <numFmt numFmtId="169" formatCode="_(* #,##0_);_(* \(#,##0\);_(* &quot;-&quot;??_);_(@_)"/>
    </dxf>
    <dxf>
      <numFmt numFmtId="171" formatCode="_(&quot;$&quot;* #,##0_);_(&quot;$&quot;* \(#,##0\);_(&quot;$&quot;* &quot;-&quot;??_);_(@_)"/>
    </dxf>
    <dxf>
      <numFmt numFmtId="171" formatCode="_(&quot;$&quot;* #,##0_);_(&quot;$&quot;* \(#,##0\);_(&quot;$&quot;* &quot;-&quot;??_);_(@_)"/>
    </dxf>
    <dxf>
      <alignment horizontal="general"/>
    </dxf>
    <dxf>
      <numFmt numFmtId="171" formatCode="_(&quot;$&quot;* #,##0_);_(&quot;$&quot;* \(#,##0\);_(&quot;$&quot;* &quot;-&quot;??_);_(@_)"/>
    </dxf>
    <dxf>
      <alignment horizontal="general"/>
    </dxf>
    <dxf>
      <numFmt numFmtId="5" formatCode="#,##0_);\(#,##0\)"/>
    </dxf>
    <dxf>
      <numFmt numFmtId="169" formatCode="_(* #,##0_);_(* \(#,##0\);_(* &quot;-&quot;??_);_(@_)"/>
    </dxf>
    <dxf>
      <numFmt numFmtId="171" formatCode="_(&quot;$&quot;* #,##0_);_(&quot;$&quot;* \(#,##0\);_(&quot;$&quot;* &quot;-&quot;??_);_(@_)"/>
    </dxf>
    <dxf>
      <numFmt numFmtId="171" formatCode="_(&quot;$&quot;* #,##0_);_(&quot;$&quot;* \(#,##0\);_(&quot;$&quot;* &quot;-&quot;??_);_(@_)"/>
    </dxf>
    <dxf>
      <alignment horizontal="general"/>
    </dxf>
    <dxf>
      <numFmt numFmtId="14" formatCode="0.00%"/>
    </dxf>
    <dxf>
      <numFmt numFmtId="169" formatCode="_(* #,##0_);_(* \(#,##0\);_(* &quot;-&quot;??_);_(@_)"/>
    </dxf>
    <dxf>
      <numFmt numFmtId="171" formatCode="_(&quot;$&quot;* #,##0_);_(&quot;$&quot;* \(#,##0\);_(&quot;$&quot;* &quot;-&quot;??_);_(@_)"/>
    </dxf>
    <dxf>
      <numFmt numFmtId="171" formatCode="_(&quot;$&quot;* #,##0_);_(&quot;$&quot;* \(#,##0\);_(&quot;$&quot;* &quot;-&quot;??_);_(@_)"/>
    </dxf>
    <dxf>
      <numFmt numFmtId="171" formatCode="_(&quot;$&quot;* #,##0_);_(&quot;$&quot;* \(#,##0\);_(&quot;$&quot;* &quot;-&quot;??_);_(@_)"/>
    </dxf>
    <dxf>
      <alignment horizontal="general"/>
    </dxf>
    <dxf>
      <numFmt numFmtId="5" formatCode="#,##0_);\(#,##0\)"/>
    </dxf>
    <dxf>
      <numFmt numFmtId="169" formatCode="_(* #,##0_);_(* \(#,##0\);_(* &quot;-&quot;??_);_(@_)"/>
    </dxf>
    <dxf>
      <numFmt numFmtId="171" formatCode="_(&quot;$&quot;* #,##0_);_(&quot;$&quot;* \(#,##0\);_(&quot;$&quot;* &quot;-&quot;??_);_(@_)"/>
    </dxf>
    <dxf>
      <numFmt numFmtId="171" formatCode="_(&quot;$&quot;* #,##0_);_(&quot;$&quot;* \(#,##0\);_(&quot;$&quot;* &quot;-&quot;??_);_(@_)"/>
    </dxf>
    <dxf>
      <alignment horizontal="general"/>
    </dxf>
    <dxf>
      <numFmt numFmtId="171" formatCode="_(&quot;$&quot;* #,##0_);_(&quot;$&quot;* \(#,##0\);_(&quot;$&quot;* &quot;-&quot;??_);_(@_)"/>
    </dxf>
    <dxf>
      <alignment horizontal="general"/>
    </dxf>
    <dxf>
      <numFmt numFmtId="5" formatCode="#,##0_);\(#,##0\)"/>
    </dxf>
    <dxf>
      <numFmt numFmtId="169" formatCode="_(* #,##0_);_(* \(#,##0\);_(* &quot;-&quot;??_);_(@_)"/>
    </dxf>
    <dxf>
      <numFmt numFmtId="171" formatCode="_(&quot;$&quot;* #,##0_);_(&quot;$&quot;* \(#,##0\);_(&quot;$&quot;* &quot;-&quot;??_);_(@_)"/>
    </dxf>
    <dxf>
      <numFmt numFmtId="171" formatCode="_(&quot;$&quot;* #,##0_);_(&quot;$&quot;* \(#,##0\);_(&quot;$&quot;* &quot;-&quot;??_);_(@_)"/>
    </dxf>
    <dxf>
      <alignment horizontal="general"/>
    </dxf>
    <dxf>
      <numFmt numFmtId="171" formatCode="_(&quot;$&quot;* #,##0_);_(&quot;$&quot;* \(#,##0\);_(&quot;$&quot;* &quot;-&quot;??_);_(@_)"/>
    </dxf>
    <dxf>
      <alignment horizontal="general"/>
    </dxf>
    <dxf>
      <numFmt numFmtId="5" formatCode="#,##0_);\(#,##0\)"/>
    </dxf>
    <dxf>
      <numFmt numFmtId="169" formatCode="_(* #,##0_);_(* \(#,##0\);_(* &quot;-&quot;??_);_(@_)"/>
    </dxf>
    <dxf>
      <numFmt numFmtId="171" formatCode="_(&quot;$&quot;* #,##0_);_(&quot;$&quot;* \(#,##0\);_(&quot;$&quot;* &quot;-&quot;??_);_(@_)"/>
    </dxf>
    <dxf>
      <numFmt numFmtId="171" formatCode="_(&quot;$&quot;* #,##0_);_(&quot;$&quot;* \(#,##0\);_(&quot;$&quot;* &quot;-&quot;??_);_(@_)"/>
    </dxf>
    <dxf>
      <alignment horizontal="general"/>
    </dxf>
    <dxf>
      <numFmt numFmtId="171" formatCode="_(&quot;$&quot;* #,##0_);_(&quot;$&quot;* \(#,##0\);_(&quot;$&quot;* &quot;-&quot;??_);_(@_)"/>
    </dxf>
    <dxf>
      <alignment horizontal="general"/>
    </dxf>
    <dxf>
      <numFmt numFmtId="5" formatCode="#,##0_);\(#,##0\)"/>
    </dxf>
    <dxf>
      <numFmt numFmtId="169" formatCode="_(* #,##0_);_(* \(#,##0\);_(* &quot;-&quot;??_);_(@_)"/>
    </dxf>
    <dxf>
      <numFmt numFmtId="171" formatCode="_(&quot;$&quot;* #,##0_);_(&quot;$&quot;* \(#,##0\);_(&quot;$&quot;* &quot;-&quot;??_);_(@_)"/>
    </dxf>
    <dxf>
      <numFmt numFmtId="171" formatCode="_(&quot;$&quot;* #,##0_);_(&quot;$&quot;* \(#,##0\);_(&quot;$&quot;* &quot;-&quot;??_);_(@_)"/>
    </dxf>
    <dxf>
      <alignment horizontal="general"/>
    </dxf>
    <dxf>
      <numFmt numFmtId="171" formatCode="_(&quot;$&quot;* #,##0_);_(&quot;$&quot;* \(#,##0\);_(&quot;$&quot;* &quot;-&quot;??_);_(@_)"/>
    </dxf>
    <dxf>
      <alignment horizontal="general"/>
    </dxf>
    <dxf>
      <numFmt numFmtId="5" formatCode="#,##0_);\(#,##0\)"/>
    </dxf>
    <dxf>
      <numFmt numFmtId="169" formatCode="_(* #,##0_);_(* \(#,##0\);_(* &quot;-&quot;??_);_(@_)"/>
    </dxf>
    <dxf>
      <numFmt numFmtId="171" formatCode="_(&quot;$&quot;* #,##0_);_(&quot;$&quot;* \(#,##0\);_(&quot;$&quot;* &quot;-&quot;??_);_(@_)"/>
    </dxf>
    <dxf>
      <numFmt numFmtId="171" formatCode="_(&quot;$&quot;* #,##0_);_(&quot;$&quot;* \(#,##0\);_(&quot;$&quot;* &quot;-&quot;??_);_(@_)"/>
    </dxf>
    <dxf>
      <alignment horizontal="general"/>
    </dxf>
    <dxf>
      <numFmt numFmtId="171" formatCode="_(&quot;$&quot;* #,##0_);_(&quot;$&quot;* \(#,##0\);_(&quot;$&quot;* &quot;-&quot;??_);_(@_)"/>
    </dxf>
    <dxf>
      <alignment horizontal="general"/>
    </dxf>
    <dxf>
      <numFmt numFmtId="5" formatCode="#,##0_);\(#,##0\)"/>
    </dxf>
    <dxf>
      <numFmt numFmtId="169" formatCode="_(* #,##0_);_(* \(#,##0\);_(* &quot;-&quot;??_);_(@_)"/>
    </dxf>
    <dxf>
      <numFmt numFmtId="171" formatCode="_(&quot;$&quot;* #,##0_);_(&quot;$&quot;* \(#,##0\);_(&quot;$&quot;* &quot;-&quot;??_);_(@_)"/>
    </dxf>
    <dxf>
      <numFmt numFmtId="171" formatCode="_(&quot;$&quot;* #,##0_);_(&quot;$&quot;* \(#,##0\);_(&quot;$&quot;* &quot;-&quot;??_);_(@_)"/>
    </dxf>
    <dxf>
      <alignment horizontal="general"/>
    </dxf>
    <dxf>
      <numFmt numFmtId="171" formatCode="_(&quot;$&quot;* #,##0_);_(&quot;$&quot;* \(#,##0\);_(&quot;$&quot;* &quot;-&quot;??_);_(@_)"/>
    </dxf>
    <dxf>
      <alignment horizontal="general"/>
    </dxf>
    <dxf>
      <numFmt numFmtId="5" formatCode="#,##0_);\(#,##0\)"/>
    </dxf>
    <dxf>
      <numFmt numFmtId="169" formatCode="_(* #,##0_);_(* \(#,##0\);_(* &quot;-&quot;??_);_(@_)"/>
    </dxf>
    <dxf>
      <numFmt numFmtId="171" formatCode="_(&quot;$&quot;* #,##0_);_(&quot;$&quot;* \(#,##0\);_(&quot;$&quot;* &quot;-&quot;??_);_(@_)"/>
    </dxf>
    <dxf>
      <numFmt numFmtId="171" formatCode="_(&quot;$&quot;* #,##0_);_(&quot;$&quot;* \(#,##0\);_(&quot;$&quot;* &quot;-&quot;??_);_(@_)"/>
    </dxf>
    <dxf>
      <alignment horizontal="general"/>
    </dxf>
    <dxf>
      <numFmt numFmtId="171" formatCode="_(&quot;$&quot;* #,##0_);_(&quot;$&quot;* \(#,##0\);_(&quot;$&quot;* &quot;-&quot;??_);_(@_)"/>
    </dxf>
    <dxf>
      <alignment horizontal="general"/>
    </dxf>
    <dxf>
      <numFmt numFmtId="5" formatCode="#,##0_);\(#,##0\)"/>
    </dxf>
    <dxf>
      <numFmt numFmtId="169" formatCode="_(* #,##0_);_(* \(#,##0\);_(* &quot;-&quot;??_);_(@_)"/>
    </dxf>
    <dxf>
      <numFmt numFmtId="171" formatCode="_(&quot;$&quot;* #,##0_);_(&quot;$&quot;* \(#,##0\);_(&quot;$&quot;* &quot;-&quot;??_);_(@_)"/>
    </dxf>
    <dxf>
      <numFmt numFmtId="171" formatCode="_(&quot;$&quot;* #,##0_);_(&quot;$&quot;* \(#,##0\);_(&quot;$&quot;* &quot;-&quot;??_);_(@_)"/>
    </dxf>
    <dxf>
      <alignment horizontal="general"/>
    </dxf>
    <dxf>
      <numFmt numFmtId="171" formatCode="_(&quot;$&quot;* #,##0_);_(&quot;$&quot;* \(#,##0\);_(&quot;$&quot;* &quot;-&quot;??_);_(@_)"/>
    </dxf>
    <dxf>
      <alignment horizontal="general"/>
    </dxf>
    <dxf>
      <numFmt numFmtId="5" formatCode="#,##0_);\(#,##0\)"/>
    </dxf>
    <dxf>
      <numFmt numFmtId="169" formatCode="_(* #,##0_);_(* \(#,##0\);_(* &quot;-&quot;??_);_(@_)"/>
    </dxf>
    <dxf>
      <numFmt numFmtId="171" formatCode="_(&quot;$&quot;* #,##0_);_(&quot;$&quot;* \(#,##0\);_(&quot;$&quot;* &quot;-&quot;??_);_(@_)"/>
    </dxf>
    <dxf>
      <numFmt numFmtId="171" formatCode="_(&quot;$&quot;* #,##0_);_(&quot;$&quot;* \(#,##0\);_(&quot;$&quot;* &quot;-&quot;??_);_(@_)"/>
    </dxf>
    <dxf>
      <alignment horizontal="general"/>
    </dxf>
    <dxf>
      <numFmt numFmtId="171" formatCode="_(&quot;$&quot;* #,##0_);_(&quot;$&quot;* \(#,##0\);_(&quot;$&quot;* &quot;-&quot;??_);_(@_)"/>
    </dxf>
    <dxf>
      <alignment horizontal="general"/>
    </dxf>
    <dxf>
      <numFmt numFmtId="5" formatCode="#,##0_);\(#,##0\)"/>
    </dxf>
    <dxf>
      <numFmt numFmtId="169" formatCode="_(* #,##0_);_(* \(#,##0\);_(* &quot;-&quot;??_);_(@_)"/>
    </dxf>
    <dxf>
      <numFmt numFmtId="171" formatCode="_(&quot;$&quot;* #,##0_);_(&quot;$&quot;* \(#,##0\);_(&quot;$&quot;* &quot;-&quot;??_);_(@_)"/>
    </dxf>
    <dxf>
      <numFmt numFmtId="171" formatCode="_(&quot;$&quot;* #,##0_);_(&quot;$&quot;* \(#,##0\);_(&quot;$&quot;* &quot;-&quot;??_);_(@_)"/>
    </dxf>
    <dxf>
      <alignment horizontal="general"/>
    </dxf>
    <dxf>
      <numFmt numFmtId="171" formatCode="_(&quot;$&quot;* #,##0_);_(&quot;$&quot;* \(#,##0\);_(&quot;$&quot;* &quot;-&quot;??_);_(@_)"/>
    </dxf>
    <dxf>
      <alignment horizontal="general"/>
    </dxf>
    <dxf>
      <numFmt numFmtId="5" formatCode="#,##0_);\(#,##0\)"/>
    </dxf>
    <dxf>
      <numFmt numFmtId="169" formatCode="_(* #,##0_);_(* \(#,##0\);_(* &quot;-&quot;??_);_(@_)"/>
    </dxf>
    <dxf>
      <numFmt numFmtId="171" formatCode="_(&quot;$&quot;* #,##0_);_(&quot;$&quot;* \(#,##0\);_(&quot;$&quot;* &quot;-&quot;??_);_(@_)"/>
    </dxf>
    <dxf>
      <numFmt numFmtId="171" formatCode="_(&quot;$&quot;* #,##0_);_(&quot;$&quot;* \(#,##0\);_(&quot;$&quot;* &quot;-&quot;??_);_(@_)"/>
    </dxf>
    <dxf>
      <alignment horizontal="general"/>
    </dxf>
    <dxf>
      <numFmt numFmtId="171" formatCode="_(&quot;$&quot;* #,##0_);_(&quot;$&quot;* \(#,##0\);_(&quot;$&quot;* &quot;-&quot;??_);_(@_)"/>
    </dxf>
    <dxf>
      <alignment horizontal="general"/>
    </dxf>
    <dxf>
      <numFmt numFmtId="5" formatCode="#,##0_);\(#,##0\)"/>
    </dxf>
    <dxf>
      <numFmt numFmtId="169" formatCode="_(* #,##0_);_(* \(#,##0\);_(* &quot;-&quot;??_);_(@_)"/>
    </dxf>
    <dxf>
      <numFmt numFmtId="171" formatCode="_(&quot;$&quot;* #,##0_);_(&quot;$&quot;* \(#,##0\);_(&quot;$&quot;* &quot;-&quot;??_);_(@_)"/>
    </dxf>
    <dxf>
      <numFmt numFmtId="171" formatCode="_(&quot;$&quot;* #,##0_);_(&quot;$&quot;* \(#,##0\);_(&quot;$&quot;* &quot;-&quot;??_);_(@_)"/>
    </dxf>
    <dxf>
      <alignment horizontal="general"/>
    </dxf>
    <dxf>
      <numFmt numFmtId="171" formatCode="_(&quot;$&quot;* #,##0_);_(&quot;$&quot;* \(#,##0\);_(&quot;$&quot;* &quot;-&quot;??_);_(@_)"/>
    </dxf>
    <dxf>
      <alignment horizontal="general"/>
    </dxf>
    <dxf>
      <numFmt numFmtId="5" formatCode="#,##0_);\(#,##0\)"/>
    </dxf>
    <dxf>
      <numFmt numFmtId="169" formatCode="_(* #,##0_);_(* \(#,##0\);_(* &quot;-&quot;??_);_(@_)"/>
    </dxf>
    <dxf>
      <numFmt numFmtId="171" formatCode="_(&quot;$&quot;* #,##0_);_(&quot;$&quot;* \(#,##0\);_(&quot;$&quot;* &quot;-&quot;??_);_(@_)"/>
    </dxf>
    <dxf>
      <numFmt numFmtId="171" formatCode="_(&quot;$&quot;* #,##0_);_(&quot;$&quot;* \(#,##0\);_(&quot;$&quot;* &quot;-&quot;??_);_(@_)"/>
    </dxf>
    <dxf>
      <alignment horizontal="general"/>
    </dxf>
    <dxf>
      <numFmt numFmtId="171" formatCode="_(&quot;$&quot;* #,##0_);_(&quot;$&quot;* \(#,##0\);_(&quot;$&quot;* &quot;-&quot;??_);_(@_)"/>
    </dxf>
    <dxf>
      <alignment horizontal="general"/>
    </dxf>
    <dxf>
      <numFmt numFmtId="5" formatCode="#,##0_);\(#,##0\)"/>
    </dxf>
    <dxf>
      <numFmt numFmtId="169" formatCode="_(* #,##0_);_(* \(#,##0\);_(* &quot;-&quot;??_);_(@_)"/>
    </dxf>
    <dxf>
      <numFmt numFmtId="171" formatCode="_(&quot;$&quot;* #,##0_);_(&quot;$&quot;* \(#,##0\);_(&quot;$&quot;* &quot;-&quot;??_);_(@_)"/>
    </dxf>
    <dxf>
      <numFmt numFmtId="171" formatCode="_(&quot;$&quot;* #,##0_);_(&quot;$&quot;* \(#,##0\);_(&quot;$&quot;* &quot;-&quot;??_);_(@_)"/>
    </dxf>
    <dxf>
      <alignment horizontal="general"/>
    </dxf>
    <dxf>
      <font>
        <b/>
        <i val="0"/>
        <sz val="12"/>
      </font>
    </dxf>
    <dxf>
      <numFmt numFmtId="5" formatCode="#,##0_);\(#,##0\)"/>
    </dxf>
    <dxf>
      <numFmt numFmtId="171" formatCode="_(&quot;$&quot;* #,##0_);_(&quot;$&quot;* \(#,##0\);_(&quot;$&quot;* &quot;-&quot;??_);_(@_)"/>
    </dxf>
    <dxf>
      <alignment horizontal="general"/>
    </dxf>
    <dxf>
      <font>
        <b/>
        <sz val="11"/>
        <color theme="1"/>
      </font>
    </dxf>
    <dxf>
      <fill>
        <patternFill patternType="solid">
          <fgColor theme="0"/>
          <bgColor theme="0"/>
        </patternFill>
      </fill>
      <border diagonalUp="0" diagonalDown="0">
        <left/>
        <right/>
        <top/>
        <bottom/>
        <vertical/>
        <horizontal/>
      </border>
    </dxf>
    <dxf>
      <font>
        <b/>
        <i val="0"/>
        <sz val="12"/>
        <color theme="1"/>
        <name val="Calibri"/>
        <family val="2"/>
        <scheme val="minor"/>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alignment horizontal="general"/>
    </dxf>
    <dxf>
      <numFmt numFmtId="171" formatCode="_(&quot;$&quot;* #,##0_);_(&quot;$&quot;* \(#,##0\);_(&quot;$&quot;* &quot;-&quot;??_);_(@_)"/>
    </dxf>
    <dxf>
      <numFmt numFmtId="169" formatCode="_(* #,##0_);_(* \(#,##0\);_(*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69" formatCode="_(* #,##0_);_(* \(#,##0\);_(* &quot;-&quot;??_);_(@_)"/>
    </dxf>
    <dxf>
      <numFmt numFmtId="14" formatCode="0.00%"/>
    </dxf>
    <dxf>
      <font>
        <b val="0"/>
        <i val="0"/>
        <strike val="0"/>
        <condense val="0"/>
        <extend val="0"/>
        <outline val="0"/>
        <shadow val="0"/>
        <u val="none"/>
        <vertAlign val="baseline"/>
        <sz val="11"/>
        <color theme="0"/>
        <name val="Calibri"/>
        <family val="2"/>
        <scheme val="none"/>
      </font>
      <fill>
        <patternFill patternType="solid">
          <fgColor rgb="FF2A3E68"/>
          <bgColor rgb="FF2A3E68"/>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s>
  <tableStyles count="5" defaultTableStyle="TableStyleMedium2" defaultPivotStyle="PivotStyleLight16">
    <tableStyle name="Slicer Style 1" pivot="0" table="0" count="1" xr9:uid="{52955BD3-A4A7-48C6-874A-98F9AA5634A8}"/>
    <tableStyle name="Slicer Style 2" pivot="0" table="0" count="3" xr9:uid="{0932C383-06C2-47C1-81DA-06F58659BDF1}">
      <tableStyleElement type="headerRow" dxfId="120"/>
    </tableStyle>
    <tableStyle name="Timeline Style 1" pivot="0" table="0" count="8" xr9:uid="{78EADE5F-56E3-4B2E-B4F7-98EA00C97379}">
      <tableStyleElement type="wholeTable" dxfId="129"/>
      <tableStyleElement type="headerRow" dxfId="128"/>
    </tableStyle>
    <tableStyle name="Timeline Style 2" pivot="0" table="0" count="8" xr9:uid="{A310B9D6-C7A9-4983-B6C7-B02FF411E91A}">
      <tableStyleElement type="wholeTable" dxfId="127"/>
      <tableStyleElement type="headerRow" dxfId="126"/>
    </tableStyle>
    <tableStyle name="Timeline Style 3" pivot="0" table="0" count="8" xr9:uid="{F69B295E-D86C-46DE-98BF-2F8B56E4312A}">
      <tableStyleElement type="wholeTable" dxfId="125"/>
      <tableStyleElement type="headerRow" dxfId="124"/>
    </tableStyle>
  </tableStyles>
  <extLst>
    <ext xmlns:x14="http://schemas.microsoft.com/office/spreadsheetml/2009/9/main" uri="{46F421CA-312F-682f-3DD2-61675219B42D}">
      <x14:dxfs count="3">
        <dxf>
          <border>
            <left style="thin">
              <color auto="1"/>
            </left>
            <right style="thin">
              <color auto="1"/>
            </right>
            <top style="thin">
              <color auto="1"/>
            </top>
            <bottom style="thin">
              <color auto="1"/>
            </bottom>
          </border>
        </dxf>
        <dxf>
          <font>
            <color theme="0"/>
          </font>
          <fill>
            <patternFill>
              <bgColor theme="4" tint="-0.499984740745262"/>
            </patternFill>
          </fill>
        </dxf>
        <dxf>
          <font>
            <color theme="0"/>
          </font>
          <fill>
            <patternFill>
              <bgColor theme="4" tint="-0.49998474074526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2"/>
          </x14:slicerStyleElements>
        </x14:slicerStyle>
        <x14:slicerStyle name="Slicer Style 2">
          <x14:slicerStyleElements>
            <x14:slicerStyleElement type="unselectedItemWithData" dxfId="0"/>
            <x14:slicerStyleElement type="selectedItemWithData" dxfId="1"/>
          </x14:slicerStyleElements>
        </x14:slicerStyle>
      </x14:slicerStyles>
    </ext>
    <ext xmlns:x15="http://schemas.microsoft.com/office/spreadsheetml/2010/11/main" uri="{A0A4C193-F2C1-4fcb-8827-314CF55A85BB}">
      <x15:dxfs count="18">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4" tint="-0.499984740745262"/>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4" tint="-0.499984740745262"/>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5"/>
            <x15:timelineStyleElement type="timeLevel" dxfId="14"/>
            <x15:timelineStyleElement type="periodLabel1" dxfId="13"/>
            <x15:timelineStyleElement type="periodLabel2" dxfId="12"/>
            <x15:timelineStyleElement type="selectedTimeBlock" dxfId="17"/>
            <x15:timelineStyleElement type="unselectedTimeBlock" dxfId="16"/>
          </x15:timelineStyleElements>
        </x15:timelineStyle>
        <x15:timelineStyle name="Timeline Style 2">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3">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Dashboard_Practice.xlsx]Sheet1!PivotTable2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Sheet1!$B$8</c:f>
              <c:strCache>
                <c:ptCount val="1"/>
                <c:pt idx="0">
                  <c:v>Total</c:v>
                </c:pt>
              </c:strCache>
            </c:strRef>
          </c:tx>
          <c:spPr>
            <a:solidFill>
              <a:schemeClr val="accent1"/>
            </a:solidFill>
            <a:ln>
              <a:noFill/>
            </a:ln>
            <a:effectLst/>
          </c:spPr>
          <c:invertIfNegative val="0"/>
          <c:cat>
            <c:strRef>
              <c:f>Sheet1!$A$9:$A$21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Sheet1!$B$9:$B$21</c:f>
              <c:numCache>
                <c:formatCode>_("$"* #,##0_);_("$"* \(#,##0\);_("$"* "-"??_);_(@_)</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2325-46D1-97D4-F9981D93AF5D}"/>
            </c:ext>
          </c:extLst>
        </c:ser>
        <c:dLbls>
          <c:showLegendKey val="0"/>
          <c:showVal val="0"/>
          <c:showCatName val="0"/>
          <c:showSerName val="0"/>
          <c:showPercent val="0"/>
          <c:showBubbleSize val="0"/>
        </c:dLbls>
        <c:gapWidth val="219"/>
        <c:overlap val="-27"/>
        <c:axId val="524563407"/>
        <c:axId val="524558415"/>
      </c:barChart>
      <c:catAx>
        <c:axId val="524563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558415"/>
        <c:crosses val="autoZero"/>
        <c:auto val="1"/>
        <c:lblAlgn val="ctr"/>
        <c:lblOffset val="100"/>
        <c:noMultiLvlLbl val="0"/>
      </c:catAx>
      <c:valAx>
        <c:axId val="52455841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563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Dashboard_Practice.xlsx]Sheet1!PivotTable2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Monthly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pivotFmt>
    </c:pivotFmts>
    <c:plotArea>
      <c:layout>
        <c:manualLayout>
          <c:layoutTarget val="inner"/>
          <c:xMode val="edge"/>
          <c:yMode val="edge"/>
          <c:x val="0.13943832355797889"/>
          <c:y val="0.14628672482419938"/>
          <c:w val="0.83726756958426607"/>
          <c:h val="0.75387765621795344"/>
        </c:manualLayout>
      </c:layout>
      <c:barChart>
        <c:barDir val="col"/>
        <c:grouping val="clustered"/>
        <c:varyColors val="0"/>
        <c:ser>
          <c:idx val="0"/>
          <c:order val="0"/>
          <c:tx>
            <c:strRef>
              <c:f>Sheet1!$B$8</c:f>
              <c:strCache>
                <c:ptCount val="1"/>
                <c:pt idx="0">
                  <c:v>Total</c:v>
                </c:pt>
              </c:strCache>
            </c:strRef>
          </c:tx>
          <c:spPr>
            <a:solidFill>
              <a:schemeClr val="accent1">
                <a:lumMod val="60000"/>
                <a:lumOff val="40000"/>
              </a:schemeClr>
            </a:solidFill>
            <a:ln>
              <a:noFill/>
            </a:ln>
            <a:effectLst/>
          </c:spPr>
          <c:invertIfNegative val="0"/>
          <c:cat>
            <c:strRef>
              <c:f>Sheet1!$A$9:$A$21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Sheet1!$B$9:$B$21</c:f>
              <c:numCache>
                <c:formatCode>_("$"* #,##0_);_("$"* \(#,##0\);_("$"* "-"??_);_(@_)</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CA2B-45DF-82BA-7708558503A2}"/>
            </c:ext>
          </c:extLst>
        </c:ser>
        <c:dLbls>
          <c:showLegendKey val="0"/>
          <c:showVal val="0"/>
          <c:showCatName val="0"/>
          <c:showSerName val="0"/>
          <c:showPercent val="0"/>
          <c:showBubbleSize val="0"/>
        </c:dLbls>
        <c:gapWidth val="40"/>
        <c:overlap val="-27"/>
        <c:axId val="524563407"/>
        <c:axId val="524558415"/>
      </c:barChart>
      <c:catAx>
        <c:axId val="524563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524558415"/>
        <c:crosses val="autoZero"/>
        <c:auto val="1"/>
        <c:lblAlgn val="ctr"/>
        <c:lblOffset val="100"/>
        <c:noMultiLvlLbl val="0"/>
      </c:catAx>
      <c:valAx>
        <c:axId val="524558415"/>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24563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Map of Units Sold</cx:v>
        </cx:txData>
      </cx:tx>
      <cx:txPr>
        <a:bodyPr spcFirstLastPara="1" vertOverflow="ellipsis" horzOverflow="overflow" wrap="square" lIns="0" tIns="0" rIns="0" bIns="0" anchor="ctr" anchorCtr="1"/>
        <a:lstStyle/>
        <a:p>
          <a:pPr algn="ctr" rtl="0">
            <a:defRPr/>
          </a:pPr>
          <a:r>
            <a:rPr lang="en-US" sz="1800" b="1" i="0" u="none" strike="noStrike" baseline="0">
              <a:solidFill>
                <a:srgbClr val="000000">
                  <a:lumMod val="65000"/>
                  <a:lumOff val="35000"/>
                </a:srgbClr>
              </a:solidFill>
              <a:latin typeface="Calibri"/>
              <a:ea typeface="Calibri"/>
              <a:cs typeface="Calibri"/>
            </a:rPr>
            <a:t>Map of Units Sold</a:t>
          </a:r>
        </a:p>
      </cx:txPr>
    </cx:title>
    <cx:plotArea>
      <cx:plotAreaRegion>
        <cx:series layoutId="regionMap" uniqueId="{89E187CD-ED28-4C00-87C5-943020E629C8}">
          <cx:tx>
            <cx:txData>
              <cx:f>_xlchart.v5.2</cx:f>
              <cx:v>Units Sold</cx:v>
            </cx:txData>
          </cx:tx>
          <cx:dataId val="0"/>
          <cx:layoutPr>
            <cx:geography cultureLanguage="en-US" cultureRegion="US" attribution="Powered by Bing">
              <cx:geoCache provider="{E9337A44-BEBE-4D9F-B70C-5C5E7DAFC167}">
                <cx:binary>1H1pc9u40u5fSeXzpYfEQhCnzrxVQ+3WYseO4yRfWIrtkOAG7tuvf5uQbFkcZeJb41u3pJlCiEY3
BfEh0I3uBvzfh+Y/D+HTNvvQRGGc/+eh+fOjVxTJf/74I3/wnqJtfhGJh0zm8mdx8SCjP+TPn+Lh
6Y/HbFuL2P0D6Qb548HbZsVT8/F//gt3c5/kSj5sCyHjT+VT1t485WVY5P/QdrLpw/YxEvFY5EUm
Hgrjz48jGcdPD4V4KIuPH57iQhTt5zZ5+vPjEePHD38Mb/e3r/4QQu+K8hFkiXFBGTUoxlRXH+Pj
h1DG7r5ZY+iCYQtZBqLPX7rZRiD4xt6ovmwfH7OnPIdfpP4dCB91H9o+f/zwIMu46J+cCw/xz493
sSieHj/cFtviKf/4QeRytGMYyf433N2qH/3H8bP/n/8OCPAYBpRX8Ayf2e+a/obOX5noZLx9fkj/
HhlMLhDHCB494erDjpExDOPCNAnlJjWfkdu9FTuA3tCh0+C8CA6A+ev7WQKzCEMRSwHvzbuNGf3C
QMQglOo7ZKxjZCx+YRDLxNSiu3b+/N07ZN7So9PQHCQH2CxWZ4nNX+H2xzZ6z0ED0xUMCmTqfDed
4QE05oVFdIyRjk5C84YOnUbmRXAAzF/nAcw/T7ivB84R5/+lssH8guqYmibDu6c/mNI4v9ANCwM2
xq7dPB44Az3w626dxmggfvRLzkPJrLd5vn3wyvypKN5zQkMXBkOYUhOU/JH2BxWjg2EA1sEOEJjp
XuuYN/fnNCAD8cHQWf91lnPafFtvhXh+Tv/eDjD4hWnoFjN166SFZlB6QREj3MTk+Vt3eub3PTkN
y7PcAI/54izxGD+FgEj29Pxs/j0iMI3pPSAwYl6UyNGooRfEtEyCDWvXPjCd39Kj08gcJAfYjCdn
iQ1ozTx4R/VvErC8CCxn+F79o+P5zKDoAjEOKoaDYfB6Jvt9T04j8iw3wOOv5XnikQXbON++o2qB
VQwMAkvHPSb9Z2Arc3RBMIc5jO5nt8FY+esNPfoFMi+SQ2xuzhKbkQxltn2Uz+/tO8xj1gXgAasY
gk5rFh00C2EWNgeD5S1dOQ3KQXIAyujqPEHZhuKnzGLxjpMYZheIEtMEI/g0LMoiYDCP6XvPwPMr
sffMvKlPv8DnlewQofM0x6YwasTjO8KDrAvKKTUQhmX9a7VvwVRmMUwQqBf1GYyaN/TkNCgvggNE
puextjzqNfgxZ08yc991wKALk4CP0mL7Rf1gWWnhC0IIZuTZgh4A84YOnQbmRfDoJ8IvPM+hsnjc
eu+oXgi5wBbXGbjKTqp+wyAXJuWYgf45nsF+25HTcOzFBmAsxmepWdYiz/v/k+Qd15IY3GMIli4v
jsnhFAZrTWoiAGRvEQwcMG/s1Gl4joQHIK1vzxKkRfwotu/q9OcXve8LVPtuyPAhQOYFBAQs3eT7
cM1gyf+GDp0G50VwAMxic57AyPodVT5BFzojJmWEvGj215qfY/Br6jq4afbtg2Gz+E1vfgGJkhri
cZ6q5a7Yes9z/DssXPgFRpjBinG/qBwofBUaYxZCyBwg8bt+nEZiJzVA4u4845S3siy8D6NtJiEs
9o5jBOMLrmNOkGGcHCOWDo4AsMAAm93UNkDm7f06jdFQfoDW7egs57EbDyLcHxZ5uI0f32/8QNDf
RBbidO+fHDplGCQFGBZoGYguq8/AYH5rr04jdSw9wOlmcZY4Ld/bbWbBWpLAeoax3Wgyjtea3ALb
GmJlEE3bIQQz4Gt35u/7cxqbZ7kBKsvzNM+W8EjKh6B9fjbvoHlYH2vByCKnHcwWBfsMMCPE3OEy
sM/e0qNfIPPyW4bYfDvLEbOSpcjf2XjWL7gF2seiMF8d2WcG6B4D7AFrb1YPUHlTX07D8kp0gMvq
PC21tXjwhLuN32/MgB/AYoRxZp32A8CYYRCQYfwXUf+39Og0OAfJATbr89Qy662I3zGOSegFBj8z
oa+UyOthY/ILZJgGgbXPycnst935BSq7XzGE5DwjmOtt1r6vcYYhKtPrGMqPJzFmXjDdgJRAvkdj
YJS9pSe/AuT5NwwxGZ+larnf5h6k5hbyPScxdkEMAzMMw0F9hpFlpF9A/gyGRNkBLm/rzWlkXssO
sLk/V/UCScy5LN5x5UlMmMa4AWHk0wkyHJIC+pA/5NI+K7VdoGwt3tCX08C8Eh3gsj5Ph9mXpyyS
cfH8gP69pQxaX2cUwX8DYwwyyk0Tmdy09kmAg4j/G3pyGpMXwQEiXz6f5SzWu8tlmYn3gwQ0CzYZ
JFqQvYtmMIf1uRiMQbT/2S8wcNG8pUenoTlIDrBZn2fYfw1D5V39/oRd9EmWBocgpfoMBo2hQ2QG
EpvQ35L83tCVX2Dy/BuGkJzncNk8/cjeN5ms3xqDGOh8SL08pfIhWxlWm33M+XTq0lt6dBqag+QA
m815Gsn3In+QcS7e0x6D2DHoD4oh03/3ObaWYQ8GuGkgT4OfTsZ4U5dOo/NKdADP/XkuKzdP1fY9
M2QgPxaS/AnYZPtnP3BeGoYJYWaK+ywaNbCg/bXz8vf9OQ3Ms9wAlc2Xs9T/m6f6w3wbJbCWec/k
ZYIvTIuaBn/e8DfQNL3vH2Y8BBHol1nvGJw3dutXGB2JD6Gany1Ul09Z/tQ+v8jvYD/DJjMMIFB8
2lhjMAFCHgdsP93Pf+T5u3eLm/71+X2ffg3Ss+wQocuzRWj91IiHd8xvgtRmiHZiZpC9fTAYSYZu
XsDGDQDR+tsEV3/4fW9+jc2z7BCb9dli801mwfP7+w5jB12AmwzB/otBYgCjEPjUdWKBpa0+g7BZ
P2h+15Vfw7KTHILy7TxBkdn/mzQBSCnHkPNHweP/jMBrnzODvbMWJQaD2Oaz0X2kft7cr1/gNJAf
ojU6S7SughBSN991Iy3gZGEIY+7zzPSBDcchEApzm64ziNuoz/Pw3amft/ToNEIHyQE2V+e5p2aj
3rjxNnhfpyf4o4mJQbXsvWj8eP0DRgNsQuvPD3i2D47xeWuvTmN0LD3AaTM+zzHkiXc0Dgg8ftjV
BI7pfQLHwDiAzQIMNqFR6xf4XP2mN6dx2UkN8Lg6T6P6Knty3zWCAwlq2IJ9mXifmjEcMSqCA/lp
eGCt/b4jvwBj/wOGcNyc5fC4forjvA2r7bvudYJhYnHY6rRX9vpQzTB2YWHL6tOgdloGtg++Ngfe
2qvTCB1LD3C6/usscdrlQb67uoG1DoZUAHAN7HAYGNa9ukEY9qMZ5mAd+tb+nEboWHqA0O15KprP
MJLgNKSnd8zkwBSONQFHNGw7fxkmr61qqw+RYthV+Aunzpu6dBqhV6IDeD6fZyT081PzrhugDbDD
sEVAsewWNENDGpylcB4NzHD7zWuDGe633fkVLOpXDCH5epZz2hcBGwbfVe/AHlsIpoFnBlLS1Wdg
njHrwuTgBQUHzwtqr/XOW3p0GpiD5ACbL+epb+6f8uLD4UftHtK/d+FArBqOcaKQM/iLPZ06nIoC
6Thc3wMEAL4G6M3dOo3SQHwA1f15RhTuWwknCrrPD+rfgwT7okDdQDLHLw53gOgoJEX1J3Loe/Pt
+bt3ToI3dOgX8Dz/kiEw/5+cbb8+V/Dl7MXxtthO1KGNr44W/OdW9dvhNMmB6P4938H38PqkxOen
u3j88yMiYIi9HAXZ3+JofAzOwtoNnRe5p21e/PlRM80LWL5iSM0lHIEzFTJ1ahjuf36E06IuCIec
XkgnQRxxE9ZSce/n+PMjxI8wHBoBWST7QyPzfsMRiEBaI1gg4I0wIKjO4fiCl9Myr2XYwlLv5WHs
6x/iMrqWIi7yPz9C2t3HD8mOr+8lGDowM+gc5gDEwM0Bu7+h/WF7A+83sBv/JzT8LDbqgD6lWK5p
rOO7Jg3ROPE6PjMqE93VJEXjqMv4TLXqlmbsWlEW411rGAb71lOy6laK+ZSswbfCld7YrZJ0qQor
DNPEPtR506ZL1hcDmu92yTOjlq/MuGjmLumy1aEIE/66KkikLWUw5ynH924SRitY5Lojra+mbaxP
6tpjM2Sm5B6x4jGIi/rKbTrb8LyJZJk/Dbq6/U6TdBQXBr+v3GZKuV8Ujq2zjoxDp3OWbZs6S3Vl
JtxZxo5rZvahHjgGvqwq3w5a3Z0Q5rR2kWHfHVt1Zyyb0GDpFE5FNJaq7pnllSYd/UcSCH/e+iRe
+Z0nV2FfeE7DRqGekNGgQVVVYYpMroIk0HJbXSZz7tbBSrWFTaNNXK/xJ67bVtMGd9bGz7Nq6iaO
tfH6q65pGjvjVI4TYyZznH/heqpdF6EMZoHmSbtJKrmp+sLRAihY2to0iWu7KGq3TGwSmdE4SV0+
w0WxMdyi27iJRm4NOGhygirHnWZNRm89N6nXbpLfpVHkjHVPp9VNEPj5ZeONmEnzm1IPixv4HdU8
FkLsaKqhHys2F767UFWzQ+7NPwmpG4W0muNMykXdYJnaVJTtsraC14WiJYg1rxoUrSLJ3R5zC29a
v5oTow6vMiy8W8fR6CwnpjHKiOndNnlr2FWdN2Mf1cUsDQq8NAxUXiasruaWkYoNbXxzEludvEGN
hUdUC7z7IGSxXTe8WiZxqo8lasKRX+f+F3UVvlzltSZ2tMMV5HKguR965sQIMzEyWExn3HNKb6Tq
dVzRmRtxd14ZbTmuOi+1tbz2blkTxPMuq9K52+jWTZJXmV1pkf/oNfWkSL3oe+G0xtgjmljTAjkr
Fwdk7BStM5UloXaUOK5hg5ub2vDSy2kSIrnxWk9udJbJTdsXKaup3fAsmaqGzGo9A8YNtGheQW0r
TR5Y2axTJ/yO/Kj2RglPtcu+GsdV5Y0k67RLXMrvMDzhB71Us5hkn/JuYeAuWna0wKlNAmIs/TgM
3HEB/uQJrrtsR9y1+7nxw0wib84iKibS08xRWWm+NaPag1ZEzTpgDt5EDR9ZPgu7L1VYh7aeCteK
bcstQtugSWu7NGiveUebXRGTMUiI1xS3sWyZZt3MIcDahM2oIaidhcwVn6QjkY3aLHoQtTtv/LK5
p3m2YXE6C/p5RBUw6zlL2s8jqhqpyeRQBwCvnC4WNssMf1VURrT2MsLGoG66r66jr8wcmY+e6G5J
R8V9ZPF6olPHX8kui9YCNtDvWKu4W/kkkvevVOEJ7QI+v4F2gcA7IhySWHrnFCiaXvu80i7MiETp
mZ71FJgiXAge+KGNuEgutcSUl0WAoK4uh/Uh66v63y6HsnnbBSOtaMiE4E6/K1P3JqVtcxUJ4d/J
euREeTRyZOtMwh5mVRhmR2AOi4JVHBY7eoSkh23VavUSjZY5E8V3EHuRONAp6lxsK4nff0caZ+s0
ruPb1soCO69k/UmgLFs5puePqVkkWzeoLt0Gu18irokFsZxo6mZWsq2WhXCDbR7JfApHaFtzMwzy
L5oWLSI/sOuuuG3cLr7WzILeRF65dltWfm0p9eYdbGWZGKwov8ZVGtlRlntXEc3deeYyY2RkRmTz
rPW+V07ejiJdb1ZVbLW3UZBes56eW4030aPOWaSCxvddqY8UveQ+m7aFj2ZOFHjfjeKqbhv21Wlj
bV6VGZkosluRReEn4s7lVrEsSBeMndoV3zHywU31YoidevssyMM9sm3AGQBLG0QwJA/AoQK8b3/1
9nU+tnJTN8WjbwQ4ECNQXb4edN+J3pmjukVgMyQOvik7C1S5bL/rITdHmlvkqy5v8Y3navctDNip
UUt/3IZOsMqwHqyiJNtfKZpmRddB3LnzAV3xNqXZ5LbiOzT7Znqd4Qye+InbKZqe+7PEKz8xSuSk
Kct6pRcRXQWZ5U8i2blfC9O/Yv3gpg69Tk2i3ytW5JE9a9WhV6yShexRavjaTyLj3nRaOTESwxtn
XuESz9aI1iXxtVXWCxiS09onvmv3V3pIAtd2S29/ddw65NMaMW0CCRLHfNLKjUuUlWRkxVxfaW33
uuCJsfCxmS0G9ANv4CT6SlVNKldFEzlzEbRtaR9YDrKKRmV8heqwmStR1ajoQ7GI6zdagOpxI4Op
04XtZ1Ce/siwjOyr2RbCFoVV/3CTYt0FrufaflDYQmilsCOR2AXl2Y0homyk0fjO8Bv/Cnk6unup
ddzFd0Kkd6iK/Cujr/VtqoZAUx043yTX9d/wcpfD97nwDar20nb4vr7tUHvpGY1DtggSUdq+Iby1
lbhk1FAkxxEj7lrR1NWhCFSDG5KRaTR7vlPMXuM4838eyRQS5l8PZFg7QQAQtnEjCmcaW5gNBnJS
tpLB22s9am5oUM2mRoomakkhjVlYIu2zqgTBvKaJ9jkRprwV7baK2NLJfXdtmhnYEy/VxNHBnvBr
Z9fKBcs+cbcd6zBT0S5FK0xCd54nOlrR/gr3NHWlaIdWmTja7MCnrmpR3xhxJ1Y142C9EtRMizTL
r4LO3ReqQZa8geXEM02xdDA9j1RDQsOG2lkvB9HR/W0Ut2LkQcvtf37GDCIPw2eM4bR13ocnYAfp
8Bk3ntCQl2HtUfj6bdFl1ieL+f46D5xqpGZNMLseyhhbn8C8FOv0hW4BPX+hV52oRzJFbW+mPTRM
8Ff8io5d9hA6W5HxG16EXWnDBGqsnJeZYXfV0/QuTye+MInNvVwHxn7iUM2qUCNaXSlGsECIDXn/
cEdF3N3cMpx4lHaePtYkLDzSMEjsuOLxMu0XHpHE+szTsRirqh5b4afC8Hc12XNgx01s0URyKej3
rghHltPSZZgW+VWN6mRUiCB6SAEi3zGb7xEsRSYHDpM+OvQyryxzwTAO7MIw4cU71BP8G4vL/DuK
DBaHcIobJxAThzX9scpzaSU0vfHwI40Ld5QLYazKl8LMBTxFVS8KAtZh4k5wIfLLAymNYXiFosKT
TlCy0URANkEe2j728jVpS7JBfaHowifhhLcGGQ0aVGvDQ1jZIjEpSq4VC9kJFm50WfljgaKvaSOM
BZU0v8qbMr/C/VVPl8Rs5zvewCfBFSmDZUUqdNchya8ZE8usTvAdDlrrum9LdetVW97XCKk/Sxm2
E4m0dJHXib9UV37d7q/Cl6tD6+HKrZm/DFCezf55hFl/m8UogvP14ITW/mww2M81mMUKU+h+G8QO
nLQQjw2DmdIuuxTWLDosXEzDipaqmlLHsGnmd2PZgZVsq+YBo295jI127Iqp6e+hOA/s6paqqm5p
JfQqRDiaCr9oN4LgBNmFE5abZKkoXY3bTaDILPGdqVvrjR3CEET2oR38WKXNWBjMOkO0m13z/i4G
rKvtLIvoRLqTJLPKAtaQZbYyfJlGY3WpilwLnWXkTlRFr0m2esV8YGv7Fg9CD0stnMD5bnA7Rdpd
OqWAiZVhZ+rkoVzncdxOE7BibAbeiLWiqYLCWqux1aVVs1Wit9nC9ApvTzswerzY30HReEI55PD+
o0GK//YGYDgzzoRkMDhAoT/kRz8enR7znNBv9ewxKOIuJxOW8Gnmtdo6tNLrRGuqhartSMxwOjuL
y3bswvmAo3BX77lVux+I9rJm2aKNLW2NI49Ws5bLV7dRDYpXQIRmXMi6sJ0k80e+7LRvFMU3MskM
1wYPWVsw+NfF1w2K0++1k7ijsIj1W93rmkksNWedJrq/QCJOF5bp4XUAVtPEqP3sFkexP2pzz/3e
39ELmN7fkThucGNhL5sRLcF2UafRA4SQZmlTt19FFTmTTmP1pRGazrXiCDOz3oS+79uFmq/6+akh
pb5iatKq0zaxKXbDafnScmCUqAzH2K3iUVzj/BNvpB2mjXdLUu7dorpEY8GtfKpoLxxFkwZjo3Fu
0t6BQDsvniLHEeO8ryqaCFk0TTkY/0y5HNyXegxL9U+KUdE07vvjzvDzT6rhcK9IeS5iRGwj14pL
knqTtLDiTek24BDprxiK5CahMV0aqTsZ0BWHauwlFetBiPaSWS/5clvFoeiKDYlmd1tFGogf3zbn
8jdGG2wcHloUFE7WheUXrP/hBYVzdo7fdpd3PuVJof0I8mBSgO8C21pmpWNDls1Y6YiDLrEq3mys
74og4gRYlU5pI5yOg67b8yuakuxE12yqB3iR+rv2Wmp3r+P7775U+OwngykvaKL8U9QXFbvxdJJe
7yy/3vyDJfiB4lpRcJ34K1KiUQOz0KegCOkt1yp3nBNJZq7D6W3cmf7STFFqq9bGaOhtL0AceA0U
CTyuIFB3dpjn8UxZqBoPyjFoCDlXVTdKyzEKDTnXe2e65zy3Ks/7oVV53lWr3jMPZI1Aj+9kVEeL
Lml+Oi2Krj3di3eF5laPXRIYC0VSjaUVVgsfZT8jI4+vQx114waywOGXwNbmcupjd1z1Vo1f5cGo
RS29Slu9XLKcJhOaO+73nGmjzPHw165zxq6bypnTlN4Y5hbvtkqxd2sEzYS7hXalSI1oJBhZiTeu
qQ9TXFmjCS/KeOppohpRQ/KrlHDrivVXCXVdG7wp4eLQ0AScrFOtGym2A13dpCzi6lUD+Ao7G+sa
GBvCId2yylLwbgRgk/uJvNY186FoWfO1rWQ8ZQZtZ2aStF+dUl6ZpVXfBJ73m3HAIIZzZFiDVwzO
MdJh1yn8gTAwrwc+sLJ2rExPu+ZHk4GnX7fjRottkzR0DXbaJ0kjJxmxgvzElceXna9Xt+C2zecB
i+qRqqqiSj6bcZfeqAoS8N7AHmRnqqqeEdO169NPqlY6cXVbCednEKblElVasgHfKtn5udpWm8i6
1pbKh7XzVYUW96ZeFQajAx9WXixeOpOU07EWXiojLOKw3gmSUB8ru0seV3nLo3HBkimEvegah/JW
OfdVkQTRtVtlyUbVHIBgEmJmTnbRAD8zD/zSaPGoAgP1kvgNHquryGysz2mbrereT6PopA3IJS8c
63NhJUM6rnXQhr7IRrWhu85vLDmD9lExMBkhuqaiZgy23sFBlhjOD7UIJuDfPJ7arBTlRZub8kfe
1tY4dpxsUUTlxm/aoLWb2GvWrsyatbqSQZwvzCzfwFojp5eKua9GteO3Nsc3oR6yNZcimiece5eF
Vkdr5nfmhMVRcwt2FLczIaIti5plUCY56NfQslkVoEfWtr4d63SDwCe4Bid+DB4uq4W4EiiktNMt
yzbDNr6OWWBz1s3KyEG2V6FAPCH4Y3HjuPWiUdcbWofC9ES+svriQKvixNaNxrUh+8aYcNDuxY2s
zEXsZPMINfge+54ctwmhCxpq+L4wrZWDeHJThm194xfOEqbA4EvCrhjrghV0JVipK1VYXdbmtl8V
S5mHxlzRMl5BhAi5+my3pIPA0+cwyZ3ZYRGo1o2Hqlr0qTXhC68iKQ5TSyYOrYpFnrjt8lB0VdIu
ozCaR1GB5hi7SWofWnd15kHAynS6BfVrctWZ9biMo3SN+5oiFaB1lnrRrFUN5pg9vZK6mLa+Xo8O
NMUCMZzvRtnmsxp8vNkPH+vxpC4ac4FjE5ZfSet+i3CMR+C7bJeyjeJ7I/N3dOk4ctF6vj8Bz5z3
DcscfFGwTfGKRLH5ySDFndnTKSzepwFvnFmssRiCSK3X1baTNka7rJravI2xFHeFnCrHE8kNVVH+
I+JZXt+iKmHP5lav2FwxTX3uwQ7rf7KNsQ5B8MGQgrmRIdiMh5gOf9uqH3KvnLUNruOExx3+EXkw
XvpDyFeq0KzOn6ZtWNgHGvGKtrIROMJ3PHEY6isYefRFSvEOqoqf6m1shxH8JJYWt57WtZd+xcEx
2hct1UewH7fZHEimyHW7TVE8T5EkOzYPm8HU1HNrpGi4DowxTXk61bnVjJImjxZGk/LPqanpExMn
ENHtq0lHsnlQWB5YnVD12xjigTIpbFUtYbPVVaWTtaoFXic/u3QnqCiRWc0d32fXLhcPvh7Fy8gE
p3NJGsdWIbC2tz8HNL2nBcd8B5pGIXK9i7UN5EpstUtao8DuNPdbGUTBl7yqtImBPFApreuszU6v
xiEN9G965y50ozQfj1kDBtqH9Kw0raqxaJp6ZmUeg8hL5W2svkh1cOfqujfyROhtTJpGuq1aVb22
mg3Y+mShZSjUbUXjFfU2mRYUI+y18eSVXKohNgstyANIPS+8wl3xvYPjob/4JphpJALHjapmSU1m
LPDiiarmKBQTbNXObMccOt4IhVW2VFVXS78y6pVXppsZX7wgH1mYPpVOCcFEOAzstqWpWCem8VVp
MUWC2NwSljfiiknOVm5AbkgrIc6p7HEj6nQ7McAjeDDUD1a5akUpuAUH5rrm6HLRGMK65J0Ds09R
tv5lKsjCa/TI9pEFIfc2X+K+cGEjNAQM4aqTgYTZjo8PJHWl2BSHqqpCL1i+dBwjn0HUXdi+W1oz
5DA8kVKIr6aUrS26tlsHtet84e2VxyrxVXeos+ycOB6pKuIRGcMRENFCVWURL6vYcG78zP/m5OY2
MFo2dk2nueSwBeuu8MJlFlbtd0UXPR0R/SSdgU/9Umi4s1U4tDF5MFFVFRNV0VDVcAibHmhlV8yT
Tl9ouY7Xju7JKSg/HYLeUD0U/KXq6DSyaUrETLW6sPRtd9xZivx1JxZOkuK1z/104jYknuAOW+sG
VmG2W9fpN1g3diPhmc6yAv/yXVI6MNhF+o0EGpn5KCymeacn31JE1gI0+61FPL4T73q2gXhUamNF
B1OJTKjwVyK1tFfpD1gmvu1HDF+q9AewBIyrvDMAB0iaaGNWjGgHVqJVusEVK+9E4zDLBh8ULA4g
2DhuhJZNKh8CWIoG290hgsHueCmP2GL6Nahh5WN7icY/kfamA+eeHBk81sYBwmJKcend6jx1+sa0
z31wKhOOrPknDWFApvWxjoC/sAOHgkIeI/zZSfgrFBZsQjnWEbqexpIJLwefPxh/ZROhUVQL7VKv
qftVRByil7AUslgGjkPSCFvRXb9kU70SxlQTsfeV6zK0YWVqbsD50N5FWThSbLGk8dL1eLOrSqqX
49yv9YVpCX9UNEVy2en1DxmV/s8o2XBKMteOwWXCSsf6FkV5MkKwnLshDoAc6Wm6KsKKXRp5Ws+K
jHTXMjXcMWoNdN/fpyoc8bPr9vdBGrkWpq25SQJZMp4JeSPSrzYO7taWG0gYGnDAoJ1apASHgVuu
O+0uq8tyo7gUWVXbMu3mpNK3iq5IqlEVbZXCy1hQc7T7BkXM+1vmRlPZZRy7M0V79WUWK2Yw2+TL
V7SoiqNVoadjWqds3yn1VTQu9RkKs2jX0R1N8Wg0k+OKhtVYEQe9zuoK5hxwmc3i3E0Xrp5f47Bh
8dQnhhjVVgj2S6AjuvITVC3TwHASOy21aqnq0pLuqHANMbFwOwlhqpHg7w/aUc0tMWdmEd2y0mPr
jjhXJvGg1pPKEJyseaHTheA0utUblyw1Ev08cNRU/5nGPptAgksA6zWQRGbEFgXkWtjqHry/UdhE
16VZ0rXiIGEazFOIe8MYhUZFg0yZSR5r3vXumyLeTqO27WCMAgcX6cLxOwjmZjORB82NoqLciicG
N9hkdwfppJ8weAMPN2VGJ8ZSkGSm7kq6xNmI0L20KOjUUcEKf8QTp53DUk0JFa5DVk0R3St2RWo6
eI6FVfVzB/TE8SxyqRkNeFD7qipSF9LkQhOtlJRrudo8SwAT1StFwyi+jJlubRS/ICKbgfvaG6tn
0zbO995AXVkQwr7K0t6MJKAR+wJ3DcxtsCtzUpjUiyG7IrCZYNEnxZJ3DM+Y1s+lCMkJ8kkx49W0
pXDCN+TihNOmI5ANoaHkS9g5cwPi21uSOfnYLCRa4rpqbrSq+mGkTrB14xq8mZCwt7FcHlwhpzNt
1RCbzc8qZdon4cgAQv5FOFZfUNFoCf6o/6Xsy5Yc1bVtv0gRohevgNu0nZnOtuqFqFqrFgIkhOjh
689Azr1dt86Ofe99IZidIG2MpDnHmPk5q2G+BIL0h2DCV2EuItJXVYfOt6mbxE7UYwi8F6k/kUeN
kddNt7Zoiy22ce6VdA9joRcd91MhYrxdioOF5OgLmfGR1WOFlcCUUw00ih2nVlY9G6vl50Pi5yTb
GZGT0D21Sny/DdXgGdZIQl5Y2NMXm875NrUXtTEisCT0sci9/c23m7iItLUoJMidv8xoQR2QXeiO
Xox0k/Vik8m9SqxB19u6abBPjKXm5e1WGemqI97tNHJWF0cseE2EzXJ0Wiue8vZf91y7fVKkC9+Z
++gVdVFBrb7uefTZY9eL6nbP6+MA/JcH/ME6pPD08rgEwd5I5irmvl17HG/39d/u2QRNLflf95yV
DUV1XvHHrpq2Iym9Xd+Eh7pEOXJD+to/EoIEUGROZwFwStx3AL3mgbdHmg8WRpTCQyOs+CaTDtNf
4TGkaJcM4esYI+2qbZqzj9Lh9ddgtGo7fjLmm7YebBphHZ1WpEx4jgnAKV+KVlvbvtFT0tBCvCC1
Ll60/GB4np6NQ49/M7uhTDUbI9a0tK8INo4mRIqZJSMfq63RtUjKo7AXA1MwH9Qg4q8wjNvyrkz8
Xstdbg/ihWZe9zhb/u7uIfXc48/s1d6MhSVTeMYnsqbV6hqrfdywCW2yKYhQXWwPRldNdDzNbvFt
0Ut/YI4WiUVZsXO7yTvSspLnbGraOJuStKoPrFTN20IrGQlez7/4shVV0P4zi+WvkUr7nakxSIom
rS4AFLEDqiPBzrK77HlK+Yx7seV3QKsfqjWo6PMd3gj2j8JzUM3oFnk1V55m5R2LAvtoAHp3NfOb
XWkvwUNX8F/OaOsN9wjdD+jrc84xa2zdOrM2pEq9ZC51GNOUsTfSbrTrtqiBjtYPltGLknWXRRN9
4mzCh1xMestzW/1N+uwvTQf/059oGbvjnL60WUaSbinpI3OWr2tnlV0f/7hu3mfsOfWWMA44H9/7
HNkP20r/uN6o84BHqq234VxbWz8QzrbpvDFJRSpQw7aCxJsH6wfprSgd7PZb2FbBljfztKelUu9g
uR21XEdtQisGxrQ/O9NgPVZ56UW3yDXzyfX8koZWfQzcctiYAFntgB5i312bi63Vje1hTWK+LqH/
ZOzIfFdxY+nxwms6XQIyy/gWGGbPi+UGr/jZdYeJ8nKr7Sb9njbbW6DDho3dL+po0X55GXnzebsR
uXgRqfDBlfM4nO1AW7Fabz0fyVHlffW+MD7vbTb7W9n1/bcS8EvjQJyGobJvyRUgqa8hA3DJXKr1
2i5qsWp4yrKxP/kDFYkxEK/dhnhrfvTo27BjdTPveDmRD+Xim1+vWWulk4UzccqypXj2yQCI8PpB
K8fJoxnLvqtPWP+QWo1zG7IpJH5wLf/WLX62m5a62fsjm98XZR9MZCkdDytVKbFtJuFjVRZ2tGBK
evNk9abnsYpypuVeZWV3q4eborjXdVWUcl/u74VyKwteyMTswzqbNqTwrvV6YAJrO+0UZGOmzxz7
5GvN/uIAn90m1Frmyw6bBSc2QcZrEPxlxnLybCR/6sPjxEZMw0rZOyxzrWMghigQNX8TLiHPZVY/
WOmQfUyBwodTSj/K7Tz7aBpr2vVUThtj9WUmEuLOw8FYh9H9R9SMXoy0jmiPLHur1hGHBaD+dQhP
47qLbDwUIZALKDcuG9gppB479d6A1emgJ3s/Bv2jvRqalBGd/GYmU73HS99HBaRAZsgqJfKPnv2v
05n7NO6W6e/M+j66WbFP+0HGngqdEptX3gHU0To7jTw+gKOZ2NkDsN2tp+R1aShHcZU+fjlXBNvz
qZfJTbYrZ4psrbsD9vsYrK1eMp8WzyIPxXX0vOzB4+Gv3hew2T2TG7tr8ZiZC2FD9Vdfd9bGDpEm
yvscWW/lFx8iI/5GklDtjKjH1MNTUNYnI06Ovc+BALm6Kl2LUPVGzVX5kfGmPDs1HdaFdPnBPMZ2
DU2/rIWYSqCb0vlgrAMNfriKN48mlGSbxaHTewPaxRNSD2/mOrJy9dHclFzHBxjkP9+UscrGut0U
IeWExUKpd6nB6qwonnBF9hixGvM5SrGT2dx1jK/IHmaAQEabkRS1+dUJ/yNyxfL8e6CbU7qOma9O
npRLortsMy9T3MuweMk8ubwhkbgpu7q/GomOCku03Hs2EtqAHIAJLm8SEq0nJ1Pjk7GlXfgoZsUe
jYTM8wsKDuompY7z0U+BdTG2KpM/Le7ll2BZljeaomLVChcMhvXyjDYiwm8jPRmrJbMmqsK5O90u
0qspyi3BHoy1wjwfWdJtHm5W30vxmxLBETt2+uYHoQAC99z5TXkAqki9Ln5QgHlBrcSImaDdmTXp
Z4BMMZ5iXUbZnNKrMdIOl1JOGx6rlqjXqRzUtiqmdsUnqdcxdeQJKFdgx01slwQlE6/GVVZVCZh2
hoX76sr7cdg4QAxujTVstTqisiKasb0Ix+WJKKWVAIzaXjytwHno19OCsyFCCSbd3pSaAyoU6dZ6
KiQwwHZWzWDMrGNQnUXSkZ/A6B2mBVWKqkyrFysc5UXn/EKJRVTciAUbNlAZD8bq5W33kM4sj1Kp
1YvR2Vgne9LuT0aVh2O6Nxuh2QwwW+2+tVWLty9Gn6za36Z86RMjmggbzIRyoFejsTjWerMnAAtd
L8Dncnzqh/nmbjzGKcBjV3vl3oiMd8O5UMN1CabvVTp0J6PuyIpbWabhaMSs1e4xxQwTGdEcxsZ+
dTohzuZK4SLafY7ZK757UC+ZRpngQRFPozvRjUP7YYM3jd5WnQoSEzgoi1zHX7e/ttXhkszImW3N
KIBC22gYVOxspE1fjLtXLVVs08X+un2WudgDeR+oUGd1vCz+Fjjj2AXI62kKHOepRDb1FBJ2vKvM
WTkB9W2DM2Gkm2ocSBTW07Tjuv8Kb8vcQe5rHuIpKw+8noKNcLP+lowyKShzSFt2pXmVHm85KNmi
VD5N1ZefE/bjtg+CfhPyOk/GMrPOlie6s1dymZST4H+lB4M1udupO/xXu4nH1Cyx+RNqKwekKXWu
3Ice4PTIlEfuogH03kVTIlGrc+dTOK+Q3rvVxLY9U0kT0unApjp8bB3rH82d+dNnnG9J0/g7by1A
Y9V2nhsRXjusQo1XWgRv82ghryjHcItkOGJs623o8+4ZPEP9LBzxzkU5f9ZFxrZBDSxRj6nzk+PD
8sc04gFVSDmW1ZN2BtT5SSNPHNuWssx5vbm75JYHAPvEdTLxYdrMo0IlJQirp5TYxcFDDfJ80+mK
jWd/6trEDhveH+qpoRu7nuhu8CnDh1YAwrC4dMeqgSVdOjhvxloGINLUzI4E8sfbCfyjuCajSiPL
VvTMy3BjNd385KyHWebzE3LSP2e7KY9GMnrW21+hRmcO1CcTao558Og55QCQJlCdc9AOr17Ztytr
qd2Oq+gSKzj4RZbHxqrcAoCDxgV4CkajqlGgQANc69lIac2HKJwB+Sza7PfRqLXNs8Z/Bla0A2z8
3NvV+Gw5pL2OIEgewrSjkbEZnZ+RKgYaFgmh1d/owvLcNb19Ggp5uQf680QjI/4R6FQeFTGCxvVK
ebp8XckEFLJK9wr/zldcKiwbqtGykMLKgj0hlQ3e4ej/rzOs8FGcT98X2iF7hEwashQuvfrAuY56
8E5G6ifiPXDL+WEkcwhcawYIuHJ2jhyt6zCw7Dogn7oGm2HSvCPrrztPgBlZZLyO2HHPOwFqwK8+
33pEVKdcLu+2+ZOK2fYTl/tsQ9ePzxyKpnkQjkPORkJdXZ6m0Xo3UgPG3KlRbNkJQChOecaxBlgP
qHV+nXl52O+6Un8zHsLSX3ojzkLEnlsXZ+Bmu8iwOBeUaaNQkOAyahE+0tUgV3qnclM3QqOd4MLV
GD4Ok/UVURThP0tt74fUE4ehy7urYy3us1vu0sVur7Lqu2uAVzuQ40ijGAejGycNjJJbfwW1wCE/
B+G2Cs6+N8V+aecnr6vcizmM4QR47VJk2wH/bQQbehg4K8FEmleLO1ibyUFKzfgZKxnb16FK8W17
5XSuQh/ENJ89jD7IdKEFjlpkDEZerSTN/mJeNjxzDtBOFY72y/0sIzNP6lVHwPpI3DL83Xr3m5R3
UmH3k69FDyRnp2jE138Jrdy+6jp8NvoGkGukzdp6T9fiBsc2SU61/z70WPDMKsSWe9Xfw6t6yADw
Dcqnzm4YNgRp9oGNBMMSCWfNqjNnRmesxm8cGv6nFVS3r1jVpE0cjtzekcXJzqzj/Cx4Mx3net4Y
1V1vzpTfZeeeue0u9Mrl1RXpmdR6+ns9KVGAMydcf2mCxmFRWGQDeUnxTfRFz4+ksZ5Eij1Ebr45
c9qGi45qNo9IkOA79deDMTiLzY/hvyIY/tKLLyUg0yBsN3sWOEtiq6nbjUxbr/gqyW4UWZUYUbRe
d/KQtomM2E4ltmlYKWRNbvexQ+ztOBbFszGGRDWRxi/vgXSO9WoGbgqNxOoqch8DhxVy7SkyvK/2
AoC1B8BXze3pYnByBj5HPYDD3IiIGuxP1/mgRbE8tKWsUQ0S7gfxK2RrSaX3Xaqdj6Zuv82eI54y
5D9f/0MQsWaaVMr2z1WfEEJAXUNmPMsGnBA3yc3JuCSYsfw9OpJ5W0nsajfLVCI/DjqNEZ3Wxc5q
nXyN2HWhjhfJ9fM8C/doi5DEqP3Pn5T2Kh56TwITPw8flnWuXHf+NF68dgFqq8PpM2QzMuirlzMQ
42WC/5OXQ7SVVJbPkQ0phw8X0Nx1hLrrvy5rxD8uC69WjGqryWgls23Ly/1QODuFnMr5rpEW5vEI
qKm4abz6ZAwotFeXtlf9idYDaHwSv2XMM295J/y9nLW3LV3qfQ5Nm4i2yX8WgZUnIDGxUxEE9uM0
uEEEpnf+c41Mm6J8A5/hK9JK5S3SOAB0/BWpbencIpXF+E8tuudZdfs8LfQPoBsnL+X/gPWM7Es9
+G9eG7YbNYz5udGkfGjIZG8BE1UvyLSgthUMoJJgb2eiSjV/6/mSf3RIxieVN/ILd9P6aHnI36UB
cMRFi7J8JoX+mQNthdx9/k+ZYkYldfu55KFOCg8cRtUHw4E16hsW/TLRk4tcFKBwcdbN7DsWnPt8
7vN/LA+TRtHY3ypprVgEL3+yutTeM1b6e+VYKBLlyAV69jh9c311Rt+O4sMi6bceE0KPBh6XVFvq
dQjyNK7nUuytUKlXilLVHrPFEtcur1/HeaSP3VA+4CerXo2HN7F9tsziyaj8JmzjgjF+MP5LBl62
lpZIjBVJfJDlp+DZXMqoGJ8SEK/7ZyN13AmjMqfZ0Yyd5w3Z+qrwEiP6GVo5DFn93fhOSjYXmXs0
YiiaP/Qsl69IXV0GUanvTt6miQsY6LFhTL9bS7VtW0t9n1OwY/EU46GoK/pZ05/GnVgs300MC3sj
MmsbqG78ppxe79GSoN0a9TyIpHML+VE10j4om+uNGXQg3lHhxwggYxduCsc91I0qr6Vygzh3Kywg
gmEoYzWkmAo15mpkk691p8Qjn4cNsvJjGQOJ0e/ZMBIUSFf5/zH4NtR6tf84gJUNXVR06oCEB1Ki
3RgX9hC+FVbVnnur9iKjr6xpSepsdG5uTTX95tYx8bubj8XSAWS25jznDtYbEYqIf+dlF0ZtYPWn
vlvcD/B0kBlo83dKQ/7o+5pHy/oSxfpg2IVFBYz8Kvra86ISiYKTEVPnbcj87p07jXuZZAba8DrY
4HtRAPhwWRdD5Mu5/6ttm4TaFZITWP4/FOgo8t11gmJlutNr7Qdo+VB25CENgdNpkJPbOnlNnovZ
amLel8V3b+gvtolfShb1Y978XVceej4E3fg2OU2+qdMQAPZ67g8kz+d9kbbdo5xJn9QlT99RIPol
i4H/k9G9Zzu4D23Zb0yw6TNYf3ukVs5TUWhr57h+f+z4ws/tUHmbHO0wXun6okAZc/pJ/HZLNHJi
bhYO+9Kh6X4mQFZ3re2s7VnYvtZIQhhxdvAGBDehuInETp29HbblTRwz/EplRURCVeG+CTqhWu5U
FeZXiJ1XTBB9dXMOUK7ea7/QN6vfZN0e7S3wma7OXAVY5wne3ay1j+oJ2j30t1gnneQ+dclws0qv
K/c9o9PNGoZ1vs8sMt+sYkXRZoNFb9ZFFOkOJXb7dqEG/xJyl2vHuVmBMPZ24Gl6N5Hn1NnRzvdv
IuY2a7f0LbvFVtO47GwvDW9Wa7AndH/QbiTm9tCyutuDnP1mdWuXDz3I9mwO+Hq/zgoHHONlOv3p
Ydw4Bz0WhTyxM2JbtzSuuCcSNaXho3Rtdg6XLhZDnT5i8nWCiKO4udUZX25K42cOmSp+BrlnHYxk
InySIvUrx22xxt9dC4FclChQC7vrzFln01e7EuPRhBtVu+TkgXEQ8IAEDyKjS4sqTHSToifHOrAl
8fKJck9dpJe1D/eLparLHzRRTyU25L9dfywxqbpLVWyM7/1igV0ePNbWp7u+z4g8+il5N1e+j51X
NouRGLNuYwQvaWDVyGmX/e1Acrc/8ZCjT0sNnP2/1EJwr4uMbNf0fuqhlKYw8YKCQWRCAQs53U6N
a1cLEvGuDW+W/zJcJ3KAvjKUFtZLzus4ftZjV2RkdyYszqoQrJ+CYW1WLp/haIUHneEpN6LvlQH2
TVyd8e/ms/cGcDmjt9DZ5KAbimXsOC+fVtuBptmy/szr3n2TyAYYfSnD6bBwIL5vg6P7EWok+Rgh
B4IFLTDaJ3OouyI8NevBiF3nAXeZgvhldKPWKFKjxg+8MtpRIDNVBOci6IJzKdqkD53lAZOwi9zY
avDTYNgg8YV5paywzjaOxmIBHG28+Rp715uzMLW+wox4i20y7whyyCSwNmp382yTEyANgrkS7C4c
ZjevzuN6MGdGl6NglGQBBUz9/zRwTMm/hRUEaHZaq+MfejOICUWZPN02WC7frvifLmZirSb8iQTi
mplD6leM6bylK/zbMOvu3LsbIU+gTebBz+imMWS+u8/oZDSmIRl3dhsUoGN7+QuxGzThqaXYjTwT
73laPjvZLP9a2rTAY9H97hHy7v/ikRLdJfPSoWtEaMtT2HdIXnVZdbJpgLYehXu4qwJR+G10l+8R
jV32e7T4ObN1EKO/OQczDZJBahp7fd89zTVmaNelyDUidxKi3NcEewUiYaRnr3u6KesKeG0bIECj
U6uhbQAfxR6bJmaYm8EKgsgH+nVzZ2JOZKaxEGkf33U3CqeR/+R5/skN/c1u/NsWPTf+GO7PgYz8
31mhhj5qSKL41WFiNyGs0lM8bEEuBIgHFZcpAmAe1ILZkqjsKE0fdIF2Vw6HaCx92tp9knUN4Nf4
lrdG6Te+g7TI7BRJ2eRR7YztVecU7xI7Dw4sLJEuGZvy2WafxmY0OkwLgP/DKr7rfC93o7wSK3jG
a64cWIGruhp3cxDo/LFXlAW3axidy2kRlwFv97Zi496SFBgYKQXQm6M4t8h97Hk/f+hUWSOeXYaj
sRgf4JS7uLUGJ7FWb2MIVG9t1eDMKEoL+6i8cmhfU1nIjaepj48pe0EfoembJUts0zzZoQ6tm+0k
MgAk0A36OOvS32HhmD2h5UIDKqxrvZfYOkejdOe/nQIEoNAbs0igAUcwOSEwS64VlSLvX0mKIt7g
NOIyBlQcqCiLA1nXXVRptXGmeXqtW7CKcj/gPy1WHm4joQsBkitp9/fQ4+cnZHVJF5kop6sfHM9G
HTeYRY3q0L9kc2YObd6qvds6F1dn2dn/9wGptexcT3ityZzZO8rab8Z41//hu0yar9i2/zjGPZSX
bDh20t6Yse96c3bXLTXLTzl7uWvurneduZlyOduEVae7mlUA9Gq/ClB88Noz46GKSJA52wl9ejag
Wqtkkc9h0HkvRHXsta7spzqYy0f8j3T22vbWEi1BJx6GUYavS9q3CfIuAT4DWN129LcOlv8bexXD
eQ4PCwEEx4xUDI11Djn/YYxewPNrip8L1tynpvTqg5wzULxLc0xzKR9QgQKWwcjmVOIhOgLR2j14
0xS+yTT4jh/liM5hkOzeepEVHR9vEneR2GLT003yg71cFH02UlgiQ+IL91o5wQe11bKRY7c8moMN
IOymSh0KiAJ0lXa/DA0QlWiaw9imo17vR8JYrIZHGdjr+/sIuiwAPcv4rkLrgNNd3491uKkcoC/D
UVcJ8IfupgOr6qkD6ObJVQF62qHtBxof1YCWrAcHWZGzlChUpdiNYFUKXe9kO6dZ0BpslYxvkbt2
1Ph5uff7Ynjq+8QvyHSi+TwmEpmtn0WCvbP/s+m7PqGlREsPUgeXeUBZzRi0hzeT09Jvw+g5KCB3
v0JJ2G5uO3WU6YBWgL+dFh4guCjrtktcZDb6Vll+vcEGJT2spIOuFP2T7zX1Kzh0ChWzCmSwyq1f
JRY4u6b1u8RYZTB552aU70hGiy7uQQxlfd6i2Rqqs2POl8gLRvDdslDu1ICeLVHVV/TYggZ+O5TV
+Lv4kyy+jCuLZA/ICmUP5ixdFP9NNIY/dGKNqFlVqMiEWEu3wbvF2zeoQ02co+IxS7CNOW0ehiwv
ni2vGSKuW/2zHfzXcKLOa9lPLhiKbroV9ZB+oG8W0gJ181MvsgdYa+4uYKg45wnVzlg3U/U45Zy2
uwydBjcVUF5P/jimB6tFqyC3tdMnez1g16Qvo+MmukC6fwMMLBbp7XgxRuOGKfoX0tfF0YxhDuhF
AhB4tkWZCrg07i7vzaK3mevM3526Hjc9CumHKeiLXT4AEZ6uBJLCKfKL0jyLQWf1kYmAeDfwVZRu
B+iTMwN68e8IAobKmQC4GegKVJCqDT6dLB2x62mCB9BI64+x/+mvavQM8Q/9mhxElUBHQDBne4tK
cmLdSE41SF6nFsjrzZiB8WIMRmesnoVtbmRkwGF1HIL7QuQSPIYdEOIscPOfdBbXVms0ugG0a98u
aFEldEU+0bsjNg7gK5VJr0v3ZCLTClCdrMcEQWh1lRZFffeGtQk7T2C2K53HwvfsR2Qkx20mifxN
Z6xNwXW8pjO2czgP5abEzmiYJ4YHE7Hm4DXCvoTq1QiOwgsikgD9HSYV/B00c19usO4WG7djMrlH
6TU+c+ohauc02BmDuZUU2IcIFeg8MoRC0HCA1mz5+1x35eNQo20BCvpIODfLvAt0G2yMG0tRIkA3
Osy7q/X/OwrtU/Rb37cRcezhCb1EhyewEYYnkLgOISpJp7u+zysUipeFYTsIN2MoBUXDgsA+mCCj
x9877+duXFNcgfMI6gUy7CPzP6hHP6VQ7j9FuAOpNfhFspYDGsLq96AlfjKEwNc5GQdlsWLDHsgs
59Gr269ofKKfQA//42T9LwyXncGFLsaIraeBlvzMvYbFeSpKNBaF7m7ohukRnRHpyjsHGLhlZ0Mc
M6ywYrB3Gc3Z2UhGv6qMV7jwdHcr/NqVAuBvpXnUs50+E3k1BBBzWFZSSIH2LjdSCOCiyAiket7p
YhleOetPrdXNj94ih9ceVfeYAQl4MMYcTV63Cwc3y1hpIKYHWTlr0QKhjez5dQaOyxiNCkwLQG3d
+dFIXoocQ9qeUmxvKrSsHeVRuGF2HgAoTdDZDbmIVUTzFdR/1jPwvfGRGXlafVpNunhJ3SqiAZsO
DbiSL4yh94BNbLbFknd5IRTETxZOb/MqGRW17fdKK3E2/i0e2R1oXph1Vg8GGNHzwF0k8DFYCDJF
YydAitkxn+z84oNsNcoJb59aPM/Ux+rRzc+oS9EENzQ+Lx56RKJ9Bt6bz1Mz1ABX2qDkyxmEezJ8
Am79maEJ2VN59PGyeQ7ASRPzjGqrkMHORXZ9y9B7eOsqAZBATQDS90nMUZ7coxx7IEGTP4cpXu5o
cDd+Z0h0ux2dQfJznURhK3sxZ8QD3EjXtrW1fXytBejJcePUVSJQ1kf+CbM0UrHInGFKHmmq4rFN
3YQpG1ncckWS74PpeQ7XFVEIGnGG60cVoLpHx26W+M3O0wdWFOKI3/8UAcb210pxvdbUyQ5oxPAt
HLIfvMjCXZpbIfq5EeS2sB3GLJnjKVrevHwWO38FPLB2OhRNjb819BOWXwBv96JZ1vyp1k645f2T
XaZAn2vrtXes7+hXySIKRFji9imynSSIGrQXjekM4A+618bDiF8PsgQVT5auLdCosqdPYUjRChR1
wshe0BAO6JpuA9BzQI41iJ8JKh1oItxjXqaieJgAW4y46s490vHoipf/XXqVBcCg020yZektumPI
CB2WIw+sw9iucwCd8m+W3y8/Ot3vUi8/tIv36NQNfQjRySzC5DRswrypIrTf+SftfzSVzGPsfX8V
k4XPov1WoYFoEVYfgwSYxK77rTOjuyzQatHY1CqyyUdWlbHXaEwrujs3irs/RPXp1+XWwSdThQ3q
MkH7i2KZkHjuO9gA+gjIMXYnTU4jtxiQMiBkjO2lEgBYed/t3F4A+MaaMswVGmEN8zewIzd1hQl2
lkN70HV5yX0gq5cMdTuvbLfNpPod0KI/yFhVr336jw5LJBKb9o0gO4p1wnKpJySQZJ6BBT0JTB5L
kFDLvgCPib9k0cUe3WBmQCTHX6LImguaBozJIF77YbDenOA4AEEZk5S/WuCFJArkTDS58NeMp3tQ
TXVxl+mo0BPjupTyMqKD0cYCRWazlPgyUOgdduiu2Rzz7BDqbhPYtXtIVeOA+TI+91beYPHZ6V3u
8zoahv4J0I/EbeYRKGT3aClGIgrGPpB2/UuwKBQsZ7UkaMzQHHkxogMGsLkUzerQ7iYuSE/34wiO
mXIrAF+B60pViGp/HrxlqkaZqOvZUQ5ej9e5f2HBoq+Bu+G99nddnx/DKqexDwQkr5i/XxbwGFy8
4iL0PbOO2JazeOzBKdcp+h6BsebqbgaKgx7B4W6PWEXk9kbPGj3ASn9q0OkDpxq8NxH9ZltsCkWl
/GEHtOZB1Uh0AR0JVzMKGr/CfBsgqxq0QrMjOS0jWkbn1XFs3Ab9oN0pmdD06MjD3N56PX2kdq2P
AJIv+IXlrHkU2B8nLUjRu96ef2ES80GTWcLnFi2qY4KVQYTZLzv69rYkVRandbBhXLC/r9X0P2yd
WXOrPJeFfxFVzMMtGI+JMzjJOee9oc70IgYxiJlf34/J152urr5RWQITxwZpa+211h5+5D4buMVr
s7AyfyEyv2F6HJrk9E6pNWSxl4+/m46fRwTrc2O72VlvoJaSga+rMoI2GzypEofQ3t/DfhVvVba2
cTlARFbDX+kVQBg9EqBMa5p41TL/aVTJSa7+PecfimTJLoY1vFcOsvm8aX70VanFXtLx40kDzkMy
PuquGEnhk6g2uvrWZeM/qbL7felk7qFwSag007BPRlVFfN7iIuV8CDK+ENnIIDSlMz62NV+WUYo3
OZHXN1u2Lok4FLncrwDKR1d0D1LWao8R9/vU6JHIE3lefZJrZRo0ZDSLfV8nD6pRtwVD8Fg3xucm
Mb5npgdU06mLzn4DT7FxjFEuOmfN1ASYfWGfSqFPO9W3/wqjrkMb8bWu/jWxeg1nO5+jtit3QZK+
9JVlHHN5Vung7FQb1l5300vx0dp6hs/FzNbXl9fMc3H9tiYskVK4qSqQJ9MgSCj84nuvgpX7yF8i
r3to8Fn23cUNRVCZoScbf1+T7rkOUBZV2vXXyhlAc2WzT2ZiKHQ3ehho3fAOpp9jcuF8t+oURRaQ
05PQg+NURj0I/bnWlr/Y9ZvYeP9wJvlaONZ0qsg8hZkgXcziPEeLA52vxosyAobGRbTi/vaKNmxL
2V7yqWcO9md77yauGQ7aPO2s0vgoy2aGu4r51eIHu7wZy3AqEKeKKb9szSic/EJ29FJK5Z6hQElo
vOPNLxBYgCzh46CFQ6/+zS3nw5mW38rsyYFl9gNk7EuDChG7DwwKXDyUrER96zCrwSOkfPOzwbnO
LPcY7pXq2KSdfJYLPDwtG17EsIb2IMtYEtTtTIRZu8DJMX42Jri0Eudro5Nxawrr3NR+cVTSTx9y
QZatm6zssgbSOSVEameRFcY5nywUmlm1Xuq8mI7VnC84Y7rWAYv85XHMZEowi6wVeky7H6fJhFLd
GXGTF96z7NMsTjE8HpD12MIlmboMzmvQEBJXrVUdM5ji0Z0FGfWFTt7chhLvCOG8uVYwRRNu5e9d
dxw1N4uqKvffe5L2kfKc4UPlmRaiyxffrGV0whxG/be1ZedktGP9XWvJiQZFP58ax3Z2SF67sGe6
/D47KH0ydC3fkRX3kJPhPsBTxZFhwN2IBWwIe6Ra32d3GMKsEPr3OnOG0AEX+Z46En5zvU7fwdPZ
sBXt+N0IkjGUsKS+B04Htrj66ntaM0XMSdl+R0I2h8Zoq+dUs87ZQoSE0X0AIOElu62bi9W8Vhoq
ojn7vvZFE6FLsuF0p/2+tWcWWds+Zy574iS1x2vfZ9O143+9zL7aQzhjr8wCtGsCidSy9JxHYm0Q
peBZW5X21hd8ZZMdjS6fsknyIhqKeQobzSgwHrPuKOgASVMoaL9pxx0y20bkQhnf67rW7fFF/umP
JSnmDmuWVsfeR1+X/ZinPZZWjRu1QKThaFjlU+tMXriIwooLIODQwprOrIvgZWb126/NdSza5Th0
eXJd+V+03H2As/heZol4BkgdwpJNBOGGpj8Z6aB47Ndn115YsGu1RAAJsOvEPahO2MnqYz5EiBn6
veU7UTrgRmfrVvHkTkN9ClbDPxvZau2mZv2nHup9r+r10HYTEUUTfEAO3g1qyhG+8PwnK4zfpfUF
/4oLN8SfEI3A1sanKCmyNExKgFbqIixM+Yix8hzJkEiQrFAB4NnViqt5n7rTEuDKlYO628TstEY5
LNwC4QOAQFQNiRMNgfRCXdYkIlkeepxDX6cmAFR35L4brCacakCNOkj9XVGnbtiRWY67rHF32ISP
Z8tx3cdcGDk33QpvoQMuM2wm1IoQGuOJ/KGyWki61sOi9U48Ovheou1ocar1HD7ZkzbO7dFYiqvQ
uuTS86iGXtr8tr11iByyjMdRtx4wSwdCXjwjpr5FfahTUUZ2/t65RvucLrMZgqj9w+xNhnkSyxkD
hHEZsUrtUu3JbbrhOruzFlak6x87gfuuSd2GAb/4c9aj56uBeYpePYN2Q24YIP7UKrCPldMkB88w
xK3EjSlskL/rRnFF3rjnlpivfUe2sYCVeE4Tv4qk9B9LnSgw1cpw9PUnG0AnttxlCY1eO/dB/S6E
6z1UvfZXzfxQs2NYj3bTVnG3FH86C/6OwrdvVwzP9aDyh3Kc5lDLF49CBdNTz7rvIT0PA92VZ6nb
Sbzg5L8TI0rpIUnO1dTInfC0v/ZsTxec36zD3GRRNsxO1Anuk6Ex5VkTIxJQC2B0meuTv4wTIp26
fbAn46ortlQWVBFqCEemlueQZYnIhHQvag7mMy72KjTU2B0Q2cbZjIuE34r1KJ2yg1rZvPVd/aJh
vRD5A2lHr+t+GKI0I0sZNk9YycMX4Fk0zKjk8Gnx0/bq3jHRAYe3eLrzl5DOLzud3UcTZOKMRkkn
e7X+03UWXDnCgh0PBQaPC7PyOs9i5w7BjzKp7LD3RrCOfj/NpbrMnYsrSD9fZ0iGFRPsvvTTDw+j
nXgOzCbKRRmvc+qyGR75gqjnsHcpUBALr/yo5TzvWiCzuFQwyssMNmGtpddVms1DNWdr3CUsUdK1
rdBLgnKv5aMX9TLvI5FkBzC48lys1cnVTfdCjE95E6c/2nn+bBmGdmh4kFARPZcQOCaZi5eO/Wzq
kGjGspA1H11J33bsWHVlEumzs2usdD7IxjV2OQSbUPiR5+RPlEpxCG+6MZIwJHeOV7xkgbhg9qni
PuhT8tZS31NGwjmunh6g+G0x3aRoSWiOhdwPjhmvg1vvMzLPYarxzSWLHneer0LkyuUeU0FmkkSk
cZ/3P4zCxSty6KabIYGFJOqb1jRFqAdBEvWWC/aU5POuNNWNn8oHY/F/An+WmOo1u3Sxdl4JRyYF
lIOt76l4KlW+m03KB1jZLD4y8Bl0rpEGNxBSe6+ikZBi3zoZonGcIGCH1/1rWz7AYiURGJDzVzMM
+nK2l1AnkrYHo7zPP7+wWZguIi9ftKRdo1E3kkfRWT9cmzz8OjbnfCjECZ8xO7Q16Fw12YzGu3js
MpGeXkZL3xkrcHjbGjrzXoJ0LoGnVHTn3qwgec1lCHW/DRMqbB90jT3L2Drqs3FWWBB2LccdHgIv
SVCsezSac0QpF0kgq7FTn2UOESBoT0Y+Ded5EuN5e/XVpK49nKmZAGIz8GTOHnA7/PbDUpX+gR+3
OVul3pxd8K59v1LLZC7Ws2hZGHLJpi1AlxRtV/N7kgFDOR9aEoy2H1xAL/wQqP8qjECdi7b6UL4E
QKnsSR3XDJ9cFup/TL9czpiNYOZqDVU84nca1q4hsaFxqpAvwT6NWjkCLxzmZa3OrCIVm6A5iZ2h
/nAzWAE91Qu4PlBL5+AAZNeRltUYmS5+ct4awlfi0Ky4OsDu+0TT1XkdsGYtJ+egmA7PSi/gLmaE
pWGr6jds7n93fTV8flfbq+1rylbHIFJJVj8EeBSHxJAVO1r2Gdsr/96d2XHwe+9UU818aBp3Tqaz
m74jamqY6GJjqC12F2RlAy//sKq0MqJOb4tT368k3Ncd9aheDC3I42rmHyP55hjN3QmCCL7rkiRi
krp/gPZprLtroTFdiJzjxZLIMNMTzJzK9jhhXBwlVeKHeXaaenSJGsEaNNjZOm+fADMP8sLe+k7a
rjmzMPhrtL3EDK1h+5tYuP9DosQqBPn3W10FbK0mG7ym840zRAfzLNCYR42Hjq395a/lL3AXn282
mblzTcdnd0y/MscQd3Vx2n6rxpzrs7o3W3drbMw8uM3vP+X/dzhpqJXydTb28d1+oWiPDxPaaKao
Hd0fbE6GqLNL041dzcZgpCqOVPcISOpwQtr057X285A6KKEKFPxM4bVQ7mhGGH/75Y9I8hMZwNnQ
+gdMobNTqcksdJ+GBl+zIRtfqqR5KJgHzpW0yqhs5M9FYgioWZ0fymHQzqv51MkAX8pV82OvUFoI
MZp0Qpqvr0krK+buVVJLI33xyIol8pZ547vSfesw3mEC3XHkeU6DcFbKvCzGukPCH0zebVA8w8Ho
w5eU9VuwySA9IMQUIeU4nbTaLXh0/IV6QxmmNJ7WETWBMwaYN7Rjecb1ST9iRkpYhRjrwldzwgtG
c8KVrHOozZC0fMsMiyC1b7MTVk1TnIN6/cOP7UULpNWTPVV+6Jt5v8tIkZlTH1wnsVoHQOUG1ViU
s4XYOaqrn3SJqHFkGxWJEmemoUzrJycn41zXOM4P1QGh/bojCxNwVpaE1iyMSO9IHa/Fd1j/6pJU
uR0leGvsOm1tHwqMMyyj1j4aptm9Nyv/VPZoNwKNnfLqrP3vuRAHb+0PI2SZm+eJ+sAjUB0TcPSP
uqIAWZVrP4fEbiKM40cYo6K8ajr7ni4Y46bMxM+UaiwgSVHtzfaPMRUvbpJ5f6UAT2NdMCvNfSoT
wpcqzdtQ6cuxtTv3F8i8DxbAHOXp/XAELHklNYjGZWgRWoGW7Oq0K06mRk7Tk/Z6HJJgPaykDnaw
NK3dqvVdTPi4q5spP+jtHe8IQKQqkNZeDO4Vov9Ra8X4ii/gi5XX2Y+ESj8owUkmmLei0eu7eCWL
dctdX7tJ/9F3xvdq6ttLMiKYJNtPHqaWSJ7zAB+gqdqlBcpfkRcScWuxMEnF/SLLSyub6eLc0bsF
qu9kqfYYjEp715c8FoEFpIpib5cMZTynefoOU/CX6P310VYUnrB0DPOXUZ9if5AwG50625dq9n8o
8GsV+HDru2S5AHymu9LGTmkkg3y0FhBqKvb97ILJirzCM57YAVgn1WTdoUN7dsvsHtU7mfC/Sj/a
TpD/UQs3DBCL9RLUZYNjirSPAaaxLxY1sqJeE9XvsvmLrUBGjpTqJKtygxtsY5zcMw/BcLtWBNTF
+gTE8Gcx+9O6iP42db3/MmBskVXwmZeRZaHMFNPRlv8u+bDnLeddkEsrw6/+5+HtzG1w62/NdvrX
u7/G/t9LbIfdNdnm+cSU2gl/Q9xKtYxV5fNlPRkE0ff+9mpbb8ZM56St/79efh3/On0b25r/M7Zd
ZxtbjL7aWXpDrbuR5HwIJbhhUb2/1D1CGODU/x61RpuA4H681KDsxub9+Nb/fOtnKxbSgJqj7dNC
tOetae7L7GRTmCDc+na3/HdfEwFR5EhVrsVMXx1D53HwpRVBIkpft7FGuszuuT0dtrGt0dGm69mU
PHwOSbd4TpnGvt7UT0Fwsk1oPl9vqrpVkd9hw/+/xnKqAxrGqJ++xthxYszsWk+1XRpxRnmYg9Ok
FCfRWueqN7Z+TSh1wdI39z+Vb3xIiMg3U9fm85oIGbuVcF/qZWX7lC4hNqD1jwzGxSG3muJIYgTV
MurEqTR2hhmMu1GVYClJ9ejWY/dg5+XBZ429KHcmRFqL8oRy7FCw5b9UyusOmLu8V6r07u6Qeqyx
7WJaSd3HqZ9zInz9sZj7M2Yo8hJMxJ4tm5sjLKo1tgLDDRdN4h9Xrz+FZ6URX3RwA9B/rHql/8Bv
rdqJya1ifTWeSTcPbDGHJnLrYqaYRlsdbFWT6dExZDJMhHKE3rtiHPV3ittBGO2Lu5oCJKmUDnx4
O7W+580fqxs6dsoQGofU+Vgnu9lJtHOvZYZJQTPXv8DyMaG9D6nUHK5BSRGve29rEAqn+w7p9247
fxvrB/M9cEb1sPXGrF7JMM2Pfb8E8NR6satlMb1WIqmQwWZTrOFN+LqNZTXBLuSo69YLhra9ZK38
iw3Nf05YZ8fDDmOEg3K/xtZI899scsTLdpmgwQRRpwhK+HXCODT38F6Vp22Meo/ZQ68l14DKIfWC
zyDq3WdjlRRbUsWy9/z0Dk8wbW9jqZO9yIoM6jbk1ON6EWX9e5vXt6FsWpdIbwzzsHXzpatfF1Dx
zytUxV4zISptnNeN5Aod9Dlvcu+Yd8yvWLb8N+n285QO21TbSL59jf/f84D4K+iQlrnfrvd14mhk
t5lsHDsb3LlxcKofsQy0T9Z8989pqTSxjW3NWOv1Y39v0lyj1Ie5rHfPJ6Q5/3Pg62SjWL1jY+rP
X0PbKyqH1Y9fY34u/+qUUAwrlQWhr7r8sTZJGYs5+8+rrzFX6yERqOC8naGRYfo8rUrb8qiZkGEo
5DiBU9vJ3b2lf08BguKEmGG/dQ1sOvfsSdBde06HOX1yJ/ncscL7ydkk5DEXAlL1vTuJoTnNGTwT
rJrYewn33QpK+G0UdPns2iTVj2YHc7+fBvd9rtR0xAC+3W0nl3NXHHvVLLvURis/9q53ThRBiVuA
zumaITBJK903b6zYggXiY+s50ihu9zzB1sv8xH3DrRuXpF6+bEP1kBJNyGZ92LowpuyomJ0fLT4P
O3PGhdfJsLXVhkyLnSDw3wxCo6NeEdRt3RqrF/zXCHK2ky2mi2cUDJftYAKj4+2byW09RtNi8Vw1
zbN+v2jRE+72QVA9bCe2ATVykmWgnGTiluE2RvHOJBYdLlQB+/sga0ZENCxx87awbWuTb1Id9jON
Q2lHbYks11yPXtntcVgt4X6m2aHCLeQtnV6aRsl9oLXFvpzuvpeTewMkcEj+GkNcw8p614oRdKrU
v+EFyuq+VPLdMeaFOJ9ZLvDckljc8i5rhtzZu3dHbSbZEiQfbTmU71CE65dgsA9br20m9eZZJ2bH
LHbX9uDBCjp7phkg3yqM41wl4r2bQbLKlpQUMhrzaFSpFwlyAneUz4tGmC5xVtrDHhjrjo35hPPy
tgxWFdmmTI+BuXPvKlRXH9XL1pjl0bK1J6tS3wZTy/ap3y5PfGhsOOoZvLpk76JZyCJzksdR6jZI
DU08BHHNqn/21ficJK3+lqc4TcK4CZUdJDcJrlW0xOq61vL9LAbsonuzvRL3GMOt7ce0SsvPIWNO
srNmja95V/5uXN86dpaFVJxCfeFCiHuRrfxO7N399m1xHWdp/FX4NxRB57BZeqI2ZUhATsnOqe+h
Szj4spu4T6V3/rWoVJj6hvNu590pg8j725AYw2nPZeA4r6ZbX5ShV/vaAKettLyKIbA0JL2zbwR9
7WH0ETKIPhBhgrLr2R5rCtNlbvZbiZ96urqHoDPu7PzK3y06GGGFZzslT3xAWx1mLLVzKSAwVW/T
kN/VhaU4b12qCDySejEeUN67z8mwkIcaphathjU/Z8q+68vybg8rOD92LR4hjlYdrbGoorx01RHQ
T8X2XVbOztx6JfTnz6/kIElQ7CBBxblGop+kFkWmzD4DvHFD23yZtP41XZmBLKbafZqY9eOUV7C+
NKN5pzhz96Rk9eKwW3sfV9946Ttzvx3DXDS4DBRkCWf3z8Dk/G4LL7jhixy6rum8j4613FYtCbdj
M0ZwYM16tPV0/BZf2xHk/v4+6jGsr5VZxVuPSq3NaxcUe5E0Dv7orfYCvn/Yjg2Bo794eOF/9hq7
femn9WTrhY6thXks2nK9ynvT6xM1HnoTuIZeM3TjfvQ1Fy8j073OpuGx511kCKKDZ8A2aN2P5A5r
zLLIizSVe9Ung6PJ0q+xnVFC47O/HdoaEph2V4/XrfN5Kdl2DknVGhiV0rrHaZTAkp2oqVTqKIFg
COewrVvf/wBJAJd332nPZC2gE9Gde5OzV19fT4NY3j672xFDNeM5c4qrLMfvdp3XJwnidR3H9j8N
Dphe3BRuG/2fA5MezI8mH+Xr3N7yDCvsZqMNIZBjLXK/StYDBs1mjmEApQeerMKf92JETGmUevrE
k4RIwB3X5SGDXrWNbef5S5M+bV1q1D2juANluL//a3xtO+yLlKvhy5gqQrmEIsdLIlCc0lR5X0Ew
RmI5lQ1J5PtYZjN7YgSUQudw+zfpVO9N0orr1guCJblTKys2uxyc+lw7aJObs5GuhjfdrcxHt/G+
wRjpIb1wRgstlc3xbesIRY5JqmJ92LpGD5UDMV552LrNUuWnZApgDt/fiY2nfFqn7PMPb0Ous0SZ
KtPXrefICYh1whNl62ZTPseufQei728XrtOc0WK44dYtTc95Vkhwt972+frUPJauVM/bZ5d3ntfs
5NppO6O9E4sW02jirdsIfeXWrNrPqwWuxAYpxwjq/qe2q2XJ+Fw2QLwklkmtOUalU3a9U2eXZAFA
8tIyV9t1d9RdMkOpa5Tv3swcnaep9xMC8UXxSqAwebY6Z/0X3OJjAQn90QzIRUjKi1uFr1tIUY46
HNmvXGFwlMemdpNzb60Cc3MtO5KHrI41Jp5Ppsw/SuzZ/lAMBod2MX94fvOnkrUb1nYxnw1KSD75
OewbsJ/sz4lEfAeCz8bASP38Ws5VDhMnTS+kSA/5vL65a2WF2HFC32hK97Ffh3oNZWtwe/OkjqV8
2hrNdcsn0FALQtVPD4fHaCxQoPsTRdYANEcIV1DP0dDpeGwOqFiCfr5All9Pqmt/NV2pURZHLm/O
0HLbzc9GoswPdxW/q9XHRb94HJcm2QtX/G0HWTxleYZvbelpe2T6+kfj5AZBa783fNN9F+6BlFj5
zVrXaW9p98KFWnlJteA34bp+tlX2187qX8MsbNI7rXc0YIySZfPjvMFobFZ5iQMT4odAWMU/E0mi
cnF8qEgtyUqPB7to52BnCtJLLUSA17o+gMjnpPzEfumr/Fb2uBOTJTC+tWsaHJ2AzCfE9zJuBfaY
tgdZaYIL33Vj8uD846P6vk6V8UoVlTNC9DYkC5Xu9RpEzMHuEuBlBu/Vic2VZz3N8z9mT5D0Uveu
f1zkgP3hDEFZReCM2tHQyKuhaWr3aOdN7EES6/wbqod+LUHAdvgrubvKrUILt8oTyyMWm276o5W+
uq0mizZD5pNH4h5ytydATGk0exYPc5D/XirKpM8T3rnr2vy7IoNpejP4Jx3SLnJG0b+QvDUODlUj
z6lTgcpnjb9LK936gPn5iyJJzb82Lpjkgv5mw0CBKe9eR61uMIeY+iHUMamj8ko6veq1kT23sFS2
3ta0Tm/sEc4Djt3P2JqkMWG6zMElQazyio2KAe0vP8KNiHN3IuAxbP22kFqNA5Nc99Z1MFK8yjx4
3Hoj7MLbZCHGnt3xYRuyUB8cvMxtd51fGLdgtHpYnhCI7r1tyLAcDN/6sjhvb7ivPieLlZnYJTvW
RnJ3+2yG25JAabWz5mXr1dJI49JPqv3WndnZkK/uz1svMI3hlmklDAFvXD7HzCUwTmNQuTB5udrW
EJTseTTk8/aG1NeWuGgLHTYCZxBV58+DSfbhfjXt3swTwJ+GaOC0nQHUPZ2TGheor0umfnnGfLX4
/Mwym+ooC5bbkgN3LI5h3rrEw1tOiXMpBStd3ef/ur2LrzSx06sn3Ndy+tMEq/UGphktljO/sk5Y
b83c/BYFRhPbMSBaPcKcMjjCGLXfXKOHzzVStX07t7LM9NxSkyHajk46mR69yxzKyz+z3jeQYdQi
qa9ABIEULXvdGsxR6phyrXVc/M+YuWQyTNsA827XzF6XdIbllQR4f9uHUmTWza8H61asGpM+nJbT
1s21YDgZK/SQ7RRjcq0bC9jiyezz/KojjTzj0np0729vU7WH7p5giI62rdUG73Vrirxjtuum+eSl
uffa441+nXMNmbkJAa22U9TRcgXnub8DRFC84CXHnibpqwjWbxfzBc0xxOb/XE8N/9ZSS2KU/RCj
zEV7RUtn7jWjGz6721hvq50yWM+2np529WFtIdh9ds2Ed63ykEDceNqGZmslnTfkekRltPS2jS1r
cjYqHoytp3ptPPaOqjmDP7o1o7s8NZBDHj+HUEGeJuL/0PKq7Nnzecx7vLPchYqA5HbJFFtT+ro1
gS4Oem2t1603J353pULEoTbLrIjW7o4Cq9YLt6N1xipfOibQWVfk+68xKyj+BrrOojc23YtBHeTw
rzfsnbnTX7eG+wgHj5Fs9ddYYk/vKtPnBxx99NcxTfIHZbjfv04o2KfgvNF1h68xfwfsP39etBsn
DCuwEYqc2V0ezCx/7udAXlkDJTWx5HlEBHHeehTHdPVwexmU4tXo7f70v8a2tzld/Uv1SbozGurT
YwntvWyNr0AJPQQBKNQZa3QNki65GDXtCjSqN5UnzS0pGuC1IM8O25jMKrDKHIq5qOomWtqEaj6Z
TE7bybbl/5PWuBRbNvSfRnf7uGSajdMhUze1Nq89QOEjfq/qVheY3NpCSyIdOSi1HqaLN9gjXwAH
BfSpHYlUmFKGq276ovKnLvdP28FtyPAtA/C+C07GMjXXxZ4vrhIjv+dkvXf21JyDWQ2wgpZUPqq0
iasm1vSp2XWdp3aGk64Qj5Jub2uW9zgWSDTykXr00tZjx22/dVZSo4cfH5JmfHTGFMd2QU4KXcKv
ZMj3jsDwoHDY6dREABRcb49zRsEev4LBpk76mKKc0AScbn00dz0xSNQRfVTBP11uynCFJRxRKwQh
acJqvmX74MegrrfhoOvadIYx8W4oLzukLAgA3DqUdEjK42he9BWvud7QLJILqJN87VDO5gf7LiYb
2Au7xtKvcihPi+ZpD+3QII8dJ/8kRwRwlvWed1PO9s9nnwzbU47Cv63SMc4LGW3wjh4w0apDWS09
mqlQn60BTxrQeuRE3S5oRoour6yRbIYf9fHFEF3wfDfhWxAxuEtro3tMrQe7y/W9NmEXXGcfeLq+
kRHaZb3R7Gu39y+jtBYFEMDLr2aZcIB3rfaCadk3GBbzKdH7cd9Q4zWEqZFcx+oPlxFn7FasEN/n
KfJsi8xtrRkPklhVOrP+YpVceWrlenEwnE0FJBGprXFNddUJAeqxMyZ1VkOiYt32p13neelD6at1
p/fmt3SmfgCMqSFOqfnS6mvz4kD/eGlN+13Ls/ZI2bz+AZtEeCWsKXHZef1DU9egJOaEfmtNorRd
xgeIBMdBYcjYqyKqVHMI5BycKmtpqfAEIcodbRFaGdoINQ5Hp70zAtPBiO2JOlgQhH9h1fSTWU4e
bbLkEd/WGEGHGyLc2UDwuG/cToOuV/T9xaDFJwG6Fl4S7NgHi9XeclHb6L/awlzQ1dnqMkE0OGl3
wMPqXraI2riH1YQo3EYDeZBSYMxSUeDslE29/m7Kn6OrXcsSnS/mKFGZv8Be/nf1rfZM/k1nJSwU
nmv6ealb49VG4WFz25PuddVUwL/x2siqRPYwVG16TmciDGnw/C6ijpB3Ul8wmO53byOBrLwRTwov
e1+oDxBbBRiq2yp1EO7yy78XIJt96lMBBfYCKPST7NAhcFOj653SUVARIkVMY+DLadTqjpR8QwhQ
RVOe/elkQ5HYzD6ylo8FjBXsrdSeL/RfVVIiZgaGJ/tAUY6+dZ4BRswwh122o+TojQK3aMz8zuIh
tuqTUMyDuWZT3W/somYAE1DVM56m+sN4L7C7Fc/17MUhVY+0owqFmSaxPcDUE4bJDkXzBuZep4vT
ovAjSFn7rE7/aGQecGLIcBQCyvg9OlPz0WNrzqJ9HKqEuic+miYzJQeiz8hTA8Ljx7SDyLO+sCPp
I/KebWNTBrKUoQ4GWea64M97zp1CvVsQFz/NAQC7MoeFrHD6irEKy2ffwlBKcIpucJZ6mGFeUowI
bhZgLIRxHQ2P3QNer2W6d4O7+2w7/kn9RGJQZkFv9E0KB+MxBfEwOYjVw28fwXw4GEiZ+r8TosEM
2m/cUcBSKNcDdfZCu+r1CKPpOtbrAYbyoFGAxdA17CPxi0nThMRC49+WdnmdxX8xdl5LciLRun4i
IvDmtrxpq261zA2h0Yzw3vP0+2OVZujdZ+bEvslIB1RBkqT5jd3csdSIl2I3IYqWtY+wlz+x0txs
LPTkz96kgwLVfevs2O5F8XvvoiS+e7EWnE4Vdz8a17srI7pZs8EdVE2r6jSjsNRqIW7MhXusuu47
3gcGnGA72CtlMt0PeBXdOSweFwuBOEj1l9Rxr+AfJkbZiymcPnwfmbWzuhEAX8IxUDc6f9MUkCiy
uGKhog1Mdt1K61S5VbGxErs9Al0vAMV5FqAbPgYHyMwXJ2dTSi/Q3EI69qW0OpdVnkLbJXF8LKfW
PPZ15X1NvVe4TJ3a+j9nu97Beedb6i0QGeVnZPTb3MqCiz4G41av1GbHTN079QDPjhY4UHAnbEkp
PpO3DsK9YxUseqjmjhHgvTdaw1M6oFHkkEJMBjNhM3jNM8W+rkE1FM4taTPyP9s1FLF6th4sn7Gj
N1jgGN0MoGfleQcfA99t6KG+ptH1bZkyb3Q14FX0TeM61zHbpow+/kxzfZ8HyXRRZ+SbEIp61uLg
L2txiIKqc4eJljRGZmd8iJdgEc8x81G7U826fR56PIfbeOm5SXll0D7XEUPdqk6PZeBge5c6PEYw
YWelZf7R9SkjDyt6S1IdnUOzeLKM0T6MecT8ewl89372OnhorRbvm+45dZrkEjI9uKS+E+2MAgIA
bOzoatnmsx4YsDe8kRaFCdgA4or1vXg/KPXzrPssrrEGQ/tH4EzLToIBs5cdaajCwBJNa/G6AoH5
T6B07Bf1aJvi+cqrGiKp5ZcgNcbMa1lmwa/BQfZ82QhQZn2v+xelwnALjkS3Tzw41kEPGmsKhokZ
p8+xLI3cISh9pqEW18acnhancagdvr0bUaXZYlc50ubY9+tNHpaZugDNnDCFV9IhPTlroIs8s7iC
yDgNE4wU4EoPndk9Ky3+T7kZJzu9q/J5K5i5cCHwW+DP9s4w5XAKZvdhTDWNoWCXPXpszV3ipnqb
gRt9xmsDtGHxIxyi9LOa4wXjtX+6hU/jllUCZ1kqqGedmU5Kg3I8V7uXYOITBsDKU3a+1EYDPGBQ
KaEC2NMHKTDVOaa1yxmKWXvFHzo/Z3FJlz12zq62YuAhbCkAgivmbYFiWuQUNu+FvTXp8u4HDUpv
DVBA6QBWJQ3XQ3LEv49ZYD0lc/gWIgWH+OgB18Vy5zgjBPcFbwRAe4fNXnVB/zdVUN+qfzGvaa/t
kB3rseYzCSowcRL/qCaQhFp4nHV9dsJvRV4aX5CQR5Fz/KQngXVKB+XTzCLAQm/Fzd1cjAfi72pn
nGJvDNmt33nx7J3DyHqI2UrbpjqySq2aI/xngBi3r66pT3daGr+OKrPUsAqQUQyhDC8mTZWPrk3S
cD2gQG83BYggq7uDzYY3WK7SvglHpNOvbnC0F2C7LtLYysREwKSf1hZcfZ72za5Ibe8JFoDzqE6v
Mwi+JwMwgp0HzaGKky8lAwPkK7FQ7Es2UyU5p3rGmK/MAGgquBx3bsj4yUiBv1i7POiMbVUW/Ql2
RPHamXVzwubT2kpST5wGvHFtbcJGae4ZLvN/2s7e6WXw52Qr07GI0/mK8MdTPwP2Nl07eQyQcnkM
Gq1mZxgpTKd30r1V29WxhAZuBLAzlASJuYyftzA13AGpYCdkk7HAhXcesz2z6EeDdQ568V2WPXYh
YLEfuf2KaVl7zhbMTLng6kIQFmfTeYwW3GhtTOoZYES4IEklmPToTVEMfx//kyX5Uj1bXrv6Ugbc
V6+FTodDeEooQM9GBzmt1VWw8w+TajAwDF/jBqSA/zI2QXoIoPParQG3aBhfECpH3RDPu5uuhmCE
BDeUmUwY3NhByXvR3pCCzk8hSY5/TG4TXMBlWfOewSq/RKLyRlsVXLKTRJOZFSRYWPy9oS5A+7qt
joJQqRynBVLIWBbgUA/cOmjwevA3iaIt6wjkBmCx9uyqfHOUfJeogfM8/Wn2Ayjm5cY1yxkltuIT
bbzW571AFSVznLMpO0nNyGm5M8giBr+Pb5eTSC0tVKeN7WTpTn5lgtY0G7AIny2ufsegUY+iMOJ4
W0juwxkM589ueX6jGTmnHDVq2Q6WIJH7L1FclQO2tDC+k2SWVcewVHT8Z5bflIP7DPDOOMkl5Wd4
wWMYVQPiJH2198ryTzkuHQM45stjvD1hyRS8VO6z62ItpNE1byz17ojUCp5MgD5u2F9pDdBu2aEe
p3Tcq3r9Q/DAEgzAqLsafh3rqUiOZNVgY0ZUOSl9vNvsZdP7hvMK1eB7D3Nx7zV43SPjALWxTZoX
efZ24j4OrPsc5tqgW7eGCL09hu5sbxWX1GH614Zotq0PDeywDoS6CXbyuORpSKzUXLZ1JSqtwAp1
n33lbuMVfX7B19EDfSbRJYCIQNtQjpXGLAp9wWQGiADMOWVGM+/fReVoB0cKkMiukV9u0TntQUPZ
0UmuNzYNa9TNLm6TL/OoX+TO3e4S1NJNYaXTTu613JWkLZj/txriKwvEWp6JHCExybs1B0lLYKQ4
hjRdCEQT0ceh+yQP/tY05dasrUFKalY+NxUY9p3cCvmRel9zf9qg0LesoDPKtao/2sU2BLnL2/01
c6efAV4ZBwzhLVrdi1blLUzb8JDPEJ1bffqkL12HfLaz2HaOczCDBMaOb6NC50QJt0FPyEry4v+5
8LvfIFFsryC766F+q3l7eqjJ5CBNDH0nXYB83zvkxk82gKzxUwqX93Zzb3CKd2/NO1DFxztosI1X
RLAm5+ZghLk272M3/K50mbpf7zCd4EV3XCjda+ei9k8ZJpYH+S29Xz2muCMf0Gjs522ThXftoCvA
PJZ+aHmt5UiJ/Wee15UzwgFhspOW0MfpgSEMU5elIegj0k4mHOu1+SwV7GqmgqlvByTYTtKCx84a
TlNuMS2p9rkzYHzkLuDK/7yuXaRnPwQr7OUGcIUFkLK2vTm+d/UFwGgUdr3I29C9Ld2ytCRJrnkF
qz9Lj2Tps7P3nWoAs5I+OYFCHyn1JVjf1ndN9BaV8rnyhpPXmFtpCbdDsBU4Km9twwaB9IVM2Jsj
Ct3n9Q1f27LkSTJYWqHa94cGkN4xdKKDlJnS2KXGevzHJihpeWoSux0j6Vv0Q7kkP+Tdmm1Z2fbv
rgdbOTb4U/McwJXbpMBjihSQW2+DcF4+HLoH0TTQmahO+gEfCvbpGRfIEx9sHWNQ5zGf22eHsQHz
wzudFYtZLTYt1IkcUMpQd1drwarOY/mcD253MM2ZoUSjqzs1KFi76RGY2bDBexBmwZQvdpHmPNS7
ICofnax69+DlqtIObq/TmpbMtZmsbUWqFEPannrsB6UxSlAv3bXE9AT6khnDeZK7LycpwDNOYFZo
dr0PrX4rbwmsdnIl+i53cI2vuYWIksxbJlyD95DqvtnCpQi5YV2spGfWwaGGxAu+YUz0z1EP3B0Z
k73cYwnkscfL8AShXObIU/pHPukXLzaygzqP18QsESjzupN0Mhq9dgtnt0Q9dxcWwe0LYLR/QsrP
znJCefISo6dvFzaMHQ1/zoP3hL2ce8Ms+4n94uN5dsilRaydgaqpzpnj1t+nt6O26yeI9+tdLDOH
njRZPjOZm1k734IuJKQSeAFfwSUbjMQ95EelCntrUE4MdFFGzdrfdMxksAVetzpOrnOeAOawn3uE
HolGcWRvMxzDbqOr2ywq0oKCPTddu3XCcKkfaiMxDnJ++V2+HY3nVn+cjbw9qKbxLE91fbQSy7vu
Z2xM0WYsCpT+oZD/nqCtHYci335J3wZ2TE9LHGmYPoDx32uZncPOb/PhHkF28wQ0rboIa2eIuupC
W/hVhll2e77yJNY+Zn0wfKD/wnt8Y05evbMgSCOL4Rg4nBS8BC49+A6FwH3JLZMnI806UFl7tIAH
+wW+If905lJh7dHXJ3lr0Et/v96EtVRiUuX/fyrGaiPspXt5n2SkID9Gkrex+JqW2C1zjrD9YECL
MIMMdJXOPql4LEoVuextyCVRHDZ51W5R9rV/w+pvH0r5ne9GGbdjy9zdAgu4Y0MQeww+9DJ+ZXOE
pWt5TRbz+XkbTOZ3tFZYTw775FQ0Yajupfot6i9f0AgwSBekt3GctFQZ0a3BmjfNGVsOGkqRGjCx
ZRAmf2cNbihJSb8by95+fTmPMHHuxwJdt554Azz9YLNLNW/R6y3YhPrDlR9i1hfd1dWz3GwZ1Els
vfdrHhtBaF4HEEDWynL1NbkeK7H1Ma4F6/k+HBvlnzuEOujD6DOl40TCDWyRpOXN444nTOOX8tuP
n0ut2ETKoL4bRsojvLW8+UcA0f4szTXSVQfQ9PIMwq5DckNayr9H5ehbVwUopzm5Zbr7SAUJYIqs
U7gPnBAheEjpWrDOAaVAgrWeJAf/56DV+fn265eWfCN7rO/MbTxza8yS6+l5x/7JP++dxG61JPox
LQfdzvqu1scLfDxK0djYaO1XbUZqVvqVdfQgx/5b3lpFSm/jbImugTyPNSkxOe4/z/puOiO1peKH
S/1b3oezfrhSsHT4GM3VXQijb3nF8XBmr6Kab3NVeeElYCkFciY0IibvyzLbGqx5c4YnKPQ76lSt
QfRWSbpbOfla9V2JRH0zACHEFvytRcvLsr7xH16q9QVaXzTJWw+TI/4z78Nh/3b62+s65wu5v4hB
+407F4c2hrXLWFg+XGtwm8mu6XdrFf9W/UPebT6xnPZ2BTnPhzq3KwyJd6cpwy+188KtdA0yB5XY
+o2WPmRNSmwdkK2VP+R9SEo9v0cwoP+p1UgiJIUNkY+Xk713hrfShG9RyZX0zFI20+qsyg66V7ys
3TtgKmjja1qZFxq5pKXnZywUsKJkZZZ7WzryA6udt9I9sPqPJGuDMvBvutqt07BV1hCkdynKGRIm
4m87eZISrN2tJKUpODLpX+uszWDN+9CE1tOMQZOyZOHC9BrU2dx1jp7OW5n/JgAMWC5KxtegHaLD
7Y2Xm7IGt251Tcvt+s+kFKyvriQDFlJ+d9+S/nAGyZuzBOyElvAarZ39bWB9K5fnsx7Z4FXC5C07
WyyMGMsKybuZ41pNjpVABgZrUmIf6kknuua9++NS8uGQwauU/Wzcgwp8qqFS4BogNVgpNzSQHMuH
q8QRr32RrsvPkiw7yZ0pkz7PTrPqbJrMsU7yhNcnenv33y1mvhsqrFUlJg8/KnpW9G6VbotcuYPo
iRFHyKToaGUPs1eyHYOaizY9yCt6W6eUFjDOetx8lRf596pWrQZ7rLPZOmnYHMzz7JwgEQxLHNKa
BHXDbuVmTftWoKB/FlqbctEddmYLAzI65HXlw9K14Gjq/lU42xYbAJGKdo3cVXkudQaVSa+K1zKG
ZyJ8cn15wHOL6E57W8/8cPvlpr57RLep6+2uy5xForfXPGJzcvbMaS93WS67BvID1qTc2A95t1md
lHwkc641pXj9S3oY6lsba70NNoZYxQW5/9YV8Xg0EALc6zBmSUI9Q4C0OOMzSamls3dmOMj0LKWe
B8xTTxK8m+rgJdKyo7acQ03q7L4M6nYjteYuG0/KXJo7tc8A6Q1DsWkiXnUJvMw1t7YHwFMDU3SX
Ju5BjUIr3yMZhOEyM/s9q5Kghifn3OhB8wgni71mRGMhnmcO7kWxepf64+uCaP8UQEr5BP+m3qEa
N6LKQVLyMgSPsoTtiXpEBSK2q/RT7DkoC5rd/RSjheAAWzjo7O0fPcufn9Kq+Qnf8dSbWvk25iau
Wqn/PS8Zktf4wF/8QAUpnjWvvTdbPzxW69nZ9QM2HLQWdZxh2ARNXX+pZzC9TMnLz7qa2lsUdYBX
Rch2qcViC2CylDznVoV+k6ruKiSCUYYqwXFjxFg9jEsJS0mYCQw4CoSJdmwKu3yYp6R6kJgEWVE4
6J7lOcLCLMJbRRzsygr5IX8avplsnh1bdZHyy9TKwI4EJY7dsgC8cX1mbnERo3qtQvg0fIxEVRQM
d21WgAny2oH5cFO4F5AabK95LLa3qH5N/RQ9DUsA0SV68tXkO7KaylmyygyTbnQXUeUqED4zLHZr
nOCpQQ37SWUn9ClVNG07jWPADIKC2PaAVqU29zLHUhQP2c00DN2DlnTe47wEdQZsz6Ztwa6mxloQ
6lm61UoHV7SB3RlzwmxuHHV0Yfy/piSaH24p0Bwo/zq0ufX4KrK8R1Rmom0Vtht0T429o1nmbpqa
HI03wPSFoZkX2wHqDKxV2+m2nrQbrOCRwcABvPTC8q6CanfXLMGapH0ek4I11AFpIxtuWqlf8tlM
ja1mGtpFgmIK/s4s+krZTh4sdy9MWWxG1OC19wGMuvbYf0uG/KvBVjq4cOj+vFsmfGaQiaAVigqV
mH7+i+3OL2Ge6N+mJgGtgCDOazBmwK7RwXqcNfaSrSmxrpWb9xe9j9tTmsbFA49Ag/Lfqp+aUaFx
Zal5rxr9a41q0L0bJY+DXTVQX5X6U9yzceQg9riXpBSwFfoZ+fV8X4+bHuOOzbRUj7UUU74YLNdy
HDvYZDkKtFv6jN27g638u5PO5lVOVTem9uB44QlyGE6dGbJoBz441W79BW2Q/ArDObmdtzbm9rHp
2n2uImuz9bFY7oPsBaPCmUX7omGubJtXiBbNJ7jn/QNLx2dJYbTbfsK0DjJUNiLWtNSQPMcoPx6U
uK+qix4XroEAtaH9sGKxRBUYdHfop/V39cCycpmidiIFDkoWZ2QwE9Bs3ArdVNojYpvaVpJye7JU
XT5VDpiw5f7Y4wjQpVoGevHRHn/d/k6a5P7RLmo4Z8v9Q3AaRF42efjT02bGwUQ5RaISVMEMw31N
S2sbWyQk32VKsZR0kDt2wyPAGRB4ATrXrNX/QD+UTkmvv9Z1EJ56ewjQeA+r72V5kPJ4COtDqqPa
VM2Kw4K14uIWznrguQmi4K5bgiFB98Q1/OO7gr5PsZN5C3w73kNhiK/lmOFhuAQSkzyTWXYBKQBF
tViLGvwG/6OiHHKrvR7djZgD/l8OSd0BfIWqHT+epu0KRG6fx4dSZTVw++HXSW25yFSUenOXtguP
gm1H02phwKJIeR8tQY7AxL0kJ99HsTDyB8jraszi+lJcqiiXb9ZKEsNB78qHr2MfmYNjl1WVsKw8
PDEmRbk4bxZQfJSlpPTDoZKUC7eojp4chMBvh8rV3h2R6ea+KwFofCxYftVUxpAdn+fC/ppiTwpy
aXbTaztV6dUdIwAnGsqbXcY+o8puxT4pQu1FLcPhztXrP/JQU18Gu1Bf9LB+6OhgH9ibhumC6CBf
v95A/8upW/1qAy15czNOxWZOeZ+iZvAWVcoX+MjBoxSaZXDvF7H9JGUghfcphLpP+VJzrN+SQTNf
NT8qPmvJWarwzcle1KaBfvkQ1ul01wdaej8uAeJ++rAxk5qo3cwb+mzQeEtS6kA0ZSPHd/9SkwH3
Upe1S5hL6Vvm1ehoa0a7laTRN8PJwDV1V5oWivgb2+r6T5heIV1kjfo+glD51vTYIqjw9Y4Lv/IN
KFi5szPfPI1YZj6V9vgKhKb7ZpU/Zrdxv1iK216yMkI6yda7b80MkEJ1rPwJER20dMP+V+DY7Tcg
W/pujnERtxv/VQN8hoZtO4D3JBaH7X7GGha+8N9Z0CJ/F37I0y0HVGw235WDV+/xaytRmHOK10yx
7EuTdhOa233xqsOY/oT1+0YKFWBsryAwvsDkVe8ly/Yb9hfcoTxKckRN4qx5U7KVZB275tPMLp2k
5IzdoN6raL3pMKKvwTSDSyis0LjWaMVAi659VNjs/J5F97jbgcVD1hNp2X3lD85FSvrW9/amNli0
O9xOZp+eB8GY6K1Xq34Lxye6SNKJVBuYQtRfJWljRIQPpO7fSXJWph8u3/wHSU199kR/nT8ZMfge
fwxOYTQoz2nWqveRD4049LGrGvLqCaDPHtmJ/rn02s9J3KpXwArDs663vCoxqvJV4t5JBclHF/FQ
KnX2IFkSmKgcRTYEhrrTMVwtcI/N7OBZqsfQ0Z5y87lpioPbuRWGhfUeGfPyak9OcY06yHKLWHB5
VVSCpqtcZGbVaRd7uGjpdtQ8hpqDFfhkvaIQln5Trcrbo5tZniQJRwdIvV68leaIJKXRgyVYqmn9
5G/Q9ANVk4+4K6stQPEq/QaKOjtCx3cOOnsf32zLuOauYr2YYebcl4kFwGKp1k7qXxNoyTOfNu2e
YZ2GGxExdwlmLfW3rOA14Hf/zlurSMxS2r+qXteO/3a83gKA6ez4sR7n5mFUKuDShYv0Haguky/R
X7nqfzbHwX5rnBF9oFwv7rLQsFE2rlIQccP8pa/cZ6k6GuldHRne17rJ1Z1bx9Z9WnoYsNQ1aino
wn6GjvRTQfxqHxdbF9jQnVryUrlj/KPTAIhZhts8emYXXBTbSY5RGqovqKrUGzm9M39VS6/52bFv
BIzIjNFhnIwTa7Ylqrul9ezZaI7zujsIW2r5JsnqAmVcNKruSvrUO7sMd72vx5cacfLfBbc6Ulyu
ufBIAD8j479T50CNd1Iegnu8k7PFjkumXUEnrBzzfEtKse5pyXjg1Y5uNQNNf7bMxDqq9gB3ez2F
5ZhXG3j5xQktZZ9qhY4t1eCcLPC+Z7xumjvNMJ2DnWTT04SPy65v1eYzb6MK9Md1vjN2fkabR/nV
eK/ukDAkHQvr8Pxit4X5E04iYpEm/Tytj5c2SxxIKsG8r6uqfoj1tj6ZRjVcIre1cPf1S2wJOgd9
LMCqdHwwM/USWSy/97/Fwfg5iUzlLwWk5e1CWa4hFVdYf07p8CNUFOerZjcZasfa/BLaaIMzRAke
oVC7x2wRFVcVP732aWwdWQ5IH12oQGCcG4v1Mzoy25/Db3TA3yEfKn/qAT7IoJMYYTMITwLX/CtD
GVnv+tfgxTKa9lPfgVlGp7h59VrmhF1faY/gNjrgOTgswbtydiyu+f5J1w08qEZnkTRQ0+w6a112
lZjj1GwBIoFw3yXIuuBf80lzBu81T72v2hQr92bvedwD5HvrMK0vkuwMlOdyJ+7OetwjTKUxLjt3
JVC3onG9zwGE9E01hOp9X5X+56iev+lWoD9Ial4Q4I5uPUpVT3OukWb5T5IK++DYpmX6ySx0/7M/
s5dYWM1LaTjOZ/84+pnzLeZTeWxHtT067RB8L/RjPdT29xJEFpY5VX0agqH4is3dtrci9xPzyDtM
HoqH2lcQzw8gb3R9qG1ueUtBVLDjjLPuwmQZj4gdTbxECK8ZkfGX2B1aiKmFTtB9Xis0Rm3sKruz
DgOWgg/dEtAwpl2DN/JOklLAhm3x0My4bWFZfQXsxJWDrgLdgOHohrW74sFYAhsp3qurGPe5U82f
WAX42pXR9H2KFqBHC58DHSgk91L9azwP0/exjqztuORHS/7/ru8iubTW912f8wBP2zaBi+Db3+df
8//r/P+7vlxXrwaY2565N3Mr3g5M2J/LYaqfdcfUj/aSh1xG/SwFOZPfW55UQSiyeS6XvA/H8uVE
zkrxjrHON1ECa2FbelWjHmgZ2e88FftoLzcPazUpHGPP29Q1fIOgfFSy1oIwCedr1Ooh2Du867se
HZtdNmrFowSjyfMq+jd9ozXVXg8T9S6oIOLRSUkChXb1rl0CSdqGAun+ls6qXc90Da3Hv0slf03K
EZKHtt01jwC0rVm3M63plE5vHt3Hktv1o8f+A0Uy71sCn4lGVeZnz4dLqo/Op8nuvR8GAnSsFnrD
o+W6GI4m6K0UqRqx+wqbGOLxuSmVg6F78xcUGYZjx1lF8PQNWtZZrhFmwPn6qrXuccL2HvxOY6Nr
OTfmFY86d+0zuBEL1wHDOOhNO170OkSz+x+HnZu5jhUWkHOZfEmBBD1a3XsXkBVM9N45m6lZIq7T
+s+ZkyjPCER3O/3kYSOWzDOaLgbaMYiQO+aGIQi8mHisj0qV9Ucmf8jiG78qs/2OxMjwJYpxgk+6
tn+Mml47qXGbnf0xNR/CQMcTQynntzRMfwE6zH5xcIgd/EUxTdSxsP59xk/maIxd8FAVTfNcLIGh
MjwMC+QSlwqGvlCRGiAbVls+aCm8eCST1f3gFd2D1JdqGDztMY2cMEBDnCZZPNmBzOMl2yfPAWId
e3wp0ydEhzCIsDBGMzp1POCDVj9YQZccK6g190kGqcIYzfnOcUEWw463r042ROcCKeOrZ0bWmWWP
4uJN83DJqnE8K2pUXjOjwNjH76O7pPGReBoc9y4pJ7xeaxZJoi7xD3HbqjgwqPXB9YoRoiuiywhA
9U/sT5T7NHa6Zx+1J3SDwQ7S44AGqvr+Ze6w+sHceXyNLOSRO3PTdyGLUkGhfm7Yg96Go2q8ja6L
lje6p1/wnuk3VTSN9z4+VEhQ5+mumsIIJSz04/g2Qfjw0/mPpHH3Pn5kX9m9btC1iRau/Ry9gCX9
Fdnq/IeSGH+w8Au93ApYKA9c/ZC1fJz9wTz2yxncGP8OcGAlFg8jEyp7QqQTiMkfBbhEvTN/eGAN
mAJmwxVt1PGpThx9UeOfEV2r7z1r6pBC5g1gZlSeskZDSAbxvvEhRq2FQfl4yk0levUVz3lwNNi0
YgQfmj2UO8sfTn06TF9Nm7mTpgWvbsGbok15gWyAOn6NAADug3LoT3KUHifn2hi0S+5ow461xOIC
Iyhmqroggy0PQw6/3dyyzAlBRKkisXeZ9lIimR9L1upjJvqEXGA9j+RVlQsPjQ28bYZj4INVtlg5
tkr31mFgeRl9NUO+gluSobfNuuUA02NJomjn7ae2wOdySermBGnJtIqzJP201jawE+MNJg+Q5GyH
ScES6HmI31NpTuV19JIKBwtiEqx1JCZ5OI1Tu9GBKA05aKz/w3EzglElBPX/dW5Jvru0g4/AmZHQ
5l3eeohcf4zK+ZKlX5spDF/pc/1NETvWWffhVvS58aJ6jn80hlDZzjmP2fGK+MmuipOk5CDT8F7a
LvPuLUs5IV00P3hdA6Wwzdsv/ehUG2Nwgh9toLxCKPL+NDXtkLt0B+iAbwMt1yMqIMrbZfEvFjMe
UQeJ/6iiOuaz07RfF7v7bWJ15T3r3FcVEfd7iALVfa5V4QE503mTmGp1vxZIKQOs3/VMLHmK1tmq
3RsQGZyblzPIIVJxTfb26GycoWbP8p+LfDi1MibwhXT/LQWjimDmcpH1BJJMB/XE5ld82bmD4tx1
Y4ABEdahOL4ofQiFRHeeTJQcn1J76X21AoSBGbq3PJi+WCql7slhqeDeUTEuiVWk/m/JJQ+n7uE+
WgLJA4Kp7fFFYxdkKV0LpJ7kVbWaHcwBVwBJtraR7yNkYXZdPLG8X9V/RBAXvEKtv2nBBP2tL6c3
p2TSXk+N/5LPeb8DKtY/612MGqYzZo+ugahKjIjb/WT1w6kAVYuCYwRmH9uqs5V6aIIsvfjgqNFD
nqrVIWOu+6SitcuKAavXqVUrLKwX2Wd+Xbhlzdv9ktgooFizaX7HU/Sr36T2z9LyLyoLmQFKOPCa
kjphKP25KFsb+T4WGdjQ6H6Nk3fn53nx02jiH4rJKjW9JQB6UEOW1eOGZSK1YCHpmc3Z8NmvhwZN
cyYQUjo6YXkNM6iAUppj4Xnn93OzkdI4DTM8L9GUk9KptdOHWjG/J8uZ2PHIH9O6epGy2HRZc0Jo
iTF59Fi2qvIQ4yREPLDm6FFiEqhZ8G3W1eq8ZkkMN9RwF+PjcztqLVWdzDnGbERtJM9pQuQm3Qbe
KeKg27Xeeh11yO4bs7Av/qxTd45xpYKJ9DImXskWkc/miZZqV8/ttKsKjwrOeqQd0xmpGCmQYHRR
DdoqS51aUabqsB6j+crPci5RtvvnNO+qWE4Mh0xOvp6tx6Zj2ztTubudV4r9NOYS72rOtqJsscMy
d4btQQRbTq8MNRRBGKzvDpSC2yXlB4aZ6h8803y75RnyC9aLT15CE/SdTj03Ybv71/+01v59Xu3P
LEC34fYblrsgsXc/dvlxt98kJbeLdmX2GCPsClX8aLWuei2WalLBN2uWeSQqJRJMcvslarod0g3D
Hx47QvdKNxwYbWCnNjb3TRJV2xoDiyCCahY0+Q+raCY09MA09urZDv356HjdX8Byp12KsKIa/ez1
BOtI08aPwkMfzBu6c5i2f9aZ7x0YM11dJEyjSo92mj0tUrbeT1vBIjvuNkpNR47QrIkcvuuxxtjg
buXWyRvzzBMkvM9m03ubntcOXY/ptfYrwMXdZy0YORk0PxSxk4debe6cGP5lBeqJBZ19yupWYeo/
wmK4U9j1nAosESckGMplw69Q2HRI4Pue4BEzTfWSa6Roz3WbKE9qzJS3xM/oqfKvJmMR7OWWrGHs
oUmlyf0tT8PEZTMXQ3ZejwpYydtlNZJL+KYqT1IAB+1HO8O4qtoeKuf80lQvTWoOTwMDodap0ULP
mZIPM5ARxMtifkjwWSkxWcEhB9uDqnNQdmjHzQjV1PTAG1rpQ6+NOIAtwZT6z/UAjz8rrk4wWKD+
CQpWi7dwzMaDXqA1Jnk5CgzHGZc1Fkz/zutmBhJImurHChe9wrX8x2wJkKPwSqd6am3kmtIWXZyR
MczTvARRapQnd3KmjSTpQYynGDUKCEPNLWvNb2zzS2S1xkWyXKXS0SUbZ+xCm2IveRIYuq+zTYRm
o1R5V4BinjE1twtLtqUX7O9ORX6WC0ueHw4b22uNXTvV7FgvP1IKo0TNr5aNAOGSZbGs/uA4ym4I
wvi5KPcFhOCnVtOiZ/bMf41R5Z8HzbhHiDy9GzGrepLAndH6R9bKOqx56dTnmLihzJ+oSqxAafQN
PK+7S2Il1hOL/dbt2C6y93Ph434Uts02z10mbX6Kx9Bsle7xlsYhqTrURWpuwflSHpaWfl0Gz3Hj
Ps4eo4N+rtgrqjrzyfMS5dGKrsGSMKL4dzBa9beOVcvLZKbLtBC+D+5/ADPWemOCylE60/XKiRy1
sPGuiJ4wvOseymLa3VrUXEYBWON2gypy81jUWfBsskj2rMfFS+kH41WqScCQTN9gC1SeJCl1NVTW
d1YFclyOkjwYFSmUhOSeOdy49dTAe0pzw3tCl3u+GEb3PfBrVEKWfN3Jepyk4o0fuzD/pRoKmGd2
7sN7qcHI73/Yeo8lV5ku2vaJiMAkCXQF8iq3y1eHKIv3LuHpz0D/jfudxukoVL6EIFm51pxj3uuJ
YZ2ThfOvmpP+oEWevMcs6tyTINZsjdgly0Atzv31C0YP3FOvGc5cP7x+AWCKuG1yCkaSNzTIsXHP
KNmy/DFh/c1G+/Lf98b0Tgkz65x9bjbpzp1RTICzjB9q3BAB8SzZ1nIgo/lO34Q7y7Mgh8NveQD1
nDyIvsMbamX0DxT9UNfKCRVas0yuD9QuC2lZpHmai6LaqCPi8DTCQsKV1BcCHv7/nq0fwtd7LXuy
/MjW8NDfrdEqIeHQp+sz4poL5tenfnUJDauE8frs+jBdhZLrA5tahJPXT4KuHfaeycRbpQBfqvkp
/p/watV565Td7ZtuLrRZenaxq/HhvwdqZKwO14+Lq+thFMWrWI1Hw+qkadd/gWwinEfy6j+yG8Bu
0CBpCsDdPV0fzKZXCwFH7crf+P+fmrn3nWQmDIyuBPt4/fI4LjhEr09TsDMg/7OUMQfgfIZ2UPb+
d8TcmQiSDM5I6kpGiNej+L8vA3s5r12ZPewT4g5wmGFfEFtttjQsdsPvPIifEFpEXjV7RfxXYBuP
EbmOp2oY3xwO6zkhDmzXG+IjnoW3VauqNuPXVN6ZFafYXl/vf0f7+uz6DjDDirci4lhppKSd9cEM
2iwSh56gtpO0qvoo2SRkTdpuNH3YT0I+57xq21Y49DF16LzDnAJGS03uAqRfNDtIW0zMqymtXBXX
zvpmXZ8VQBu2DVgQ7rujceogW0SNZNBl1ZD4slxd/q8Dg0WZ4ya9DoSiY/iaVoT0+2m4NbH9LYpY
21r2pZpadepiOf3vwRKJOoXmeuSK+aMwzOaE5bc5eWUDdPz6tHS90dhen16jV6/Prg+ZEzaonTxo
GKt2vlrjWGqrwaBD0fH/PLFqzymPSQEIYPWIri/z+nB9wf99OBQWZBmD3Mxw9TAtq0bxejiqq+f0
+rRfaHiVhTMH/70z1/P0vw+vzzxjIt4KAy+LdwUnkAdrlf3992APIt4Pwj5nq/b+eh5cH5L1w4kR
x25Jusv1U3VoE+4QuVQj11iD8ZpoILWR93esqn+50bWkj1olHrDVNfa/p85gTscMyBcmeY7pyodo
BDEG14frh2kChdhItL+WknI6EwzZb5bOGUlF0VJ1dtwqsIjp6is1b6KCaN2YfOpAdxt2MaYe7un9
/Hi5ejLqFaxLPUJubEXgHFb6mdH51ixGfKPZTVE18QZGGYPSpY4vEi3MTRQOPvP2bjPNxW1hcIso
vcYOPCirZ73pfZaMmhE6ncW6GY7gBtat7aI/4L43D8tEgpB0yaR1Xvu2L3eCIQwq9mEki6WLdklP
ECVJ4NpYMB9BJhhww2XRSO+EaUh/NmZtG2o9sTCjuYP9D55uebZEfizrmv4dkURJJ96bqSGzcM53
4JeSrY3Rr+qHSxy1+oabI87kuKqCDkNGPFwAv6InSRnpajqj1yilqYKXygfKluymZs2I7i1UuLQo
GE77S21O5Bu7XVCDqOhceo2j+uscDow7ekSl8PPL6F2iOUv9hICtsEx1uKZElCYG7epRB3xrkX8+
E5rZjH9piCNbR0nlq8V29yGsG63uD70ZcxDg0CVCcqRFjFe8mwS6mOnFc9fWJUGQ1GPdj8Ote11b
DAN2jCOPZba3tBkjsIbef5i0PRXF4jN//KB4jrfujH+/1mQGmwiZjrtQewq8OS54NOSbvPCo9OZD
5j4oEEgHJp76BTEt6RkuCQx6yRtd49LFMz9EAIPdyNXJ2hoEzClcT7H214dky7TqZj2DzFT2N3m8
/Np80S87bpQNm2zNCW8rc/huCuhIJpeob0wjYU3zxLwxdkjM0VMR0BC9VFlHAq7EJ4aDO8hpJ1gC
U/iS6bkv+xUpAmt5o8z+NeR+EUB53ZDLTD5owQjH5W/JxktgQiyjjypnhuhl3wyNtiuiLnyYIa4v
jftV56TqRXr0OY/arnfZCE7GGKwF4Cit+IxWbmd78Y8Gh3VTKbKJDbW8eQ0NCxqQhvbrEJEI18hK
jpZBJ89L9QeIC65vzXkQxuPTbLg7gnCRj8RIsTShM21lh6Rl31ljDLulUUMwx3m909yXWCvLjZ0W
4bbNS/ozY7mzpVZdlphfOPV0BhPDuItU2oOmnI+D/snOP/a92Rm3Q/vYZUS1tuR10c/fSq9+N/oR
PAuAJNci9LgfX1DkWsCO0tgnxbPYUA0a/gJ/deMRmLrpZ1VsUic+2ELTNyPILpmKF0BijUAkCeYr
pz5q9KBMSV9xIYbqxnAwrMjma/Nr5I2fYdS0QJ2qn3R5W8wM+FoefyPOLYLOfCZC8XlEL8nUBVrq
dPZApq6zjV4NbkCvTc2DQ8sMEbAMzT/aNyBM5Hs62beVYmifexdh8m2FMd1YOtU/a3q6HUkd7uvu
Ei4DAbLlvCeeV5IuW8aH+YvkbPrVT1k5fBgDgfJ6P9+LlMp/WFZcb0UjkGh0Bn2CFboEMjmgGQZs
GHFO+G01AARLP0cO0qatCQXWLO1YK4qsWBiN3+859nqQOzT8iRQ4W/WuLezwgWzDfstoJ/VV4zxL
VQRWObAQaGBo8/yNjPs8MDwG3l3bJ5uuK17Ri2Jy7NlDqywhLwn1pmwJEl5zYlFGq22n5S/A/B9A
p7mb7nWUEOiaJMN3Px3dxPyptOynSMzvrrEIC2wh8+vsoehw78tpmHduwbAgMdCyuzk6oniO3gy6
oKoA9jfN1aOeNrfN2qgq53UQ+2t1DtELE/9wjFS2G8UG7l27VZpc7c713Rinm6SSdEtWoW4TqWNl
cFMo0AhJ4H2wXlg1ZeSnxrEtkjsHIcamzqvbIqv+Css5No387BI2Xkrcx25eBELPDwhV6AeFPXkt
U4iv3p1OPWlmEajqoEGBvh2sFCLPNGaB1EijN7V+3mh2qYLQ0r5dyEZxOCJET6ytIFTK7B25n1X7
RMwbY+hC7OkC7O2FTmZcPpdK3wlSvXduLNEPo1lJbE4zrXrz9Co9jX4UuytD7N9oxdDG85d56fMA
/sxT3C7flZKvZjU/jNI3C9nsZKRuFtCcmYQ815E/aUh5U4GxdqsOzmBlMlET3TELQ2Tacj8lWuAm
ZN2/z0n94UX5k6yHi5JoGvXpJe7zQ4cGJ1OcE2nf7UCygaYZLzHgQARtgNHa3A6ymh241gZWy/UJ
Vd7OD01XTTRxZ5hx8KGBBpBdEdkfc68+yKYuNk6uPXcuIJs+Md+7IvuewOlZjXrHX/aLbBddrLVf
xuQ4iOJpxkbu53r1rx6AlydwmMYMRTXH41EQIravGAOg+bPoHXXLngEkMLXuGA3DA5lGZAi69Men
3vntRAeagjssGdtEvZcC5C8A5Y0mJiIv9RJsU34x+/IhA82zMZbJ3grP2yvpHd+LDkAftKFjpewe
3n6GWH5GHhGTo0ka+5lQjOoW3zASPgdsuskVWYd0dugK9/a3XvSXTJ/eBv4ptn6vCSIMSJ/5i9dq
Z1a+R8Rl9WYYHA59dGuQTF/Z5r5Pp4Oqwl136KZy13FYWCTY+TM7VBtmewn1/wQK2KlvE7pUh548
Nb0jWEx5l6yC9TlYGfOUcjclXL2TG/7mORHKGfq0UrWvcugvptffD27uk+fwUPfRh12wb8RCRnTD
lL87eOrhk1ajz2iGlAdB9OfCucFEAGx8SdnQGhMVjdq6lo7AeNgL9hlHj91yVdwSPdpSByQ6vSou
l+FV9jSVl9xVGzg8d3mquk3jQATUBYIjq4ieKpn/1r1qN0WfT0HjDSRGYjpsY/046t4/x6KInGPI
2WU0nq2OKrsewo+h57pbBnMngXk73Xhj0b2DnJIFIO6kljMNbUJQominQO6+wiBE6BTRQrPoHbaj
xUF2OIxEniws6EYRDKbjYfh33c2YTkVQPHYFjKgx0/SdacFs6NrkHwHwfQjbnhscleSD96OrYbgY
gMjYjdkHN+yfNDGD3fSGD9FDGp+1BN3L8NF23i4aQYp2CRnFXuYFOS2ClgFHjjA+KHWNi4cirBGp
30R0BAZdL+hYZ4diGd0jIZOvTgK8hzv4MNY/Rk9tPE9cnhV8nTS5CK0iYW6CoZhyujTJP4PlJ8Cd
hKqJ/J4laS5RUv0RMhpvhDEwVrKew84lqKT8MiDXuUuLS8IgESxMXPI5y5shas6SYjHqy9vRY2hI
vgioqxsMRC/U2i8uQwvfjtasCFN9zzY7gMwd1a3rcauRc5C5w5owyN1cEiCVdnBUm9fMbLg6Jl+2
i35nj4WiGM+zjXCpwWSObiNK/kb62f3ZrlZClq3gvanp2a6mrWHaisKK0IzEge0gh3ttUvUx0bJ7
K6IgJ5O2NO1yb9GZapploqCNxz0mbauTRUBD6FnG0Rd8K9ipGZq92Gi4AjhptD+afp9JlR1DaSmS
gXumlbdFDcYMxL3Y5KhtD4sdtUEHEdObUj9d7Jt28NCmDr+2diJq+ZIQzFrShAb4iPYuq7dYGe/T
UYidXjbvQBZOQ7lAfK5WRPNHIwiuVp6BWb+Kn2vhUAmhgXJpEmwaPaLurBIwk0jQS3ePaMkmGtKZ
/FRi7pEzrhD7Mx1AQI7TTGa7NHfCmp9MXV6alCsw5ghnglAJppK/thOOQd5DHC62sSH3iVQfizqh
nHnOUaRuyAVptoXBcSJK/BYnBrKRhf26xKvUz2sL3n7VIPOt2jYfesib2Z01YycJPNp4tvYoKrEb
Adyui1S1gYOKFWpGQL1f6XKkf2QsbJp1Bh34PsbWlym1eReaI7BkLKQQDdme5jl4OypC2+PsrzS8
AxQmxCbG+Feo8fskhpGUWX+W7MuNVLT7bahJrJu0EG3wgqb+kLi6CVXOCTJSTjeax1ni2OYnDZdf
MpTr85gxtTYZ3M9EFWWm8Q9gXxEglcFAaRmBnlX2+gPbhB5xYJoM9t1sL2y4tIZSB8cYXeqAtPZB
zXXQU/q31GjAUfdnLeFsq1qx6fL6Oc1L7EjyBBgzWCrq56n3SPWlSbGRebyfSByH2rncSiTstfiZ
De+7LpY0QMhWc5oOD045vTvd9A1J9LDMsy9N46NSiQ0teQLRi/kiVK0Nn2QqfeYgei0ex8x5GDoX
W0Za3IzuwACl0Rlke++p3ZNoX1hPYf9vEDqobhiiJIiRuKM7YaDi8ia3xUUYkks36slzYo7R6s5d
za5jrMopiBP9nsCRZ3MkFdMbyl0Uz//i0B7RAjoPDFQIcElDmM3Lm+v9c6WGSMRcWXxFr/y+Tymw
KTDB10VBalbBDMWWmPPN2A7MG+K9Vpc3Zf4MNs9j2BkeOCf9to6trUoNdmKjwbeaSbnVTGn57qmL
AHbS9EO7QDa4N6A5KZ3t1OhvWp4zahnMfahg7qmQMLwcDFrjDH409t9xg/Teto7UF12ZU2BMzsam
qmT3Nd3p2ZFK2oY6nJNSlXi+UY2SP0MeQu5pfog2t2wsw3fd9Gd24reYOeU8D4WvjbABU8+cj878
Wokk34bmPhcMpEt8qHhQo60kB6YSw1tWRmuHmp1/mPKuebL1uSEwK2kNOq3k1Wn7FBPpLLNnpbh7
26R67+qJkmOUPWPCjvFwTEi053gwlH/qkIyMLK5v+yjeWQSJ7LxZnevM/Mo1DLtxCvl95Q01/TeK
pGcG4tVOQ6Oyabjit57msDf0uJSmqbst550HBXieabej52qCMIugs1XYAhucCDlTrbTD+5eH9EKS
5KcK84vuaEDN05pkodBm9JR0hxjAxgbRkrNpK/NnssBO5c+GdEoSt4wPx9AOzqLon3ioeaz6p6pA
ncLr/oE380lFPe0aM75dQA5D9s0ynzRYKATLXRsT4XqvuJtyKWI4LD+RxCD9Hv/It7wNPSKWE9Yo
g6DzYnRePEOd5xYYCZw5suSt9m5sxWfJmwUS5SHJPHOvrZHLcT1fcluH+p6Uwy5J2Kfp1P51Pb1w
jSIDQVS/Lody20bznp9jCj5EgG/jI7FCz5lhagEJWPsXjKThZmpC1EM/nnptXOuV3vaTUwxUmwhT
7QXFGdHVWCfOeeaxTWWJCi0KXq5NRLb0epsWec27Ls2PxkBLVaCZoGH7r+LgbcrJetDyjJahsN5G
5pZGNI0B6T8rT8WLLrEtnqJFHoycAl1EhPKxOlEBQNpjD+uasFubwUJoDEmYhtW9F0cP9S8Lb8jk
Z8JZqeLxIRfs1GSLnyadiEUR+lvcEtQwmxV5UNMTANJ8h4brPnXGC2MFjH5afivyqA/YBF6mldw6
W4/GZ1S6n87QvXQ6J2Zmv5B98WjKMhAROYVEAEMBJ0h2PnUtVwu2LhTih87S34be/tKckb4ySrfO
Irsu1WnGpNz/nSWxcEyMx2a4zRo44CwAyOBWeLPxHq6bV1eLLgukQpDal8yUC4277rtu1K5xtJec
SOKNE1uTP1UU3rqNmiHkbKGKGcrKwyou9I0t8lMV9l+lwEIRDwtQSuRP7fDo5OJsFbLzTW2gpiqR
3+sAqlWqaYFY83kHz9hiBSeKPq2+4yI+AK44tUm80zP7J3Zb+lQtU0CSVIlSTPbmXN9mkkDRtsmP
9Uhk6qDXW1Thn5nRIRc1Sei2k22aMXhOe/RvYQk42N7yL5yH+M5JSkTC06XUDPhO0og3mB7DyfoX
9lgowvBvKbUnkyghJav4Scs+YCaW9mL6WqSjxprM2xn2WGD1xrcz9EfTSx6rick6DsCfPlwPdpx/
zMb4mpX4qklbgH5V8ZqT6XbOppsqRZ4XRp+UEJ8Eq8Ybpxp3dj1/DPXqy9O5kWuFhyJwqWCPm6jt
qM3XTqXaM8WLA2umNasnJgHwJt2E+MOzSaTIuvJS5MQpVfa/wp0EE3TtfYmmi96AkPbKG5MlXDju
vq8q1y8mIHdlv02m5C3JW+H/NXb9bVv5V1jXaC3N6qGA1tg7BYuLbElbsnvweOelnLYh+fGonPBq
G/UZn9GjqY2I03H+4rI4zBNYwphs0DTVaeoN5cjZiOZ8EVagM1OFwRXhBSknX/f7RaUkJSbZbomc
Mw7KTymaj3xZ7kY4X4zV5A1XyKvMoLVpQ+CVFRpMN9qbbeo704DgWCMtKl1uMS+doNYu+8a2tjZ4
A+4/BnmUue+aXF3joo8HMh2g6CMDV+4AZJ0XVVveP+XQvHHop2wsKjrO4vLGyl8GkQUEqN63cf8W
j4zA11NwmYmYQlii7yLJiYJ/4nbJwz0d8bfQ6W/p3N6FgPLZJeBDyxtjSwrRORfFYx+b74WSgo1e
TFmLn8r1oDyJnhtjmTxepQKRTlOG5nF9YDf2SKj2W92n3+x+n3CB9kew+WQqL2GA7+XNri9tHb5T
HqDHiClRQhr1F41BTmsQtjLMdrZ1C/OAyoi2XjpblAxNRD6kdqmcWrtlr/mqCnq7y+DsyMsug8qW
E3t65e2KBRTNIvLsULY3ZaUxIOAXbN1M+2bfu5nxQogkdA9q0fBNFiArCcmKlBudxmRi0wg5gdm+
5tepTWzxbO/nrjBOWs4Eq8GJwCTCYaPmxjr2DGM/z15zxB6XbNqZDCZlWMU/be6AxjtZt79++L/P
gaFPuS67PAwcLByA+GuTe1VP2LhTVGQZrOlP6s0VCTBuAiyko2a/8eZj5WBJx+T0IekjGwL9qWMN
2oHXs1sMCtVBhHT6gNiztXlZ8rbbj1To7cQ9bGxpQCb9I/nCn0Ofr84u7j6LNh2FMXp7J/xzyOz0
59z4REfGvaZD7pbqIiLnOH/XBoCqlUVpLyfjNyxdLhoq7CIMv6xUDD4tIjcAGyA8C4izXvKaJMuS
25ySaS3ZYu0cO2j4Quc79szvsUO+PbMIh0N4hMQMIJ2OVe+Zr14G9Nve1bN206x/LlknMJZEPjVB
vvfcF/h5YA9LkiWW0h/n9LLo8l9R39WpGDdpPj2WEdPn3HWPbS1oaTp3mYmb3HF/WmUD8Y+a+9nO
H9J1dOBpBW1D1Z6FHk1+11pcER4p8LjKTuRjlEETNYoZfh9QXE9c1taxHAWBOja7t4MVxQLYBMoO
XUIkMJwaJmpmORAao3ab2vVdm45vqliDFlU67kOr+JuSpbvpIW1EtLd1m52yFXncYGeL+YBlbb1Y
f0tm58aL/szOYibbkofmsuGsE7dkeUwfi+kltBLoQi57tDiyog0W643qYTmoSvmul7J3duxpw0x1
nya68Zp5rNawY9nd0mJRBflQRnIWA90XOYpb9thPUi9eu8LNt1orEoQW0RuMESzsrrnHzaT7CD1Y
BlfRoUPsEJ1DmlSDv7Y9t6OJWd3kPTbXaeuiEQxpZ9meIFN+yjxbzMJ2uis/F5z8xUSrMhwZroBQ
weLOxH3qFXs4jdwlt8xdP5PSwNE0Phk5QEDdAvkyVjWyKhpWdv2TpQ3sl3I65DN9ZiO3vaMpjn3R
D5s5YjDVLTSfHCf7HGjycbeptE2J6KHLq/gYpeNaQJvvNhaXDd3KCNyJau/1omCwYtpf1Tp6Cj8a
Oiy+kWnUrv2lo2eJTLY9RVgDB4qRh1ByVpYVzc5Bx3cy3o7463w0KvXWK20o6TNjD7km1gwNHb9k
GSbmZZwwkBGyfRtDqaC826g2Gx4aMtODjnijFch/pi9/E9mNnw/0bRREDWOirUktVR/TsYH4wR0h
bkToN0Oi3/STviuoKTezg3M6WUgsF/qdVwtrL/Sh2UGIPC5N6mxkVm5jk8CWJeLmEEWiO0/02zMX
gXuaqRdZIjLV+2emZrz/5YL0h45smHTpKa9oq7NvhVObSqJXxh0sBigSTZlceof5adPStK8tpWGK
hQeZe8V26S1uxlP3BqJnW9pr/VlhjVvGo52xkuZJ9VLKxTo4ZoWaWVTzSXTrTKhFTkP8Bho+J2up
a3PyxPFubEXMaaFNAgN2RyOQC41tlrRfirwtfMcoQx/kSomWE9drnfpEtpUAoNZL8i5X/Ils5hK2
8tb2hRBrnkJzsUX62kuObWj08pAmGQImLntsPi+t5BU3Nn8SPxGdmEiyrDGSke74ans2wuKsuID6
VOeoetBpoXBGlZuQd2UbZx24765lu8ffNup5R9DIyNSZKsth1rOVbl35aTQeBBt34oULIlYHUe4Z
FlswYnbeeFPFhLfglf3UpSDu3Qy3Yzq/WhOuy9EZn7sQrycyoHZfEkTDEt3fqWThm7Q/QUoQbZ3o
q7bkEDjucIqYodI49EzAKNFM21zWP/CbOURzej/qg0b4tIsDZnSJ3SgxJjQ1elqTDp1J2MhAwmbJ
mWyH4Na4kHD91zdi7lluVGkeAZVUC2WFzTknauNHRfanbv6NavkBPUO4BaBwu7lfOqlDxgnpQ4ef
wLf4aWHKnZ7joGBkCL2mw2RC30ObxtuJGbMkxSeNx20Xa+9eK9ztYLQEriVZdcPkz9nmi0s6nmCm
w9jL1w0qHfY5mHupWNnX7gH7CB8mRhZw2z6mVjifZKgz22DrI0okOU5UqZ0GCx4d8mOv5fqude9h
XFAY6vPLqIzD0ul0hVX73I9MROTU+2ZUdr6aPINCMV/476ObuOvfc8mIzPozx+TeZbfPJpi74jgq
pEZsBwbFADr2NGr2Q4tv/C4ij0SrCLMm3CmYOu2nrcZ3KyLXKw9vsgFtpRh+JpeGfp3Sgkdd+dTT
FCDvzYP7W0qaH9bzGLI9TKE3bDHofGqrey125rNyiC4o0vRBEzX0fHvmlFvqalMhRQmMkT2fszLx
u7r81a3pqx91KhY5HQzWnv0K3Z6q/AvtBumV0E+Z97IzNp32H68o5ayKU9ovdr6PQeAiNgwyLT0U
OoHObWjdN52XnqqOc9tqgoiDvJlrD3kgQ3Cj8ext3E/Tbe1uLdSzgasEaRvD5zxXd9xhU6pgayNq
7HNtVaIDqXdzuhp2e/YdhLYhkF/qnxSTFVuF9NHUvdCPG1qvcWUnPKNxkkfVcFdKnLnaN7326UOL
DkxfddBO4nbsGLMtqvx2nJXNItgatR3CupF3xdCXfeQt3V2yPth03wqUtKfrp2TeEGVE56HOJK+2
WyNoQnUokD+iyTVZSwlWdzUPin87zkHdsA6HtfGUDknKeaC/duAlAsM0HT+yDq6UdiAW7zVKYoHL
jZ521RXTtg3ZyBQTPoh006qqOTaqexqdetmbqZVsxza/VUjGmB0znbPavNlz8RBs7A4ZHGHFrJZJ
HCUcaywufTAVdIe3VtsNt2Pt/stLDmi55JuiNtrb3utrMrx3Ljd9t4bJ0jPegDp214YzTX7ajH2s
vqbBgCLuMJZPB+PFkigL6+6jbiC54OiiFCq2XuvcFUzEgnoRnU/Rug2xDo6MWGHmrEEb02/azkEo
x574wlPWDmoH+BvlYnjrLdFNJNmrsC3bZWYd+5OW0Y8xppNB/gBFjvplyQUe5bj3htU+NENGG0ZG
L/nM/FNwX4ogSLfa/KfID05Dy7hNbGsM+rKIdlpOMkJjuH+OjUaz6F9UP4YbAQbZd2bdd7qZ9dla
foRyD61FTHb650hO0KXIvxuFt1Z3emo/jRCjco7Ok1U/txliip6Ty+ye8HGcvRaFTxTG2zBpoXgM
5sbxxPfqOKEQh07Seablh6ZzMVFe58xftmMkjx6SnxNGxWdjjRmPao1pe8UBcMRPl2O2xEdU0Xzd
qdAFapPmT55kTm06ZBTBAjnJar4bLaYHtgjf43sUKKwqfjgt28FEuj+2N/OQ5XtkGcd5DO+IC8H6
Qi8iMxRSHYffGc3za1Hav+2iboQY7qhSwRbH5yzkOzg7NQRB3S4TA2f3Wp0xR7mTaSwoZ7uCzol1
aOz+aChy0Av1qM2LcTOgBTLRAe+q5FC0lLi9Z/2amTVsStm9alW/0OfKuBlw3EycmQ2ip9aNzz2z
NHpun6bo+4tBWGwau/NO63sv6JbK90TM2ZI85JAZ/Ii1vmr3YJWOaCa5lWe6ib+//sglcWKhskic
1n4je/jMRPbVt/HC2W/up4b3RSSEF5K3vpNL9xFZNCHTdLXTp0zQLDKezMqNfAGijA4DE1ubwzy2
4w7hEyvsKe3TZ97/f85XW7deENEvoE1L07/z9I02sa2yo1/VqX+d6fzWef/qzt0jU4jQN1MNTr5D
cJYHUaoJ2Q4IY1XvMEfVSA2WAkk2kQfuZiiWhi2/ztTZCa0zoLQvI5xcvynRia3TrLLHns9OLQ+I
3TmOSgJ/OM3WvHe4gsqo2hcs3KHU3qwh+QNuVtJ5btS+0pG1YX+P29/S6V7JmaIbXVZ3jdgZIXdO
1nToyt6hECP04/LLzFy06Wo7uAmSOl3U5DLgO63X+BltRmAXGj+O+ctA093Gi3ejkKQFpQEaAel1
0uhoer34pOzF2KRJfFNXGqmVVnGRuNWysin2/WzrW2RzNtXF5A+l3BuTiqCN1Q0RLM0/k18MYY3L
PxOnlk1phKOTdMcY47XX9Kzw+7lOf+OqWaFT/dEqNV43qZxC0sWhvGUTtmagzdOLscTemc6Grzqy
x107MbbKKZ/iur23BoIgwFTzbyTBVKB1demW4/e2b2TGVqhhXO4ns05wlZVdYOo9IP8G+qdqJlaK
IYYi3Anl1L7ptXo71Xf9ohvnshh3U6lFQZNRlNXdoSoN6lZ6wkmZ8O6pcuvGy01SsACFcVNu9bo/
RS7B7ZFO7AKKI8PTuq2Xa9iVx7dctdt27CgB+uheMyj6p7L6iRjoNSlhlF6kJYE2m5+yb+6E3h8K
L5+3vUG9m/eZpB9kYRbKIbKE030fWV+1OEcWqyY5gQ7jsD8PjUMlbGzuo/dLRsonzS/RuC9MUPaK
GDg8LWeLTWkcUUaoyLzDsHIXT/pdMg2oPYxjHeXFzqA9IAt5r0xvlfJQjtYNQYozWte6NV87lTyh
sKQchUNl9yNGjVLelov1GFrpP8GasnOdYZ+1y96rjVPInRyzqD9UDMiIptymKd1IEjvTpN2YjbIC
ZJR85EYUOzW6mK6ga46XO6ni/TwaO6fvqUpoNnpkFmxqLb8I1f6E6fiTdcwq0mVjNP/yZhi4aLD8
hdWbGcufRNm/w1jB6zcDS8/rPfB75mUzYIWGXbuMv2jJMrCvy5bmmXZnVctTbDsvqaMOumkdm5hS
VevNC/gd7B4Cjc7ADdHu3GFz+TOEtm30mhsGaIjREzu74Q6rT19tCTYw+/o/lJ3XkuNIlqZfpa2v
F7bQYmx6L6gZ1AyVETewSFHQWuPp94MzK5kV3VNmcwODSzIYpMP9nF/omo4PW7QlqHsxLSJxcZ29
jq6zKIdRX/u18uzgw1oUzpvfTIj4wN9LHUAKgHa4QCT93kjwPc1UAtyJ/Syj4ta42QnBoxbkVftY
tMRiag8ybGaZB4hjGNq5+TWByDBzxmGfNs4iGA1clOhCxmSvoZNCmtVeGXZ51Yzko6zwKpNkC619
AGly++TohJc1B1qBYT92tcKGzViw5JKBRiMBGK7+HGHQCd0EeTFDKz9SuVlIoFQLXEP7QD2ZioVn
KLqBITH3Jnc30yOPvMDrmEbGTPdTuOlQfdzCuBRadTTK3p6Ta+TYjWndTCq0c9yY1TIF09PZIB/7
eqc2ZIM90iml9A0lB6weia3OuhIFSXCpqsW/tiNfHscK51JrSwietTFQcp5r47pRmpdEJgSGKtLE
SF9LELsrx2RTwkaxg60ypQHRkwqQnZC9geAAu1+3ei9sZdWU+r6xLPRQcpwhI9ZsBC2sjIBmUx+6
XK8PShY0BwIQI2m9TtoAH+lmlZT326TS82uoS9GVY/V0LyqyCv4jOkU8Nk0XLUjX95R5acjV+mcz
HaW+XWJrWJxEFXAA8hCG/nafJOy8kHXc7pfGWOVX4jDFFbjYYy4j3iGqNOxdj4Ujb24dpl4xBqYr
3q2/uE9EIB2WfqdKW9EPsHV/6Qvs66dZxQVuycaHUEnamncm6iqzqucg7AxkXP6siwN7riDqcxI9
0O4aQLuEBLSNqDvpffvzwtnuYutp9/CpXmdvgJROR0Lrz/5KYaJioe/Jk6rHe3WMtdrRA2EkJhX1
cTZgPeUbZ84iq1wt3HOIp+dT4QKcyvKufhBF08miyQNuXAZ92Dw5pRfv1IJYYup1DU+O2r7ggTCP
od/U89TqD53M4iuGDqVTzT3AeltRDGMnXENs0Be3iT232+NVSNBsetkyRnUuUm5dxUvZTv5K1kU/
iFfqAiwbR9f2CEjQvWuKZMNxWpqLYgDz9NA56nNSSLwPWT5phVI9inkURhLKKIu9mMhIAfUVqeOu
RGsdGvMBTC+smji7iIsRF+UqKvlpIZXl+/PGzNC66JJqLppBNGcXXjDYlHgws4pPfZJg9EFdkdS6
zxNVQ895IF0TpFBXda0FJ0Ls/irr+vhMCn5CDuT5BYk6a5F5QXuNkNRcVKgqPA5lYc5d2DdP7L3K
udeZ8UtN9I3fndG9+iN6dlZsWF/S3khnsdRk73qZ/8BUFrpkmb7abZh86/MU2mCofU9HgOyxnf1R
9+woEnIqZDiyeSvnLByjfHZ7djSzck+0CkhuggqNbobAD7AmZrvT0nvM1j65kB8kInZaPRbf49K6
WCD8vwZd+GanfvkhcyZg91Y5byq521kUxsMqyD2sURyluGAmj65mbLEETYbLos6LciiVo8Tmpy2K
i2hQPMVikXDzpSiKhjIgOBR6scR2h6lu/XKvX5pAzBaiWE8TZJZqL9veRlHv12vg9ZwBnyaPZnRF
5s/H0pJXkqagQjz1EfM75ATXfWG0t7cqGtLKbdZpRU5LdBHz95IMzr/1yfdnBXg2GOmbsY2wiyQF
esItKNk0hRFiCZr7B35m0rKW+vAREYNgXipG/Z7E0lE18s4jR3wZbdf/o0iMDwDezmtnqjYWyDW0
2c6Kiao4xU5KM21nqZ294vDa8vtPVPLiWvulc9svRoaUi28sYQ/wDxqj8ZJaufnWm2o297xuvDpK
kK0cM0FuJ6naB9D99hrXZveErWm10IpIfgFRGCKY5J8LObqmo6oetTxBaEEzO1IT5AKbyC+OfHFI
FHlZdIw4Oq01tBYOUaTH66ZAJSVOSXAlUTccIkOr11oKqiDVSf43upIclGZQ1yjbeAfFUc01PxRr
H0UQATIWXH5lDymgk3UOtX+jGaF/YTfClk6xzG9e/ICuhPm95hw+q2pvuIqugTFKRGX+7Nq31aeu
GjTnq4zH97qtDVbfJnoEPRXu8T5bdy7apqgtE84QdQQ8122Rd/6ywy50kZcyWT+3uyRqhbNy6I5L
NRi7i7hgL2vNNeQkVqKoTP2UFiaup+XGOmdpw7g7JJaNqo+3VYOiv43zQ4LKtuqWDyTBv4+4+SFU
RaQfrP+5zh1kb+ApcRq0NxkuKmAsO8jA8BIuGqrCC0A7/VLUdZntXtjdg9FHcZOcEP1EndVpi25A
nkmUOt9NjkiUbURJTAQ/zdmEuOcBZ2YOcTF0w8W4md/QvQ48Z0kq11S3za9+5D8WKtJ2J1GVO3aK
pFu5yUos1Ps4rhey2oGuIIBSr6RQ53+HHaS/hI0IH1MaI2JZanWyeCwABJgqiU1G81u5KkoE+Ijj
3nqKIsL5hJqmy30K0ZAZXn0ySamjOW0jA9NVJ8Ud5I0I3KdSzJvgi/k/VHqGKW8khRC/GCg6ioto
gIdKOngaPI458PHIMbfedAAt/FI7tsR/Tl5SAGtBNfCdqGFFksfIzmqOUIUxwsfJGhKOmpX+SNXM
uQQexBunIJ4u6hPLeUTuQ350pu1uUUCLkfyG/mm2y3JUoYwBt2l3SIulqG98TkRdk7+SxbEQJ+qx
Vw1JXSYGlrOK30m7yuLbNBO39YBzadq3SJkb0k5UlWFEqyjfbkXtvb11IK7FifTHp3pR/FRnqLay
TYpo2dnEUPG9Gna+Ovy8yHJ1CRr+1lEHL574lvFFCSEfyHmUv5O0+27oufkhWelLrSj1Vjc1fW0r
ob90Eg3VDzTgX/RMIX0GwyNVbdZTT0GXqYyDVxwvMTVmwQSVIS0rbdjZqGy5Q6gtQIWz/qX9cSiK
5MeQI+rZVOoXz6hkEKSZzYm9kx66142qtMiKyqTuZ3KneRs3STla11C7bDX5yB3lDX9y6YpgdrZL
VWQGA2sEkNA3qyLJ49dWJok2SLGykqBwvZvunAmSZfPall7+oBRlvJIhiG2zxkte7GHYEoxMP5RO
y2A9ue4u8dvw6ureH+LlRtXmP1j02cnKkvboemQZ+mnA9D5AUJLTCsEGpqanr5GT/BoiSXoQFy3t
m0OhN8BrDRuJA4lTegFA8qCpgd7PRB+4nNMtMG04cPruZ/HXFKJ7kuevSRJnm/vUsQYsWJfaetkU
UAP6ftyi2+IcRSmNIKBZLbL3ohiWoFiAp247uzpaJATrbUUEBHSYHMyzQipfh5a8apjqxZs1krcO
+rj6yOLkFZhH9w2L5kPDfvRH1ZpQslIPB/tsnGU2NIGZxEF+Ckc7HvyWpAchY3v6RLdP4InX8JQn
cbnMKlCYU5V8FmAtvRbFe0MUSwk+yOAsW8Ldp+BFarER1xCk3tumXzirKgfi2/VmtfW15kGUxEV0
MaZ+olhM7CK984iX1dYl6GVpm9rwuhJY6pzSW0QUVMhXi2BqFn1KyZXncUxMtDQM+vBY/caRXnq4
DVGVeF6qnnG6deb/dFRwljBKw7pAGGKSX69xG9+5Sck3i9eogBTs+rzuVvMaHPbVi5L06k5HjkAu
wer8qrOrpl5EhMCA7iAJB3NFPZeybe8LNSz3cFleORMbTzK0KvTGzHNeWUjKhuDJLb6Ie9FooGq/
AAeSb+QcnGDdavk6tcC7xrXmPQduZi3zFnEENezhUUHvxDynherWJ+bTGIOycTJP+rEiv+b+SFu2
pFpZG08Jcy0ByEb73tD8RR7GEIhACjwSzVz2zHXWDM14HEuXwKmlcsKEZMfZHFF3Ta/DmWi1NDKd
Q225e9LzCIwGQXzMK7M8WiDWSKGXwdfCSh7KNDReSi234FR4yIGMSfCaSwQQpg7WX0eSS60Iqtv+
V/Ait5EmK9Y8Hyr1TG6JiLtVxE9dDEMJAc/gErouulFKnZEiia11N5jqLuQZARwmachoh9me9a1e
D4lsHXU+n6UVRdoli7G/C2TJeuonySL0eGdFodvrqnHHYZZMHgyNNSgHUp0xgUtUt6aqFAT/IZ8u
t351qWd4W0g/R4iWehhwSO50FwtCyO3kuJcgEpurqTX+Y26iWREg9LYURXGhg26ZzZWd/cQCQnjo
3kHU0UHRCQcSAem2rtPoONO23s5M4/LQ+V2yjJK4flGD8Jv4VyvaH4HR+d9DvqsE0weMLqYxNlJF
O30aE1vEFMpQr15GbUofdO4PPb2NSZ1Ymal28nNMYYJLieJ0B6XK2Sn14OxIeZLf6lQSEkWYequI
Z0OJGzZNqWj6fMsmWFtITbCK+yJpMCnQ4fHhqjur+OtRecZHffAQYZgZss01nSrulzoOMAAG9fo0
QqRdNj2O61XQa/ssVaNlYITSKyT5U8e38LsRtGe96rRXeAspafHq37q6SXMSW1fd78+5E/zs+mlW
fZTxWM+KiDDih1qm2rPslvmT1/5WCNoPpTXVW4vi/NbyeUzu5N26Kl1AKGPR4ixeyT3PWBj/JERl
fSluIwVBgGC65E6IwqR9ktHt2pXRdF4TtykatBKeqn+tFWWU4cuHUSNk7QzSQ2p4Oygj+jomVfxA
Vl56EPUQ3wmeikol6W10kafeJP2cdCZ6NabSGBvRoRK14lZcCtsgV2Y14SxHOeNnf9EyKN5745T+
bmCdP3v8NDZxT2BOSYr07KZKehZ37EJfapKpD/f63vWUja2RuBdD/9oXtOnPvjXavTM0Dhpkh23v
IC4GQp98jxJ9aRUJ2iV1A/db3N77VAPpjs99RLMpG4i1tBjLBMAMvScJ8fddmtYy8enpVpVAfIk7
cak8nl3Ak/zZva5V7aE43MuROUarMEHHTAyG4ohS06d5CFeSpKkqk+XKJkf22xxsnKx5OvQy+Joc
rhZyfa0TnBEySM+e7KfnIh4sOOKutnAGNfm9YVO3CPjda3NNsxZkWrWFGCguSCun52pTTj1FRdWB
DzPZcqzhaSQ4zbyOpBsPmCEUM1GEypStKw2lJVFUdSijElzNvSgGZrDgAak+5Y6qnqNEfxLVXYB2
a63jIRcO6fBaKaR6OUJYW9EqGfIJJ83xglG2/lil421qJ9abXRc2OXpKDCLjMSzRFeI8Or0tJUZN
MDMk7djhq/SqujiT/Pu71ad3yzbMX5FJ6l/v71ZMGfFukwqB5gKW/loooSc8LlZ15oGLnsTSb+ro
k576vVhUPkw0BwiNaBUNYx+zsotyLKdvsRKnG1EakmLHUgnFJ1aWTsheF1pgEJzRdusXFfHsZV9Z
A1AmP5m7CBUcM7ZCWCe5BumHEvks0fs20NJ8sNOFPfl6BGdDqoIzeDOPo0V3ifC/2CMgv2uk3n6V
VV5+cHpYR45zLtrouZqqUweeTRmRTq+byH7tay2cE4gP9qK1NkM8MYboxVNAT9c6Fjt9J9mvJaSx
VVqG/UqMUtWOcGQThkdHip2XMdyLl7SlVt6j9EoGcHopNwxJ5JaptBbFIRreRnxn0bCq8qfKc5fi
JZ2a3Jgy4nzdtLH6osMaiwL7UMcaGQ9ZhlyMkdUBp2zr0BUGuZdQMV1wofrjMMQ6ckO/mnsJDMN9
yDiOA4soEvsGj1bNgHXit4+e37SPGC0ROowBh7oeRSRvMJDpho97D6Vxn7tQiw+iP64n1VprIVqK
YjlNOGVxp7nEmK5MjDmaIs7a0Yx13QzlqU/h27MBAGpfSvxaZUQyG830vvuXxm+z73g4JeAEvclr
QIdtO9Y2RP8ufDbM6qujSen3yFWBv5jFF001imWNMuGeaKR5yEelwAPJsd5DqViIroVNnk/tZPs6
xnjDDXLAk8Qou+uYO+1MvJ4JSTFuzeLDzYEqSkXPZkyKjF0FqXKZBab9CnDgILrWofrW2jIcRNVU
eFNEdMTfkLldMbc4R/35N0ScoW5/Q5awpxJ/Qwlr6DlIi6/Ad9uVW0T6KpajcQM4IFmoCHs8i2Jb
RulC9WX1Wa+rn62j42m/FeVILTYkjZIVbGfyJJoUvsj4pC/kQS6PgOG7baFE1QbZZHREpSBeWOjm
fRmG9hUItP6HXe2qWBp/1AXLBCLkIYRyRo+OWx4r4plZg+BCp6UfXVL4a/SyEuTv4i7fE5nDMmq6
+1RsEHnGZliv55wD6F0U3QA7Ahtot07MY6xoS7eXgj1pI3seE3ddivrCVsECQXRO95qRLbO6wzLC
axihOQHGL05v3ybotpql46qlTPZ6liXvdR0s6FQqQg8UT1YOt8a29JVlWbYoEkwNootodVo125FA
QEU/JEGFEtgqLj3joBPfPJjTRRT9uDN3I+aSoiTqRQ8lIX9E0sdCmToNob5PY7sMjyPfSFY+rjdz
IcAO0/U5R+j/MfAATFYKOAshhG6N1bPp2NEj6XT/Vp/H1rxR1OodtQ3Y5u131MZ5hgF/uXi57m48
pIPWth+nj1FHkqOW5Pa71slzBKCbDxnVpgUyjsoR6VQc0Jo4WPWFVL2UsvLslVGHpA5GWUPqvBoh
HiqhYkX7Ji86PEC0AdX+wTtzxoCMnXoXaOXdXlNr82JMF10Ft2hklyEMzElRrDkAwdzB/wNrWepR
uVVHthX3/k1VBSu55sgm6sSw1geFPwRNshZF0SAH5Q9k642HezcLJJVVZckJ8qZ5iQu3OtmtNL93
QFmGrVk4fLtPU2lWsa5HSH1ikGhomqBfRLHvQrlgIlGn1GmP2XWQbEWxzVxzlQY5aAgZbxzHM15t
jnS7zgEEIIrVMPhLlGrkjShaUfZck+46Q6ZyH2Gor6q6MV7zwYPA5lyVPtQPpC6Q4PfkP4Bhyeuw
zDnSiDpxCYK02sO5grZMX3nMtJU7lvm2btM3sMBQzx1XXSiyHV67ITXOuvq1IbYAcQa7ii0yZlBe
p8aszKKrrAfyQiY7tBR1twY3f9MGVdmJElKKxtlJv4ruoiYwFHnLpvX3ecI4k0FF1NKytNoWImld
vXlwqG5zcLgArl2Mb5Bf7HnpkJkOSf0r0wIUoPf6eC+57q0k1qoelYt7W/uX0q9xYpH71VOMI+fU
PaodueppAfzV8/Z6U9skuPMfxjm9B/rR67ZeN0QHmI3RwYjca5MM7QY5luhwrxd3t7qiJ2HWgWyg
+706LVnpZ6Jcje232AOYjz/DwU2M7CDuxKUqBjRV1LjBQOzPBleRg/63sm4Fm0z2koeww4fyNs19
hraShqUSTtp90/ziIuZiU9DO/vmP//v//vtb/1/ej+ycxYOXpf+ArXjO0NOq/vVPU/nnP/Jb9fb7
v/5pgW50TEe3VU2WIZEaikn7t49rkHr0Vv5PKte+G/a5800OVcN8790evsJ09GoXZVHLzwa47ucB
Ahr34rBGXMzpT6oZwRQHevHmTltmf9pGJ9OGGprZk0Po7yESe+1UbVseMMBrRRdxsZPCnqcleN9i
JgWdw0YFk4B45YWRfixHQ7tdklE56iytD+SG+axRS9KPoPLztaR4zezeTzSQc8NAMwuQTM4DgqJG
uilSuzsYadIfxJ32627qgXJKyjYO3KnP0eTgqsq2DprskgdAaV19+K3kpPLW8J1h9fefvOF8/uQt
XTNN3XYMzbZUzbb/+skHxgCOzwus7yU2rgdTTbJj18jxEXeL6R72dkV+Y6oplsaAMxmwjR7pkOny
szosHWQDi8o9SCQ3F4kuGwje9NXFCawSCQXqetc0gJPKrQ+r789y3pTfirhscJ/xXwrg+qeAbPiL
rL7EUd08a5CmrhFYblFrN3V4UFwohqIYKyRVek1CPH8aY8A9WHpxVULeb4wXsBbxfLTSeCda0yz6
bf4+/21+SZO3XVNCtHQVXE9dt0aso2oPRJ///oN2tH/7oE1F5ntu6bYC5UvX//pBN3Zqs2H10h9E
RDr0Yvj8xCfsJQ4fqoGUBcQ+1PLEZ3xv7jJkUas0fbj186sGpjA6og++PpZ7wjrwYSO+cIk5NJhm
TpWtPeGHxa3r6tOtpf7slRvmj7Zg31V4ubNFs0pbtnY9ftT1bKiIh48YxKzkRG22TaLbT4arnEV7
wimHiLmaw+R0zWOJvPG8au3xw62ip54Y8xNrwKcJY+AHV9nRABrO+xjd0tHoz61l+fumyw+ihEjg
cP5Z357xeUaBr81Td9ZqKD8Cc9EWrn7vwtBaT29DVUkvFyP7k00WgvLwkQ5Bwj7or7JbPA29omDw
1hJLsuvpb/GkL5a1HBpDfpNR/98AFjJvRXMIjikc1kfNxiQoyIwEw1RG/6dZp+GlhhbC3381FEP9
y3cDhR1TsVkATVnRDBOaxqflz0qkFBEt5DVy/l/zZKjMndwGKRCXQOF6uzddw9iBvpbnwMNAqYum
WwfRdLuUBoa7HVTxsvIxHUzSeCkWTFLHxdqufUCT01rqYm27ziSMwMUya7YQukVriGvwxXH6lWyV
2dGHxnEUd03VPJdWE2zv9TkC0bce3Z+Noj86YD8HiaLDESQcq2umpmzgogCvNzhQbTJ+ITqfbH2A
8QvNK4cvTjfyFJJ7/xg53a2bNFrtIelRUHZTR953VSivXAN5BXsqijpxAfKLoI+dKLc6Ubx3Fg2i
7tZ56ncv3me2p5k/Tar27Z7TtX1y+vpoVaqJWhiZZynqXvWSA50O2WGPEZKD4u20I5PC5EullccA
vZyPpmFbtE292ru6rKSA9SZcpAFGuVPlB3X6o7XKSDbVUKpLURTdVAcica60xOBcNHn4VifnNrST
84BZyxmuzHOb9/KD02SWPdPMvN9oCU8x0UVc6qmzb2bPTZfJD/f6e18xJyFUJpCM7DZfiBgwykl+
OTfHOLpq0aAs+gqfj9wxwqu4qEnwPib6sBMlF2nxsxt9EQUxxrdQoQZPUc3udZ/m6dNIXv79D8hQ
jX/7AWkqrEZHUXiEmYb5aXGNwL4nrp/l75B/Ex76qX8Q3j0E50lM5Y6zMCojxR/wl93Pp2ZRrHPj
rQIatkN9lfCCc0J2pL2KQsTjcaEiZrkWRalvSBu4/ZX1ws3nAL9/FJnl7dvSNjaDAmLUReq6w0wQ
pK2GtPKiKwdzU4TNa8AOgJM6yiI1yxdIMeAWQNG1VzslaiLqTCVzTuEgKXsWs7UojYPezGLSFkiz
tHl1HTDw0YE+O/oF/O5SvCmW7RQKv+kvCdC0j27W+JcuBGmTed2j6FEibg1mMc62olhYpv3QFXx1
RBF+3cQXDTrEQMZ0j7Hhotbs4Wjmw3AcizrHVMqXkcRugPf7NkDphWiqJPndyW19MzgYz3u4kG2y
AQcKr++Vq29VCD/IsUICbYDjP92FUx1KIeqBAIYy7KxIcR6QUFce1Ng/C/iBACII5IGot8IQtTzw
CiMKErEfOjvbjKzzKE0MJX5FFXG+VUtsYq3gjLVjr2Bu/RR1ixgtfpFfqdU02voOppg8f/1HcUG2
9xJFVnUQpXsPyBf+oxj1aw7RI/AQ9NL4xaMD+Oe6KBY76KU+587vn6pF0WpR3vbaW9t9yRTLqGhz
m+/3NVXcFfqhrezSPE6/bzCn0V6zgLA7VG7M0OgOspIlK8+O+0tr+QEfqhG+ND6YQLyGso8iqc+E
XN0/zPprmw4mQW0gpZk5qt+rWnlPTSd980Ckz1PT1x5yNQwX6hR+G9TQOoRTiC6AdrVNlehiI8Ey
4sdMnWhI7UfTR5ewlSVC2JOp7DxtVW993373abzKYAryLbjYEJC//bqJvfBWE/55MzXVinWSfMyF
TTm2DxL7G8Tvyg6YqQG5XVQijsKbKGo3X4HJCC5BaBgPuQx2zm9q9EwrdEAWuHg6JGCN6srqU17C
4RRL9rpgc7G/r38Ens1VMLIm3Ja+lt6+jbGVEnrbLohgtozAKFy9+YruPJJ9ihddDd2pHiwZPH9R
psX7FIcQPbJGCRZ1WSJohqLT0XR1FoLCUreSjYmvyo57lycptNTpIor3S1nI606L/e29qjGjbq0N
ZTC+KFCk1oblLXVd9o/k/NDRtzTtbEshAj8Is69bS4epk9lhu/ILU56LZn3qGPR+uJdl7ygFRbi2
A8h5WqvhPxeXSKUnaYqQBCFNaIt8eQBgzSvDtV4Ly/iGjG76I4+gaTngBGHjDhupKPuvkRTgRdRU
Li7AOsK1bVY+ZmjZkRcgCgKF/hELimApNxGUs6lRC2qLSJ6zEo2iCssgVOLNPN+KoiTH3c7wJlmT
Lqrz+djFz/EUpx2LPF3kRqVVKwzykmWAUcvOj1Egl3UTNQFxKyrFBSch1MWnC6huI5shOvazu6gU
RZZbc23rPRky1wd93etl8OAH4RfSPc7JheJ8aqc7wouk3qJ8WIqGLsr6jVtiIaEkIyLjbsCyYvfD
F1VdFYhIveat6u68HqlKIHeg3PVwfBlTWeaLq4ZXcfGk58YF1iu1QXSt0dvcKUP5fm/XSgikXd6r
C1GnytWHnfUhGwWrwwUtHpBS67z8ozbgpjsgC8Hyk+AmktjN+aYk3/5Dj9yTEYjN9S+aPmRXz0Fn
aQrPilJoeL+VpjZ2GtqtLUPA416a2gaoKzhyJi5SIU14hnpAimH6vRVxla57C8l38XvjbFhf06rd
uXq14keaHIdakV4MG00s1AFg0lbtVVbSbRxn0gv+iP2+0MhAd1OvMO9wyil8SKZTaxyCjfSrXJmR
A3VmYmo1i+OzUje3VxMv2XZtti5dkMOiGMIhWWNdH87QuUMbaFSJrVgQ+NMBcasWebClAnDmKi6I
Uh37PDPQQ6xOhqaPnOLJ1qKMWasw5NlW3iqBtKFMqBYRHqMhjzAESJYBpOtzrrUphxapO6GqJGru
1feuvoK3o2iIE6WfusrWRMfPQcRvggyiWO+jPeegvPyDiCQYG/eHldiILpo1oLR4MupTmnHf54qy
Q/yxb+ZsEqVFVqjDuxYHD445ts+yZ5UPrWf/Vq/3WniA/v818RLtysNnLsea86T0hfMErnDuBF1+
FSUUtL8opFYOoqRihTJvmyLDv4aurQfjLZfGeC2KAeQx1BosdSFmM4dyeLDUCX0N42DVKlm4VFXo
sqNbGohlDMaptBQOnZDVvvLbu7RK5D0jtmdv0FnTUNrLisPgElDJ6pTEuRR8t2JijyzBzaM7eiSb
/GEAaW62VyjVDYK/dAmjFvIqu424k/iPtH59GBFcX//9blL/D5tJS7YsTulAMgyEaP56UoeTnXrQ
PeN3HC5nZls0UD2l6gqvNnrIK5RQwdDUV1GXW5XCoh83a1EUDSOUuk+jeknZDJlTS48GYIt0nNu9
k6Ae2dxvdNNIMHD0VMDYwDmga9bVTlwIuhWrzJA/RkmqdqlnIUiBTFG1k6eL6CKKSJAzTtzeB/82
RszTD+Xb339cii5/3nxbPIdQGzcdRYeq8/nzqkDzAFDRujcV+TiQygrIoWk/oUwXcZf7MY/1QK6v
JdTN7T3Zd8sF2o1TrS0JcINIEIrMYaJqQJVbiyNQ5nEYNZXTp7tWjdVbXf/r7n/fr1PLVW1441qe
MCCEDGwiJ2a4E8diUfT0MNqJM7QoRkCVfyuK1nvn+9g6Q3rxU+d70atKXgjVu7ncK9bezrLsZA+I
pkL0fRQXGG64HjqatjYKx3+MRyc9mUgt6RiRfYX3K6EZkNZkD1oVrW0Okb6tR5wLNA3EXmuSd5xV
/Le/mxHCbEnchw+5wpJs5mjywc1Ov3gDS77k98paFNPeepIyK72k6lhcfVkjraUlyFVlCI1ITb28
FcMREYTOHQ5d2A4vWvojTMb0C1CtFMyYPX2zmVqqk2CR2XL1IFoHHcswPy2fYZ73HCd4B2IyOQlg
RU/v4FbUpxWqTS+NkxbXqjWOiQfC3jBCdJW9WFmUvWXskjh3z0E4gBWJiuArP443IInaoyaH2tZE
WmpVGWH5bltfpdryv34aiC3s699//1Xz8/dfs0yTIKmpGqqs6rb2ab0YNVZNCaT/i9mz7XjRFVtf
VX4IqceLF03buDvJ1Nyd3xYXH3mTtSiJ+jppLLxLplZRDiEbQHrPtU3X6aSC0JCfpbCYEBKB3Ahe
cKy2Wmv016Iw8zPiJ3NEi4erqAKe365aCfcgURQNuuo8mmWj7kWVZXXtvsKZXZTEpXeVHIVEoiqg
9Z1lqLreiuyftc6AyCHokGuvbDKRvJfBhRjEvl97hO2IpwzPQat52yK0AB60iAKudfxqYTRbNkhe
jgu3n7z4KQd1ttb1cuc1SJ0aPJbW4UQBAO348wKvFkJ0jIDDvQHhPUDo0whrGiE6p7n5VdFckwxY
DqSo9ZpiJ09mmvWvu1K0iDLe0baN+qUFEccJV6Kj1MtHlPHPn+IAonivQ+l4BMqwFzUZj6PDPaJQ
Y1u+Q84PiQdoN6iC2tILfjLvOmv/SZSa+oTXrf2MOkpykS3/hFWk9KI2fr+TyYtBmmukF2VogjVi
IsuqU3jGFWRgr6zV4aXiH4Jrs/EohVwKv8vIv4TFTtQlubPO6mRYu2He7iRXalDsGNqdE6t2PruX
xd29jz31FkWOfUffiZYqhlOb2yHOJ3jx4Lv58z17Iu50v4Fim+Eoe8uheE71Wz8jA/WI3NPI9kDR
TwqZjLlZsoPSpqK4yDW421TPLxmQ04ehNAJrVrc4lP5/1s5juXEla7dPhAh4MxU9KYqUK0k1QZSF
9yYBPP1dSOoU1eo+beK/g0IgHUCxiETm3p+pUT341C2uUKRXkQtmpTj55iFp6vAkDyh/J3fueJYF
ooGQMlwz/FJ0+rTLJ5GZN7LFidxwqZkaqgLzUI8f08ElY8CMEz8AzAHvDOFDlkobiZyAOKQsyUOW
etUaYaBq1saIH+TBLCFjdiXifUkfHvN6/Nn4vfGMTL8rSzJHEyvTh1L4V6nBLO05SfwPbb1f6EtC
r9kyKO1pj2SJupdnrRimy5msSyaBcqRIwTp0abV3LBfDiELz1ZXtdCj+XM7RJUo2Gaq9iB/2+s6t
QMAPWYccPErem0oZ/btOZNNKITf5gHpitDTzsH3OLdJ5vqjjt6GPfsXsJ39YucbPeUA3B3kVvHQi
Nh0Ngl1OEmTwpFJ8XirF/W6HzW/0w93X3CswFSm17Lkger/0EUz5D9E8yF7/uKBwDcNV2TwyqTKZ
0jxPuB+ygYnth7moGucZ7yz1Rr56RdkB0kd7Yi/D14OCPCkgoXQvX72yNYua91ZVQ4dctl7HylaE
uHeILZb3/2r8dUCotwHYkFofD3mFw0feIt2VOWZwjDUUBOSZ3WGazWa416H+zkEsN/agU+pRs2C/
LJ5LQNULfNXEs8mmvevGpaLoJ9OMypfJjab94BQqik8UiRSqKzdAN0EW7cAhaVu11XFqteLFsooF
DGXYXhag7aAN7a3hNtXG6nX7GSW6B7kRHNsJ2H4bNY94fljbJkBqKGhj5xltjIdIsdttYIXmFsG6
vdoU+ZulYL9B9lU7mgbuQ0jeWSuvsPsvgOi+yCj3n65Zk793RSRKu3R1kYwtRKksrVZ3jiZ8gWmJ
JQTqh0V3QG2BxV6HedNR1+PsaLTC/a5n04PNQ/kdybRfTjjYb1Dduhsv86cXn+zSorTt/hl5SNSR
PL17TGP0rqqOIIWqILKF/4l5ynOgSMKpwzuQuupm6Mz21hams9WVwdt7LlhyQylwjhVCPbgVfsej
jbuQFxXRphtK5w6VRAW0yDid0ZgPVkUhuoc8LlL4sG771NQ6e3k9F1+YuAzkLwbtNXKQO29KoUA8
ml75S+ofLACOUCycX5bAo7crwn1A0mZbCf6cHuj1aSzG6j4vq+/oIWn485oqwoNatYcfMYMdxY2s
z4bW2dTYfK8HSBxvYWBtERILn0R3Gni4AVSM8RZwznSPES5SQk2f/DArxMWqBMu1CgppZ3cl1IA0
WOuAJw+IIoKcDaxshXlv8JII+4vwpu6XksTrrkPfzS5ifTuyp0FfOOkessI31kan9gcnHhMmxKCE
NR6Wj9i+Ml0ipfTdqqa1VgI7QdQdxXno7yAgFedykEWEg2AY11a4lA2aowEplKdqFnMqO11OvXk4
3NX8kEQfLiM7u1GL341apDtd8TBeFGQo/VlztcMbC7kPN3vCAxf5PMXMfxnhm5jC6UfOi5mcZK7e
69WUb6G/uVtTCfSzgoTtrKFdfW+CGmAbY3LX/d3pavFcZmay7vjpHSyjFEdFy50lIl0D4eha5bUY
Z7BThkfJUZRKS8a8SpH1dTc9Xquu9c2kPcrShd6YRs3lGn9bJy8i7zD06WtmQE2wI9daOqoRPHV9
1dy1mXvWlTh8klW21e6bRBtPGGWGT65XZ0sLm4qNbIwtN9ubMckAWUTni3icvTEdNW4WDYR8lCju
jHRqT3artIijYn2JMDO5tx7bEw0B136OapFdjkEre82pwlDyUe+CD926sYc56b0YiTNuS8J0eN6S
bNYrlwy0Nb4fZDFLRv7/gDUsCR8ZZ18rMBOI9qrlE6+UVeiqfTVUr32vm2wedB89aUTzGMAqozz8
hwW6/o8YB9M1LRdoCcARi4dTA0z0j++TCtDFVMQ5NkptSDJmzVxb7sXkbmzibvfVDLaYME7x3Pa9
NLddS3Ob7NnOr/XhH3r+8zjZE2y98fznDn/GRYlSb0SdTzd4EpBO8TtBesW7VZveOg6uPd7JGnkY
03LcKACgbj41NHbKLkAGil03U5cQ3KHqWv4RMbP4gQcc+eva38qSPJgNippMFPVCs0IAW33rdmh+
uCOccjysbMfFlrrzTs4Y+fvIiO+jPPZOskqeKRHpmi6YkA7/00B0q14jagV/1mtWMBB13EhZsIKS
LpfwwrHJdXLrMYRZdmD9kOB/oX+vifM+RZr7a0Ki7LnWUE8fUe/Za35i3SF+GC71NGh2ZSE8rMKC
HWEM6wEt3vIxKfNNktnFi52L+NbqiA3KImRznVkLteR6yMuXcdKjhTIrUpXdnZLmQFUBXC+Jhtk8
5sIqMHnBer0x79JGQTsC3NGqzzRRbMZp+mbpqAiOCYQ8ItPuc1fqDwbJ1h9ZTwoFqcb60UbLdQuk
mZfrP/cgfom+BnItm1qU2nrCv/hg61l2ZA9crnDlyL7wLvspqTi6/ta1XXOGtuyYW9/Bm0s3S4vo
TWqdRVpo+5hICfKUjfWqIl8WDlb2Q1NgYskefHp1342wwhyb9FVTIuwSZglL8LIcXwmpAxKu2Svr
ZRS9jsYiUlxx8OUyxQ+74DYah9tBDSqMtMiitEozu2nFaG6OQv8daOYdYebke410PmaLnv/iorC2
YFGaPI19pC19/phzGnntOveU/miF2bgdWlXfj1EfHvzBKraFCxeUcGO6jusguud/rFv2BgnlMcjs
Zs0afDoa1TgtC70wdoGqjK9Ydi2ccvCImfv1cQCLjbcc9aaPDZIRDnSbJ66hQi7tTzc1qZBtmmcw
4KNcrcUtQXZLEky5Eu83r/bkxeQr1IypfgtSka5S2wVIElegj7XEXwRpp39HhT0NVPtHpOIOOGEQ
e7IDT983bR3xYfXqJcEhKLMT+0eWpr9yRdRPTlWV/2npa/0jSmieqjzNMHWNcJpqmZr5aapqh0Rz
sGYan1Ur82CLfXGNjok3R7/I6j2UDdOkesuiuLyxlbY79Wjh3w+69iLrkylBMQf3i7LGKKEckp3c
iMhi1Fgfi7LVLtpDFZX33uSmt74WiXVYDwiugEhbDEQ73oxsgmNcotXjubvScqrfjV1+Q2TKfVFc
DaKG0LIdyZ/fbduoB0VtSN50SKuHTv7QmJ7+WM/1IYg8hBeN8WuPzQsyQEIl9C539HBF1LVA6nYh
9/ty+0+CazhGaLft7NQxW9gcKgpalhFvnLRnZWmhBHDEhrx+D6Y7Qlt6rd9jXp4DyQvVQdzKsh8U
4jYYrI6sBMrnnxpkF7u0GSI7tuihrTJ3AEZrn1GFb+7r3KzvOyQ1QR3ZZyXum/sQ1bHbAoOYZanq
6tF1WiTS1HkzpKolvjjR8LON4MhCOf3tuNVD7LvKawYHZJHEtXaenJm9iGw46cu/hkPufB/ON3cZ
bluB+btGj2QyxuCEZrbYOtGQnxAdhSkT2PlrXUdoSjl2tlHqJn8NHfut8zFEj6opevTwMZfVo5e7
2zRpwpUclI/s/ky99m8x32tfomJrGn726kGDP5AlrtGmpTgo46MylSeJBM9r/86JreopQBn5IDSk
DGV9kAcnX2uqJwPrvdxDWg2FqrXZtizBWcnfNqP4eLjWIWEoVmZRGzeyy7VBFjsXE96SvMQyFw3A
bz1L7z2kYlYsN1RelLPzW5zhCFUhHpywLNxnIBcOBg/o1oi77hjW6GeoQY+eT4xt0JjFwwOqv/6i
dPPmGY1p/wZwV/eqhmjhZqhaf9P9OQdcFkirNOsRnzlUlUCyWwH+N8bo33RJgB8RtmsHtMHbH10Q
PRr9lMe/MehguTrnz4aGvIDfJffqXCrcCPlIO7mXbWR0Lm3GDBn+0yZzcv88zkvqcNmLXF8FJUxc
HCMQoSnAuJkzT3fGz+6LMuwR45xJvHiCQZZOy9a/4RfZPWLvvWMZH/x2OAn9InojFoKinzIkd6mX
GnvVgMaRxbrz6NZksWf5nV84nfH0A//UKhUd3Vx5cDWYVqgnR/sh8N27oGK9Wenp+FZUwSHy0vbY
qImxcYjk3RD4DH6jmJDlqKFgv/pWkFx+cbqkXFZuN50Mpxy3k6GXO8OHnpooKaKOMfD/NGy0g1Fr
0VFFY38F6Ct5MUSKJAqfCZQL0idm+G1MHI2d4RhiPTkw01RwqIO6N+6dMMEhCMuq7474ypIZHVqs
zsUxGuAngUsoxWHOT4o8HFBIoQFE0PuZqY3DTWtBf1dHyz73on2rS2947d1xXDu5SaxxRpS0mrlE
g9h7GlOBIrNbRAu1NaPXrsAE0+DnsZVFb6ph1gfiAUulFm2P5FGfe3mFkW6zFk6O7EXwjsinEv7I
LdHdkU/gqyiRFL+CpCZE1ck0R8Ty/4CtUP9f4jQkTrIK0Q4EjzBjIldg4MkyWHtyQd7GLBtmBhV1
Hsh43RPUOfsGvTXxtQ3K+5hfR4Dk3ArRlyK8wfrmMBp98L2dtA4798h8Vqe7y8IAV1Um6i8+ji0v
ZatN2y7L0RGdi56HmLqC68Ph0sqfJfLAvvv363T7n959tmEQINYt19E8VXc+xdE1hGbt0a6UJ5iL
2PT42MmP1dSfVJEl+0bUs496WDz5BcsSU8+cnyW4wKDlIb72HS2wqyNSOZVFd8iKKP2F6U1ZGPa1
e6a675dOFbSBL33nS1v4atw0fqsv8Gh0UjQBscNJ0/TQEvH9Be9gP3RF8rVtenOBIkF+hmCibwv2
HVvcgiBeunMYFMuNr9kYHwIW5XIQtk0JUVBwGhO4CUkQKK0sekIc6kafs/OhQNotESR/5xlEtv0p
YWr2uW0eB8rF+Q84VCBznwJvswiIYfHqsQ3+meonGB3hG98ETug8GaR2l0k3JuVLaiG6HE7JBqBY
c4BPNpU48HBad6Qj2/lwacnN0VvISpE2ZCKn0V0EmQWS1J6OEuci4TDy7BMm5lNRCAs7ianFJbjl
adqZ3WxyTD7tEcU8Fp1u3x00pXJu0ZREitvWzOcow0tn3gX9ykpsNwrrpxyUKRGDHHylUPx8H9Qk
AY9l6BrPTlqy1E9POkq/PzshVq7e8JRUQbGAnZL/irCicNA/esUNDKkDQ7UeYFVaqyKJ7GOLRN52
KhN1l6hJeLSAC6zNCfETLzS/hD4BtRSQzS0hOmzu5yCMkk3iKQcuyLtSjL8Qro5bkx8IeDzwHj2C
rvgsrfCOfh9EIDy6DGLbWv0ZNEqkQI0lUQ1x9jIIMeT6dt42Xe7k64p4Un2bFAkAoE1vInuPLGEY
fZna4JtmudqtMJJ4P5Wxx2KXKGPjs5ZthiHYyhhkBQPlxqpG7xKDzCKAKACTnkvcU4UKflNRNIzg
+t9N2o9fIVMN65p4yta1Ymeuroy4OAdm8ooBgH8HtL/eNY3+kreDfyer5EEWvSxdE3iPbz/Vm42u
L7pM1Kt8fEg6NGgkoJ0MSH0rz64HWZcEfblN8ltmKLdn36Y+5risYd/pW7fanNp1bPC0upvbWInb
+rNsHTvVuq29x6Aemp2eJcZLMnlrknT2ozo44X0disdUH0iCoau21eAlwx7XjZXSDdG6KOt8K4i/
L+VTq7ljvvVGt7sUZWtmI5ujjRurbH9b89Zs8FXw9cC4qKKoxNqxAv/54Bc/jdFRbhv8qI9ygRtq
68hRq+Nlzau7mJESndf7JcFpljN4p60E1nNkSkLQ1WL8yi4zWI5NGN6WcZg9WlP8sR4XsNsht7LH
ub/VZd6bqd+mo+Ees1bNn5MuXJnyE0VZuWPp7y6F0atbe7L4D8hCBIbaFjpvEhbPSos/3Nx3zLty
lxEfXohE7x7HISw3pWvEa5ko9JPMgGhu4u3KV/aSx+dS1caZevF0AcGA9TKWk4FLKWtjZ5/5nYIT
fMv2Mm6rV6tNzsEc6+zjcm8jDv0mEjTCkAmJTpUf+TtkaZtNFHjmQ5qniIKDVfnZ4ieZNL9zX7Xe
8uKBYDAGC39OkBv6VPOxCY5QjhjOhz551TpvWMV8kSkHsC9zjgjGqUwq5A0pIz3CIUu29vUO6OX4
3cX7bGSv7vPfuYDV2N6lmOvcdlDIVykuc29dVsMgx8sqK9DJ8DTI8imLJICANiRPeEjPWds/yR4Y
QLNhjdLntkRaHQJJtNNwBnvo5uCb7OEgk19a/XgsmdOWmIE3p3o+CNUWSzXMtKWrhUhzJXZMpWMb
eHc48XM2RHeGnlZn+fIpKDGgPMuf8dx2LaE+86H0ZxyeS/1/ePl4qvPP7/8ZbkPmRyNRp3nOzJL4
kPYxLAUitTqMT5O3rxVNdLsoA5PkeWa/RNbAPkhihDwLOp8NkKmn0TJufAUsWe+vu9y3ALuLaqkR
mzhU6KiTPVefEifBv4OpaoMsSby2/Zyo8AwmliDjeAqaE/a7GLGUkIvUqTnYzKxfoPJ8yd1EP8mS
GmDSkcdPSUTURrNzf8+8jW9F7lhvIzxwB6Dcfek1yl0y9cOsFqbfjZ6CsHgy3Idt33zPwu6nhZ77
W01kDexCP77ECGNjIJqekzEQd0VslajCuMVd7Tn+NtZEs6vZneLNpcBVqfrHQVen2zTCkX3S+8ex
yvVFjFvr2vbIKpS86356doP0D2ijRIsx5vXb7yMWCA+ZmaF9ZgYwuTSv/qbxtOd66byYo4mjlmnn
G7squ/vQLo8pUN63NEPUeAYYqq0IF6MowrMTV/dCCePdMET2wc/hosgDr08Qigiwss4MeIUWRdT/
FjrvWzI0UeW9hvDNV62h1gf0y9oTKTFepV00rpC/qtZ14punmtkJAlblrvGRJfngeiFyoF3iPLg+
QqLA4L5pAGYQRZ29TBws01hcrAvVfcGWpP/uulFxU4m6WcVTF29sWMULZgDx4tmIddRm2P8IrHFT
B5UIbzrjqc9N77fVK/fspLct2fnl6MBYGBN90bYagrpZ6G4QjPIOBRLqW9tV9qgP5ysN+ZspxX1T
BV2NKjDGAT24uHXhd+zA8/akl+D3GkCH37tEnF2Srb9IORGzcbwFovzYE6Mjv0dDACi3Fd7RIcNN
rOhDzCynHtpCejsEYXwvD1WFfLeSAOGbqxJFqbGQQDdI6g8JZ5YtEuXr4Jbnys7LJ4C3T1rtpSfo
Z+pzoWhfikBz7vS4bI6jVZ8hAgDpx4KDLdyvWO3yWzUKHjBjGneBk0XmTR0V5q1CANpbTTi7vwmb
qHHZqfVaFpXRPrkl20Nb78VdZ7cDvrl5/mYq8ey92oUH3euOwDRd8M9/8XBCj7MqNH4mZRhsIK6+
83MkxyYhiEm4Zu4iy17YfFUcXDZ6f3wmM5KfqjR+ZnXS3I3IZS1YPml7jHv6L6rLTA00PNsQJPnJ
e1fcZ25vHIfB2VqpGaIEadcE9Ewg6HMjjr3ivh8cZ19OyXdyjPQQmjXuvCgBaSfLke5g0txguoXn
QL8qiSx/YRnTrYDe81qbi7ZhI8jqaR2MnqlcR145LkTbKAWpOCM/XE4dE2canxWXuxBzbRLwgnJ1
ZRGinShCb58347kaY+vkZu2G3efK9IyfhcBATI3b78K0+vPUZuVsAFCv6+htqnkOY3Y6Yxc3v4X5
iBigeG6S0Lut/AnjFNxClkOCp3AXM6VHSudvVRFlNyWP8xmj5/Kcz2eOqZ0zJv2DrJKNfdFkG4E6
30IWATdld4pWf4d0eShmlbI6UfudaHB9lUUnCiYib8m3WMntp6gbxUOGVUE6l8pCBb4Z9OhSqoOC
6RkH0GTvZ2li9Js+tL9dq67drn09o6xIbXD3PyMdTCRB8f5GktbdD1UT79zO9w7EL7NtZGrBUURR
swlrI7kjlYinUWlUp8mtHXQOVVRnRHD2eDNvi6zIDrk7tfuQx3/bRYV7axQjnqwjdq1D1aK0Du7j
AVMIxJRNoT6V6T3i+6AO3ClDqDaOt71Z17s48NoTYgF4DHhp/ab7+VGteNKxM9t1Wt58jWvsdUHq
ZWeDtOsWIJW67csuWVRY5aw0oqg7zeZqwlLmVwZiHC7eHN+gMq90tbZ/uWX2qLGGWDQEFc/CUFYC
a8PfJqSykLnwLej5hCJMijNGlN22Hts7l0dpk+iu2AwWWBnVcYkt2KH+olrNd93O4t+5fQSlSSCX
h/lsk3t+c0J09Kteax4mdFPXFQLvty5Wc15MTtAPlOYMw6hb5A2ZgArjNpwu0l8qmqU3Xs6axEYO
ew29sDhMk2EdEaPSlqEntFcTKVpiIC6JSk9jyl43KnIlUWhNyFiq1Z4wpQNcXPyCW8FESdaeHXFj
32dNFx+MCIFwN+vHu8ybty+W9T3WygBaRjtutbDtNnbAEkmLxvsOlO4PD5gc9jPZ+DBmCImkKRKy
dd53L4QnSJDQI5oXzm5VZPe6wEuoG5qt6gTpzpmQGdUmlOP4v0w2o9raJ89EWCQSVYAEGfTiUY9Q
oi+B4w+R5z9ZptmcHdS7kjK+EQaa7NWsqjq06TGaKn1DBrldSXAXHjDF0hZRtZPQry6ewRnwaO9k
a9OhrONY5pOq9jl01YKQKQZkVt2nC8Psxa7rtGA1uVr+BhHjF1mX4Vx5UDsKI/wZzXOuha9v2Ssl
ti/EYdHAsnd91I+boU/yh0AXHvHKrvlhe3gUIRH6C5fpX5UaOc+Vak4oFidv7oi/a5Eb3jmbD6OG
tpYe80PFrkNXUKFFgHeqnXIV+rV3lh09z0ZANDa9m2tdqWD6UVtMLPNVZLfUGuyze7n25WKprW0C
UA29mF7QWg1XblHmUMUJAMIZZP3cG+mtF3tfncTwjpHB/jpsHifDiBb6pN9OjXcws9rfO56LLh8E
lcU0hhrQk3bYemmjY3mYjqdyPkTbfMzyNZvjaFuyU1jC3NdfbHwkjHoYfpOfm0Aqs1Bht10rKV7X
rVesBLFvpss0mHDOZKI2Fet+YB7ZqqMSL9PK1p7tOHC2foL/KT95nlctfQUzky4nt2HBpeLKPPmg
RzLDctaxbQxLYSW4XKijc1tUXdffkJJ7tFA73Mq660Fr3L+6NK5OXA05YQg4DVZmTfPiNqLB69WM
vvR1USz7zDLOiReyRQULAZ57ExsTFAEICeB70mAr9EpgwtweRW2wBSRC9ZiRZ7qpEL7cyTotM+yb
fkLGGAbXGRcn5xe5qCVmhK0fuA+BwSo50tVvqqKMUMyLaW8qLASRb2d2H+fQRKUIFoLJK6JV6ZtQ
QwDrwIFm4LJLADzcg0rvD91k2ItkcOuVDYbeCiMSkkGGjWY55LtoynkeSlXBRmnC3CL0/IfREQ+B
HRzhRgeohMcKAZak26AaX9wTT4OSrCCYqWitAhODVROU2voZ46H4OBDXIBTS1s9JWbh3XmI+8ftB
FnOEzQNd1u2C5OR0BHvG/MKilXywil3csupJAEtSrayL0TC4a8sfsmCHoboqHJHMEpTTOQl8mFRa
O8BMMKbzpU617I2eumAv5i6ygd2CebKUW1lTCuS0VQsX31bpgEl4TnXbden7WWqUyaroybuiP9HM
wvX0uZwyE/G7StV+nfImPNYWlqE48aD0rXn+UR74GXi7DqYV1hDT0aptXgBZfI81Db6UBdOilDzV
pgHnL76ZnTVrnsq61i32eoJcUxG7+qIyYXZ1qU0Wfkg2k4orV1EhXGT6xlkdR2thYPVwH/KpN6Mz
pluFrWWlBxNstHEOIZxAsC57SzV5TYPc9EodLk5svvWQ+o5h/3M0ChKtHXIknkvgtowSZ9/4DWux
+Qzlpya/VMqyPLTOHVnecd13UbsibEqKooQJKZT0zU/C5KulEOTHkqH9wnyvLdrYDx7BokQrM679
k63yo4iSb2yuSMB3OMboncWrZS7KAzYFoGotj+gAvDaa9MGx9znC0CLVz0bzEJkNxEbVTqGY8wXH
XozBnOrV6c63MRvOJw1F+XIiHmAmVopRiWLcy0MVQglktdWtcVV8r6vbDobRoFe7Ia3NSz+h4Qs2
EIpCe9hbl2jro7+qmXtsVKYbzx+LJy20mwfRYN06ZMWT6fQrL1GV+3mh7neN9mKAWL0lQOBfilaZ
YYk2inid6WWMwGY/KKuyCLERVNOUXGzxA6e84hDnyDPyrEXsmM3h3kIJCGv7dNpYnu8eklr5EsbI
9wgYkmZXN0/40dRPBWik0kC9qQyU+skzBCJp49gxw1J0yQNvtJ7QjN/6d7gkiSPULf8uj+2f2jTF
L0EW17tIxSyp8oIEd2nSPaZooq1shRGBc1VolqBXaPUVa0nERXlUXVN94P0BjIXqwenhLYboPNhs
NA+OMgEY7C1jaxkNKmi+asOYSpptBoBpCQ/cfs4IJWxB4qtL4vq04pu0KQte70riWIRYwnpjAhNd
ybG61webUiu71WVsB+iMtz1xvrkzK7wGM0mQ8bI16Yn9mWiQXYrAtHhhIeu4lp1zkZLfHLA5lp3V
AHPTGqeozWXsMOCoTEJ7IzsbfatjUeP6l9bUbnDGtLNqexkbCRJvPSkh+SckEzZsZFiTDZZuW8vx
+lMfjM4a44vy1k0OoE+iJ6VZ9JoqnhTN6Z+yevgCi8o7FmY+bKse8qZiDOKEu/IOGVUP7pAS2Ze6
VvuGE0R5d6nqESu4M0k2+2qp4+zOjhmgebhHWlOc5DXyGqE29s/Rxs2HRebkgiVe5KC2G6eHIID4
DevtR05w6ltZhvoNKA/rlPlWvI0Gd9+2U3burOS5U5PgBT4yQj2mhuEdSkkvdYJfErH2cS1bAQ/g
+1Gl3l62Fmb9mDVFfw4i1/jSfWuqLNjqITJRpcCCDn3OGunmCle2mCQnUtbTuPdKNJExPHb+OsW5
Y9ybyJTqiw8dPpyamYb/3Uj4ILAefEiYX2z+PBKywHgHL/hi8Gu799NiL0uKJcxTjEWCLMVTXtzh
uP5Dlmr+aOjbEU7RA5LrU111B3cgRyevGrcTMlsgU5axrRin0VffD6aycxQRnK7VLPjLfeoHz7LT
tR5tTW0VjmSKPzUUQaxi8AZb4NpZdiEewV7Hdm/Fn9v5PRtGq9a0Z/jw60i045s72f5yagE1j1qu
HlWdcBfY6aUbs0cOxzrEjAwSvDxUsxKIPEPU3OXxznmHO6iAyDrtz1laZAhP9xBKPjXIzrJVdErw
oRWyT0AKWzREJYi9Xq7aNPiJNcicxx2kYgIs45RjVRS9H9BTzPfpfJBn14Zrv2vDp37/RZfr5ScA
8QkGQ9z4Ok4Wr32ud/ovuny61HXs337Kv73b9RNcu3y6fIO9zfvH/9s7XS9z7fLpMtcu/9v38beX
+fd3ksPk96H1Y7XuwuhBVl0/xrX4t7f42y7Xhk9f+f9+qeuf8elS/+qTfuryr+72qe7/4yf920v9
+0+KvEPN6tAoFgiEsLSL5sdQHv5N+UMTqShG4ar+PupS7kwMWeRVLuXLgA/D/uUdZKW81MdRsvZf
9r/e9dpHJe88ra4tH6/0f70/mxm23sKMWZ1f73i56uU+1/t+rP2/3vdyx49/ibx7CwfCqgR+6X++
/eun+lR3LX7+oH87RDZ8+OjXS8iWdL7ppzrZ8F/U/Rdd/vdLganv0OLF8sCMx+auG0JnVYOIx4CV
Ig7kSAaYeQNyhyIYLZxNKtdfKm5T6Ju0wTqxqT1WlHOz7DiMAZg4wCuIyLb1Xi/awVzK5gDHeDP1
jmB+YdDJqn7y0kPlsQos9VLf6CPq3iZJJXy2qwVpBqCXBKcPFgHXgxjQrL/BX5B8OCbF76fWMCXK
QtbKg+68D7xWXUbP43xcLpVF3aTf/AgPchzgrEWeZcmGnBTxKDUrHkBlbs0qb+8QW8ofFKIvt5bX
nmWb7FXx5GJuVQ9LaOH5g+ymo/x6ExJs2csuGHWwRMpZmnJV2SEtCzBcZqzdXC/0X94df5qzY+k+
QdR/cWdvRHlJ978HuUEEbhZcnEBigQObxRZl2dGdEBE677352mD+6WKbCl2KgS74w12GybHyIPt5
f65iVQk2cibkXa2E0WLUMVkAeSoPRAmdGOoMTdfDpVPiukfQl+PmwxiQp391/1CL1mLqLgZDFTdK
E+bsNU37rsdM706epU160/c40XyqZ0EULVmf8hv6NGBow9s+CVBr+Osasoc8lGxvUYGy+821Tp6F
qdNvoUH++lQvL1I27qEuJ3svG2WVk4p1po6zqLOwwEySJ7Tmg1Gjfm/X3qVeNsp6eXY9AK+zD7I4
SQE8eeqSTPHr+H2sHNaYkb+MjBqf6Swb1kAAsCaJJ927QV+vOWOzTZAEWwuFXy0QasJ29rCOvaI9
i0Btz7VWOnund59k1bUe+a0nJKFd9hp0lYcMOPLaNoN+Mc4jZd3lHvJK10p5H9cJxst9ZINaTq8o
Ojc4q0DTlWeIQt2/83U/UXcR4fPKm0vb5VxydiV7N2xH0A7t0quiY0gOd6+2hpGi5F9lzV6pFAzh
b3xFrf/hvMWiXF3I7n5b98Oh1RCCDJoed5vYeOdOJ0rnuUQ3oFFfD0bZDGuLaL6s+tDlM/Natgex
Cx37Q1dD8YUcLonYyBfcRH4XfSV6VwIyhijdpK59CGdQBNaG6tesQB1IVFAc/vQIbU3DSVlkC333
CfSTZIDP17LSmcLiFv6rRQBkWfzBBqFpdMDMiczRHAHkSXmIyKIeZFxPHhwEtLZ22vYX0bxywq+H
LUX60JINu/QDaiFWqJ40SMeVzf2sULCO2jpehlaMjClIwRw4CJ7Lwvfq+1KM9b2s0+a6DlJ3uGiI
0a5lWTZ/us6gxiccZoJdbzfitv9/tJ1Zc9vIEqV/ESKwL69cRZGUTMm23H5BtNvd2Pcdv34+JHVF
Wd13mYiZFwQqM6tAyySAyjx5Dr3PJ29YaJRlHPuhcXR1RHuLMd9cHSSfwAOMTvcjNNqIwr3er1Ul
KDe3Fbo8fl3rgw05dePo6w8fzLYaKXtFR1l4eTTI4+Ldc+X6tKGbaF6TQ9DePWEk8j88ka4PmcGP
1HUA6GlNh5+z9hUqphkCY5CtFqhR1wnlFQ7p29kE3L5Z3cbi7ofkOuODXYbsoPs9yP9vzdC5SFqZ
7HcVjybmzIyU8+2Q+83r0AzaVQdM5CROsV/n9nTjrIO5nre3aWTV/U1fVtoaOiV4WlFuRlIIdPpG
N40oAgSsIRznNL8ZEyyj923uDKc8ztmYRk11iOe0OiRG6qpPg0XuQEWSZS0x9RKYSKvCtAj3dFTd
yEM+iMkNEZHkZXSAHqTR1GztQXS8mkdnvuMxpz3SzKo/ylkGsbo+I+R7s+sWCLlMt+AuItRTAdWu
tLG09g4fmxY/jLcDaT3+JaC+N5HiLZWBxR2ZKDprb1cTW7NcciwUSjJc7fYBwhrW8L5Bx/HXDxbm
aQU6xlzTwaof5jSq4PjIUeHrMogqFYQldbiowy4bfrhoIqxrmvo/+W+xkeHMH2IH51vNZdIqfLAD
jRJA10COlnoN6aQ8uDPgaxqu7sqOyEiCdHi1FTRWFWOV7mTGdbKsg1gjSb0qRMljWauGx0zbyIr2
GN5JyMcpy9q01kZHmSFe5OM2qe44o43K2KIe2KDdyn+d/dMO6RPRkur30I7h9bCa9LGqk+Z+1EME
t+lz+SyxQtfya6zazxZlGqAPio4si6PxSJKegUbvFZphEoZLQ4GK1vzVK90G4nVcgA7ilblFRx3y
lYbXZ521SZ18hUCZTvOwSQa+Aj91G4q3goLk6s2K8hjVJoCmRtvHQDwga0apEaISOniWs5vjZgsX
LwgObW/HdCtInByG1nl10Lvxc6bCNw8DRdTbBLnEh5XkEhNsJytxSPDt2unyoUBfNecKWJPhmEjX
TsDxInuMf6MPymsn9beAPwDFwsjcAsDXfqssDZBVOT1PxUB/npJAatYHUAbnqkPxU/XPQTqrT1rE
F3aZLqvmbV4fRvK9/9uqPqrc2qgojrPm5fFgDa611/yezmzwWYicK/0p0qPgBe2BQ1CR7W/deP5c
VMV6XIjR6J8rHnTEWVbBEkXTIu/ONtq64vUQ1eCfwpLilSXpyhtO4o1M9d2S+ZRTKGYNty1+UlJI
qTB4BQh6p3tSlaQ9dG5o7zIS9l+VOXqQ5/AtIgX4eSgjx9qFjYVihgk7FSKrs1Xt5T15Rv75aDr5
+sO7Mk2VvIHPqmocrfjV+2oTT9TU7zzTyONndX1Vp+BzZxQNWtRwLRgpjOyp2dyjTa8MD29DiqLB
WQ5z7hxoji7PtuKBVRvd4q7R3OhJDh4AjzIBiycjuC10xBzbo9GbTQLPcjbus27ouckyYeb3/+Sg
srZuo0jbF1DRJeupVe/LtnPOEjLp/vBgu/P+NkFHFeqOOyhd9TLBVwtr3VpVdI25XndOHsuiCK+L
GNA7PoYThU/5FA4w/Duv8q2VxMoB1HS6Ads07Mxl+VlxYd82k+BZSTdqDLdr0TXD8xTU+joarPBO
bCOI2xOoqJ8IxA3PYqoKE6qgTD07i2kAnY6sts1b5DIs2fQ9GdY38Um4iVzc2sto2WlV37yfMv83
uEOGo4eg8XHyR1DocioHbu+K0h5vAR+j0PF8nSoxMvSLNqhWMobqLNrq1txf17zFZEU8+evbbFnX
qqfXxa5LyLjMnM/qUAf7DyF2o/JEDbwvoVWb0CR75r3bKxHYwVnlVA63sfglUtwOVFmvkTK2b5FX
l4RSkJjWWgDPiATJGnJ2u6QNjZ2x/serSSR71BDWQZCJqt6Mjw4EgxskNZOtDHsvxNYb4yM0685q
gINi98HhDyn6Q3F6+GgvxvuwzLRjndepvZJFRvdZn8rhIdCDFnBS5uw8dpYXW83qlV/Pw0GGckg6
F/2OPj7JqEL99tJZ4yZPwvCxWEaeGQQXGjNvUypYOM4dwnL+hMbP2utaWAa87HeN9u9oDcfLzE9E
h+xPpi8XHs1w2DVRBk6pqqGGb4dL7ajhM40A4Cr9ZzkYsd2CILL8+3SxuQ1A1XmG81+8VOu7xzzQ
7yvTe52g90AYEPTlR46JVrRs68w9tLHLdLC3+akvnL9u8bQGAu+ym4sEVH01rYM+nO5kOLdlBxjN
jtYyVNzUeMrLr1mSvl4NFbeK9KXtHIy0TUDdFAZJG3dRy4BLFD1rVH02UKwXZ7FFaCiPbOX/NTYP
Bo1yZzH4yySJkqEcjMiOwdEUweaD4zZEQ8vchRbC0fVXQ3PL8zgZwYWuYopNsPKvLYCPm3Zo5h1V
+PDZd6PwokbuCgW67G9emWt23kpiU8MNnmU+zf0f50tECDntNeJ2hbfri/O2BqBguHwBoXtWRH9A
CIdXUicQ/ds075xdpd3SmRFAJGANf9RtHNzHC8Z6JdGdHTnrKTTGT3JoYU09l36z1et2+pTbNHlk
sY90z/IvhGL6N7+x6tN15FJGaxRrXCXy53jzyqfL/sGbkhJ7N7db5qIpHD7niBXeUasO6HBKab1J
yvoeuCDcUgBgn8ZwnUZLwX+xFGrs3dtj/pe4rkGLXndaudH2NicYinQ19cHrOuKAXPX/4zq3a4//
/fN0/ayu0YSvtlVqocTZ6PsebZZD6xu8b6V9b5ymimV49UqNU2ob8f1IC3C+OMQ0iPcaI+EVTTlb
rfXoJVmmSKSsLUNlnFUgAgGET21STVsxivt6RQkfaULa0nyFCLsbJa936XIC57MqTWO66+Z2q5pV
ZK5Japj3UZVZQLe557cBj7yTjD25v4ufXM7kbsuqbe9e32v8MTqQ5VMe+IEEj26XuqhCtkjsvNnU
xWFHNZ05tX615zDvmNfTrJi/9bpVHmS+zJIJGl+fDd8UaFGW+eIY+sw92fqkICo50s+BUBlYieo0
v+mWfRiKQ2wTrNbIN9Ja+99jZeE0Cn53bBjRavu5VAxlLWcmoJXrWb7YylSxnuXsf4hzHVcBFUwy
0023H7ixZKgD41XyCMDsG2eW2OuwD97xaKVAC1I0LxME6s6aE5Qv9BqvTDMD4zyaBgDm+NlYzMi6
Joj0khKVoVXReg9HkgKAeS5edI0kPFkgCEeXYN7or2vMvNN8ip3wOaBZ6YVDws/W5D0GhQsboXF1
X5TOU+Pb9eHdkOaQQx9AaLJXGu/qDSAru8S2aZ1ErwQl1os1Gd1RJEz8RaSkiRRYsKtI3ziiYTLG
dnJC6fc6QWbJwTXS61QZyfzRSuKtA5RmU7pVSq6zm/aFFhmXkkarbVeSJzMtC0HjxeYrKNeVhd1c
Q8QxsQAa0F5+X+rTn11gafekho0LpKb3ahyqZ61rXZTCXyZ6xS7t4pq6Vjlr9njXGo4XrbmFTveJ
ov91jTRp1gKdbhZruebtw6QBXN8xsJgSDPtR7GnrtesKiY/9danbhxG3fMDYSa8f5LZc8aJ5iXPI
Yz2AMIEdo7HsJ91I6e+A+tO3pbClX92M2jSDu5X9ooSD+SYS0vprzG2Jm+Nmuy0zL8vM/E6RKx6/
kkJ7oaFS+dwWk7UvOrO8a7M6/azMcJYBfPzj14AxQvCiDkjLCBXQpNInY0DkJWSAamgbG7vK3g/N
ZSjB4pXg21C8H+YWNvD0Foz1elj02rIEPNDou9/At2r+faBBl04TDyxfdYl+m4i1kds1zhLdjEiR
18ZwLNq/0sIy70Mono50kvJfVSklBDvKUKCCtVhdg6ISKSHxTkuInMmhbmiSuno+ju2oNe7t/o/S
g9a+lThZTsYkkTpaoVHLmgLo2oOkz2iD5mDMWqjcjRUJ+5nnyLq3kMP6K03N7AgauCT1GWXZsQER
tUYHGFHOZVLjpt426rqId6vcUcxzVap0rQ8THYCLlNQyhDVqevRCvwvXDmLA4rXUvr7MUJWfacB7
YddZfOuyeF5pReS/dB1wJK0vphe/iqwVgnr5i++k7qooAg8VhQYVXIue3c6go4mygXevOQaSb0uf
thnH/nWoCdUDNDTvhjevBP+vc9M0iNbOwJa8Xbo/jQ54jFEjBR5FnnO2F7YTymeg2CdqhschqLZi
G4FczmjvLu5lStYXiEkuK5g0dG09Ta+3bq2Ud9CnuNuEtt3f9CT+2tBicFH7Sn9ELzNdiT3PenOT
qcDIvQXUS/szr2baN3+u2nv+AA1KJVnyG91tzaoJPP8BLOD8VCrtReyBnlW71DctEmNcJGraXWcC
J2rh2XyJvhthPP4c5gC5Am5rl75s5zvUT6o71cyCJ7aDYOjt3P4Zfddb+E8kEnqz6WLH0MK8vlnD
N0nnUz6FGygsUnqgUrJG9dLDJ0ZaDdLtNDnpGTSe85hXKFwqgcXT7O0syEmVii16O7t5r2fxWJy7
HHKsKLAvIW+vB76LxoMcaGI3H6zYV/d2ahSLWPV7hwyn2L+UZeYeJPYWAc87mTALzGmfBk+Q++XP
Wp3GW18F9l80NI7FSlmurd5J/2jHeD2b0/g9iOt4O9dIu94imqVE8h8jhCcqjaN1FoXTdzNQaPjI
odrcw26T8StS1PDRX3YgTeg5GwstrLUdtiGZWNmcOMs2RPx+QH+DEllHD87QDllqHOL1UpcfDQLz
k1LWNIUse5p305a1qQGPx6Y+t1GS/aH3JHyNyiufJoCJh8FV9N04l8pXMljXCIOmn1U2QTxkx7RE
5dSHtYVvHfm53yk9a0eYddsneBSnB7jP74ycj71Wi6nYoV03bCRWDoaa/g6FHeKQy/Sqi2Z6KlFY
ZFP6ic3lup9rypJ+Zm7ayRm/tQ15uMIgOzI37fTF0fONtEBDj8p2GDmVjXQ5u7qjrVzbRp4PwcA0
1HrlOfKnaQvrfmHTKQMtrhxCW1XvFWs5gDXPuItwCrbW1Gkp6H5k3BupFCweCV962v/daR5MkLzQ
DkvfazWNl2i5X0P2ZVHDSS229TQu5H/OfpvvmjKYIHDlMIO7Pc7Ijabu5NyJyTBgEYe/8peQPDbG
YzqF5mqGhWNzm3uLk7Mgafbx21IfwhL3UfG0DHV1KFf0eNNm1qZt7fyTVaZsNM0k3tc6CsWNHrHT
VFMa5zt1Plhm/WMoM2+n9+qMFAH6gMmYNRextV4/r2/Cgf/Wpi5z6fCjNfUWI2uldTOsO/TbNlJ4
vBFEX8uW7+qYIepFO38YvkjV8uq+ckf//fxa3jQNgyZhWbIrOnvXF90XN9pAfrmy9DE9D1Pfh9tE
odUT4cGPw2TpMkYtNTuhzbeX0Vtou9zH5Gb2ZpcVZSR2iXiLF7sZ6s3jW7xcUkK973YFAVO5sFbL
oSh9e9v09by62eRs4c8864UHja3EWC68hPTrv85r3YGmIIkckio4j0PibItqERZ+i7mt2EK8tqca
9RPlA/u+qqyH699DhrBe0RbNH+D2L6LKdg0Tk5s73M/fpl6H4vlgI+P7ux/U1UrTB3XbtNzZhF2g
bIyfAOr7xwBoMRhWBBUXsvImqDLUl+EJlSiZ5AQ97AuL9++T2iY5v5ZKtEgbt56Z0+5WJhMaUkEx
rZLSHlFCZRwgj7PrJ0qJYlMW2/tAuq633K0W8VQ84iYnrFFZJP8G9tqAeCj+06TydlDyyfgkh7nt
nY0zICV/s9W011FCVINVlqsm2+I+2AyLcJgcyFbDt1qT885HHwbHRTgstBPjoR6/S8A7c9drO+hs
s7XYbmuQkwP31DjOdQ1x2LnmnfWAV83lUt3b9UABpbt5NtHL/NXBO8cflF77w23xyuNnUJodXz5P
v4NBCUqYhVYNUsP6YugFfdaO+djkkKxVy2EJEJMEyCF23pskdJkIWNm6Tvx1rdvyv641Fe03L4q1
e1cPV45tNU9yiLXC3Aea373q2rQFpEj67JmHbpG06fvM+9Rn4ZKjQktmCAZz76tEX8ckrqjF59pr
tEM7zqeCrczH6Nv1ZIa6rC+2yRy9TyPry6grtZcoC1/GJHIu48DrXpUY4UGG0rrjzc6RLrTmLD08
Wewhha0dZSBBIcz09DKanyOzfW30IdrfJz2oqdqiGWzdIZ230Rp+OTJD5tKB/Hqp21LLpRySuGcJ
09oivPg1fX7LGiqdV6eBy2TeUtlS/Rw98BCQBTj9T2HWo5qbTkcxyaGE1WnvzIkOmSNhZB5BWsTE
qVY3HRPFqe6r0YydaqcVvX0nW4lEHnFyKgc4HP1Nq2naSrYpYpNtiZzdbLcZH2yygEnVb6W6RbcN
aQAFMgQt2DvSMJpFnUOtpigxLHRitLu+EoYVU721LB2KzB5xwZ1C/+SuXgqkc1JmO9oMkl21VFNv
3inQ/xg1EDSU9KI1fUrO9gNMXobiLSk5Xr03mLzA6anShte5HxzXpRZvMvNNRtuQ7BZdRGgafZ1L
mLp8DUZ/t9esr36nf0eQKX8UZ9fqK0jy9M9VhjLrpId7MYcZQnzGQB/uqEf217FQm0OulslGvFbQ
KNvAi6mjLRfwner1AtclR+fDBSgmvrtA5DbuDipTUK+0ubQnK0zWDEm7yDCzAPRNmr5Ok/5emXL3
1PlTtGmsKPpR0cgx6/CfIgRn7ga9sCG1KJIvo1JfJAAApQPZRWA83mYiDxj+qDQ2wZ5vfkvnzNoh
7sLXyoK1Ph0z+GEivnb9Ana5HcSWI7wCvW2+v9m9qB52FUBJ8lyIg32YKkNFwJTLXPp00Yt6W3h6
iiO+TFYX1OWqW/Qp5GAXHYkqOa1jIFjtcri5xTbNQbiZBxJB4vi4xHWdsqZQTBZ6Y+i1fbodhq5v
7vsS6NKbPQCNdDJGiPY2/zql5bCfm3cxRRuN+6T1fojyMFzJ+rlWrirFV+Fhe1GDFnuV7SVILHIm
itAIRetn3m1u5gBBSTjtKLL+sui79W72XxYNEMTq8yZynbVO59Syp5ANiOW79n4ck+/XLcpil7MP
+w8ahb8h+gWedokAX6bvongkW7wMb7HOsloVRt+vOyDxXvczfTVsADi5x9jIKlI6ef3cpDTwqcpM
M0pWOfAIV87nyaYzHcKav5Cwc79o3D/J4Wn+aY7r+qgbACHRLzKe+ZsPq1Bp1Z9K+yg6X8scq9Jf
5/ia4p+aIKqPc1IguT5M6ykr2BWT0f7ecn9e9ZC4PNZND52HGrD7CrP5e+PA/QBf5LROG7gcnWEq
NlRU4kegx+PBdidlrztNcXE1r2LnQx+W4UG3vJCHTdHwaewb/duHSVpbK7CtmsWlreE9cCfdOZiD
N2WoTvACSX9Q7ewSKze+JvX4kE5u+kdiJHRS8vb2BL9mTY8pEaGiGl/roX+Q/Nk/Rbyt8W8jaGJD
nJ0u4I3bJV/gpcg+CdCh26pUt75aU1PTABZ+FkBFEar2/QjH1hXmkJUGUE/UMHbGCHtVB9/uvjTy
fl2g9X4vSIg4j66Lyvx2I4tOoCVlUcFQ0NjpXBftNETdY0RLgBbzmqI6w6dArfIT2gbsQBAnuw7p
oW8uwhurYSJ3AsPKYhL7YqpjNT/JEm/riAlBz7UTKxp/Zuj7bUCPNF5B8hGcZltPHptFSK8Lw/yP
btmnt573HbFjf5Oy0bpGWK3ar0JAOh5Iu53dxDRQveVToQNoHosy1XAgIzdJ/vRmtODBRuZSYesi
synaVCsdzoflgRzYm2KcSa9NWfaYlXCJ1gvfW1fFI4CqvztqW2EvsTgCMmrXGUnv8S1eHEFcmifd
gIf4PJKqyopGbZ5f8zuD4WS7kQK16N1t/H5Sf2+TF5RC4SDqQ3UdedP8oIFvOtHADkXYa0DeR9s6
VcDzKbG7n9puZ6mtc7Qn33I2pEuSXQ6RIigjLbq6I0V3jhH/HuiH0KtMab07pDpN7PIvA2a9NUD/
v3QjTB83O9w4WzNNwpd/iLcXux55BcjGBi6yAnqPNKn5lS45SRmrblCvKBtbCNqRu/BKbVyZdtYi
GVsZLw2Vl7olCUly4CGsu3IlLJuTm0BppcB3KEPTNv/zpEozAefl05kkVQH97XJQ4KkEXoh+Rjv/
y7Y4YmTKUIQZgD2p6KDDblxqbnWKm2m6hMshH61tUxawuy8jOQD4N6OGl87F4mWd+thRK5YRlI7w
cYDsQxI5ON5M8Vhnx6FXfxOTHOzOKw6uqrfXmU1Uh4e8tv5Eoqc7wv2JjFE3Jj3ioEW3hgjdosY0
lOTbF6N4JFLOruEyNoPszzxVVfAyyXhiy6Rtq7kfVoK11Aa6b3gvxyNjiZEzOcCSBm9BcrqZoe+N
u1XZda8T6gaJ7WpWHxPdQcpIaT2He7Ki85fran87VYG7iRNj+tz0IXlUy7voKliucCxhD7U15SjO
eVBVGioRWhev61rVHaLV/lq8Lo+asz05v9NZPH224IJ+Rg6gqOu6Wxe18lgNcItJZGHRnV1NuXqQ
dfSan05jDdNWvHrTDfca/a6wYfKJwHHEn2K9vJdlJQIkJIR9SvUkoyiHiJItZ3WS1chZdZDYVxM0
WjZ6oyZ6eJbWsw2bQ/2LTzMrBY8ImiiUSO8GvsgHAxrdM13Z3JrroPxcQY6xUgeU2Qr+aD4JnwC5
oGajBvF41wU5gIsldcp2WltHUVjBiscw04vQWIFmSM48lOBrKU2abRTT2cRtrK1TP/slMHQQAfCr
bKfmFSrAFtU3ZSnB+bM1Avce1l4/tg9iEqfdQGCjeuawkwhx2B1ETjJfbLdFNKsDo5t1D2JXG2VA
kgbNLPr1tVPdVfldGfoXf1ZMqL+E0irIdIisNDhSZz/+I+NZDrnK4gkbj1O0YJKdjXbwSoxwNxMu
p9dQqCvzbddRlkKeeuN5L2HRTo+3FMCkmLQF+JFyJ4kDcUSNOSKE3dQbbrDGJ3GkekPNu9BeIMhI
752iyLnxefrezDrvoWzRNcisCEEFf57Xau3EL+3gFitnzvzfK7d6GAYS8qtx/l6y4eOvWrR0kPTV
n4mZfbWGJP/eKfzX0r88fWE/kG2A+DaXri9ICJiWdnbDcb6bAqe7r1RvQJVX/9uVi9F8f2VrubIS
lg/lVJBnKdLvFO3fX7nvkq9xmanrODd7pL/zHSRmsHHPprI3i0n53Rj4nntdokOGXbtbKP69Ez3/
/T11dEQFh1j9lEBotnaaqvxmNd3LAtpm/l9QG1HpnJPfFU1RX4LeSTY6P/pPQeore/q34/soiZvz
2Mbz1vLm4rMT+hBGh6b2AyGN14+h8TEUPwh+dAZJwA8fY5q9v32MyHSLXz5GzYvN2eA9ed2N/J6r
AfkKihDZZ6hgi4vRcltZRqancgDLlztT/iAm3raajdcY3V6GMj2cwSrJsDXG63T6up1mvUylMYAe
c0iRndmMNr0RWgjEa9mFrRbAhNZ6Rk/Aeu6DJQmDCNJRbHUQLKjfhesKkuNnEEbZxfZfpyMJRj0x
ssgmmJ166lrz9dAsZwnwd1vpQZcuIzvqZ3IrqUHidPFAzoNqj6YeVFgqNyLYYGpkFyiBzCfYYNHU
U/8QM+qiSMUsUaJTI1H5PE2nslIvvLf466gs4cOcBrM+9QuDihz0tu95P4YMOoL+8XBzII1AtPoW
PY31tmj9O+Q6u7VB/uwgxbs0gfsKhgkXMlRw1uKF89o7SOEv02fkeF3oZW3f316BA/MQhivfH9x9
EWm1sRHxd20xoqng7kXYXcTi5Uy8Oixuq3bxVi3YmW5oUV2HJOxxDo3PurDULqPJVj8Lha34ltHN
t0Sqb5G/zkNg+BpZGrVBIxmwMH+wpm3SwqEkr4DXt0ExjlGJTsjysiilcjlco83WoMuX0vzt4E3K
tJ1K3n6H0L6LTcUApBBN3wF2bcrUS16mqC5p9cMu3LRJ5MFkUaVXuzstDGOuP31f7Ld4TTf/5PVt
4B5G7mVcGNvl0CY63SJDF5Fuw3bzBktc5rQzYAfZLeZpFj4EGg+uth3otFjKPJ7nB5vRyPR7qe44
xad5npqXD1GDEy+1xfuUHfxF4T+tM2wKF27kmBs3DylwLsKsg9GMl2riv1TKGr3Onk3Ka6OhOJfU
VI1nWHa2Cs8bNFOs7qSk7NdEqUZPNV7n9JAmokXHBtmXHGh62BzF26bW/QRtxVMQhKasIeYeadFT
mLGGLGmQBwOPlGSrLCwSFKy68Lmcqgr6HYBKlRGFzwXE/ZC1uOt5hH12XRk9moa+7+wq0371Jmyr
ZaqY/mn+EiFOhwa7rYUmjVeva6ctl39KcyUwdwqzOvFPaa6c5aoV1ifxzktlXLxUxwle6uY3r/ya
ZBg6+vu5/xQsvzXuaslpOOaRM65z21M+K8H0t7Np1F9tw9vZhzglRst9bOpx3+SJcQxHF9Kd5UsL
DuJpKsfp2epb41h2U4qqIV/OGrpvg93LO7t8mf1/xQ8xXKBzXwy2ui1thwQRJCbHuQn146S39gZJ
eGMltpvjn4bkEvRqJfNubiOf7U0bopD9waEt66c8cTetayDxpWjhoxyyIv1M/6oD4vFfJjmD181b
wymfbgvRyxRjGTfQptguFGi/RkchYPfU/nEzG1MQ3a6QOcXrFRwL7NbCGuet9SBMtzLjFmwr2XMw
ZAdFgWWT7qV4VWVjvGtR+URLztUP7axWD+pSqlXCzDuqHRCDpdLLk7Z5ajwo3gyrQrd1iRBH1pgH
jR6y6yTai7tNg7jZpM3+A3Kk7UpJvfK3tqQcaelZeMz8vnxBj+xqrydUihAkMrdVUle/lbyralpR
PBm5D1tRNoE0Xuz9Mp0OqOA2vUJy9Tmwu6+IXBQbtPeS50El3SJnYhsW27TY5Oz/TZxSkF7IVajL
xzHU1p4xQ7e/3NGs/dxP7TdTD6fjpIJZFmuSZtp6HLijlKGBfsW2myHB9hDhUSDI29VNrO1F6GJ2
jAdLK9SnJBuTT1Gj/xSzRLmRq+5z05y+LVGq5+yNDDxMoZjPvGvSzWxxE6Aebz2LrQjDzUiT48Ww
0CeJEWreOKCu9xIhE8yJdOciAPsstmVCb8Pees0DuHoQAeJLtrB2hy/ApeuD39f6NlxSXw52q7Xe
2wu2Rd+X+H+yD3OK+mzlr8Ix7B6SfHB3id4X2yIPsy/QGBp36FJ669Bvsy9DWNO07ATOSvEYxrNP
UmLROZJgzYDPp8+GB3EmZTw/JZCQBbw6DehsbbKg0D/r3RBdBqcd7vrEdlXScHZ7X/KwTFeDFvgH
09hrVtP0P8WhFNBdHTN9bO+v4cj2oTeDCBVgrAoWlrkcH8yo6F7ajT2aw4uqNC2CU2OKmgnDoOwW
hkkFGdhliCppibgCrSwyzEYUzAJreKYy7V3czj6Lmb8uDEUBIPcyqVnSRQUtQwjmTryONn33zand
JSn7u9vjluxIOq0iMiRoAbx7DMvT9vbw9cft0tT7LkB8oSiw4JyRebk+q2WiTg46ggzpZMLuzh5S
G3b9UmXLurF9imZ/13Zh8CimTnXROw7rn+IT023SzfbrpHacq6PWDT8l/v92UtSBFoPtgY/WNS55
Umd89OIAqEfZDEb1Y6qDoxLztvmc+23xOU/8v7Tlraty6mjl8jJ5hk7QuA7tX4fivQWTsWrOt+GQ
0HGmpUG18ZSDby6dxaPhzp8YBdJn3P/jyHDyfDWkdvUEJERfW1moX1xdm3bIStcniOD6+6FBLMdz
3OaR/LKxUQBMfJkrhDSmoqp/uFV4aDTwtqsCODckBQiFZsYPlHfCb7bu6OuEctt1yV5ZaB+d/HXJ
YQaw1A3W65K0lJ8CvrtR2wzflELvoWbkbKIHb4XOwfAtb7imnA2L7R/jCmOGJtaDsHQ9tlm4E20w
n7TK2XaguKggTt7KsO5qhMJR5BSlMNEMKzPdOb/ZRVrMJoHBwziJeRc8uzmywStOTJ/nzwqpjuvJ
e9d/iFEB/Nz3c2Tsgs7oNuHs+IfI86ZvDnLW3VCUXxutiM8pDNGrEV2PbxIWofR4gCMYnU3TWZV6
793Fie7vQ5oVNzQmm9toKPm/LtO52xhFiu6HjKfW7KAVMc3tiKgQuqD2vDVUZw+W6advTcFBeOsB
XbWPcvZmv5nEPlvaNV4o7sVkLYCRETtP1eAgdjGJ87/aP6zPd/zd5/l1ffmcniA63tYedGvn0dW2
0xQbtfC3Qw+R7aR3j12ewPteDS6lizz+URuOn2zBtpP/qTtIRpYJ1xhjjhF6iR1UYWLu0n9f6mZ5
W+46PYbS1x4zFMIXNQSzsJZvUVOuPc1Nd2IT7YQO5tOHIVVXRq/Di82j1DAD7UBpVL3ixgY3NVdW
43ZnB5b5L1FlvD6A4/I17AojW8K8tujOsIbYX5J/hc3t+LfVfg2T6YUf8F9s8+03ZjbGKDA9tqWF
Jr1ROZeoicwLaM+B/mG+6IV6SluYLSSyMY32zrYNF65EnU3JEl/PEVSHYQ3XrcRMimWv6gY0nU6N
5RqzXAH2ZevdFdTNNTwd/PkEbcQniZZlR4/7lnEtDqnNeD86oFZMX8nuUnQwv6olJQnf8YOzDKH6
29dZGz0rKNI9Z5OxmZYe1yQ1dLqemmIlw3nWjDvImNWrNx1DgDBjnt+JV5YMEdw4y3BZckrh5JMl
c+h10i5oz1bgQ4uieCQrwrUueZPl0NQZMHHk4E6SS+mCckYTLwp2MtSScDjqKppFfRXmnwPqRs9m
ek2lSEBdQfl8m940lbr2nG6rtQYqhUHsXcaKVjV9UQsthx7aCacFaNz1sD/8PWJw22M98qj/EAFy
irT4UvL4hzUc9u+bMTLQh+edJdO3IHFIqdiGyXFeaPf7WNkJkf7VdvVDqg/JflXDAmvlira3KpOq
hA6rKR3B1cmRISWT61AQNoKpCQfrarphat4mCVpHot5MMpLQt4k67QinMKCVOtaLxy5NjsgPOs9A
g51nR9e/0sZVnyGJdZAsr9wt+e1xK87WUbzzRMqqXZxiyvP0oXBSHVZaZieRFW9pqa93Mt1VG42d
aP3jOnuZhJTGHnh/9ElMqtvzUgXx814+wdi73TFED3glXllDpwaXq3p/EdPwf1j7suVIeWbbJyKC
ebiteS6Xx7ZviHYPDGIGIcHT76XEn/HXf/97x4k4NwRKpUSVXYCUuXKtSkMFkfDYjj4C1LXrg2O6
OgAg/3wiMPtA9Uu7J0un51B9Gt/DNOn3FIBrQZC7HWteTQE8kVjdBS/aG3XSjwzZWIi+p/GNfmAx
61D28e/hbV5Vq9g1Qd9cMH+f4D0A7K6/74I6f3TMtHjMsU6yJJPXqLbwG3dMe+mYcbujTiCkx50F
ooQlDfgcjudVDhLXwVv7bpleLOuBQBMmXkIrQHpHsO+A757VSCo3QibvoMH97nLo+4BoJNjnMdQY
vSwz3jCQ+mngUGn+ykkBmilWmp6ae0dB8A2tHnZIixsKetHekBd2FmHVZBsfrAUCMkjfOEsssJ1m
yGCozGKnpFyUHcha84v93/7IGZ7NoIn5HqXLEhBWBqSCivz9EQOsvKRaWgkSGnPHl2BhQ5FAT4BV
s0jwDO/7ElwaIrxBxSu8uQayLFgeB9seMrY3cAQg5u+i9Ev4wYk8zDA17iT/Pg6Oky6zIHYVffiv
0BNuunQUO3CjpiRfmoOmdOoGmn3qCnVvInjLod4d9ih6Uzs7PJdcyPhF3Z6ajamvYrDCPiXYeWDZ
8p9u9KroHShoB3n3V7dazUZA5k83tY+ZZiM7XVTjdjtflGbjPRiVeyYAnIAw2bYbGTtCFyw75oZm
bwegEK6xKAFjLw3/gYcIXdemU76aSfyaxKL6VafQu2OejBeWBAS6ictfPKhfBy0uXvO6SCGNw7yH
wcTNXGlxdoVAxcdVakN+vYprJ+kaebAG9MdvtaV/sMZAaVocgdkijpgvZmhDTrQyf7PRIEXB4UcG
JDYCf50h9vYAkZjy4CBlA2Eex34gW9R+64Td3wsDr4PAgexwM4ILa/aH9BUgja2OVWpjNLfp8NJ3
I0RLS/vOGaR7sNRi1QV2Y2OwIUUae2yvSLZLoF3/bZzE48loKc90bR9k6/s/S6afdLCczCeea0yW
4J+Tf/mUaTA8J139RmtkWi3TQnnoITbfhvqe7CLwr7HlA/uQja88guzAHN6lMLCy2ybEzm032lDl
wSCeqwhKFZCKMFYJ8oyQnEvHixW2+pIcnOCZdbW9jAsUqzdtlC3bUY82Y+LYFw2I2+lgBGZ8Clp7
3echwlvUQS4CckvLAjfZhmw96v9WupNEEKbj7bUXoAvpHCY3ZdHi71eXGgKQ7XDAonH4BvZcDxKV
jnbgqmmamzqQ3ksFWpqj40O9L1ba0UY+ekvegsJ/9LQCTFjVr2qwtDd14rPq48QAPy5rIQjiGMgu
FkZmPNd+161i3tpXYUBbgDVJfkDCAIwO4RisKxOqCKkRFsusAvlOZI8NfoE44z7Q3gDyoK0bSPql
UjfW/92HHOmQpmA7iZX3PBmdxfn3ougCbLesE205+zIe70xtPJEMGUvN4U710Q6T+hoTvxa1Of3s
+9/GgQ8FLPfSfmsgy7AA8VH8EFuhvxl8YGwEaAzPZhoka163xnOp8e95KcNfZgIePKzqfoDu2VpI
NUgz/xkE8K08o6AnBbOmpj+PUk6DIKs6DWpKBLQAN9HCnh2T2tGW2SjSJWJO7BiFEiTt1NOF6fBx
Sl0j0xFAcfLxYEkk0ApVVllqKARPDAivQwssOQUhGDS0vG3uNTutlmXVxm9DLq6eg1qvRS++963f
/ULJ1O/Yd/xnL7PAw+xL+8o8nUH3qY0P+MtWZzZY5rq1fe/BTNuXJIy2o8of0UGUQwBsTYy6cWpn
FtLFzJEHgzJQX3w+u2M/Hg7U6nQozndDMG4JElRK6JT3DSJ6E0JIwYdAyfJ3W+uCgYJEqcmZ/OTn
WEId0Xzk91/nA7dXdPZZdwL/BspTdE9bzRGW3tYfwZIOzI0K0hQ2QIGl44KqTKGj1YEGhdB2Ws+2
MQ0uhvZWY9t9SPygwi5Z1yT+htFqakqRu9dB5Ckqd5MA4QIQJyXqQB1gsgsXllPE2y/eWC2vmiHr
z7Oz4ylib1Y9fHGDkHuylk7egAv8BQQxwbktK8dadIgH7AMrfKlMM7wMLfYtK8DvN64F8rHJBTVX
4yJNQg1PlyFfAU8EUYP5+STNrAKZ9ZoeTB3Z7YHblyLr8pVQztQTZsjALfQWAMG0nZz/ePjR7Llp
GSBbRFm6Yjt0FT1iZBaoy6RTnYgP5y4yCiO1geoDNkMNIQ28L35xb5TxihydxEB5kFV51t60xWSb
ZrCGatdAps2OF3mVQ27CMOy7hI31zkm6bF9YznAdIQQJjbi0fpWQe/S0SPvli3rnlqb31nm5XNKg
3E3rncgMMI8EfLhamHIalOvumZ4IdtHtECNyp0EhcG13QTqsTSj0LXJVqeCqSgU6VLJeImgVnC1b
GMDVqK09uDZi0F+h9ACEjB9+2DWBuaStauDNEfJZfA7Wy0RsoY8GeWOkc67ADMtrzkR9Nl0o1Ldm
7kJ8BzwqetIMhzLQb9RylYnOwFuS7biryhPUUJqEOgotYhu9AvzOC5viY5Ygy7qVyRFJTQw/TNaF
jY2mZCYICedLIbeETwMEzY5mk0O6C9O0vbQgVVj7vkjWdEeV6rbSk+IBSm7miVpNGHTnoubg/UMf
HYJaF2sXiIt1WgYfNlSu3sJS86d7EVW1xbkarSv5060I8vh2HcWiXs8TibC9syBbfKZ5EBwG/cbg
pQgygVKlUvxXBkt+tyL17pwe4t1tCNZ6sreu4y2NxjCPTVTIJzONt93gG6+ZMKBkXTTDltwYUuiZ
gY19M/bm4b9NO5patXAFaLho2jwUxcEiWGCjcWuHqsFwnTtjtyEWMmqmiK1/acaqSZRlelOH67k3
FAhK6MXvCK+Fpx6aQoeW4VtS044RLS9dH4UIqjd1FEdkXAGXqJp6Cuxhq2j6qYmUQXJmVcemZjQI
/RxV2q9pJmQ8LmlUfKdW1DrOpe/0Z28cx6euaLurBh0x6osNK75rsuBCfRLIxbtmsMAZgCuCUaO+
YYG1C0Gw8pRoowZM0bChvrw3jXsXhIE0jju8eRi6ZEl91Rglj27+u8IvbytSYN15WPQPIi8YaLmy
/ugqcifAhq1datoVtHTAFzW5oJqmthznRq20yExgABNjQ83ekOWlYMGFWjSowAJ9gQBBf6QmTen5
/Oax9HFQtCdZ37B7TUVtiyq2t1hg9JC7iau9RO3+hVyQlIkv0KDYzwO6vNW3KAQAgkJNQgeeJ+00
SZTX/d4CdHkBhokAqezKXaR1ADRzZdvawtScGCJbbbCy+RjeVVkZ3qFaMtslkDda6ORTmyizKyp+
oV46kPNwKILIvZucWIOHS4PfwDQvC8CUpDss2s2D5msV6jJGCgrbgBXOCgVXwJAEkW4eHfxxPtcC
uUiA1qb2l7e/TIZszT0EwatO36Y863cuqoUeotj5Gadj/qPQA2QOvPIpB13a3xxY4z0FQ1lNDnjx
9rtqwKZLzZBhs3TvgUdmkbjQtC+MqDp7mWa9mO1mDPPkpaplfZFJBJy2MvNCxFsG4PgGySjrZR70
0cRqPUUkaxzL4/RmlGaAeySJS5T3QR7py4GHALzF/QCVX3Q06t1KZ5B59y7Y8CSWDFZkCUwT6xxW
ltswK6CG59gBZF2zdu20ZvrU5lgKJl3U/SwRq9JM2/7dIo1VeUP66nQIamTAZ2OnzbE9xPL7YFQN
iu3U8BBiN9Pw0debJ6Q8+nWaYbXfKCyEq/ARbWPjdenxC7U8HWwKY8fapTEYwHeoXu6Lj94oQrl8
7ZRATKmhn+MDXxYbPQCDaQIKa8QCUAjfqxqVzAKtCm6QB+TtfXBFYS/Qe6b+xsUj9YfgdluZVjAe
aWCmBnZU3DLKxzpLhoOnyirqzi8ujjqjZuSGuE/D/mSM0NoGCwf4GetSnMiNPEYtKrcdB1nsHuAj
vvSdvEbGc9Cm2oAwS8tFYujizuj96gLsiwY0K1KnrqhK/D4rJU76zwgrYsENhIDgMM/sH17rt0d6
OfEmCS6QQdt2Md70y8aM+g2Y9JrVvNRTA1yRdUcyCdD0bXTfAkga4dE2deVbmFV7EO9ovwzHOEG4
dHxtwSyw9FDvfwVvlrZzuN7vUF4K1KYa5DmoW0z1ej/KuLyOoV0s2FDE50xVnLIE8GgBSaCp9Wl3
WqdoV7nID4UFLsWZZAawUOj6aNwDu6peHKgjw89rXWY2cvxmCCVXrg/nGgxpL/x3JQz+EpkyAkcu
WNGCOrBeWvB/bVJDyA05gbX1Y4zp1vaL8cOOsp2oi+TGayt+MHMLwPhMB31VkyYPWVs2JzxxXqlz
jOPqDIrqcyHd7GQNLFtBGRcCi6oZcLwBF3RKh1BL8QhTPYNk6PEg3KmEetw1GXvnHZC47GYPXn3J
gB9ddH2gf4sbqa3K2iz21GTIWEAdUzwxQ23BgLNdxGCG+RamtQS2Qvf3XuynR1Sduksshxacte3z
mEfxWdeGAAS6gAFASLZbaaUfHUrVVG6tctOjOj4jXglNtKhBMgworBWobOIDNT/dDDUbwGLgRiNQ
wdi8o7IDDFtV+T1wEVNXEfNUbwSQVty/yKAoT6iIc1efHkhJoAQgFWLpKo+wA6U8eUCTqPwe1R9z
kIcGxTlwEYEjGQ8k/b5DMm091qgBkWVt3KOU3rjP2mDTIEp5JY88SS0gDgK5QHQKPLte6o4LPG2G
PTnbFgqz26EB5gpDaUSj5kQ4slnbpRjzZeVqG9k7ryY0tfYMdEyLTjHDOGNYHakJkRrryeHtRzOS
Q7JJUKq8knXr7qoCgmG0V3fxrXdtKZIVbeSpl5q0W5+d7U6ERwR10gVltTq7A1VwWvSbpPE1gJRz
fmhtyz/qQG1N2TEWgpJLIsNKA8hOqbNmkMl2AAZommke8OeciBRBlXDFYix7zAxAtzjv2V3A8EaT
o3erwwImYAiO0vTfZlOfupBEsHOxjLqMp0svzttVqnVsM7WraFSc5Ym1n9pGiJdvXRYXmqLMXXY3
SI79oRoMvN00f4YSW5DUyUOWHPNIsBNWOx+H0U8B9vmzHZcVmNebI9lpRBcGFmhUdaKasS6eApuP
fQjBYA+1lFaomQuyOaoD//5yWQAUtZ5pQOgMYXSkUYG0i5P8YXQG51G2gMkMyZWDcu6RLJY27kEf
we9aZeotvV6kFfeO5FEgI7FqWiihNVrjYkWFUsm2BocUDY0hJXtAMVawoCZKYo3L/3Elz6r5XQKI
S4MsfMAzB5XSY50fO3VIpIU2H+IcmKExP9IZdZc2lyAntiR4Gz/HRORO/eRZjRX4fP48pX6t6es1
pLSSrZ1FbEW64ftcVYdV+J2szEYXZw4A/tnJMrbKdNM6Srf81YaMnwzBPw5RavMT2Vwf/HqOnR2p
c1QeHGwNiKN9ulCPRAUdKJ3Bq5ZrtzlNNfZefNSH+rX9rCy3kWYgE6Wp6KB1oKhUXtQiVxo4xt00
cMpo/TPXPP2/5yL75xXnucx/rkgzm0VhHVGLjccnHkY1Q+UtIXj9zya2O+ZT2uGxMvdiOfG1Sb1I
iMeZ2ZxtRxNnabbhHq+2Q2emQOyQbTr1AVDZp4ZxIBsdCrdCPbM6oMwAJKUvcYcdBHi7Wm940gC/
91Ptperq8r2w/BcfP4R3UEFPJ8CTTif/6tJD6T1DKuOgugs18v+Y4v+7DyTAUOUF/u61wx3nVEvX
XhDRQx5n8aaBTu3EDmF5UHapKt25dPjKz6b/mIym9fK3QaFvNhM7xH8OkmllvUSWnZxEgeJLnmvy
jg5d4mXQylzOlhGBuDs3UQtyFivRV12xWRaVsTUS7FFdYQxfhmZ8qYV1GU5T9ga4OnSpghLqCiqm
d1eHsbFlIYhgyWYjQ7loOq8ANWhRrXvU1O9Dr82eB23cFrUJUKuy6xYLZruIyg+7B8a2fQ183bNT
Yg/5aZ/9/20va9SvUfZqSnyp7BUoL6HJPEzJshq0tSceNI9z/izrzXrbO75czvkzgRQmorCJv5mT
YtyOXrPIlkcyTfZ4WYaoKKOc26iF7BRb1eN8aY4Hzrau42E5T9OE/depqWMwsmlqmkgHlfMdd83l
aKBCsHVHBAYzQFIuWeW6S61pc9QByPAy9eAJNexR1/KUKxv5NWYIBUUgSLY0wzSWJvicRYDdBwVN
atLPA5an00yzaZ6zTtgW7xvvSJ3Agd2nTsZPPcr4VzL3sOJWC5lp5YEXXzXYSM0qkw+e6V2ZDaDq
Uk1arjhFhFybCNmRbK4PggOAwq/UObmpeV2kwjezrTB/z9Nqg/91WhoUaAhmpaJl2EdhGUTT9mC0
pk46dJ/Thi22CkOFVZXsNGdfdVjZ0XrGj4CDoCatZ6jp+r1AIRJSE3OTelHLhvuFnfwIu54eFcTb
UI7fgw5bosjT+xMIxbHGo7anjHRGhyQsIBHLmi0NDcGyjteGGkLteYawBMG/1Tf3f9inmb9cZMiC
ZOH5hdggxNHvpRc9mHavv3kQYg1CJ/mR87RfNjL1L5AA7k6g8UA54VAG3436TA4OVImXpQdO+VpW
1bmAjsiKOtytBY2pdyg71yu3Fsk5iKP8Eo/AHiC1lfxwzce+MsbvForSV9CxLdSyOdwiRYzYQwvh
Trxzh7dct9tFwqzorihc+0Id2AKgtkJ1aCixmzoqDfzLoYk6ClkfPCMGtaKjIFCyFfdkE50DlN3Q
D/c1IoMbK9LENcxi82o0+q1Vi9oUqSRqiU6LNxoY86EIDJHHyPPMA6IqeypqmQtdqAl1Z+cA8vOp
k/zJTocBqaWDk7i7P+1qWrBDa4fS6HZf/JWdLsBGLT6iIGfq/GM4qneRP9bF9PHmehtyAySyOI5V
tp2nNYGpP6e+WNZaK8+ui4SOBCb/2od4XaPQLLlvWQDYbwnFBtkExdKwjerFaxuU8Ykme/N9oACE
KH4EDORJhct/c7tYMZZ70A+9RzIoxS4la5dVYIW/kToDjDtj7zL5iRq9+snmfFjHeDSear0ojway
q5vRt7GoBPnAIsr97odlRkttzPLf4OB+5s5gvwSaRHAfkfeLq+n6Hqqo2tbDnuyWFn6/FJ1uvA12
vxeukf3WvfHAh6B+A2gTAl1gP/R4u4hFPz7oZpFuQ7tmh9pr2dX242hlBL14A5J+O1Qs+6UP8Tee
pcNzL+SA3adRnAKD2yfc2eXa673yxeMIBypXqxv3iefHx7pJnGUVpRwU2E57THxjfOha4wE8Hc4b
NJqh5hTa3Qn6YdU9aNreyY4vg6hMX4tzAdq6W9PGAFIn/koLUFwHAszoouVFcq6NGJt9y+rfG2ft
pknxA+AayGQpB7N1hy1qKON1arLiDsUvxV0ZosALAYcK8XonvzOgveYvqhyfeMyuZEINl4bMtAis
eCG1chdpXboRCvSBf7V2M/0sWSBsLA6Weu9NHSGqBcawvKNW7IblOTfj8zwoK/HWH+IEJJ6fExVI
GK9wM6UbjSAiWFB/TEw+Xmy0i9xvfhDZ26j4OCvGh2OXLwpHUb5NxG/TkXzo8KVdyWg8tsC6csM/
QMJm4bhg8Sgz6zJhFkZIYyA4kG4I4xAVZntGgcYzdZLJjY2zafUf/i0Q7kiTRc5Ra3xnSXQUdtl8
KxPbuDcRNDv9xd7XxVd7anbfnKz98K8BAFoSewV+N9+CMDXvZYRqqimSVYR9+8HviiTIyXPBDUqY
BCpVy8G/0DUduCdC+w5/mPKphyTTrkMJ96YbLOPbiAdvxL34Ha8w0Ke0TDsN3BmvUKn2QZSBgmQ1
Ejnd8kmqkW2JwFDkVtNIcnBCFIHRSAuIiitPITru/TOSrql7gCjSSCf29W8twEfkgJUeai+idR41
9j0Q4ukG/4zgJFgCvmGIV++s1qqQF4gtqIVzHXrUFuhVLZP9gHTRZqi8MUJNYrwGR5fxI7VRWQjE
bPrsjLpYBaYwr6WItG0/9t3BrbvhhDw7xMe9sr6v8ZhHeV5fvGIZ8RgygHsX8f3IGzCGVV6lVEXs
11bTi+XfPtvIrf/4bFGlf/lsiaZBZFfVflHpVizbfNlacXeYirNUE6j57kBlX62p3aOOpN1XgjGx
QGQVFHIUrvMbr15bCRgDJqOLtO3al7G2QBq7wK618zYSYmbLWIb4q5OxLRO8oyPnNCoVL6kOBde9
TRtB7Nyr5NaSXnHQAAk5C5fLM53RgaclGMpC113NHXUdvietHi7yxpMbK42sve9V8b0/qJK2AVS/
QJ6cUOJZvZDHYFsm8pvWE6p/xBJ67NFB4lFizWn9LzH+6ZScRjhRCsBLE2cjZIxtP9joBgR3Hc9H
DUqYrWsFK26ttlsYHZCBPWBBj64DiLTNxm/kFuqgOXWqChG4HnuNJOm6S6fc+gi1fGr439wk7vxt
ASgiZKw8/tTk+Ral3Mjr4c7bmE48bnPVFFm1TKEb8sKKWj8w04XsuDbqr7ojfw1p4N8h0SyvYNNG
xbryt4zAXbbcQ+ZKTZvzYkv+Q+p9TFsibrwbc1S2g1obDLsbH5ixJbKLyZ62ttSs9DTdTxtf1YuK
jeRLE7HMZJ/WOjLRNapLfQKuRonTLwyjd9ZBEegnh9CueEn07gblGXcfV4Q6zTHqEKfJRrM7ocgE
9BI5iKpPEOgMzU1Uoai89KTYUD8dNC/5nrqVuZWFyVHDgkNSRP25bOsSpfyZAwYZ35ULMiZl++Fj
uZwvq7ZF9ld5Uwf3Ign+SygtsArJW2it8zMXIcCE0JdadiUkGgUDmh+pe5xi5dVtwPjWLXyEJuWC
jI3qoTMfSJl9WXvX2V4ZJqg/pl5urYwKQEOJlYGD1/ixpRsNt1B87piNe45OY/+hsrIUCmeIm9MB
OapMIKT7T7sDv1ABXn+yfBlJ7ZElBjTLlzTXPAZCQgjFq4OZe9balpmbXUAP1m10cIFfKiO0zjp/
MhTciw5kprMxFtbSTYdinWCl4mEPEvqnMcqX5MLINgRFA/2e2F7PMzSJ/oTdSQyaPp8XCw2qZIdA
HegsYk5XgEnBhRH7uWBN1m5sbMB3lZfj2VA6b4cd+ZDJdsp/RtOUc5t8qFmWuWMv5x7X8MqV4UJQ
shFIGIki+TikiEY2qJdHO5N+DcKh6Ndky6iH3J3GKzd9rv2mCOSXICVLEqj8xCBP74BmP2Hv+DWa
+Udwkwb7TvSkJdozUNDW2dTADyiseIBS/JCe6yErwL3EtRuK0Mxl3cUmYjxZtABjZPFTRmwNkGIB
7EcC4RonjH/xtH4vI7f71gzI22turN9jweODe7LV8X8s2R4vrR4sOA2q+T22dvFyxf3gFPhbpGI4
TaeaxbWD0WBNVbAalUSqhw6uADJrAC2exG6wS0wU7YEO4xXAyxvEOpsHf6yCE4oFmyXZNQ7yxbKJ
6ysLrfEucCTWL2pADK4AZIxK52ijvvjRLyGnK/TiKSrHZiHByHeiwyC0/KSrw2yjJhe8XTqZuSlH
AMJF0Z5bNyqfAqBg71s/XOpmEwPXsmrcIntyZFc+IfIKeGPF78kxKrMLUFL+lVpN2vyURT1Mk0Cv
DrSqWYz7UM1Zqg0tHkRiT81sdMYVsED2lpqdXyE9iAD3hppDErbYjTX+ylIXBVdoskd2w1pSLzLx
2qEuQW9Bvb7bJ+euwwqVenVpNleEDG7UiaVrsqicQd/lmmaNYFtmDQoymkOHxQFCSTkLz/hthWc6
00T1DXzZYmcapTMuzDrsEYAfwARv5NgY5lBmVmd0iKAKcAgTHObm3/zmYTSCXGjY3Px/n2q+5B9T
/fEJ5mv84UcdXiv4vjcewhgiyxpUQsoFnc4HEH84q9Kq5AJCCdlx7vASUNLXZf7PEGrP3b6acW7S
2Z8XyDpkJA0PLIf/+zRx/fnB6Cr0SSbjfFUyuk1tlwvXNm4jT7B3Ux9iHkLNyYVOaUhVpS9Q3qz3
mpWUdx2kIR2kgk6FYuykQzU4QIFoYbUcTOvDJugsZRsNokbnQd0BwEbzdtNwhlqJz7E0okyBlpOe
eZ7to47a7THDk4iuOncMoNcRrmCXwo+xMudx765ZlQTL6YqfEyNKhcJtcHgLunbGC+ySayNdTVPR
4Ji/Zp6Ir9NUGTeqdZxo9eQSaMHFAgnRFgwT/OBynR+mMy/rP87+YiMX6dtehhsb4+hQfJ7NNldN
M89KHbOtBkvoMrVxx4PeLbiveg/cVDGY1KkZOiy45yYktAUzr7HyqCGvtos7p19SZ237wX2JeEte
C/08DRIcSoEo4kHkCxDRgrfF1besC2hS6p/V6Fw0V69+2ty7xB5OClj8MG1PXpKBmynQw73XyCcC
pBMMPVJYdEQCJvtsIg+y5/V4RZX5Qh+wIcic9A4EevYtTVLvggfSmlp00EawOWdW97MfIoZMXwdE
XhXU7dJ3Q7AYeHl0bDJb7edr97X7PGOp8WGjsz6z3dc4HrKFXube69QbbXUjeGCcs5vjOOwG3mv3
1HbjkUwQh2C3DkD8a4hnGVTzZLQkt76/xSBjuiMvOnRNu2NWKc7UkknKbk1RvpReASYNNTOZZAvO
Clczo/1s60urWfqpzrbkQh0Zz1F0UaKIh2w0Z1xDTjTqbLaarxp53NoyCQbqeb7Iysy9Z0jgtQwf
HzgtR/9ou92NhtFXAi6ihsxp9WV2owYNbzp9hPkrMOwoBdi/LrOpCJs7GXjxaf5k3AuThQGaRNSk
4g9Gvq3bhAtNc70v36o2Q8BITdBVkQsdghEcIK3RGtO3okm9PoDoXp7z5XxZvSv8nVYDtz5/077p
tYPui2/zHw4BUvD+82w/fzpZOMG1jF5prul/GMhKRV2H69QcK/sAhg2himnE3jMhkqCVufyett2j
meXsMYVk48HTdSB0lR16dpZWdpcR63CAP/1204HKaO/nlf3EQXRHTrprGsvO1ZtzYjnaSnPKfMEh
wPfQS+NZdENxFqrlVsG4AVYEzMl1YDw0rmzufJBedT4zHsjUG6D2ivIoOZJN9lG1y5NSX04DHDN6
kMYm5NwAEycgelhX9+meJgcnLjsgKmIsqEkDAvxYNNeQNzL1I0KJmeybLU2OapP8lFrFL+qkj6sl
xhEp3Og6Xb2zBNBmibumyXyPiYtuVxfyp0OQpt9L5hknakksD7ehZ/agE8EXGjUZ3YBUWVEnmUpI
ZC7sJpQHarKxsnZegmAdudBHEKiM08cHMmgeNF6CetR39AFA66EfIi6xlcSeSiQvemL1t9H2+F01
ip+hCIJvkHYf1lAEHHaRRDPm2gqkW8BopkFwqpocCnyooP4GnkIblLh5d6z6BNA18zaZeyjw8boG
XwhiNMuPHTco1HYTTm/G5jOkPo59US2+APWstIWYuGHda/jYVRS+UP460ot33vLysUKSbcdbSPwg
Shs8KgdKbWMN+G63bxqCnO+pAwAkE/ZvZmXXLhvMV552A/RAzeLmWkm/9WtTHsLaZYhTMB2sgbZ8
ZAOUcQsIdP5Qw6FRav9OMNzLEQzGTzTchFaGn0amoyRB1ZEnvgZmC4Oh+CyL5TM0KsDlDPvsJlT1
eRZ4SCMioDa5uai9JzdUR3zMNii3ebYk/RES0QEkjwfQfKO8Q1vkw8/ci4EuDcwXyA7XACUa+a6V
HXuue/vkVUb8jnqebFkBHn3hnqmfS2NAas0akvfPkSKDGAWNLN0IsG3L0ldamiJBFBXZM50Vkcum
M/EX29/8It3Q8dyssi95Ns21hiOYwXZfsnpTjs0ZHjRndPeUXpt6PWTJ1o5Wo8zkM0dHzjRLVrc7
sss0WxQjEruXqq+qrQv6gRczryY+KzfzjTWz/GYPFBLEebNy4rPCWhr2tAOBthloz8rfR5wMVWqA
KTgkIG5Wwlwr7PwydgPwYNcx+y9tsUz5Ikx4eAwYZEcAlWHlJR8dJFwMsaIO5AnLSwINQWuVjnIF
DFV4nN3CwYk3Q5R5S2mjmlMAqHHked8/xsIs1mApk5upOYKIzXYbfCTT6x+5MEYQuGYn6qSD8EAY
hqKuG7VoNsmMj9lsQ3zMFllatOl50SHi5ZtsQZxZkB86Cd9oLtRq9azdpUHeLKlJBwR5QcwZtRe7
DgDYVB4tCMSWtpISIdtf5pg81IB/z/G3q1g1tF+rHtyT8WBXDxozjsTNEEKddMdQa7WW6qaARl+i
YtHiWkO0+8EW41GH+OsaD0fvGLdRvOz80T61rLSeddClT7R1vCgPYKGsVhFQc9/ILcxq+2To0dY3
yx5F9e473TFtC+GKGjGLW6fr3bGLen+lRyx55/m5rK3grWegXR27MTnoeVY8qIHU37ASGjom4EJW
wtw9yzCP25ruzwgBnzjuxDuypWLZ20F8x3zDgJjrCJZRqxwhosw+fB0osnDIMRYrA8nTHgy94P6w
9ZWkMwtbVVFwH+ECnE296syKvzudhIq7jzIhdQApJo+2LQC9W6ezkZTleBJ1WEaA398btwGeM7fa
Q2pd8aVN/4y4G1ati6Ar/S+zuE9vUJZTGlx3TqA7bxm4diGmKN7MUepLzv6HsTNdjhtZsvSrXKvf
g27sS1vXNZvcVzKTFCVRf2CUqMK+73j6+RDJUpKUrmrKymAIDweSygRicfdzTtihped1m9pspY1M
pvO2AxI+Jy83PhZ9fxAc2k4Ke2eQdV/kIkYOEvyF1IXJhxToPdBtzrwyRzaUIfmDFDYvtmuvOEtl
uVp2aQkzkM5ACUQj2Yk/2TXj+GAW5dPlL57+KWYO2ZfwSPxmg2JB+OAk+SHLJOdDCOHTjhFlegu7
4ctkj2VmC9X39Z1pQZXy1j6SyJhlSlVsGP76Iwv+/jgaZoc+tJ6tIzUPZoXcI0Igeiw/GGd1Yfjr
rBvQNZPQQbCdKag1Na82K4qHDbVt5bmdDhXE+mQvsImm6LjassqqVoWrtnNR5Sbq3dgDny3ddLei
vu1ql6xwXMvUDs9iQdN6VbZytPJMbq1apg2jhycp6m0aGdIymM48c3g5E7Zf9VJYCn0OtZLrkKdn
Z5M6WFWjlT+UZfqsEWV8DopqRSCu+6IkbrSgfmq4aWybyJ6SVas0tsy5mo7SzLUT5WALRgQRKBZt
g4gc6xxvJ0ziYE1RZHFGmgIt13xEiJbi1VVoNaCVJ8CdKOISNggA0L/RzCOBnOzGmYbftFEfVZTl
NqFuMCTnUh9tdVliligiNNDbytMR01HCZ5e3wlZN4yl3/HChGEZy40SyvffHrFr2TdqA9QYvjprn
s14lfw1ZW3+w/aBeu26WbL3EQCltupnwGDUU14PKeCK0Hy5ca0wXlmwPGygERY26ODhpWixdy1CX
otkB3rszXxx0zVibSUK5+FDfj6kLtD8Kki05DQCGKDycUQZ5sRXWUXLDbeqby19pVrgaU+3UOU6p
eCv15QUli510T3SNb6ELvHwhsP8RqasNuV6VKQyVJ4gUy7NPMOZiE03RQXV7vdHmkgUBQqu36gMw
8Hanq/nETW0TPiyRhrg2TQgU+V61Y6h5VEjbpjOPJoZxpFo/mlXp3VtGHR/aIXLngtHb/NveZFp8
yLRJnokI/BIu3xhRwnzGa6t8hW+joeZfjU9WYw5wvfBDxEbQ3st2CeHQNNQO/otv68NorKmNf+cr
kFc3Loks9objF11Gmadvhk/IxbzYRSEGHJkXu/Af09BdetIIxqCuo43eBf6KJAd5PXtkXCRXDrsN
oJAojjdKlNSfhYdfB/o6RJxvxmIrmV+o52tJ7te/bAviefJloGQM29moJtRwvlmhfia+0qZ83RS9
RPy7rfj+i6D7qffdtVfndrpVYUvNevTGXTeQdEUKvdj3RABWaalo9yklYcgcp+Nz5t7mfed+18bi
L82w7YcmVthZer17oAq8vFzTJLm0TAeQSuJ9kwe9XIeSnxF7mtZAzbTg6aZD7IzaXJafrpjpK646
h0ximxSI++ggrzszqRAoHpoXJPbVD00G1uZt8qDLlcxz2pVw0yTaKjYoLg6iIj8Cgk+XlD0VH0tL
+SagjZL5jWErer5eIwejv5Bc47Ex+TEFao0K42J1bTpVX6yQR/ZXseV5B2MAemX0n0T1e5a1SNP5
7nBj63Z3UBs2MkHhKk9VdHHQ+nu5V2ZkCwoqRHglMlaYhIX1/CBkaJKpaUxN0au1YDtFL3tF9UH0
/urayPTJXCQpBKpSesMygXUlArRq0dv7opFZak72rjQhDBjqx6KxM+2vJrLsO/RoFzDcesnZ9yYA
QxMcYOo29G8pGOIFtBr6rZSj+jdIVvTgxVm5RElqPAL5indmHpnrMc+0kxbmxrw1TP+xVdO7JM70
vwD2U9/oNM9+8ffllt9QvtFGKkT+zBXwIziEYpzkYNStS/VA/1G8/sKu6qm5tvLyoj7kDGpyAtu9
T1OEka6CREnu12uj8SHDHREkunYouY7gh3SCwQYmqpyqfYIrs8IIur1o1kP20hTQQ2aH173D26bo
DWXgYf/x2mykRqdIkwXUtgejstKtMy2wqEZEkc0uEv8o2uIwubjZmG7DyAoOCotPwWcQNt1318j8
k9n1+p08RjeCDEFLO21N2Wi4El5DMn4HpeedWNtevIRZHTS8+hivaeX6417wV1y80io3V41daUsi
lBQI96X8KdDghuO9ds+pX8HHzeB/BCNDDsptfYIunXYcKRVHHLHS7uqsqueZkvafQ0d7ah0r+q4W
NZdPeSgjLtgqydGz6SC02nuGjCCbxzvtVXCjdANpklYJjq4iPcWSq18WlG2kJIcs9J/EMk1sEGxQ
rjNba6OdWKw5Os8gYPh8Kdi8BK9X07vxUSqZKibmL2Gv+wZox2TXO3t+dRV2ZDpjJganmEHYO64B
zSSfLOTFU8X2vyYuMGgLLrabMPa7GxsANaUGtf81RBrAkOHeUK3AXb+9MlKC8ZQm2qeUlc0RCqb0
yKo3PbIDCTdGL320tSDYa2Gw8tSkuI/jsD2ZkUVBS4cyaE/MZV66srwRvVJr1AfPs79ceuXBfK4A
f+xZHLFrMXUJyUsiZMJXHCCuWxldKt2KVlA45uKPf/33v//3W/8/3vfsRBmpl6X/SpvklAVpXf35
hyn/8a/8Yt4+//mH7tiabRg6HBaGA/uIadr0f3u6IwmOt/J//Bq+MdSI1Hu9yqr7Wl0gQJA8h6nr
gU3zCkK3jr7RnIlVAST9XR0NwHCbxnomdU76PP3WSovLPtbr/GgPYmUdiRVWZxjthlIzI74xRz9Z
24JXDrlUfeYPRbC+qAxGQf2mDY74xqcQ5rrMCCMjXJCNSRAIgZlIHLzIfW0TzkUSL2Se8R3yxFTP
TgcjTfqjNh36sC5XGYMejEx/98Zl8xky/WRjtDIrdiMxS+qR7PbiIq4VzuIGqCnIs99/9br681dv
mrrJk2UY5KBN/e1XDz1eJnWVZd7XXTBsSAJ7VE0p4zLRpeKxjEiaTMuJbgQHXdh6eRIeJpgnoNoy
ZWK/9ipTV9olvv3qPp080WxofYNYsbQzjMp/jINSXYRa1B0tJDH3RQ5PxkBu6uMI6TNfr/k8ucI/
TY335Cq7KI148XAQr5lSDreNH2o7XVcZc4E0WP/wXDra+y9Hl4n68u3olIaYhmm8/XI6OypsSufT
+8si3cwNcPmZ/pEMRXZGUbY9A9V/EMNhUKXSSgx5ojl5Ua6VnoccrWLVd56IATdL00hSWNMYmPy0
QqzBMOrPalMerWmNyKR4l4Zy9smQciSD8g7XIdP3lXXypaw8UWi/ImFv3GcTm34Bty10B5G7FzYo
w6J1ncP/KHrFBWXQr4yJl5+oGaq1ZaCD29OSOcGpcDtaKaz9bgrksXfhzNC6qJxXLihCv75Hu964
f+erK6fKVLc2yh3vlvZCYU5tDGc3dQr5ubH1QCd1BD1Y/soHRQ++l52TfKinA5HCvDRCCMBoJIHZ
zlqgh7vEydMPaqOUK0kZs6XoFVd3XXy5OoO89/YSb9RzVV6qeh29Ipdva2salZV6JToKVfb/4YnQ
nTdPhCHLtsL/BorZFjBkS5tep1cjFSOLOkAl490bTFHIx8n9TadAryxwhkHxUXEq9UkswnSp7Q+e
4fY3ku+wRJNKpCDD6CgkYC8qsUI89iIPK05LJ8/zWT2pvQUUAaK9U4SIy0TFXlwkOkTzP9ouN/Pk
yF1XlU2VzaDZ8cbqRmUv67ayF2d6H2nFLA0Gqq1IFMkb3Q631+6ffC4GvWzW/zD2vB32py8TAihT
l03bUSGic8y3X2bkl7ISJ7J7Z/XVQCo2cWYK+IWTGkgORd+JsmxjJ33MZGMp1rrCoyx9UHqd3sFw
C/EsacTcBnvc5puKPMM0zpbT6PrqAMjo2DaIt+EgzGh8EHRSfMJp3pjOy0iB3lWVk7PiRMFMBFtE
h5xILx1kZwKiBNC6S3qTzsM8h8vGdeKzSZ3L778Vx/rpEdN0SzYsRYVyV9a1d98KKyrdS+vYvJOR
yz1qk2AG1CYRJWyTyq3gRPXMMFz0+Tkwx3jxino5Q9BA0CULG/x5AGNtqOQFtbJrDdTB9Wa9qMpQ
gos7qeaiFDAzoOdACtnbG1PFYOitrSa3Pl29KpPqNEtGurGbQkO5G0KKEUjeRjSbydbZIJT8QfvJ
JvzyKdR0cZ78hG2obJbauvRYTvTeM8sb9XuGYXRFVC+EqcsstqInKNDYcktkuETvK29HryoEcnXn
4Dfq9AgMX3ic8lWoVuMmNShUmexy1puMEQQVYU1hxw9hv00xvmHP2srp79UJQJIDRCZ1y05pak19
3YCCUlwTlkMizPdS6J07xd0i7p3fNHUAzfxYu3s7sT7HaVPfCVPG1LWIyWGsRFN0KDEQKll5+v0z
oho/vToOehuOgriAY+jswqf+V+PQ4MhMd4NW3Pm+MkWd009hVQZf046iQ7c35ROZn4DyPAqA4dfz
v+YwYpDfdx9z0kordFNhybDM4MPbK52yldnADAcnkQIwrnCxmF1YEpOCrlY07WBc+nkz3re+BauI
l64CmEA/5ZmUHaGJpdR0arLDqDe2NbHcTM2khHy0sI1+I5oAjV5uKZpIIS8DSs2WtsZTLhBBgatW
y2A061fQa9DirIzK8gIcIlA1bmMdqNsFem0kEEmgBKZcoNeozWW3rma8gl7nXl8tmy5pLh8hPmcA
mEPdtxpZj6pqNWdTdbzbqAX/2gPiedQaFaVwWU4OVChYHxSv2Lp+rjzCKlKvGFPdtXALQ/jPc3Jd
XW1T79SygxB2U6+frrfVvJEI8HS5uG3eZB6h+PxQNfpI3SjSjUPR+h/gXNepzyFaV1rVdqjICAAr
sOawXwTPLJ/SWTIW7kPUjurClfr4NqU2dNNkrboVdzJqMoDXO3Vy4t05eQ84GZ2s1u3nKqJxBKfB
JtvTQdiNsh6WlaE1c8UcX2yiQ/j1XKXJsna5hx2sEbGqbm2PCEqqN8kXCOB3QhmyDuu90Y/OI0WM
5jy0Bh/8BPKpVl0qmz4gYK+omsZfYCdf7KDaVW76AJghupUZDs8DGyM0LxC4NrL2A3kuDzk7L/uQ
JWOFTEDerkXTLOJmW7UUjosmIszaqarkVdho2ZkIu7LI5Ni6U4ssvpULa60MvXUnTH3g1gtXdceV
NtlUvahQ7ri4u12c3qh5uhXBWkSDYDeMza0IGPkiQzbZ6t6iNrqVAYSzWLKhbnuUUuUclAZBvaza
am5Z/NWq0ZMWjjaY18qds03XT4WiVWs9riTqgUboGkBxrvKgye5+dZ842vZJXqwJWLTLokUSLw3y
u3xCo1AGiUryBERJpQzRxipOeaWwiYOBcIDwNUdGKTsoyMn3w2c7yxbjkA0PYQRAwy5MhVwLO3ZW
tzoAjYyJdCI3NOJ8AbCo33VlXZKB69ouOlZhVswrRXbO8JP6a83OAxRnsuEQqUTnKUm07k2VRIGZ
+fZXMFXLOPH0v7zG2bc1GRlxOeUAzln3/GBNQdO4+v1IqL2fLVk16LImMzGYiqIwprwdCAlDFbXa
Sy2C8Qoh1s4lvSQgA9BNnRy/UTZQhREREbYW7Si/bj+MtVkgeANLvmnlyjlsU9YDXZF8y3gqKS7T
P109qOH3SFS7wcaaKFYEz0oDySr7n9ZZClKVxoP8SJwh4Ygw7tyrquSyjtCoPp43+hDdNH6tnkSH
TAbk9PuvQXm/Lp2+BkNm3TD9Z5pih/1qPrD6njpvW25uXmraLWdCkvLKyygfQ+JFGEBTR/gyry99
7GkLvdeK94OBuCKPKfIXb7+fw2dHpiyc//5P1pV36xxLsRXb5pezGTz0n3aeIE0VhAaD8OayoB9d
q4QJ3Qu+EBOOp6A8bDvRunBcef23WczxpUIp1c9mD97Gi1nWmuALUhtX7yqsrYURFCkcTUsR5kws
J3hQDbhcsng5+BXEwaQ8Fmmk+HeSV7ycIYSgL7oGmEfqKfpimM6ufikSef+wHRf7h2skxGBOZxus
s7HQTEeXab99nLth7INyNKLN4AL1MuYaoiztiNS2xUKTAJJ1140dgroT4KRrohNFb+XHq4cr6SP5
IbWfdZ6LaqMKlCHoe6ScfAimY+YcUKCZf2/ISbHrpl7RFAePRPBg9t7B12W0qn5cn3ZGBE5YUb7K
3f73z4A6RRfe/nN5eW0LlhBdtSwwWW//uUAtkoFMlre5YLi0fH6JyBDbd46ql5K4hEOlnA7R6FXw
gGNvhxRMGwTVs8iExdFrWoj5ZIuwtadq6wEuZ5/9AtDdV+1rv8CE2eXlaf7vNzGsSsS0vmX5UAae
X79r/nv9Pbt5Sr5X/ztd9cPr7TX/Zrri/9+6HINvJRP+X/V7rzf35dNf/rrFU/30prFMWYEO5+Z7
Odx9r5q4/jsWN3n+/3b+67u4C0jG73/+8fScBClV68QIvtV/vHRNsTs2KCw9fwT7pg946Z2+ij//
+L8xiQZWt5ebXa/4/lTVf/5BHtf5L8dSybOxGSXQYvO8d9+nLsVS/0snJCg7qqE6qmMy4sFhWft/
/mEp/8XiF3dLtxn3FYMxH9Dc1GXQRSiLXnbnOlwg+h9//9tf4pCXH+3XcUnNervMnv4eRVUMBie2
hDrkU+9mF9tq0fptZP37WNV/lf3AyzEawQ27yXjhlKCrg9CcwY8UPgNcVGcgILVzGVYhRdtWu84m
kXW/68+e347Lpkn6JRGf7L4sW3KmAblNO87vxcFramPexIlBuHjI7z2WZsfGsE+WpUA9W7dODXES
ypQXZ8kedo3eV7NxhCXZzlH/o1DMO5KQFDrk14NFsgttzRrt54FdtSBaXly7xZnwEWdta0kH0rtX
c6q65K4Qw9YBdC8qKqg/x5ZyAw15812J+v2gNM3jUEJI1PaGeQODS7yLZC1ZewZ6DbrcjjOg0O2S
pLM5S+WsBOnqFke9dvONm7kPV5Owi8PVVtjoghXElYRdCszq0DVnScug5oyLvN+n06GKvH4vmjxp
8cZBNfi9nXIipDDQsS74GvEWh0s76yP6xAWB3W3BOTUb9MWwGZer0rTfgnVqZhaU2zPe3OrsdZ43
16EiR7QZmKnUNpDj+FGb7OGphejm/ak7QQH0XIq3zlwDCyOiEOaPWMXYZRGqtVUV7qde0QEhirdO
jdpeySHcpKw3i0cki1j0t623A4hlf84jNJyQLHPc3Fv3COJaTtPf+H0ysH218kdFoSw+LfVqb4eN
/lFRM0KvOdysqplu0ObzVsKtC+Qz2ubaHfRV3avLCw/5Z0nzpsmnQQ+b0vFgZ9vF6dJ0qeC7Aftc
UDdttmsIqCA+0u1b04TIr2XhzBNRSIuC6P+tNdG1UnPh3MI5vmdRpu+vdrIZ7s5SvbMwiUMz0bai
mN0ugqR7uYfveCPsTD1c/2nYHRAkhdyBDNlhTFrUSZDXnb3rEC5XG4QAgFv8KlvmVmjtKw1cGEU0
n0SrGfW6BPFKx/u2L8V0McpCsxEn1ixtdG1x9UxLsNsLo4WF42pkeJ4Uh6JZO8UKxAHexXVpSdZN
IgIGuYKKB8xvReKEz61S3QyIlD5peYDaQe54D0OVAPbNoBFQc5JIZq8ke6pCctAaXr82UIMgT5lL
3YNfN24JlWEi3YB5BORG4c6mb4fgdDnEKXz2sbJ7ZZo6Jbsw5hBWOstrB3xswelZ7Xv/5drJMQkr
OFLTWJ8jxJHMihq1jVBxPlx5/HSV37kxQd5dbQGSL04oaUdBBljqsJLItnS5yA1CbwvoJEVLStXJ
+I8p2o9r0YDhLpg0prBfTv2h0g+Dk9tLyhRferqpO1QlSmB1H60w8NvWrKxk/8YevESeFfoxRFn4
2MSFf1NPdsNDyYLhVvdmlG7p64sfFKAv/XCKPmuJshtasrtSTe1LVcbDnbUQ55dDp+ZrrxrQtiwi
5U7YUHP6WEZueSBSp5BOJrhfW9Hn60W1Xxrzdzd1LzfIvPa28BRAsTJ5ZDuul2Q9Ggrk/s4qC7hM
2FntXHjEE7RFZKV/+F7txpBWK+Bb7Vzjnd4lYxogc9y61KCrlC1Cav3NzhaSFI9fZfY+C6lJoqM9
xDgYL7PCPzuQAoMP2/uHJa8iv59kHbZQqgIHgkKiRVPfT7JZBRdzXY3Gd9OxGiD5ugzfXKkciBgD
1LViw1wXyFNIREsbMKh5tKyDMVsji63cNba0QL3TuPUafjSQvtlWHtCVLKdOYfPZGMwsAqK7sQuM
o5KE20QvUURJw/Aru31/LsnlGlrcp0jlCY3boj/npI9FSxw6UIxmk3y4NPLgIPtjcKr9Tvpg1AZw
E8dp2BBzMTFUwE0kabeiKbPhqMzMmVmhnd7GMfIC2si+OY/lkKrf4uT5FHApcvA5ihrlITORCUuD
yFrBznpIQDbN80mDOgh1a13GWrBzyWkf4fvNl6YLhlFJSRf4VT9JGQVgg4AEAW5M65nftvqd1HCw
bKWdMWq526EPp2YbUwTMLmBqCTe7iotFnPPRQ2Xpdxe3baME0cxXNXK6dqWvezOU1g5EVQ+GJd+a
pdd+db1ImfF0jaexQPalcTx3YSd99tW96SwFcaMEmPMY5yx/6si8ebWI/EXGWFXfbnh1HgXLUQDg
GkCaNSKh71ZmVqj2SUbF1nNnyURdqfO6g4J6PGseZQETkXAx8TKOdQEafUhWg1vVSy3skw8y5OUH
K208tkhhv9eKmCdg1GHylXxpz1rUmbnE/RegJ939tUOcCZvwE813tuu17zp+5Xy1scJUZ8DftnFA
XXUe6MYx1yNpqxi2u44oqjolUgFPoC7pnweruXc0iv1Jrc3ySvO+NX5CPcQMfqQDqW8NzHKlEcIB
5zETbUiBnGRmTdbLqbCatVGtVT84XNynC4UdsoieUqEmBt1hhhsyaJAxuEmOmqEWQ8arOYST6lsR
7QukdA2WPt8mjpnMFaeTb2K1GZdd2KIr2yY062QkMD+d9nFxG+ZmtBN+wjS4JhoZScg0R70kU4Px
tS8AKNQa79qYJf6yylqUninyOJOPjM4yBMjYWBWUehadtVaKzrZOVj8KrGIubMKPnLS0SVBtmomm
OHR2gbZHiL7edKeLW98mR2vUthpfOTyDnbqhj8LLPNIeojKfJ71p7sVB14pu6cZKOUunFcK1Q5wJ
WxU01Pr9qrspI3XWqz7SCD9uKM5q1asgRqu0pzHuygMlNt/1uFduersxUJOg1FDzgg/KCB+3P2TL
JDSku1yWoDidQlJK7StfTUvfuJ6tfrLGxFgRqIy35FzleyaXb8JBhVgnJ9mOAk1QbPVBl1e5pEmf
ysZe63mnfEXeOiQ0RNW6Gdn5gdlnXIiOeO2l0dobqRekPtmEU22ERHeC7w+mmlUL1P+2HVnnG5bG
/n3h1qcg8+WjEH5WKGvehBYKhaJTHEiAngZiN0fRunoI3Wlx1Y97CA81Td3LPeqQStZORbSscIsx
pZYP2qfLaUhyYyehcZnOXp32J+qoITRqNH9ZGI30keKiccE2zthovi19lDUtZanKbCB6zbJfSJYt
3ftRKt2RIVgbkxdFh8U/ZDzVd9UWFpwsbCcdh7AXpBfsa9/GO1w/6gMpitPvkeq0p0xFObUL3epr
HoEsikrIbCK4DxJSxa3XHohaqQ92k6H0EEoHP7ZhjIUVW164sIyvxOxGXaO2qwY/3gVtmjmrsO6G
1Ujd9sxEwnb5+1F32o2/CtcQXWRbTbrJMQ0yTzb/ird//hAnhTOavftMifyxgG33Yz+kbFttDTqS
vNmmnWdDK6Xpn0P4rmctdEwwkhnBB/DLW+q09c8EA4NNkGn2UjTdJnuOtao8abYknS3Du79cnUPL
o9e+vxb3LpzsDKmAHjQAyb8E/VjtvCSv9nKpIronTi9t8v97cRZRfk6tTj5AlpU10jIb0pbCiCxs
b32nmVeGDy18A1rC1ZttZBstXABtZO+D2LIuhxBmM4ABU7sL7WIx5qoyg4ZhmIvZT3e9JaQq9mcd
QqlVr2Y9TNV5ec879CwcSt7umSVL9t04xtbWzcpoVaFo/hgb9lwPnOipqnyAkj1DnDFC3zk6sjwV
kGhLuTVfN/XB9GZUFt4LBupQCXxqLnWIOaaDP/Gq2jCIQTP9piOAHmP3+59fROOu0Trx87Pn1WRm
HpKDRJzf/vwKSXjZ6UPzGeGb0rwxAuh1W7M89ol8WwXBcKc5NQfL0Rd+oPorY2qKjliqIdUyh4ub
V3Xu1vdi9AeJZTrAh6iXq1X7LJgWIzgtkPNOPgrmxxcqxjxaG56jzNs4Q3JCpkJxqsYjpSAhrCYc
R8/7xPgKz8PEsyXsJlBn7ioMqafb4q6iJa4gYRCtE8VX59e7+EOpzUOD0jDhF0TZrvCqlaYVxk6J
6kifX06ntjgTh872jV1nsv6fidMmHBdyqRmbJorS1e9/BehZfnoLCXzpChlg4hka4bO3P4MapDGI
d0N9RhysnAduEd0mZXzn2EG8s3IvuhWHdlCi2zDQkELK7XwlbMJXnJU1+fAOrrb5u46+6Opt60MQ
NN3pesHQl9FN3t2/M0fTp5OwP9TZ4O+v7sKtklCwV2NNuny6sF0O1Fsuq6aWLp9+7aikdNyodcKr
8+MfIs7IckZHj/3N1X79MEnJqexTpL3oFPZAr5Odb5fxOkmLlqW/z6FGpmF2ab8/FQ6uqeDw/vTV
Zb4GheX8p5tNN6+lXFqYueQsmrK3jqYc20dxZlFvD772aITNfdB79zCc24cCoiCEn5tsZQBvamcA
Y+yD6CHbZR9EcyA+taIqr5hFoR1R0O53D5WqfBqdyrsjAtXfWPBCzgSVUpw4E/tdpMCKY6cf8ljd
CzubacjoyNNtBHOTat4Nalt+NolSbXOllC7ETb+4K5jkcfH7B5eg/k8PrqNoKjrhBopmJuPZ2wc3
zDIl6lo1eSbowS9sQss5axrVPkYdVY9uGe1FC+QruBCoWeIlEdd6LoyverpwQ+VtcRSmepADeaGr
tsMSFMWiqzOoeefiU+UoegwUrdS+26zljnFLjZo1CMb6Rhk7++yYNusfC30OED5nYUqRYtnpRhRS
U2TbZ3U6APdB9yKUEoRPaAq/qLabORm5Zi1sXeztE+bjrV2mxj5VOmMvzq4HYTN9n8oJhqyZ6LDU
CYX2zufafNVtRN2wkRw2s4Grv7//f/y4662KiilxMKG4+Pkvc+ra2sV8R/tR7qUD1AbSQZwFQfWx
BZi1fmfvJ7erTStZATuZPi1NiCNfr3/n1+ke9cgdtCnvOqCzRFRB3LDy0mZh89fOXxnFHU1CZBuH
OJrfGPoe4KK+J0SFDoGz96qorFYUPOrEGDlQU4y0XKIFxsXvegXRt7PrysP6arpeJu6JIE3g3hPd
lSF/TWHAkOruI+Qnj9oU+o56eCmIMzyZLfytBBGKtUvk8tR78bI07eKLPdjjIiZLd7Sawjr4lYU8
qu6ajw6BGrHtN+MJEuTL8X2vdtHGKsJ6k0Ig2MWFe0uRwiaHX+4jkh/ebR7Xj4mbFR9DL8oPTTFp
pkzNJvCtbRKVCE0L36RRAWmO4TKaertyK1kHmAQKFBWb7qT1YbkdZHNc54YU3HcZIe3Uiq1nmYIN
u6+IqCukJKRgvLOLcRIEthvizto0ozfjXU7WkgLGUtoImxFW42kIgEFMFwgTwf5mlU4sJZ4Xjnei
A4nGs5Nn/lF4tD3ciqhB+0vPpTYNVSqixEPplYvLiNcbfTuzXKJAg1KwlWekFAfRex0Zrx0Rc4uh
Epe+mjpxk+uAev2kq014Kz9u726UrZi3vXFkHq9R6aEelhn+0p4m94GiC1jEkCMWLpPpOv0rv1gN
CL/r4uDd7a7X8hXEL5+mK53/D4sF7W2SnSWboZm2QcGqpcgWa/d3Q66keJKVxZb2DXD13oTNE6at
IGo3UWKjoiXaTuD7p6qA7pcC9WxzMdqFnR97GOSteohsUMIoUY3yiLLGQGxEXFJHCii5bNTn7J3D
20JP2kXKinyhSWZ4K2ziYMaOua4COZ+JDmPqBa/rrVugm0P3D+HEdxn06V/M5sqc/ldtg8ziuwy6
VsZV6YRR9U0vva1qBoBpc1j8miL8DvnuKK+MosoPl1PP+VTnkrVjbpC/eZL7AcEE86MCm+7S7Q1n
XzlWdWRJry+SMlMXZVT4e6tRzBlUse1xhAgUKS11Ffiy/TlVkBpvAcAue+SZPtd685S7lXmKMy8+
ew4l7JTB/H5GnXKgb/djBrXIjm7ZLAdlxXwfOaVc1VZ7VU6/mWGvz8uwN+/cyJ2NkW+eRGsqwV2n
RC7msQRYaJ6Y1K0r/LSiN+nMcherqNW4joUSWxH6c1ji3X0/FO5enOVad9vKI4GoyU7G0yxn4lQc
jKFakIKXd9C8uiQlTHdXSG25ryOgcW1WU0UVoCljEYUAnlp484ZyzRlc1P7cr2yJz0Wf9eCZHIik
SntxJmyjroZbeGfWV9PVTfg2UetVM2GESJZ7BUF74w1B8cCy01hZdpCuRgBGH+sBEetYd6udaOqa
8klC4f1WtGBgLfqx/uj0snZqivHMCjTc/P5nUt6nkXkmAaKbLIiAuOiq8j5Y6UqK3FPxLn0NJCNf
N6n0RYvb9CwOrtHHJGjCE3+mQ1gnSORjIMMaMpjpGany9FxCWnIbGcnckaAImteU1J0Ce94GLZKS
TfNkdJJ7K+6lTHe1J9kaWS9vrp9hBPymNktMcT9hl4LywVPSRR2p47nJvYaf33X2jWso+yysx1Xs
mupdHCb+PKAU7KmrlY1A2dn/j7DvWJZU17b9IiLwppveu5XLVUdRFiEBQhL+699AWady73rn3ttR
MCVBVq0kQZpzmLxbl3kYf3W7EPabQZK+DAx2e5CxIXtAm+plCw7fwg/F6VkO8keJf+qE73z2ZSq8
JckkIjl5FUK+sTnmjvyvJ2VNDQDudALgsB7KfjAPtWIIZU6f8jCYqgZwVZ6fAIWOSxZ03RyWMPWt
KGRzVJk6Zdyub6YLP4phElLlSxM6bSJWSKMAybWQQxQefKJ+lryCRrOXJdfei186/Ko+VKjHVdPj
fV+SJvyQtDm2cAp86eEZcVZAQYPyjf626LOlDxOTbUmGYcZ4ni2QuRN7f8hXYd1Zx2dD7fB3qOr+
lfAWOfYX6rbeHnns383kHbDPwbCA5U2q/S0opgvTZ6YMdeFBYWLyeLCRK1BMNO/udzX5UtnQ+joW
0kbhegotq+pXCoy7VaiggQPheehPtmV6+n2OAPTp5qQ0XNOOylPswY45n7xYdHgc7cr+khViBhOt
9tCqRryEA9IbNiu/yAEm4kFm+buoq4dXgB82BWouXzxUX5aWx4utaLLsgwGGYOYX1Inw66x8LClx
egL6Dk7+LD08Q5HIbf4PrJnjuPbfb0L86qLAvAOT2AWL4683YZB2kAJqFGxGNPZwXhWHZ2dq5Djp
NxbQ1TZ9QHspFBNtd6NivCee82hcdXuSk4PsvHofI/kza6LeWadDk7y3abdkrTt+BbdULzo7Tg++
IMPOG8ptarnqUgYhXkhlCM+sTF9MV+0zuMMHGjILf/rMABRn8AOGXS0hOFMqyDOqQjirwHaxGSw8
wC5QLuj2Do19FJ6BIzFhmlYMYh1qgK25OTS9YahdMv/HBHNYVaj5MNZvTVRPV3vMns5OFGDVjHAY
xfqwufah7Pfi9zTbaB5j5TCU9i1VcBEoxwhYXcB8V0wLejANwcTDUJVyjkJGuXj2maN4Gv0f+0AE
A3cvvD9nmamokQ3z2G6TBa20jRIkzJQsS9ps7kMhaNaExN0G036MTJu3ENBsDWThyXQNUS7OVgEh
kmmC6dJtme9QmMgBVYfCG5y38NrHRtQT4KBIlacbP53Y11U4fNKM7l0sIO8k5z7Kfp6cm2n4YoIZ
7MazU1cS79Yq/2b6gYbplmqI0q0JXezpwJ77DBgYKgKWE0zwPQvAWmgHSu/11EDxpwe65+XRQwtI
9ud9taOhCs4cjOg9Deq92zcKXwEaa4K8gzjKdqMTqhdNU3unGKTfzSgdW6Ab7KGCBa4TLAaWZifA
VNROAwK4rkve3NzRTmbYopNvHbi0ID6Sn2Eo31HTVu+d7oKFPZ0kqaXnIWgmqzzNoJzrKo6toTmM
SuwSH42FOvzcHHo2IeuKKTihDVR6CxfIRlShkk0Khpa9rlJQs2Or2JjaTtmi4hgA57Q2hR+7KLst
ADC7GKicdywi8jkw5PmRgD74ghTuqZxEpFNSBkteWz1E3GK2A8wcrDi/Tg5OYG1NJCsRXcxRbIt5
YovwBO19VCXifsXtgYwz88yNs6Hd1G72aZ67QQmXj8eAiQvoII1D5e7/ej5ngXfrGkAOC5ZVeEcV
ZEkT0V0jwcQiVW72mico9Na8oJ++AHGR29X3Xgy7Nobd8yzprhYfW6jTIAjBPT+ZBmBsyLGRcGlH
LcwVTJ9lBeQkSucjGz0Us82A1STuqZLt2miPkGG0D0aixIQP3RITKx3qjYyqy2PeX6omT/USMw+3
2MVcqtewMlA5WPmU+Q/D13FyfQUzIgHs62YcYeH6l0MOnau1GUsFFcfKaV9NZExfpWLfgpxCt85D
0rOKAwg2TA1IbHoRA4ayfPY1IbfOIASt0kKHh2d/xKNp19r+xCdZZxf4/WiGZ3kBYWdojJpOM9ku
IYGnWHnikai3AILkH4OXbOqgQO0LSeVL07BvpptlPl9DCKNZmbDFjT5jeJidw5LE96SGct90dh1H
YocqOgzHnDj/4D04fQMHTD92Umx0Q+F8EVaVIJeKB0HZD8mlKiEygAyq+ko4yvCA76RXYJ8AWwCy
Gf9eeMeDIAoWDbHqvWk4hEfAFPkT9xbIZ2kn00U79RVmOIXD256Hbr13qijfNrlrLSWzykuUWJDO
V1b2ox7nUV/331Hj7ec+lLzOAh7GqKw2eIfxPHrri/5qZmau/ca6JH4NnGFYWTnJdwm1/7pWGvsc
yfTqYnh+0BaL5OofHEBz2PvZuqqa9EETDNvvDdC8M52E7TZKQ/kqC/g8hnmXbVpsGl+Blq+XcBIK
V1i2qlcxxPhDUg0+3zSaFB3e+ySwF2Y0ihXf6rD05ybUBR5pvtNbMxPS1i4PTYt1iglLfGERhD5v
cP+jSM219GeSAJ1FOvBkbIJkTRxHXxgp03nmxOXLCOu8ZUAccgB4T+ysmIKh5sxdMF1yHp3kUNFl
lwj3DstxZ1ZH1QDgqr1vlGd94a6/RUksvYeaxpfRG5bYfTINex3+SUJdQEKb0buwQdMI4EM1F6Vf
blGCHfYiwBtmKA6mcVDvexyZsAE56tBNzXOKRcJ+6QQlkl91Oqycki1twDvB2USDzHe99ylDqauG
zg4cPWJrbSm/2XhIGJxNI5Iig5hc/fXZZY5GSzkrPxPOxiqKepH5Hix/XFiiBz6/1/Cr3pt+Y87B
bOts8eGlb5W37wDZWShwsKF5RgWskF1xMkf2JNwDqt3v0WEKTZ8ZTaB0e+iIGj98Tau5O8A0zQt7
fVQoec2tSstvrbLmYxUWn0PaqBVMz9ttUEkXivPpV2gj9a+Ai26gaq5OYmDqZI5c5PsW2GSHc+TK
8D1ZMYbNSBwylPNSGO2Y8DlgTh50AOWzaCjXZsD0Pa4QuNlLhCXa2nf1IcFrDAjd7My6CjVrGXuP
cAC16hHCaRWqyVZ16FRPdpAOh7FK1UlkhCJ+GasW0qKujX86tsuzsOnh2FhHbAHZhgDpFjh4lnEg
kZMsAggx/SuEdWO3IgPSesVXEgvcxLLw7qBgZJ+t54MQVQJR7IMNCkuh2t/DHVbvk2bI1nlsV1fA
Nbz5KGHU6k8Oy/jl5uc28d/KrLTB70NkuqCzkJ9zGO3Mw4apVRmgFI4/C4YLyiU0Bqc/rJLHuArp
zYGxz7oOITgMSHPzSYsccLKwuTtZGx0qG1QCSEy0nzVcomd9k/XHzA3hz+P6x6SIm0+3FMWqz1yA
R6bTgd+ZWW3JrtJia1O4R4Ii3plivWkiWiaP0AwIU+F/zvFzSMqWgVw6VuPDO4ut2ryt33P8PvcF
4FZz4tP6nXldteqgB/0YxVfpgCjbRQczapcwB/eK+O7XEnbfErg+NthHYRMGKBasuVGWZUcRon49
RabLNGX5OfShdzb236OVVCDsJRebl9lCggu0JRJWti7E/mc1PD/2Jszd/ms9dMHJRCVxNzakrG8m
iq1lGvXNi12E2ZxJufCg1nLQQxcephodRB+mQxObJut6qC4onS+fE83AX2ETCQ/YsOof13te5K+5
/+2atUQN1O5AmzAuro2bwjlFTWROJFb4Mse6eZ75rFja/H0Im/BH3eJn5XsZ5P6kPssstz51Ah3S
0fPSWzfdrW1nD/shr5B5Fx0EUgdod5Aeee7eKQvwjFGONwJbacDOCr7Zd9Of0ex3f+nkZ6PR47Zf
6yKjF3gEhrOq6tW3OpCniPXpW0A0FuvwlFrrIR7eoDmxNxOsMJ+e/n5/zgbmHMKxqfD7SPW3EgKN
PbBpXwor9JeKxWLn0Ly7hZPDljk1ZuxHCt3Nlz7V3hZi2PlK4x7/HEU7NxM8ZZF5X48VipF+dKo8
gKrL6V/V5f6GChDNUNpkM4sBC25Q4KYx+G8DFTdHz4G/5v0VmskyoxxC2H26eF7KHP11vednuFjQ
A5k3wrMqtPkqEEO/gXRf/RlDfqRt+BcdeoDA5viamBPzL0jyzFuww5EL9UZgOKRcmmmFqA8Jkih3
6BlmcMe2bNisD1Da6iK1z2yuoVLwn7Cd+jiUvLDAmQ5N/Jj47zmmrxJ9NxNckcV/m0zBQtmoIAOo
TMCInHvkBnygc280+06rAAI4U6QGuErxLhg3tQVr6t8OXHDbieYmoYQ/D0RTw4z8I+UU99leZiF9
JJniBJk3prP3RwbpecIjZla6h3okPdljZS/wk6Y7C1pbqPA1MLIAM/hxNPVZPpO/fLCXAIJIDl4Y
YVsyNSZ8NgIksn3t/Hz2/DVr9PtgPtZ5B5hbMwOHWd/4hI0bgCUCnK9udiZ0asvH4pIni6Qry3uo
4hK4K+uTdUjvSw8WvpnInaPlcCjmCigo5FLt6KSnAt7rmxem3RuUc4Olr7S7Z0VkH5tM2gsNIZ8Z
dACsnQvJdUgygVleeqF1Dv32d9P7Prjx2LWsIYCXXsxAbXX12W5WJhiYT6JZNKhuhaTdTidsXtag
e3vQpPjp1LsKhgO/2oz+zOwY1S2LY1dAx/FIUYzbqbGDO2bcVTdAE2EQihf0t7zPMQMnYY10qask
/LA17NeTMoD6SwgguddPji9qRUmiF9Qa62+yXRnEcyZjaNcWMjuFE6rPAS1nEKO4+ha8bFy/dL/V
o3WmNSevziSQF9g+1q/cUa9+TG4alrdf+ih4He1C3CLeljc7irFQkF6+NqEZgPPnpgAn42S6rKhA
9R6FwNp7x24ZuAen+uFw/a4KArJLpOuVl6T9Dlpb4xlbw37OYOb93Rf7eIQMf9FKFKkTh19zYklo
0GV6naBgfqc1m5QuMUUPMH6sne4TVI5wkcqIHMbEjQ8dXneLBmZPn0FbbMznIiGOGxVr1FsVqHCp
S9Kd+nD83QjAu2CB3YJO8Z/+JO4ZkkkMCH+JbdP8Ofk5Z+hQLhCDA5loHlwzYrM16yV9w1LPXlQ9
fOseYazjeU7xnzAhpDGhmkHycWfCgINg3Go72SOZRt8CKIPPIJqrjmY0q8kHEtLRCY/S7A3b4FPV
R83lcSEU2qGVzm/mRMcLZ6Sri2sz9PPHe7tACavjcDkwL23T13QMVVMVQjhr/OfrHSC5Dlz4tg7B
xO8pq2/QOKFrwDW/Pgy54IkjtyIfvwM4PG4aWxdnaPlBslJ4KL4ODptxrpMfEBuGA5gAaEV6+tQg
k/wlg8/N3B5lcyNk2ghagNpCRKPcJ0herCunrK/IqttQIOTQkBpjsgjJACyPBNa6SgJ2M00CnXsb
SKjTI8o08rQhOMtjzh8TYqhTrz0G9cmoFlDEch92ZsbEjLjQEp+ZwyH5aEfYaeiUvAkCf+tOg1QG
s7DkLXOHZOWWEV25U5h0JJrj9kq2ZlR5+Y+q9OOTOTXIW+jFIF2GxEd18/LgMSmMK/dQeXycmXNE
GuYbCAOmS7tOl8TH0sT4mXUCdPnJq05C1CF3Zg/ldIiW6oMNlnmxMEMiEc7MzH84pRVDBV++vHDn
RvjEaeJ2x7ziaiIRpPX53/2228Ga1PS5ed6ZuR519WMaMKv6/Ocapt909dnQHZCqehV2sTSbIVSx
3GXboIYeuUX23o/5o7+Ad84yFEJtk6n/3/NNf6uEuKsUW47QI/umhaa2OXILwMvdHFwdiyNZ3sNr
eSMk1C2f681JhuowdnJvuuIoTi7mllVkV6PCt5WVhMV3q7r3/3F5ZwbcOvhZaYdiXfSv9eRzKQgT
Fge55yaf6fADSZPuExnwdkMCliyjKaRZd0Z+FAuhnLnHVKPUY/phCY0bW414t9lheW+xzlfYb4B4
+2rRIgPJzQe7pLCtT+5aX2CrHFzhlshPWQKPJ9MfxljIYWteIaGVtEtIXIe7zk7IDrceEt1/eBva
iWB1wId6k07UDqw3rAuBYpGJDPejYrZajZ3bQ+cOM4oI4rUja/TSke0SYBT3YsRiWB5BVDZRcm0E
ZJA0t/cy9PgsrSz/xUz5c0IPOCe2ygwQzcQu7j1kSEbo8V3dKeIKz0RRsDuzunGmdbRrjQ10OXk8
F5MafJAWlz5wxQ44h12Z5zWEm8IZ1g/1cZjgeKZxp40XD6IP0sHq0HTBkDg/06kJkdSaA/HJUaBB
Cc8aiTUbrXRIFqVonB2U+Y6P0OQKfV4dsyp0dyZSo4sHahxLcMDIGosg8mIaQDrfvT6UoBUk5GXk
UHfD4j1aqilsCFYsfmV98XkNAn5aVSusroaLmSuyJJmzsbEeV/OyKe8csQBcUmm9eG7rvozf+84O
1dwahA3dkqzd9XUHK0KVhFufvRljAxs6H04CqbMUblyLqAx/hJn2Fw8Z2ozXKGL44cmozqrSV1eH
No+usmyxH59m1H0dncygmTZ1xcSB6u1QbbADBIQOdOD4AKMvqmDVmkHJBw7XWNBAdMWdgB5m+DFT
OuO46D0PGrrPM82kIE1/8K6x5j3SajelvWvh+8PHaGOrj/RRuzIh+AJfctg+QGZ8fMxyauTU4hqw
84w8GqxpcDOOLYDDf/rKtKRbVEglaIy1b8ETZ5y18NlkPcOytNPZHso9dG9C04wiLVFWysVMCngg
PyY6uUUp7AVxDgcGBzor06E5s16hvlltah3KDXTS9Q2OvuDf+lH7A9AoHLjtN1hCAAygPH2uSdPt
UgevJwJDpVfdWl9Qmmh/uMzdEe5ci9yGwF9aQFCjaQOU0DNU++NS0SNydVhQtc148Tq7WxoJpRYM
hiIP7EtQ2t5rj4hPkRnrwLgxY0ZeaRqroLn1GPv/zzNjzoSB/nOen+RAk1NO55pX8CvtS1TUBgIJ
96Tu1ngNVC/Cg/OOmOBMoZXOfOQEGeSDmiLzv3XARc2GpnAv1qjEvoNW7dIBHuaLxNqsGr1vTTp9
5TZyGW2b8RNgpu7cDDgenYcOdkwKpgZLeAp7uyyocYPKCK/C6do56859amVv1EHaxO0csYEOhXUA
iIlj0esHOyaLYKfz9vcRnOE3xOpgHy4g0v+Y8hw1R8/TqF/Z4JMRdsJyfQbXxvAjjdxhXXHer/sk
Jx99AcHn0i++4jVVL12n4DtY0ox3/JkuIR58s5SSfCbZ2N6JogCn8cZeJYPVQtae98ic63JuRltb
g4+IdIRXRqRGDgwGLY3HbwHotXfw5CXA7P64f15JQ4tkJaYLY/4M9DS1V4Q3hyJJ4PbQMmtemVBH
+PKnpo1DD8aa0+Fj4nTELfbm4E5am/5nI8f0CrQdqPaVesNjX/9SU84BzIYfWPJCMDBL8js8fVIA
aBuIKPWZvfczxubQVD9xFfXXNiqGa58rLIkAFDBdpgl6OXepbs4mQga7vz5GzQlUYYXQ2vX8eQ2V
4PENwdjd8xqZHw/7hKo301XgUXJyqg4goYkKDIB6tG8nunA9Nc+wsNL3zK6zdWoYxWYAuH67XvkT
e9jEptGccJCV5Nxc4O+r/iNmWXqTrh+DkB4UELqh8cKJLPsNYhv1Mqyddk3S2nlrHSkBvemDnRyd
fDtMyfXUBVKJlplY5SUtXmmUjOu8CZ0FnYwMWSndbUiVng+dnb+20DI+hCVMhx8hBUvJTcSriaQF
9G4i4X8zTlKFinlyb46ejZXFKJGYmKGWFT9m6knokNU1m2VV4yxDq7mTJChmBZRIXjPN9E71MYfx
MEIWBvm+dEtoK9tF/yoopBiI74MPOo1GvRUf2j7PZ3kYdK/w/Q6OkJT4Xk5RiXTHicGC3IzVMvfO
SVZdzIk8Jd5lSOnejOV+FlxlZK3MmKiq6EZSKA1MV0lgK/tSlz/NEMyG+KuDp1HKYIfJ+KaMCv9u
5pVDM2MKGVHz2VHnL1Bmjxe00dBoaMLylXTDlsNF9AK2gHgdaf1ui0SfzFjMAAN2Wc8PZhA/82Je
JIrtzChMZ8XCx4p6Y0LRIk9Q9j2c4RgUmFQV70tSZcfq380wLFq7cw6me2xUhQy1P/6exiCptIOE
w6JJM1cvzBzoDWAOfETGDcw7r79Dc6IZN2ezhtkrQn0oSVfQZ6jCzt5hOYCcE17ZgPQEuXfwmrif
WyimL+BLmeCrmjo7qQhwp2ZSnAFJbY9ILnbueHw2Y5/aR5f5+Q4Iv60zRWbQ9PMB+W8wxBO17kaf
zkxn6YDFPntOQv48W2rVTAsa61dbAd2Gki+QuhBSXEAQEFr+U0NTAMMhCjVhH00bNzUEoqehQpa3
bIgmPY4/c8yhZbHiEOGPLaKhP/NoaOfQuKt20mf6LZN4u/dJkCIfg1C58jZym11M5Df5YvTa4QWr
F2w1xIGnElINSgqokqFAno2WNz2x/CuVfFgNWZEuWMIom2OpUy68VogV93HPzYsIlfbURt3sETsq
OdMiHiH45/pXc524wgu89C7jdD3BsvoUDASQc3yE6QLhatwNvP5luh79Yw7NEgpDcPOPMH1tLEDr
bdNmSVtHrJykg7PttIsycjzpCLaoT7zjXzI9FiQoqGN7RzPVlx30efGXevSpP2o+5qw/c01/EQ/y
4Li475sqG74QMrn2Cvujz6J60zdJvWLg9pn+lITjR6zGehNAmnKV+DKbYaFCD75k3byWEPBvYFd0
G6Kig9nChsa1bxyIblihuBvkOa1ZNCYkn7PStlFTCvTWSqP25gPEd3FAH32MAhAE8lFGk7m5HC34
zxZQ4kXYDPyt6eW2Lwv36jU5B7EwBHEFDwqnyOJX+tV06ixuXlQbofiCE8oe6QoR1nszFmK9f04s
mD5MYynStUfX1SUsuDL3FrfBWzqqHy6BHh6TafgCQXX4JcPxF5d7tRJiHf1pLMx1NI+5qDdmaht7
4xpiJRoPC4wWI0kOf67jDtpch3GsV7sM1GENsxVvEt6UkxBnVXovMOD1jiZK7Rq5oLrvYIyHzVKS
EXWa5ptBMc23dfD3fORvu6UZhBWvOkWDD18yCtBSTthsjPsYMv4BvFG6yr/hJeXfIFcQzNiQiG2t
aHArHTc9D1W2MYNmGnV6f6FTpOOfZwXdiwBZ7WrOcSsPJhJ8CObPk3pH3WLisqM5h8B2YRdPH+xP
n/nXB5swZezAVfYahq1zhqafXtickjfIpfxKlDf+pN5dWB48kSswj53YHT/rLG2AVvEAPsJrZiVV
AGdJQZBYs7AJEkBIXrNoqOddFAdvpCo2adlC/qEvXvTUqLQD58QCQqYUefECnXR9crPgYCIzI5I6
miWJX2/NWUlbsIMakm8RHBMELiuwZeayAVIr6iBm51czl1N+auPe3RZRewYioofhmWkzAvtux/40
Mx5doF7yk4klqkyxlvbembpMfzhic1Iy2S9s0bRn4WlsQeAW+jlqTy2k7Qw7rT3y3ql7XLjV59jZ
ZNO1dbMM4H6BHGQOUgwfNR6hlj2XEDe+ianxSW3P6EirrenzHAcJX2yDYB91A51P3AiSsEB3QOHQ
jJlZFYQeQMyQx6BrvbM3NUEJu9MuqNnK9GmHe2eISXjniEZXbFzc3bNLeo1/ypyrq7EumJnTK0DF
8YOHjmTBQan5MYY8OJjGihOkusyhaCUOhZ8OkIzVev6cpPvm93TUewOsQP8T0rTZ9qjMbn3CvuO5
8bOHWA/ynuN4cAjN8AsW7QsIvxHK+Tb5WsJCE7KY1q+gTVZWakuIsIXerKiL4GWgPFmOVhTCs1E7
uwx6ShOsOr1CcmHHghQ4rQD+zzr6pHkRrxwW9GtnCi0U76CSFLzHHom2rHXSpeAosgsKSYp8JN4m
yC3vPUnLV1AMg4vbl+w+orpqujWnbG/RsofxNWalHkkWRVv4/+tJXsXLeTDCyKlHcnqy+Atp4C6q
uvbwaxjSc1qmMwTVB/aVn7A/GS+tHwQ3KcnBdCsHvAQIvEKlNcvlR8khZQvHlxAF5j57QyXmcXbv
wqwLz/TmkkNttUcx5hOpGCh4ACe0yqsh/fQGeiEdMHkWHqNnpPElJHXQD7UbZ4EfxpTcTOmnHFcd
CyASXDohFhojW1DRE2xdfGcJvOXBJkigtNgxHlvHzebWVN1WHVJAQ+sxiPkrfsfrZW/K3Cqj7WqM
62BtiuPgt807VHneaqDe90Ol0oWZ5oH9A96bKs8+lDyuwxB8mMtKwYslJJAAZZo+pVnGDZGfOoce
VRTWbGkq6+1IPlHZ7pD71BpP1BHy1VOJfayg1RsAHbDVw7fA2Ag43vACtU9vU6E2KdbUjemmBOfp
MAaoI/CmTtZ2TX3QGuq2PtUtKAw96/ZIrsIc7HefgGM4fCzENCPw23aF9TDfWnDl2qsKhnK6K5J7
JgfrHCT5wUTc88f7pHkyDcVt1+yFgJsMEhRgE4GidxBwnEFdCPxF4vg27i5BP4o4+V61gfWDED1H
sSKjsxoLnbhTw3fojOSQo+iCN2jHZBPASAKa27fLLuvVy2j1A6S0JCQnphBO8eElgeT74Dg10tse
0JolCAtL6hFyqty4fUkBrcKD/Jb1HYKukAvuQeTAjFm06o/UlyBpYpBqjhnc+cEhOX/goBSs8Lko
anEPPp8t9hejLPxz1djwXp1AYG4vf5X2UEA/AEW1CAvchel32n5VYtP/7ihdbTw/AOat98JPJZBy
1forfsX9Mqegk+PR+gsGugN4MTKHhMtky6g9qBoziJJbTh/tTAP6BgCZ5hATcSiGMNrJqfl7/B9T
n+d7ddP+Pt90mtMfw6pGvkCW7jVukDfqK95+jWzAQiJbTMIEsYS2BIDa9JwlFv0KeUZ3Bj/P5K4k
GN9AwthnpMeddQLGLBTYlN5bTNOZZ4f5ThUBuUJyCiK+CcWKua/J1fR1YEPMcS97q7a0kRjOW9yH
OfR3ymqU6waQ549BhV9jKCxdFCgML7BBWVM8ILBbbcY5H0MgkfHcC5dNjyQRUAywunF1Fx/hvJBt
EtotYLYCZQ5gP241QBIbm7piA9yNdaMdfkMV1k2vHnfimePpArU1ot7Hqu9nbhjwYzCFFjxNZSyy
V0j+AGLaRjfTXZd9suVVQRcEa4V3vOMJQPleuzGjcRL8Ai03OZlB02XCWnR7H4z/177vxg0cvOOl
3zUOvDacY9OS4MUtnfQYUX3nfRzNhN2yCeSAD3cdtmpEnyzdKQTGTm0UKTnIqAhBTLB2FkElHAJX
2auXVenJocjrW8FnKei7HQzBXevSXQErJpYaf4C7RyYkbaQonOes4B6jOHHyK/aadzqZuXXXryzl
HZogal5aUrYvJQRqAPBlfD9M+FCoSaXbMbc50AMYNfPgpDxXWABeTdQNLvQgCkAuY5lcARKudsDZ
hRcKeADuW91/dxqJ7UVZfCE+o5M7KpY30LE9NVXgzs2MCqpylmDfa2St5jpGPZ6MQHVEKnIXI8yO
v+ommnXWeApldiBKlx8RcyjQYrzZBR4pPjo/hro9dlxNFEImuILsP2R4y482D8gSK1F37alBzWiK
/AhEv9LZ6ADiIlqIGUvc5vCGJPPI96wTA7JzB51de4Xff3B3UwdObrKqrrDUZZvCsyxYLjm/GzuX
N1jAldtnfw3kZe73cNErOxcMhL7/tEZxboBx/kUKvoBXVv69zJDRCxXATmBd8lXbYJ9o93a3D2Gz
urLdIrzVlUtmLoRbvkWVC7X7YPjlpWQ3IBvzRbtCze0hTQ5BwNKZxVUzs0Gvfsu8ku0gzTPMTaho
GK6BWUGVbhp14Ua7pAUJVsCnqTcUbsUicqJ4M0yjIQSWZ6EvkdyZRrEYAm+5xjdhITnxNgLzKmTF
r+ZKVQMOgtDdHTCd4Q5h2Qnxhg/w3HJDKhGem77/CkBX84vEW9+u9U8Ug4sZ/GCr1xB0mqUefJiK
OUjuB7Qo1wPyvFcbcMn5QAPxlcdqA45e/auQATywVfiF0RT+yRDNvXI3A6nbKupdWdHh6NtcQOCj
cV+9qVQbg6z6M2zmWP/Vv/AI+FHATPmtzvMIYIJE4I4DJz4H+XbdQ7nhEiRAALssWgUaf0fA+Nud
Vd4BGnWyrYxqtYdajUZOa4gYSiQ+V3vTmKFnGLoZQFXQZZ7945wyB6vCkYm1wetDnNTUaGBOFo7q
2gWUJ8UJ+SVA2Mywo2P+j5EMezqs2DHHjILV8ppgJ1H3WxHjXfxoApFiddTVK9nlwKtOA50kAGaU
2v2EYBbZNiZUjMVQIQRgdZpiB6MPeUzSovjiZHtUxJWYmcMhdabDsdRrQdrTYwTS5Nm+bYmEad10
+I/5ND4PyKJc4dCwemj82155RE3xtz9AVqd643l4OPw/zs5rSVIdWtNPRATe3Ka3lZllu/qGaFON
9wj39POh7N21T8+eiYm5IdCSIC0grfUbze+CN1XoBl44wXT3B+BJXS2mQvRn2UtRHeUuRX3Cn6p6
mk8pnQim+ZSRmNqFbMpT9lS/7rYFAdOb+yllL+oQW8usnB3XoHpoWrJVAXQsRMpU3BP+xORe7/jT
werrIbv3yOBfY/4rxoRl13jtmQqPiZjAC25REMKNzr2KwHGvLlyu1C6m02fcHAZ9kaVgJuQI1rfu
NZ1RiS2ZWCpU/xyq13w1ut31CzluOJgGRVnuz8m2D4V7ruc9zY1/78kYS6XfvX+N+69eQAnu/XxF
ikcvaq5JojuHdoBPiBIRDFnXM01zKXdNc2LWIXfvA+RYinn6InS75n6ojOEOx/Fy918HUS5xDqVm
tasxdDKIAkq9izqAullaB9cpCwI4GxrTyhqYTpV7FB//dIyJEzxAn1/KYZ9xL0FjlvsFcHtS1e5C
dremfgZV3B8/xymxHh0afM8Hy3L2mNqqG6dRh4OeeMOhs7CPWcj25KbjIVIL31x/9ptlTr8cKoP3
8fe2bgY6uEBAoKg+LWL1krv59C0o7Hqtpnl7CKOof9K19ouM+3W5sMZxaHSo+UzzUj0IblmjKdfc
RUGNP3u7qhtbYdoRGs2O0iN6/MGA6OxUtfYRlOV9tDyEyaV3Scpn2aD2x1G9pWw8SlxnGZMbIwVb
DISXu4oa+ovObebk6cySXfRNbpLkSTyurFw5dH0CNTUYX3wja2+lqle3tExezbLELt5XUSfcVGGp
vrQvte90L43fGezrSde9SKzz733bQHgyC6YLNG13GduFvumNUmd9hVAUkKWP2hDOSY/S4TmqQWiG
KqunKPaHZ6a6wU4wA1/JXqUp0nMzed9lZ1oZGlOkI7iEVCyjqd5oRnAxxg5Eo1l5Z7nJBEXuheWP
7bZTvHhxb3/2yz2nEjvVTPWDEIkqtq0S+asyJ7vqxWV3tDpyFQvfV8RRtp05KPf+irmpDpWezCQT
MRyjEHsB7+Ma0antnOAi3P73xnKQCx7iqdr81QFhAJ2rylUXnx3k94JLZubxmf/L8q+4PKcfFk8j
Wh172RpsvaeqRiJ55gZJ9s+k9cXeMgu4Wv+YFsu4xSINKtocvBOJGLM3GPcZuu+5mXYfIZtyI8/5
Z6wM/XV2PQyOml01O3OYEgU2M2Idli92XpLFJUwEMVKm64ti37nJvEtb7uUopS6MNDrpYcndZ3Yu
kA7SpjQtQFRA65TywR59hIi1KNdWsRLngO5nSwOT+UOPg08z8UcBq8ynq8fobdT5G+Vml61lM8fp
coV4S7UHNxy/GVr8oc/QJtmZWI9cJc4LY/wrBcZrpSnRG1hG72B3yBnKQcFQ1dyuKh10A+fnsk6X
4CGboxw8hP65phx9c22behr/CRluMqtGltaO7m9KN1nLKV/v0Icyf68SO7lKSANzlOZGBAZPev1E
OoBB/ytSaO9x0iVXwMLNTQ78P5/n/jqN9eXzHP0gcAjKwoPIRzAFJJrDY636o70EQA80bN7AbGxX
+ZRyn8hLAV1REfEpg7B6knutDE6TzeJcb0NWbvMg2R81evt7/H2UPCDJqKgjdQY096+TyO77QbET
JidxKFgRHRNPNNtOeM8keJVjaA5WfZa7UZ8HMKwIjlyQ3DQgNYD2czowdhAd+R9E+GVZsa8csXsQ
iyJ/GLyfrYtV45xGLBey6Cgrkf9dlJRdAAIqeDdsFCPctH2dH8zZ8bCCoFrpM5q0Zn1+V2C7t/90
N2qv9A9/mkOETvVCarNp6B81qzQZln1lJcdBi9tg+6nk1hrj/QViiyrLw5/m/QwoGA3I5WQ9pM6p
v2nvtmUZN7mpbV2cYzMEbh9y9+rCRtlHTp3x2wnjljepeUuqAMaI4mND9yfmcQ9eNYlD4XU+lewo
nNpfjDoVxs8YdiNfvGRqj/JMMs59ddWAH4dGxJGGVsRXxanvrydDePjmlGfFozwmdiDcdq2+j1hj
Qd4vh5PRcr/CWL5jhlrFixzBDsEL9zFbtbYods0DRj9YKWU8HIL5wFIOkrt+QOFRi91m/TkRq+dZ
3Gfz/2HC9n8f0iQNvsjAXzZDx8JnAt8QiKC++MCZURueN3Z/DUZrOAge8xbANGJV4bySgTX3suUk
+FXlhlZdHK/6OVgVqOo/ITli1A1MuVH03Y0WUsRJVypnVFYxmwu78S2doFMOwm8fhz6z12mp+Gev
7bSdqTXpQUfA+dS4U7A1ira+KqbVr+Isyl6mqWLR3FnuayqG7qgIFXwUBRIXmCabIBuyU1kdtTzy
Trof0IlU8O9OOULXx/hk6uFCZWGsplZ8LebCYhzFzoNrd3ju0ZIbjLHsQ2q0P7sxSOIlxpj9tvSq
BsaCb68aOzUPTQDZPIhCZWuOk/vcKTWL1lw/thaYQkraVy96cCwrQf6RTcLT+NYi3Zu5TnuRrXs8
8A6sBZUTBYhp5to1X307sg5yhJqm6c1FfHlB6dramU6gBksIGkASmjrcfp5dzRAC7XMK55+xokmV
9WSk2UqeRp5QVGLcUlbnE81vypo3Q560+zLETPz+FjzVYG5ga89mM43B0kaZ4hy23fbzPQvbyK8F
6dP/+en6YURAJgM0P79tORwd9vun+wz9+YSf7yA2MYY1Yhy17i+Zs9wAqML04fM1Y8dBgSenAvf5
ql2k+GuocL8/oTxhHeW/P+H924pCF6nf+dPdz61bAfMdPp0cLc8vP2GDcNrnm+znT5i199/v/rX0
JSTwZPj96eTRqmMdlMAFFTV/EfLoIsu/xjqWx5+ndyg7LoZaiVfA8KoncEcz31UtsbQW7iOlsqdG
d7x3yDdo7OU+AEvNr94KLV+WtpI9FLpnrr0JK4HWKS7cmCzM48nIhZPPXSZKqHqmpn5SNOOb7JSb
CjCGYXnjfXzdQZpvSYBuZD20j0Nxcsvk5+d4TyN/yDOfCaerrgSG1RuzEs0mzoZh1cSu9hgGhf6I
JNbJHVrlHM+tsXL6Qxjz1cpOOcz2kaxnth2ig8kQDKCRo3CRPJ7PITd6Ww7rrHPKf8X8pNl4ttNc
7q8yxg05f19fyJeRR7VmhCuIXWYH2Ry0sXkA3HxvyaMGTGJXlV0hR/rn/YZ6D/pAc68yFCP4sENB
AtOg+b3JGJrhvzBRg406H5S2cXh29ObeJ0Nou5MHHZKQat8/BxnvSdCJ+1cC2L/cqnEGjN/4Onhn
w8/zh0bRILDi+XSRe1aaQZ3qa6w85w7HSlFyr3QQCJHZxqu/RnuJOuxr2I6fJ5Aj5IZX8PPx9yt8
hu2kjCHj//MKnx1pJX6/SgEJBf145kNqh0ayGmZroMyktpl0bHRLMU5uGyR7pvOIWU/ecKTq7FJu
r6sHz8MqYVDD9oaFerWinmM/K6EbLDsDE3Or6cOFNhjj97hoz7Xb+b+8aVxoeTgwJ+yoKjM1Cxap
qwOfUsMfjql9tE6gfAkzz0WPTOQvOryeFdZV5g3qEktTw1AfeLva1g475+gonbv3crfeDwr/XKNw
pA0LMy/N/8HFNZ6AapVi0citxpS/NbpsL3sGw5sZRzm15IXeZePpHnUMjDF5EKxBVOT8BC2/cr7E
J4h8v6KlG6ExPVlW+VzO1m550piPFfpD26gp91GtReRMcVRUPfAg4IuVd5IY6TLRs/Y8Nbb6GKvN
i4y7QWKs4qluD9zdNTiVxiovHeUdPKu28XTfppDM4UN/LnSB6G5vhnsuDW0tw6wQj301qM/xzZpC
18BoN20Rf/XgWW6YJpKEpOKbHnG5T49NU7ZwlOfdSUe1wrW0A8Z5BfnFcBW5Xbmexjx78WzKZ2LA
HMF17PSlVLBVsAvwHbLZCShXcaH+kq1JaV0U0r2zPBLNF+sRlfQl2sg8i+eNm+9AlrTPstEn5Rbl
9vYmj83i6cUMIvVBtvgkKBH7YXySQ9MeEKAgVb8nfaA8Z6w/91wKpbowyyYiV8/GGLRoqTq5sZ6i
6HdsyuBzoXDdABS2SPvJgfGg/9M9D7TFVB78sQBv/CdeWnOioVMxm52m1wS3FWDVVfrWKaOO/D9P
ftk0SnKeBja1hwCQ1htzgFfVquIrdPXpVVgrOUjLvfRilB3/Y87g6jF8JltjJjAfkroW5XzFByUw
944aN8femdyz7J2of4NDCl5G0FU3y2gf6jbN3kzNjY5TG9Wk4zmo6KZiY4Ox2MiDrFJVQPlGLB5w
WDmi3u9vggQaptzE0pfHi/DhSWfLHhk0wBKSHUUKZgrq+ikmrTUmQr+JxKhRW46SdcE3vJGd/ej6
F+qM95YM1aIPlnk6cgnNh3uUtI/a7MptDCUFSIRQXxQRxCwTOBOJYG8fQy4AwfxLs5rvKDsA+4lm
mrjplNfErKyt7U8zZ25A9lDhke0Ju5mZ1R6m4175rXGgT2lzGV0TmEUBXfph+1W5wJBRfSlDm1KL
qesksk1v16MQtfeUacaTlNEaLdnipUlZmvGn7H+QX1vdz1Tlyb7E5e5bYsJUsCGGP4mWrFebRtnZ
UAsqd8kQ7CLV8S+hYxQrV0uyt8hWfmaOY32kw+1+HkyvbgpWK+/C6lvAV51y81B9WPnThEvTkL7g
8lo+R/hBPHcNTlCJkz/KUNyY0wLWBsjqubMSWbUpSKevZS/3xuTUmT0Q0bm3RE/5uT1+not63JzV
StqT7Mf1MFsLhz+Z8p57onseu2xVIeD8JixXA34RGQvZNErL2dihqJDubps3VmJYOSUD9Il5sJH5
GwofKKD4Wf0IteoeHuwsPObFjI6eR6UF1xz0kWE7qsI69kqbLkxc6M+zPsVKbcJ+adrTcJYxuQGK
MJzTeTPFuDJj6cSQ+Yge6d4R7Co9sq2rSLR+dsuY7EUODvRUbh/VJo2Xop/8h8YOnHNbOMNyNCb3
Gym4QzD402s5YeBQ+E21hZMZfQkwBiyj1P2mQGhe5fqEwU6nxdec8g20Xt35lsfjm4b5REBlYxH6
eQ+usY+unxun9c8NE50jZMbKXSSul+wnxQ4XckgaOb8HBxGqy6aanxMbPv3CJlW3qKy24fqXbVYX
myrj64msfLw2CJodph4oj2QHdGP6o55QVpLMAQxJfwDpCVFzglUwetEP1RbRg2QHzH3tPPL/4zh5
FtMa9q5WRxd1giqgNBTifSvxHkOr9x7dBviIa99kZFRJ+iCT065kn4zZbrsZvHa6yFZqJcmu6VEu
wyeVKantN1dkeodzPJ+s8HV3M+EiFemW/RjisYKEZsbCxGjtR72Y3FvqAHOhT0Ya21LWPnz2VVo0
qDbGSbw2IICcNVDZbl3HyzhO6letyH/vyRg0K/E0DuUSDEX01et/GXZRf3FKO987ENzWMuwH0dFz
hEmxl7sV1jFIGWR99DWe1B9Q9rtbmIjiYTRGZyHHN7mBVETh9A+egUG6r5sfMm55pc88oLKRreE6
89zqJOPcW1u0MzOxj60s+BKbFOfnt6P0SrpNkWDbyibvzvrz7vreHdbF/C5QmDlWwvn97jqmUste
9zcNUipx1RcflaNdyMgWX6a4sFZ2Mqhnv/WqY1Ug9tj3UfIydUAUyNMUHx7cjaQdzIswdBxMTcNH
6jLABGTe+9xkQhm3dpecPFv8Oy7Hmqr5Gphu+NJ15lFLbf2LP1TokOVJeK40AT1e9Yu1nvnO26Cn
Fz9ytZ+xUTyCisvejICP1deFcoyNqT+jTgFz1Aybd7Dy+4Bp9E/NL79izWW+qLWSb9yS5LsRtepD
H0zRLJrpf02UYC2HIoeEo5NXNs8F7O9NZ4rgoEJlv6AehaezNnIRj2aH+Pjog2qbTGdvxN6OBUay
nMWC3qa8bhf9NKZfrTL6XmaN/51MwkOBQMdHpU9rldt+uPC6M6InRbwQNvI3MEYWUD82ZpHVH16o
XjFTE9+NLvqYutDaKbbXb1ScR558wHtF+YRcRPHU1RUL0NHXcGQm1k1mfYE4tsuLvriPQK4wWHqp
SRoDh7mxiB7DPPYuZWSBYp73YOI3K5EW0bp1kRNZhyiO8Qt4x1qnKM3jlXWjVSWP997Wh5cUu220
ThzEiyh3C87zzyH3GN/q/RB5/lArtHU8RO0mdTtlESupcvHdXj+mI0C5JCjqb138Cv7Y+Z7Wwl8i
Nq6d+cHss4nQ8rKeO8T4I4OH/C3GIH0d1KwD7BGISqn2yKslsfN9MksYGSL8UvZJt4ncWN0rpaU+
unGIZdQ8YujsZwMO5kuUm8EOfVAX8J5dv4hMe5IDkCTKFoj6ATlrmnqrK5HOV0C9CCgm8LrmiwMm
e6fMnvc1RjCOSMJXFP/1PWbH/dodVOurPYpV5OTjm18P5s7V8Q2R8Vr93g5R+i6wc9sK4EdbzYvs
r2mWWV8Nl4zCkKrOthJ9+j6m32VfAsd5w7La2GHZMr2NRrOScc1ioRo3mU7OawhfSSjv5EuQ38H/
XYm2hp0qy9oKsTpjLXGUe+Xc/IzJDjOs/7chvemZ8CmEufrr2AGk/QEdexwtkfiTmzoGp1xFpfGv
WJ71xYU3EW+pFOBF9GdwOnfgT+Cis239/Cuut1Buw6A9/xX3gyI/CxD/XWKPywbW8rLv+7fcaupb
NTMXXTR8jn9CsN6bG+Y09xBVtpokEqxYhWVtaI7aqsRR7xYUlrFuTazcQYB6m9Iwy7PHSm8HK3Y4
qi2/JzV0fx/YXnnMirDbNah8ni0fRZ02KalgKLj4JWghX8O4QRPAr4OnTOtQiI2ZjMa6+gAMoLjU
tqFubK3zF3lu+Sys79+FOu7QSGBlatv5Rcbknp961gFm0INsGV4cIGWUhdW5oSAVpX1+ucfiOsNC
MFPTVTiO6hNk8ODQTjUAVt8cK9Z64RIAdH+TvVbaVisnwh5UNo3E7U/lWHwv6kx9asxaPCC2eEoD
H9VePY6o6OKELJumqfWLvIz9e2/UT1vTS/xHqqfBc6uLlRzlTsxfapN5vApbEeAXWjOjNVEn7P34
FNZm+xqZ9TIZDeSYHTKFk9mJtWyKNvkJN368ulmX3HLWnlabAhL1TGNd2lWL7iUHZbhVFVRMdmqB
v6tjW81j7ZIFNtPoLGZV2qS1onPHw1/2yU3Qt/Va6GG9tm1tSgFCi6tp2eo2AEGyzyM/u8iNZlbJ
Sq1sDO2MIr/HonbKYCsFIS6gNnDGebCMyT0YnPVOFRQ4P2O+Evor1F60BcjDclp36UBtZNbgyTyR
HWJITduU9pXjkLPrhOAG5b14uuH/itIDDwz3I678X7oY1NesViZgSU14aYvG3aEIH6G1aJsPvQZ/
tzTK6lWLy4j6RtV9gOW1DMP7ZdTxc/yc16rJE2q075s2c1Co67JblRRYmv7PeDd3/hUjt4Hjilik
VvirsoJGf/DAM0PJUKe1CbDgXEyGBjYy/kDgfETVZRyPcu9z41hattUSAYsaezdv3oTMQ2A9zrux
UT93OhXiT6M3GdcVePoydh/8Z5zs/Rw81Fq1TlXT3ymw0baYrY6gjezoTdcUBe1A1drHTRC9hUn2
LbK95sKDO3oz5yp42rwGvjOQGs6e5CFT1egHSob9Ug5KWcGC/ILtQRaWZ8rIY2PqYRZZg2O82LGp
rbJkbC6ppqc7Ta0y8AuGfariNN2E9aA9OpDElj10kvd+ch5Jss9AfqZfFK0WPkz2yGcaEppGvYTu
2D6aDU+QrNLUk4ZW7SF3lWA3Vep0KcN8XI0Ymb72Pavk8gv3nOxkWiUlgLjpFyS41GQFvDU9BTNN
yhNQIReyLTdA8mIQDmLCozH5p0eeQw6XY+7HyLauuDcs19/Hxsxu4Sx9rQ19cRry6iJD8RwCgWCd
477dypDc9KYuLuQKFvKYz7jc02dN7HuMEfehf86PNNj2fkI1I0+XJc3FDfPiJMerU6RsfGtqAGIZ
3tYisXWcqrg6tEXvkYIX4dltDGMDvi25oovvrli4jE/FaLUUjI1qfuaWmDMZwcoV8M7MxNSOKLYg
YpDNaiFa3SYbGYy13K3uu26AQrNPNm08qqMOBE1jPV0Eonnq+hQkuOmTrM7UbKuKHmHEoTT3Y1ZX
+3zOTMYoMm4mr06vpSJT2XrwbKpFtrTVpvqCj3CIByqpxQ5hUticOVPlcevPi6gFwMJ111dIjfmF
s3XccWHNgI+uUqIDC3D83uamEwp/AV9COcVp1r3+GSYc0IXuAGOmCI3fw/zG9jEtY5jH2WRcns2e
h4Fr+fcwZiE2OIEpPSVtW2+V1KW4n4z6U2Tb9S3kDm63oVUtfR1SQIciwaH2Uv3JsXN9VwQWTP55
sIu5zVMOtWceapZZsdTAuu3kUE1t04NQgGvLpum0GF56lb7rHUpCyAapT1mIsqblWclrGbDqEZNu
f2ljJsP8/Nq3ZLKe4rDVfip5x5wrRWibXMXCJc0VL4J6yzID01XwNOsmyaqbojTmshFQzeu4Q6NJ
ZKQOKQJ8g0R+LkJB3iJ2d0FduL+oz734Q1y9l5lVLh2lMh8NKIWbFh3Vsx0nxl6MmbHDgqF7kGdE
6idHlMtHNbsbwm91weyUZ9ecO76fscpA78xnNDuvXI6zSKEJLGov1zj/tQr6K0ZFrDqEGantydqF
kBTjwhxyHHbGbJ2hP4RKt2KU2S1qy+KlEtVL0Rv6w+h3+QvvsgDcaJGRmTsnpUDqzjXqg+x1RBOj
32l1O9lL1aNC3cm38efkWNKw1qYh1z004gEMTQX+3Ujf3Ug9WbPriu2wPAl870tu2rPcaCQevLgB
mNlpPsvzFkJYUnWLxnDaj2njB0r5UafpAEAESSy17N+hdngnX6l/b1rRjOu0SI3FXx1/Ne26YbUF
OVLGp6hAO8TDQjCbTO8UtqShEV9n0RpbrPCraPjJjAxB5qH/hfLhK4bi4RcvQycYXlF/idPB2jXw
cuC6uOUloyC8Qmbb3trm6C15vPG1zxsBweBoay46coOBvbgMFriiYiw9JlSmLZ/n1xQtIjMwT33T
+M9+0M8Xit5izEgz67x6XQsLy4t5MC4B9nYyTOQ25mYoPHScMUO+n8opPfEQKuJFHjqxKn5E8Gjp
zEPtVvRLpj7RJmU9AS8ymJJVmbLwLAxlMN5Exu2nWbFuGMIFkOQB54cI0QFrVSZj/6GW2lNOlfGb
39nNQnds7xUHs3GJ5272pAo1WiM8ffQyB53AcESzNZ6K/QASB+UTTSmWbd0dmGq44Nnp1Rwz3SqW
m66KxM+fsnkzUlmg0nCTEdUPTp4z7VW6zmFoe2ddK6wJ327o06rtZysgQr26kv31SEa46NArboR/
jsnLLytzcBd5qD4nDuwrG0mG7Uj5aWP7eb2UykJSOCieAjQ0inK2jgfWqk4N/iqp/uqYfDw30S+y
pZJCB3n9jKdqc9XQHD7URV6vgtyx3seu+OlkVnYrvUZ5QB6aorfVcx3h8zBnI29Uk5vvWSh+Wnxn
7zxcBN6XwAJiQ0RLFJuvuM33DwUkpnXkuiCJPQfLTK1v9nUA3dpHb3LELQiDIXU6cbV81SZukPiA
4HjXdsHG9kBYovcW/fT4YYxa0XaJFis7EoDfxxph88xEgLxCD/03lwWFyFwvnTdzNP0tVif51q5K
cQvt8pz6o/6eUrcxMD36obYIp5J0Dq9OXN16JYz3wxDZR0S8UYScN1Z6CcpvRRW2wSLo4YsWUfer
1zeqoW6HqPK+hIXfr1tDrY8uC4hLwFtcxoJJloGCwwbXbfNSTyJY9uQiYQtVMUrRXpgsWpE40D7V
i6GJ6Zs2W6winpIvfKcs+UeNm0J130K0dr+7boSySg/hjAdKvLVrlFF81erfPBu4Vm2G3Y/AGrd1
UFG4E8Zzl5seLD3lFtj5rjURWxgdREfGRF+2LSbTfRa62wRN8mMxNMPOdpWDPxX5Whu945Q23UIl
6UEiRgybLjLsTeGLL6GTtzi8u9GiycfoO7pMV9eqnI+SiwcpZzxgkUHfeErbHpB+PXjwmx8YMJuZ
w1B4yEdw6QkwkCEI45vcIFCmHZUEVfo5lCgKsmKZa62p7Wjn3hm1s9qXXwa3vFZ2Tja+qJ+hj6cX
09XUl0LRXlEpdB70uGzOo1Vf+xgoT5nF8THyPmJV5CcV0QkvHsZ94KCAAry/ME/Kgy9gKoZ29t6D
ytiCTUeaaW4qo32ZM1uPtt71D8JuIa4rgNpMJY5WtSrCo+6Js9YKF836GXE4AxNDjz2mCD+TMgQj
NSJfIONyAxkLPL0cItte2Hxl0p+joj2+DLgpXao0fmm1onkg0cqVNPVU+Pqme1XdPF5Assi2ddT9
dKmE3LAJNs7D4EBtNMNoyWyjOLF3k52Ixvc3fBGAK0/Jd9L6jOg1a9x7UVIu7u1Id4bF2OgpoLq8
W5eDW71WRizW2GCWW9m0DZvHj6ehLxtM8N+8clz2LTRQsmxGfrzvOqxaj74J0285gyqOSWA+UgpW
lmGP7WLoHfJmvFZjbF3cDFRr365Nz/jJuq5aqHH7vTet7jq1GWWnApnPOnqfaq7DWNGXo4ibX735
1LsOKj9J6J0qykwLVKi61ZBAnhExVuSRIvwd1ngknLicrxlKntd83qMMfc30tILESUh2dgVEqb7n
Ximbqm5mD4pWf09A9RQ4nT3XidrxDEIWSjadKJjOo0uyjOfcM5jP/jETxRIahP1cFmq2iIAJUDgf
/u0mN83NNDF46ob2t/8yk5MjZIfH42FvjLz6H886B6XsMUp/VX7pHoYK7UdX4G8D6ybbRSYMK/iZ
MJNrtMlYco8bozSqy+TWDmRLVZDDCa5eWxW7gqn6MXepy4Vc/jueIRTnCqQUEDycLogyF2s/itRH
MSUOLkO9+lymt7pmAjrb9d66Lo53nYkjfBx47WWM5uKLl9bvup+f1YorPUkH3NaBM5HlMpa2g+W6
ISxzJ/xJ3YGVxsm80NO1ZjnVXrM5G+Du+ZHRV1SmmZfCWl7ram1/uGX2pI3YBDWFqmJbo6x7Ky5/
scp7CLkXvgcd77APkwKJpkjs6rF9cLmUtonu9tvBcscr+pbBCg1o/U2lQKnbWfwrt89UsoCOczFf
7aF13p0QndOq05pHCkxiU6VtAdalBhtNGos5V3MtGlMs88ZJvlfFsAyLOv1QwxoThDxKX2yggZsO
6ZPjNBmotFhgeUOv16jpj2e9Nd1n1/M0btkbslzVtyi0oHe6anXwzd4BT9h/aEHCjdJ1gOJbjQ0Q
XsRHpIjjNZmb8SHz7HLRWdb3WCuDZ6iI405DOHWL6Kn3whodqcg8+IGMBQDCPBsfx8zsof3U6qbO
O/GGLupBjojsdoK1Rn5O75tiK4ZmpzpBukcTwt5r1B9O/JYJpb/WviA94a0ihPzXYiDpPurReMpJ
+y6GyPOfLdMkHVQPhxl70hsoBFcDaMGhTc8RQD0YNXW7ri1sqgO+y5WN4+eeh4vyKuIpXLidS/l7
7m2Ei+OMZT6r6qxF6hdMiloepDWQCsPs+r0QZK8nV8vfvdT56EGaXisvNq+FEf7ErD2HAO0tSnDU
S3h8KCx4qr3HRGrcDl2SPwb6nLkuRPPDRjwri4T2wSrno1Ij56VC+mmtacm7O9blirqnd83mDZhl
lFSpHe18W9EV9D0abTXVYJZCv/aucqDn2UDzY4rYn7FSGWyyv9xY5rPIYSl5pat7P/f9ZKmNuY64
DF1PslkJwrVblPlZCRoNLlyK8FNnpCdQF18dAJPnyLDWRdg8IUEdLfVJP02NdzQz8riO52rnElP3
5TSG2spq22HnpY2+x4dkvJTzJtrlIykXUAbRrgy8aGXaQn+zR/T062H4BRluCntW7MhavdTk2xdN
6xXrHoEkbpdpMB2oICxDU7EwiiqNnToCYksrWyNXEzg7P1HyJX95rlct/RJ6OjIwLiYwhlqOpwmy
6jIzKEfHtjGseishQ6+ODpQ6IbpF0oonxIKynYx9bmCF/TOkcfV+3Tu9sWA2cjYpFby5TU8axjGj
11mNctVllnFNvNDbhJCz/czaUpGaThCM8l1g4XjT6xWKP1F77msje0JRgXk1Lntgr8xhL2NaBvQF
dVngoIp7ZSngfGg6aahptiNz/xdr57UkN66E6SdiBL25LW+72snNDUOao6H3nk+/H1CS2NM7OiZ2
dYEAMhMgVV1FAmn+/zkw2CXDNvFVVZTpFJrFfCIfm0/HJ4IRUdR/6cg9YiOYfFYawg4DRbjbHgDm
Q1aN7pMKoanq6D2HHpjmqXvFVxpxxgmjbp0GWXQhZzg/RjMOC5c0j03lzPrGCD0fcJfhOcAb7lk2
Ifw5VuxrS4aiT73ak1IExRN7aVHtDG3EbLNrCsje/WBDBAC5YcgmL23rD7B84URPzFe+PzY5OmsQ
3vNHtxNMyt0Hh2LkRzyf2b2piEtvKhDCtpOwkoq4avyHtvxTDqB2VbcETJON49TzIwhT3srQ2pEo
izE/3mWqZe/11DXJf8VEKjgtmDeLFEkhKYc4WasWBO6t0tWX0XOqS9elP3opUAsgdAPDCOg1ScrS
5t7lScT3KlX7Xcqb8Fpb8BkrqlVCc+35VFXS8DXwjl3r4L/P56tV27wAsviprZSEnz+PRXawDty2
IHRDbEIJSW05T1LWugWOxgbY0tjVOSY1PkE6vLpk/UHjleebopoeOuCAHlWQDdaGHwZPIXe9xzWX
Ei0cQM0P5keXZKILP7pm0DbgCpq8pn3z7JV6tm9j80sf9sk17P+FE7x+SLup3HmuD1pMBANR4wO6
KXtgKgOTI7tL0zoPYzVOuE6hHxlt1YZowgGvWkm/+KCi/GFBb7GyTKX9yPNeW7exH7xUbg1TW1z7
N1vlSxElgPZEydnuYCPWO4tXixjKZgDUgypIrxiLlVTpI37rfNgoQ6o/Gs1zJMGZVDultIYP+I7d
pOKOO1IVRvhipqiEU68uXH0QuEmAJdlUoca2ILS7nRaoxh3AqW476FdHHXwhAeEk7QZ4rcCLti9J
AY5AGQfppnM089RG1Ot7JHO9aqHdPHOcXqljVryC/LglTVJ5Eht1v2u0T0bqVZc6i/z70CqzbB1P
Q7wDwAWOlbwflS10rco+JU33uTGLPymdIEcsH4YTv7VoNRCperKKhHw5L533lueTcFUrH0O4rZ6H
KVubXd28BtNUvxaZ+1gCJvxQBkr96hmDte6nqeMJy9B1NX9PiCLe+K3/YBXlcO3LyX/IoZcHnzP+
FGRxfYzUsKRwI0g+2Qm+SfyQ0UFqE+qoyZEnVCa1vgJxVZ4oL6prqs+8Pw5SPDp9fknDgswmDpok
SM4h4A1EMC2jSTfUQ9gfrDQBwFsHO5yKKvtD1uD7JtFM3bhiaE2qti8LXu9K4lgfMqqUSAnV0q2c
q3t9sAfhu9ve53ZkDvO2N0D4xZgdXrMrZj8AJ42lkn6MAG2n/ksOdUgqtyDzqztpnA/kpJvAjt61
apDkuG7Ccn+fO47+BsAfdS+NDYopNnXo+ndtajfdxqHM/iCN1Wgg6akXYVh53TlU1mbbJnvyRg+W
4/W3PpicXRbN5cVNzgUeulfYvnpNHV5FJc1rVo8fic951wJkgQMID6DrG+Nw69r0SEm7d3YMBTQW
KWu1r9VMZdZd1BtD8mCSqeCrpR4BXZqbZ6IjJ3eAX1va53WUbjg/RxC2w27i5ANbvIg4sRqn0NYR
u8i08c+8tPqvZRnqEKMb1o269PgQgRvVEg577KzkQ6dCFWZ7uX7Cp96vY28MPtW4jncGOAc7qdUa
aD/aKoVdRGgLk5S+pugfg8g1PnZfmyoLDnpYAFo+4LaLM7veNEpV78lm5r3lBvN08qCpsLax5fzs
pqJralmlr98YvOmamVbuElHtFVjPkNsGH23+exQtTxsFGKCPBt+2Jz+FiEiMFGswb3EwPctRPOfF
Q0V2nhyRY2VdDBh6VpGAV59rQJ7ccQTvXKwKQaexE+ham9hWjNvkqz8aUzk6CiWHi5gNf3lKfZIp
hdEiT00wF8MpstfvFEUQq6vKz6b9YixN8Edw1rHBmv91Ob/nwGjVmvYBYoId9d3TF3e2/c3cesNl
0nL1quq4uzqdxMGYM3I4ATYRCUYh2VSCVkj2UsMSOBgQw84OjEJSpv3qpYUIMvfQ075TSGOpBbUX
0g+xspwG528AjgJAFtuZJOr7qg2+ZdKeCEp1KzKZN8k056eiiX401AbmJzzf+Un2FsVityje2f0X
JsvypJsBeC/XX+bJ4WKzXOm/MHm31DL3t3f526std7CYvFu+CZSft//bKy3LLCbvlllM/rfP47fL
/PsryWny89D6CX7HMHqWouU2luFvL/Fbk0Xx7iP/35da/hvvlvqnO31n8k9Xeyf7/3inv13q39+p
G4Q1u0OjWJfTxNYuEj9D2fyb8RtV0oTMyokR3mfdx52ZFG/H9wlvpv3jFaRQLnVf5T/ZL1dd7lod
YKHZLpq3K/2n9f7T9TnMcPQezJjd+XLF+6rvP4e30v/X696v+PZ/Iq/eTvOjVQ39bvnfLnf1TrYM
39/ob6dIxZtbX5aQmlT8yd/JpOK/kP0XJv/7Uq5XA51bG18nxYrOndILhESSzc7pr0ZqkmmqTrrx
KMVSInuNnLDY2n4dn6W6JoB09FJo2YwheC6MzlwHjUVtVWspT0WUAqDWjq+cggGyFaO0pJKwJ79F
6OWcOTLtE9H3v6Reyn1wonZzDSKWlMmmGUHLsE2SwFrA9i/ARd8A9Uhvlaukx8H1IHweqPN17eTe
gFCZXsscBFJhZSQJTHJSGzkK6WyBernLpFpPzO89CVR4zjqgZeRSZThS51zq6vZu6IMquWmsyAUn
2aK+pJih2OFkTx4mZKq7MIHL1QXvxqJ+fqhuJk4D4vYx1T1iOEVOdau0tLppWmfsA7MidV3O7o1m
OvgVmQ1vZjujR2Jy3n0BXJAV5cTGLqElstqnZS25dDgYDU7N4HxfL8qq7hLnKbC8Py8pzfJxGK86
G4u7mTlzRHP0g6fWI0XM8AUFgt3+TlYPPDIl6m+I6zuV+qt5GvYWf7czSbnBJWwEl71vMUkK5fRF
XZEn4imeecqGjqwKt6woOs1B+iicY1k54X3gaZFHNoyQl6TjAnCF8+o+QwqXaYozJ2uCHu32zZy7
ZTPV2yHN8vP7ibM2hccuVp7erSWHVmFf8XRbR62x4KpPIVqb1SF4iLoseJA9kr0CeFvrYO+TMktc
G+2ikHaDNyfXmcpSYbrMvC9k9M+um6T4TSPzJJsZ19kJZmTzJHsQpk3HTMlWUpn9MpND3zSDnIIT
ZhQUR0M2q6x6TyW9DLaxEOCxrtIfekXRHqS0h0xuS06tsZaKu1aYy94wq7i89eAibRcLIk72TimB
9CBf44ftok208AWSIR2H7d+UxlyYB1N3vy5ym3xCHTytvCDK46t7qVku5sFhSFbdAISJuOtf93Uf
5pTqUWrobuVNWE6g84nUGQhbrn+SjVUUMNbf20U6JDbSgpoQvIXCNiOzBeLrCea7OR2UNwuYVYnD
IB1S5b7gfdKbBesRrFcFhIaNDjL62RRNHJfdWQ5lb2neyajTAzaWg9h6UfxPCyzT7tfQR29XAG2X
c/Cpx0vGEREGZD17DNUwf4ytnNNVDKGEVOBvS+CghqS2ACMdXFr3RCnADJ6RGJN7+kPoWOErRAvq
TsrJHvNOy4zFtpbElnIZOXexeTcsg5FqDK89zmryRelyIhmlBZKbGScvEQlqR9fBaaDyDftU9cZB
WlDA5XHm9sJHR6Sx5wXVdaWd1qRUOUD4i3SSXqSTdBNJPeVc2oQeRVcKW6GRvcVGTmnGnTNC37SY
SvE/DSOZorKslKrzg9+309PsWY9mmw2vFQfuU2nq9Xaq0/xrYFqElEiwwnU2AfImQlBq4n+uLBJX
kwr4tbht/ZXSTkeZbCyzkGXTNq6/tiwv2y4ymbacU1W3zcjfWkvFPT3Z9/x4b7h89d8kPQdtnxxB
Xvx2N+yo4m4iEHMhuPJPXuV5J06uZr6SXdmAxW6RQtDAaX+X1lRBj5Vu7YzFErBTHxpOYUPcCJpY
0cjpbtVGJFjiFijtZgQxNAdQXZ2DFtqcqHmoS3CfZU825ZRRbZubZHX4zQ9F8quXBiQ5gORs7qWx
ahjQQSchmKit09zGPP0Y+54D+HBKyqmSTvCG/JTFhLJuUhGK3u/k2Zh/TH+tkfSvuC3LS+uVyRXs
/+Ta1c6m8XB9Aur1QySVczXM5JM0WnlU4+mizu40rKRNM5BBTdwTZvjcS6gPFGtlfdtEe9lNO+u7
G+nF/o1MXir+qwQX/CL7Ci7TcTQygO5M75SJZrQ1ECmXsezBEwwvid0c3suV3jv9k2y0Qv+kQPoE
p7uwua8qpXIs58imnyg9WUtNVU3qgahyb9nao2mG5ccWf3Ookshup6H5Aa9Ha3flxyDIVRjUB/L6
1eKjBoX8zRrsFzkjLt30WpdsGksTb63d8WAxKbk+h3non2UvG8o/psC1d3I0TJV/DhpSknm5/zSJ
f/UW2UCaKWw4PuwTQrso7pPlOnLFd5drqdbZ5G0mMPH/Nm8x/jE3UmGhcKKdGkbFvprN4ElRa1Do
Ky/9jPfuizWa2l+Qa3uWSejXDeKX1EnaL16fENKJ+/A5jF2emVasnO3WTs/v1ukA/TqHQw3eDV/i
i6Y2znFQSvxPwA6sWqPILhH0EtO1AxVw18ekXpKLYNef4kTxtiloXSsHRzkB0yzZgjvWXTrREKx7
2ywyaaKp2japXeW4yOWEZSjNpCwvDfswJx5cbX9b0irnt1dY5hsx4Yg2yx59y6IQKoXcwQGVfC+H
qVpmD16WPpBgm5TrLofNIghh2wqNFpyvEQYuzYjGFaBaA4HzvzUFfL3wvVpge6+kKh40cKxltwwy
WGAr3GpvhH5V2FtjiMly85puF2mJJkoOwhfZdCYAEnDdP8lRUAGAs1gMwmzAInLmnxbsmsh/1KD3
1qq82RB2DK61BEmq2pRtu1+MWykEOjO8ThIQKRVGUvh7m2XOYtMI2CWpiGMjOKjk6oEgVBofwApJ
fK380Dcw0f0c/NRUSqXscqqjKIYRzz0jKLYxUA5r+RhcnorFBDJuKBSL7P4cFQpz8nGki8eqbJal
FsUybVlqMS4gbMJfm+U819v5hVr/ceUScT/NCXwxeuYExFopKUodv6vWDVglYac/j0IJMIa77jQy
s6XtqNjWOWoAOigKo68Iq0Rnt9ajm9RGJX+RPAPGXA4dIvMPZjCeIQ5SX+pp21Mf05BJR8qCoDt3
C2Pjd3Z4zCG6uGQOKFycicpkI7sAi0/Nyi3I7KQMtd61Uz42q8pQf5je9ctU2RsigcEwcVaRQ7zs
VDONJOElSvHsUm384LeG9joR9FwbiWMeyZrSXsPacUG7D3wYp0ugwlRzWNsi+mpB+Xq0jOrPalZd
jqtCRk5jQBJYVx9nEYeVjRlo5jFq2z/lqBMxW2kbUbrzj7ZizWW67Ml1tUKpj6B0pecxGSrq19lP
aXwON7MmYUbKeo1qzdbzvf1cFcpDSZ3udmp72ObGoFyPTaadZtmkDQlOhaATXEnBG5XQF2B9nIKs
/9GTJm+sjST6nBdqfSB7pz7pKsCSv9gGJeWgHBZRcSYsEp6lqJWshE1G6MxWcwHB/5OfUBrXNpVz
yqiTegxl4ZsZo1aeLdsJzvcFpGZZZc6Bu978uo2pbwiUz0G6tqLyO6HU8oUIVPWiKOkfxPr7iylG
mmqNB1ImobISFmWlVy9F1G2APp8fpb1WzRARj5RISaVi2c2T3uK6F9PlJN9PNRKO4Pq+X8BNs2uW
W9T2G2W5HnCVrOzEK87SmCyC+ahPVArJ68MQoR4nl7AkwNVOb3zqmtq4OgrpsXLoBIAqzy1VOXJY
eU6zUs3EueaBon76MafvNeOqZOCM+5VnfFrmsImNH3XdfwxDMC0jJ/2WkYNzK0RDCFO7hXpmbUfB
XrrIpCIzC3gSElh+5FA20iQ0o5eR7MTTIpI9akZHG+fMsg6xQ/fk50D+/rrc3VKn1twfPXJdxS3I
ZnRMENTzcD/4Snu2OHuWoA3o7Vkf64M9BNPB1doWeFpEqW4bVK3IsexK6X2OnG43BBFJxa2abTiT
/9y1xT9MKFRqPpNIOWgdRwjZpH3gk3Ulxo2q6Hch5S4/1IvhO9ksZnR25/2YLNWmkep7jbz890tb
qedmcHv+bdmS0peDMYHfCC5IuklgnPmsdd7Am9aEpNMOis+a+wFQZOcj0Gb1tYmhDHTGNP+c+1O5
dQPKyzliA/RcqyunULWNJzLzoYLOz5bI3JQ9KZtJRCetWGhkU/zqySEwaag9KwWWZxAv3mI4quyZ
L+BSd49amPWPumb5m2GA8WaR2WoVXJvS30vRQNElKLMC0tWY3PEohbKJAYbY2yR0CJzr7nFp7Je4
9YtHsjMdjooWRZxFU3sk3HPBKrbVa2aRzUaJ6SYGXvNQEq3+2DV8Qk1sQTksmJip/6W62u/asymG
Q0sGKxXC/kVqbTf8Okze9CCnkgF7y2q9epQ61yz3nWmnz1IXKe2KDJz0VfM078MA/TAIL56tvEYg
5T2SsNmcC5+MVDHKgDa49zovhYRA65ujVIxWUD96tdsdQNJiPyKMF0UXKkdVMzsILzCTtuSxBbsu
IDFlsZWrQyJXJWF4n33XhTXpGIqhbZUg8HfeEIJDkAbFTTaqBTXU3EKgK4cQGv9QNGUDNI2qBrvF
OBdaKCeGTZiUQM/9WiUZteIWhLq3HboSgqBfCjnDGvDaxYoDGJOp7GzgtY9cxz7mGqwxApdSFVR7
0HLBFSxhLZfxooa4EMBLOZ7atjo0JsXLYTLvC+L/oDwF/aNv6HzfRM9IrjEcgDdiyj8ksV8MwuvD
H0gaCEVftjUVDCST4i3e+kpKnX7sgRMIAO1x8FrncRINVbmwANd4x1Itch7DzHIeLc139u2YOKtF
ZmqKdqHC6SxFcqq0BcZm1eZ6SI4iq0mlFgTR/TKLbLmM11Nx3INNc/ZCpz9SmE1xelrOn2y23JvM
7PBHiqELGhVl++bT2CvNS2I6+0DVZ3JN+uCckmG6juTQdJJt2gXNQWqjavwa+yJUT3bOh4pvr7QC
WwXgew6EkFawdNVo+Q5Yjmgvh3NckUWphd5VDrWajE8l/5QbYffAmyq9T4KfBeRhkBq20qo0LGVV
1+Tzy2HuANipQ7htVnxt7bKAaQE4oGNTOvmeh67xQrCBJzlAAv+KbOC3AcT/BkbguHag+r69szXB
CYCLBds8heWd7eOG4l1v06qzce5FI3uyiaCiOjtV6FdgoKNRSLda9UbSArjJMKmbZ8Nr409D0nrx
a5l37adS7b5rXbRznap6KgdVf6UsnfTIumGnGIXG60i2xyawBn8vtZHJeR/WEoMEDIwnmL/PiU+a
VCKMa3yIj5SAn6RSzo+rP1OX05CUhGX8JagVEK6FtVIC7D9HAXnLlrpJ+ak9y4biK9UKnwerL58p
5pzxJamAXc5+kq7dlONqbpoAo/6yb/tib4SW9aA7+nc/g5BsHLT0NhQ8KdlOgo5PNuKtE41UjHlu
H4Mx+9Da1U+RmJDnbnmt7Xh9t+/s4BSH87WTEKUCfF72lqb9B9mUWf/JbpkWx3z/C6UdN2YaJORK
+yDuTCYVw6LmVG9CHcQgGtnrS+IkKzl+pyYXNDqEkX+R8vsKcso7u0X2xqYEq2PH7+G7plY6mwwu
/OZKyxTZe383uYlvaGRbt/qtoVxxWVvaGaFibSueKiB1wxGwHlxQpfnWJuXOEtjScgy0SUTyMAmN
i2wYDTiM3ozFxE4K5ZylqV0nPpXloDyROGi99E3+p1JYw0WOcLnqO85m1qbne/MCccghSorxkneu
BksOlRqTHevwm+b6Tcpk0+cWIJeuXmzlsFRmcnerfj7is+X739XhR7KhIyrUtA6uwCLfmd7UXZOk
8ahTiYKTIpBfWRTHNQlC4VwH5KAH4U32LJ23TaF1oCP/XQHLGN5j3/ok5facxcBQCBMt/asZCCTJ
NbLCDQGHGHUec4oNgyy1ofeFpW09ETDw/0whJjlnbVqcnTF+ikwr28e/RFJe2XVYrt53RyrakfJB
32dL/RujX6tJ2e+XLH3v5+ptGexJcnK32uDl1yaNeoAWqDQoqTFZRXYffs9J86SI6C/+Mp8NsLE+
zVrRbnzNTW9FAZIg4H76YbIr7WazR9vYfVeuKd33CD608yU0Sc/e1SGlRE7jjJs3QtmVjRGQoN63
hk+6Fjnb5Hbr82VRT0Dcd6vO52OCN/nrooiAh4VjDc5LNSueedvyOAaOVI6olDDPTTF/kSPZDKUp
vjRDvdWbqXiWMjUCCKaeXX7ciHxIswnVRlupM4UI+BN9PytGt15kWda6q6knWX1ZaEy++RoE5vdV
KQc7USYXr+QaUpZ7YMv66RjvpIzNUbSu9Kg9gDNyK8oJig9olp57zx6v4GZeYzGiTL56nkDh3wGa
Nm/kUDb48L+TKB/jncQsbSzv5hPxlpOkqKXaeg+yQb+uAYamTnicyCTzoWYcS/2Wkh1vlnP00IqR
lOuhbZ7ZO5zkyFVnkyxFfar2DpRbKym8N42q33wdqjCjA2lOysJBNR7MKV41WR1vbU+pHqLSIjoL
NO8hdTTjgf+3S8Kzo33obQIoam+G/5pKbZ0BhkIxd2+ecjMqvoYVhasuqFSAHSnKNpkr52KCUHLy
GtXcOzhFHnvqITdAsKifrCL6RoSr/suJ9zBqBDueM/XeoXrusfN0e11UATK767xVwd780rXeSWpt
JQHxPp34isM1ah9UciGPKRQ3G0Ov7Qtl89+BVAgpoNCg9BaipVlkNhjth0LtqDfHQsqVcSp7sKx/
TqN28/9luX+6qpSJO+TcpW8DMuVrEb5sRdOJyKtsKDbaxCT8XhaRtAj0Sdt1usofVNhKmZwvhxSC
PpPvbh3laFmXKpkcLJB9QbnUqSOtXNAsZ69Vn1Is6vwBlL13a4iwTU1eHQpdjR7yoaX61zLsJ7xB
ME95PuBK8JCuoMWw/hit7mVI+AYrY7O2BmKcnPLPd3zVN1Crsjt5mb6tK5NSGYGsqhsWjeyJRprM
Ap21E17raM7+mvVyuvFEA+Z6DPtvFKucKsoqPwWAG+2pL+8PVeTH0Nio3yy+Y4fcdYDfKZzi40gB
0t5z52krh83Y9luImvK9HPrzEG9Uy4iPcujpAvwKoovzxKMS9llgFt0e6K1KVZUr/M/kNefAr1Wq
q38YtfzHsBb+Vjn0Es8Hiqz/oZXD7LE0t1Ogfu/n2QP51VZhHUpNcn3bPCE7euAEY2swlvCf2WRK
r17lSDZZmAkgC/17PBh5th2do27j6MdtYFAOoxr3ntisUxhTDQSBKDSTClPPzbuWn5pJiZKwTmtL
35b6APbsL7VXWUa5kSvel6WydjXlvrJtoYpZ92lfnKwkgycQutjNTP75N9UChEH3/lDmwdrOWhid
utrNX4zE+AaJZ7Yvg4A8nS4orrJx/bG9DO5NDqamqrrNojSUQFtbNRRLY1cNBwANP/p5RTGhV+sr
T3eUh1YQhhANCG55CtqSpRlv5GWVB+ZqcAGfjNoOvwFmchYItP1x7mG6JHwRf+l0MCpty/3aDgEv
uqQEJ76nLqMb2h7MiML7CkzQV63s6xfTmJITWyVtC8Tz8DVhe5wa3lcTTx2R2lIlF1bXns3Z/S7n
cQ7g9U3ZydNIxSPxiM7kvRtZd0gydXwxNVv7g4pSuDtJETnKo6NsMo5CoVPymhKnSdlEFWWfaltB
EJ47LkjD5excS8/eyEOoGwu6tjxYa36r3pokVm9F43+po0A7ypFspDJO/NVAbdx1kRu6bl660pgr
qCrVxvtoz8Z8tf1oWvUqpIIzIHNbTx/dvRxmivUBVuc1bKxwYgjYGlOLQz41PbzIXjKHWbOS3SBw
k2a1qFS35dBSa2SGM+WN4Y8utH8rs7U90Bzn8RKLJsALk29qY/jsFHa3lwrYt3yoT6Lik23mVByW
ddjwtx7IHpLdUMDuxILUQrxwLvdGIPncx3ejjpCbBtcXgFgiZ1pmRTfguWkcP0MHjlFwqRVcxfC5
zvqhFdw9DenyvNVj49Bmuv5B7f0fWqDv4tM0wAzHPsFdUUsXfJudZF/HpvkXCPvHJu5w8gHSwPHR
P9qNUzxKR36qV/NKDfLwLIeBFobbSgWazE2cD804w4+UzH/Yvlvu0nbE+eg59WchLyp9+oOSWWBZ
+QoT3llXZEidCnWMPptuApix17x2EyiQWdR/l2I3G8J9aYwrKzvYnNFOIHeD1Cx65t+HkzIOgr4Q
9b17Nw9Jt4I6HPDcX3PerXO31qAXyFfLmoHnPDnUQezr3BkuSlAMEN5DZWUN2q2Dy9yEzBeZ1Cbq
OFxkU9T5qzIGzj5pYtu/ShnQIOTQ6GW9kjNIMolwT4tVq3xODhrxnxLyV7i+qUkq02GX/Crm4g/o
zCuptaL4S9Go3WFuNZ2qBjEjClsiQaUdUaX3y1BWgQHpY5Ng9pVjbJIAbdmzoSnZhNQtQYy9Uif2
rgTPDLRrXVM3QdD+VZa48pW0gieQuhcqK+ofJPD8X+l1ww+FJIa/ywRCxjuFmzsUvy7LSGvJEi97
i0Ku/0/LLDJpsszILZBV+O1yN5G4m0jQQ0vr5V6tUH8OzNxYaUpTbfAxFI8wjOWPjuiRX0ABk32T
EtnMISxy9WA7b0y9tJ04Dx3uU36tMFZTxmPM77ZyplzadNX+YcKXJUVm1ocwXlgmbuQojHdzbAXe
SuO9ei3dYavJoZyXlWlBOFM1d2pA2Thlfn13icgIXe5MXp16X4cH/tzvF4XXdv25wel4vw1TFSRg
ygYiZ+cpw+3UeThKdatyn9LGM6/kvZykThWiYnAA6jAmdkdiKBVt2Q3bWvO8jR6zD19zgvNXDXrB
Bu3cbfij3mzAey5yFZ4K3RNsNoue3L/2CKrL1XGTgxt11kNrFSnv14wQqNaopOiAbPAQz6b1IHtu
UBvHoG1f7nZySjCk/8r9fD5k/DNwfDPD4SdxaBsjWtliVWm3LCXyQienLE73S2pgZURUZW0GEW0c
+i6gBK8sD3II1zlEwBalSHLoZkB91N0LhAHuGX4J5968G0qFlPVeHO3KKYxBHiT3z4iHdAW/Tf0E
x1z9FMXEvMxSp+JrmGo+ZhrqTN7KpDFvwXaTDqB1yKG0k3PbmL2HiYP5Pvfdek0TtvuyoRZbg/X8
bBb9j8brnPPApoESeJCWKKb6qRCU5RVECMBxWnFT1Duwy8GcAGaw0qpgI1d405XLSmup8UEQ4YcG
NdKsQh4F+SaUmGUGJ3wbexdKpnGyDRZs6eWQqZv7mCpU93K3mrwABAs7/PZGY8lJhZgP6jnHb+oE
2Yan7FfM2lfOM1WF7K9orKRUoGEm6gegj66dkrGMLhF1rqDPG6c4S3cBPs5D7FBWNZeVdSJmax8C
c3hWjIEqa1CRV8bctzsOUNMfCV4E6k+nz3oAJgLfkHZXp/1dntv1fJcPmf5GLu1n0knu9mbaKVdY
FYFkGYFPGqrqoRbsumnC8bgtp+g0C+7dwYFaQINAb9cIsl2Dg8uBX1S4kdoAaNaLbye8oMTcKp/s
R1WJDp2whfrAPbmB/xEI0/mpsXtj1dSg9oAFtwKx2/hqaB30GEEfAWduUuKqN/oqjb3koY/K9AXG
pVsFmvgX0qzynR00CgBrXvnFo5IZ/1FJsR8c7QT8YU3MrpRo1legqyEQqiABGtz6LgrsEIAiIvn1
VasVfGkZ6dnSWNpIhRzKpnSoY/cDGHmCUGC+LIaypwhI52L4c1leiuUii2wIoz8650s6FvOuNppA
21WzTdGiwnFtAxFpteY52rCNEiorTqrL2Bk8xTMvTnc4kLLV/zWLXKr4ZHjG5r6IXO9uZCb9J00x
6kNsxNHD0tgFWdTDtF4kwCNFD+BYwpUwR9YrLsngKGWLiew1pTuvfU1TNotCm1ym4TUN9lafUXco
LnYXym5Rk9kBetPGSM23d2E4uOK6svvq1slwCvypP3mq86ORMjmUimX4xiSulHT1ZvxrGWX2zbUP
rdZaapfJv13LERdW2jI8wNl8BNpj3kejE65qAaHVguwPFIBbbkrFM8556AG9JaG2EkCjrgnxnfVk
RTh7/XpSYblkjlrwR5lm/SxNgB+IQFaCgCkISuswpo7D7rFWvgyDdqRyDjRuNRwJfgnsciGv5uq7
kYDUEcWh/lC25qkJu92g9Ke4sYpvYeY2vCUN5UMUm9VmbJTh0VataO+ArXF2oZ5Yd+lUQm2nA37f
tl+zxok/GKXiPBYUEufAvX3wice8FsFJqmQD9AMpzWoDbyDW7CuemsZcwbn7ZwVX8GsCuS3MFcpa
jizIjF6dkR+Zm3Sbib32xjFWthIlL0HY9S/JmMUbN/PbfZrZ/YtaFPGVJ+BHqZTNGPh/uOwWL3IE
HIezb0xqN2MVt9CaxVyxmOeEPxabm7Tb4wi+Tl1LwG8u2MMIEJ8ehGxyTsQQ5JOt0+r7KgUNKIqU
gZfwTyYeSYyjpQ3Azhb5pYuiasqv0Lw4QCzjBVCykCjTmDzKTCuyDG9VmyWPMglL6Boxkrogjm+N
mqqrqWXX4VhtSbgwUVfk6pfPTmEWz+ylKZbI53wvh1JhFNQJx7HzIEWN1dcXvXVe7/ZiUqAIutSA
Q0869XG6Hsz2W+wF3VmaEMlwb+1sr5cJmtquVR6Sl0YzV4nDJjgpo94CKjj1j16m3OI6UDgskfj5
AGVZ/5ANDfF/NaVoxQfKc2841CzAUVTvfV8z+BD9Zl1ZISEy8TJN9QRs4xjaHzGSjVQWwmIx+/ey
qYeFb2wo7k2UbWG7oBNypnaBG9lOceaexzGsbnCUVGtYWrM//7NFxhrj39fotApOEqMIDlWSti/N
pHz2ucdLIUZ13oWHeRi1taKYzYtRjO1Lkn7WzTR5lhILjhGYDK1hJ3XR5DkP5ghOUtC0T2msk9Zc
mQ+cTf8PYee1HDmurelXObGvhzEk6CfmzEX6TKVSXiXVDaNc03sSNE8/H5HdpareHfvcsIgFgKlK
QwJr/QZn7lzKrwOP7MjWkrfO9c1d65vxsUx159JzM3AGL7hpeMw10HU5HWdf23oVAEhc3z3kMGfM
luZOvExIL12bQjripZeB+0vzo1cN/qe5Bbm/A5q3+Sy6szr4OsoHPHRLpBz/iqkzvUfxglRwQBWk
WACeU46tro6y5OYa7Bc0adK7h9wx59NcoY6tRNl7HJB4JrnP0pi1wyR7oPqFiN/12lwj+hl9BTgJ
HCz2XoSbYJFYgcFJJcKuZnyxB01cUhRkIDfxMznnYbW9djpJ5x6dUP8UQWmg1BO8li23CN+Z+73E
wGZT+rP5XEdWe0P5Q65UUyAOfh+3KSY9jdavTfOTIar+SfU1CCykWh1dVMuopmrtXeaYW/k9Gjje
zZRq6RoAAPYikzPdyno219gtRV9d092xUrI/ya5CVUSgkOVMWvRaLYZgywA1M12MSZoRRSc1k6V1
/HWu7V0xufanYRiqvUy3UYj09wxiuPke1/gcTp2hvTpy+NrYTXqnWrp4bftOfwFS1z9QXLvNslJ7
nfuASqbIwrVqimLI90CBnS04vbccfvyxbpxiBmWvzYcK1LXISA3py8GORjSnfp6NOUoZbAaGnepQ
B6PKnOs4F8GPG0TD1h/zs5YiCvZHfYsCRBDt3AIXrdHr2Rk3U3rxe11wx8yMR5Sah3VatR5v+hyu
WrexkOMyx3XlheWN09e1dz3Ng6q8MTybFLRbociofetN1LlJuJVYDY3AwCeeUqU5YIvTd8OTCBbP
8NxKvmVBsCb12P+RJ/LeQozqfZ74wVhmXd13flod5OCQIzRycTGTWt9EBgV7NLu/qEmTd6xQIfrh
2kO+ivSieSkkRuuNG8hVE+IATn1QoijKb66drObQpU7/TE5i8RoD2656mzIKKfJY31SnW4b+E2+M
6lIH7M5f8e/2b1XLdFpvbXoDiLPl0kgX/+O1VGetzd7v14oxPLFMw7+1lsnqWol4DrPc2qi0m7T7
DHejuPszX/dLW46at857FIfaZW3dCbQ/ZvRgDmhF2M+Zkbi7WhbptlvW2jJpkL7VuAPLpamP5nwh
a03dl5ZmVOJpTB/URHUx166OOHgMPPPoxyCohq2V+zfqWro5/vMrhS9VGPPoMcPgeghFZwMdjdJ4
18u2X6keX9Z/dqvmdYyet8YRnMfxY3JSsbMI0Q9aGZPJbbQB43YjHLzNgLFSC8y4vy6hYJE91yNj
irFl4vQ6Oo8B12pGcpqRyNM9493WI2DGXR/shrCcPpsz2lN/hfsapV0V1t1/DP82Wl2kWHJ6v41W
4ShJvvsl2saj7skDOyd7n6JG/2xN4TfpNNM3REIeNQSIXi2R2JCrbB3mZsP2p5/nlRqBzOJukD5s
ziCqALT3n8zEGNcmFfhbVpMor+paV96qdg9ufFh0ofzhG0trbLtK648irC74ynjvg2hwO6rJarvk
U/cNOjsnt+21s5S+2M7l0D4jbD6gK9eO38rGXG481h8khvaoDq/6wp+fJcAW9El0MF7Lu2Y3wD3+
IY6H2m1nVfpz6KEFO9j2n+NjjKI+xn/El/FyGR+4jFfXV2/o7+M/XjfkOn8br/6e38f/w/XV398s
f787lduRAsqz6ds/IrMfvvWoQM9phj+Mt4JJFyP4bxcHUgbiG/7p38fEck+I3EoWnLZ9QD0o2QVe
MH1Grw0ptkb75Ao0j+sljnnx9BlFnrX1M15AtLvGl/GzZ8kD2ZNulWO4ctNaadOsslxzburBdDHw
kGKjetRBdXw01VnTmkz5W3eZ9Kc+GsfDR3wyBptMWaQ/YeuMLlOeivdKti8eVdU/0NvNNRe9sX4e
DiMeNesRGZZdVvkN0n4c8NNqzqqpztRBGyiXh1bXooTCI0mDolXN3a06pJXf3cbLQTUDe7TXSLx0
m49YY/XksVU71OZkZ1rhvFLz1BTVMVWoysLpbJD3d/V3OZtYvTXhS+nZ8VkOrnGNTwkSJ2PmYKep
40jC3sC6yAH5lzTLT7Xb46Kegeba+wXG3Wi3a2cSvfDmXKjIs7no3xXz0xizvfFLtlvu9IQ7yPzk
4V0ApVRivrjEoN1MGLuy4IgdaH6OuIfcNj11o48ELrAMlI/9pl6HowejIBMX1evEC88KlNjWMKP5
qUeIa9kNs5js1qZu+m9JNH0y0CX8I0vvXZQMw5XjgI+YF54gsvrbPmPdIkpgB1LvPwsYbsMe57no
ggTUssU0B6x8UeIaD7obgQwwEHbT6+qkWiOpkTt1Vt+1sh6v5xrP2I0tMt6zESAQHH5YQ3kI9byG
mXjbFNVY7hs5sWRGUG9NcXK8taFtFWhBofRjyq9BW67HarLQu620bajn8Sk1hvmxtRMkZxGWO4y6
7W+9Lmp33ohjrKGF42uXLoKPXREdRdKPr5OXGCs2gAU+DPTOdcoTBQM8K49HXEpqnhg/D5hA/tlk
f5ScNL9Gjx4toAs0KPnSuv2atQhVk8TgtpGGeOIsTXj2iN7JYpOMJv8l013UNUuwxKTgt07VirdK
WzzE29S/o+DW3FigS/CG0iR8ySjacfFuVXewIwrPEw/qwOL+ztQNpAxDtMuucWQHLK26b0FuP5QZ
xJRYzMhu/zXFiuuBvGH09hGaEek86CYJ7Y/LUCfF2IYn43VqizDlOpv7YmMEGCE3gHFu01mYn5Di
r0O9+1TaIrx4iHmuVFhPBQ4alvNmoGpJvd/bYcEObiolobjRxAJX1otjkza+tumThj1SWVi7WRr5
nZeGxfWQY3WCMTQS2A5QlEsJsnKvm/iw2W0/3eWhdGDfGO5nJJp3lRWWP8qheysbY3y1XH3YaiJp
zzi8DeeyK+vNIPruWdZ5sKFEHh9aI55fyS8AowkbyBeDMb1GXv9ZA2sCTZCWHtqsb/LhySo661kH
O8XHO78WOPPcR7P/qAbVy1cGzoOxcmOUlkXR7zV9THe1hX4f3JfxxZT+WeO5+8Xx0ME0R8A5cYzr
JJRMdOnGoftST1DoSjfzHkaUxW4GAxzABFL7S03yzfTd6hPK+9khdMN433Z2976UjNQAXHrRwJ0K
eWqkEE8irl978q77kFzAoVmEXzvfMJ4XxNEubdz4hLcvJEjErNaYfYmvo/ZHLbTpO4BS7n7wxR8j
340PZhWbB68N9IcuRNsb4bH5O/ghBLS0b03oZeBuWnEfuthWt9LFchaoQ1G2yY2/KEirQzDN+hns
T76bFmjFR+x65iEy7XV8oa499jIwMniLXdMi6P68Du+NgxEq9mp1VYyncHZJLf79VLXVQVjWeNKh
kfz7IL3TdMrO4TCe7KTmKgAYIzBCSCXogMzM2JCXsInth6oZ5X3if0ksE1v1LI+KczgFj6rP9Tv7
IaqkfmgKMKkDlIJkndqRtZWlY1DDWtohKrNrbs0lsm8M9y00Hitvn9eo/E2VMA5zQ0kaMrvLOtig
4tPO4L8xsJT9fdvGwP714aJaCN7295XjkWEuUrFVMXVY9BTwKjAuGJlwKRXrAvGWG1p3uo6w30Qe
nshQzGiJSrhbJVgLvGMW/GMt3Aeq98ldpvuYzETeQ27W7kOR290JT+14pZqhO4o73BRJ4Ulv/tIa
w2kUIF00P50PnWZZOxYd+jsARORPtWM7ag9knuTD6NbpybOFvwqD8A+rSpcl3+JhbT85NWuTjrrZ
akRB+UWkSbZpg7rl9TOMAEAJ3rotCxbXhbKu541300d6S8W2lHfBYleAROz01PegBCdLy9/CENtm
10WoznFQF4Dn/VAFbfoVF79wJXMLY48BSbXUawVmEAnQDFfmz8jF4oXVJ+5DT+JvO43AD6GNG7uu
bmFjADw4OIUwbySL3mMoeRs9fblH6E53sOYhvYX+za3IGdM7rBZ5LLILeJgWM5M6rOYn7M100iMY
so2uZ6O9Mhpv+CekMA75UbsI2XaRW3+39OlYFYsIf2DDGO5nLA7yaFo50nBfZgd73Lhv2FSHDQxp
kW78NmzeQCDhDGGWiA+bbvNWZSv2QuHbpDvlGSmRbK1GZS6cbzPzsB1ZJiH5svGyAllU0cqL3QYN
v2mnwQq11l69yIcU6ZOdKIV8skNtrU/nyL7IrIrxrBmLk8BC6ZtZFd9t3U7edQP4Ypx4+MoaDnXX
LJsByjpIXeRhc1F2PQLRftfx6spc6UMr77yFRqaYtIpxCxZTIocvH72FjqtCQxqizpJJcfK9rHqa
4S6eMJmWq7pJ5WEEE7fDHkm/S7s4Rr/CuKgWSFmAKcsB5cJun6JPzBMytJJtbQ5ipVW584gci1hN
oxN8ln19hwuEF6541DqLoC2vehsXKcyRuoh3hVnypBzMVAMcleHpKhIXYkbn3pKmMudNCOGKdWJ/
vjZrGYhdZyPI5FGW5mNIkp2XGrp+0tMWny1kRleZCOpbdciX4k3DOz9eg2lxQL3GOqtOPbdQHyFH
tq1tzDwyD1RIZ4XJJTPznaMhfT+BA+NnXFr3ifTN+6iU9QWCIaquf4Xa5axDYTIYJ/fmIz6mmrV2
WlntjDgN0YnGsPNwvRx3RLA7k329lLowlqP9uW2GP4x2Rlt/jMof+aUdvO6Hltr9yvLq6clrZp//
qTWc2Nn6m6Erv7ICcHDRoIQs9SKiEgbFTjU/Oq5Nilep3xa3f4uPVq9vEnS1N2rYx6EsSWFYxb2K
WF5eeZtxMvq1sPxiOwYnXYTyUR0ij7c2EFI/qiZK5QaKvyjxjK181PgWPiJzWexDz8NdfpmlYqhp
wl43Ev+kxg0dxJd0DnbXCcuwUkTFrp2DaaNmDY0lH5tGf8WStDyr0OjhNSvb5KImgd0rcRuJDhUV
iosxkIibDJwrzWYgGYssP3dP8a6FebizHDM8kVY2Ho0ZeVc1YnTbr2S39KdW95pjY7fDLujwCtbL
5NiWlW1i8iKCS93B9+99+4wqCRKueAlsbGsRqcKacIMMbHMkb+m9OTxc4sq1XqPYSM4DGLR1FTje
mxm13Ar1JmGXXdqvdoD9Se5F664EMW8YXnpsc9M4g0+L90mSDHdl11Vb1Eb1R7L1ztpq2+S1rmMD
fZkcXXpn+qxhCPGtlcmxSk2TZ5s37eNgDuCVcOgjbs5+MQl2N2TjnQBh/Wx6D+zMW3ezP9/UqXRf
4szZRtVMHP2VvTGjm2oX5vheCLLSElnXgEwELuQmJZBl+lQCC4uqsbrrq7l5CKLhi5peecLZ5Day
7ILqdRrntySbzaPvAzXvq1FeTNctthFuu892bdhQWIv4S+vgHq22PM1wjOXg/IHIwYvtpOV7XJb1
Wm8N8ViMU7hTVxzYelyv6KLbetHyAfOp0Smf63G0gfYb8Rc7krciFWyiuGIBquK7QcVr+rZ4z5gi
8t6d2OTzGBzzbOaR9RQNwDCGzH0fTKAsGuoDRwsV6Sc9zNhFIlAwV3qBoVdxRdGFhdXfcOfo1wpF
B6q1X0/F18CrYwyoAm/dGI04hD7NQWaIJQ0Drsnka8BQd9Y+1rAIV71jyg4tApK9Vr1mDandhVqI
t599o/nC26BZHH7Noi0Pf+Nr3Rsdpl25frbjNrubNKtYqGrj84Iwq0pxbFpnemGvX51CkURbBSz7
PR4vcQVE+z1esV74p7gar41VQ0Uytw96loS73DciLOjN5CWSprbvU/QP3CBJXwahVSdHYH6peksj
09h3TDyRll7fF7ipj9ntbCxFnK79quAeliaz0zAgU/CB/lAx6p2U43+iP7TRyk4qpgAiqqO1qQu0
gENdE6FjH4e2W282KSNriXivPe7srXCwPKneOxyvX5tFQJ8kIApny9Dsh53u+hJUo8oUWFNvXdSZ
WM4Q9L8btTk7qdBHvCycbj/8nKU6KIj/OTXo7F9miWj+3sytdRCGkdz1eepuSug+G7tCZV3F1CGE
2nAQlY+rFSSeu7aRPQtcuH/wvKy1nFPJ//DnFNzB9n7dezfXcepaQQBpsluIK78ENT1wNu4M3qG3
21jbSKtsDg1Ct6vMbyMMN5dXSHkFdW11nevs5RWsSrqbPDDIO5m9/+DMBkw7Y2y+++aPqkzGr3ZV
mGvehvyO0rJ9ijAI2wnsdu8iI7XxSGvdrZb77CwNWbw6uoSdU4v+MC7Nwm6QXk695qR6EXOQQJmi
4TzpcfFq9/lnPxmcC5zu4tVK2Mrzqzp1EV8bPeNV21mv3sHwIW8UWckl0fz8CebQnYrbXlmC0IA0
POOo9O4O1WbyneIV23frphriP6cHORJjMSrqF9PJ/nF6CKjl3ZnL63RE2K2b0PXF2s1N0BhmHKxT
n2xPak7sBbw++dT2bz6iRi9d02r3YUYhPfeST70ZeSdSPB2eNlX6aWTXutPdFrQUn8nK15x2L6YA
hzmziS5jhzv7iD70oZ2wSNLCSW66qLJf59j5o8pwp6izB6jJLLEXEgZ8jVXilBfPtMazctpVfrxL
iO87dhz2Xxa9P0NNjWfhkCcBENamPzZZ/ZigTq3v4QR0vzTxjumPWEU91r1eXqK0gWEY+PnGtCwU
EJdDnvefM+RSjpOsMQ6cuiS/M1AcXyeu2+9UU43Tl458EhQRG7O4XqAZm41vZqDwpDk9jwFZhMRs
33AgrKmQT/YGNNKSUEBwG03u7HbkofZqd9kqtdPuzTId/RSMnrZWs8JQ9OvcxiZa9epvE/J+byRa
4nOe4aQGx7tj9Z7km6kNqlMb686GtGa0kxlPcDQGpAOPkR2Ya11PS4S6WwC5Z/BDZEkk1f80avOj
ucjkbFh7e6tuaHi+o1G2JvuYvHhdCjILr9QfeQtSL3C+J8AQSBu785NZYEM7jlZ4Y9nw2ZCKiLea
C+febkr8imbSzVTT0Ue0vw7chSkNhkhbYpuwH4PKPcLddi5t7Ncbf8rEWyPsO/VCVhwdUriQWMPx
IK30GahBGSR36sxp6++aFrkUAn+L103nY2CPu3hO6vMwamw4pW7Ls3Ta4azO+iL588wdbO1Gj4GK
M+Aj/LehuKMP195eLroqTkViMqVslvZRfvCxsrqWzQY+oNtaJG+qs1rgImW8mjIve1bFL1ezvrBU
Km5VF/4BxUbgb7FXnSxBsuu16tjXTvlIOTlKRXiPiZ29wagJaFMMm13FguWMvPtW0wXlYlwKr/E6
EO1BUr1dqREfE7IYaSnfHWtQmn9dJM75U7wYkZ/lZVRczUqlZ238FDty1fHL1XlB6y5O9OqBrUT/
0hbebTxJkCBLyzPyF02P/YtquW35PcgXTY4ply8uju54TVbz2V6aFXjmVW15A9AJZuqI1qxF6MtT
387yJZXRtM7xyTuquWS8sZZMrPmg5o46N+xpiKz99W8wUBgJJK4Jaq5HkWvXm3q2U71DGthAHxd/
vRoLziZ3sFCUQ/UaOMlh1oX72bE0Z5MBfoA8FFXP8Afvr3FUOTYp+/mzPhbdo2eJLyqurhNPLeqc
fjffOwXca9nN3uextwzutl1zF8Wpf3GE7ZCGMNAQ7PJx047YStZeNNzDwhzutYWe3/CYnHUfyNnP
uC3saEPh0maFxgjVEdoGZhUFCixLKKx0zUfYdborMCu5UbHcSpMVd0x7Ux+7BPC3wSp+W/tiOqYU
Np+Hcn7omgGfoI5c4OS28tlxISPiEHAeltY1FKFm0qA5q1oJfDW8zLPhRjWnICm2YRZNuyAFg+j1
vbMrFHNHj4J+VS2nmMfvrEZGyxKGWL+wewxwvdWmSyJAOAsO15jTfe7Pp6JytfeOW6qdsyJna31A
ZJRvF4jI9y73D5iolS88JNobFGIXh13iaAR9m3C90Y0neyjKaDPdR3Vt3MQss29MeDJeT4ZccNNe
2cPYPBZa4R+iKRn3Y5JNz7kYv5H6d74lDvcR9BI+lZWV7TyQFyeS6fE9ErjIyTip880rHh197L92
AotfN3Cyi28ACmhbUK+am1s3aCO0q4B1D7c5muoQpIN1syRmgPsvwV9OfRU1+zrfUR9G83Hp72wj
XfvLVpPl/RpDguBM/tryNoOrx5tY09xNn3fuBQfvnj1Pwq8lquqDNE0XfA0dod0CGJX2CEmRm/VB
BaloedduO4ogm/iOXI0odW16A70T3XTmR7xz7f1iLIWF19Tl3I3HH5i7NNg0JPNj6LPhRGTlolpq
AtVDfTMuW1Vdq/qchW2/rrO2uVdDAp5hx7k0nJWJGvCjvRxCgfhGWKT+UTVNGWaXSD/AeL6Hck9a
v3m1UV8IVxDnH3X+5PcoTFPskuLySYe7stVzLAYqVFmObjBHR3ZL4SXzY/yQyL08RWGtrfjhd59l
nf15RUEN5K8rtuhm7f250LdYhYqDZaRoWjRN8IYQ84/GMZv7CCYBdo/+qwpPpk56JZ/9vbeMqlxz
b4vYeGa3PWP6Lmw+a+ISfdzNCJb7hDNV+1bkG/VvnJ2H0THZ8kKnc8sKLnY2/trE3VJbUYRy1vk0
Y7Q0WM050SCc7qblVC5WQOrQGrWLdwhjKgRQupUKfowxUe7d21Wur+OCtKNyBjbEdCg6ClUJv8mV
DUbzZXIzQR1ohgccluF2aDrvtXOWb1D5CWMx/xIO8R/XFqDNQ8tqbxNZfflpqvOOW2tQHMNAizde
EMidVoO7Fj5OXbnkSRUMcs9XtnwrED3pl8StBQVmk1Yp9p8I0T7YoZuusDabv/QgSXmC5dmDSNOM
8mkIW/GnVKM6U4KLV1XGaw8bbVa5we5jnEyGfB07ubku8OYb+mK4n5ZDVnvk0cPqR5+jAaJaKm6G
MSzSemItiv7ydZifNfVdZb+pUR/hbmKBY4syP3x01BUJrMQFwKiupl6v1aUB3tUs0i/VEG4tbg2X
rB3xueqn+LEAy7MWDijUqQHAMERl/dkwuldML+MfhUk1VPTcdX1jX/RGxRbQCk/CazGV0uwf5hSZ
b349RWRw8vFZDOm4KaraupdIwOxEm7S3vYBRIgZrIXQOcvOBl5fR2K+9yoeiR8GMCssQtbequ4UP
ijPM8KNlg7ivSQcjxVOm2MSVD3Pv4KNjAOMqtIrceyowf8Nokk877k49eLw3mHlqeEKe5ZjKNlo3
7VAeuEshu9gm1iZabrjq0HVJFV3bqd0UzcpsYZL/67/+9//7v9/G/xP+KO9JpYRl8V9Fn9+XcdG1
//0vx/vXf1XX8PH7f//Lcg1Wm9SHfVP3hWsblk7/ty+PMaDD//6X8b88VsZDgKPt18xgdTMW3J/U
wfaQVhRaewzLZrzVbNMaNkZpjLdGmVxav+iOH2NVXK/EC19UcvdewOdi1zrEs9F9xhMlO1BAzjaq
2Ru2uGkw3+EtpxdkQnBnBslZtYY2cJ+hvYM3uvaarCyRvLxTHaUYoVbVJbpmHkJdlsy2fWdWb6EX
e0dvzrqNaqI1WKwbL0/Oo1VVb/0GRHX+lpoUg7LZyNZqkJ5KufFJhR6tIn4pvOIyd2Nzb1hBdfDD
Uq4Ms4Q+roJF7UFXi4KzapFSbe4bQ5u2ReunG6/Om/vSlV/+8+ei3ve/fy4eMp+eZxnCc13x++cy
VaihkJrtvnYo54CpKx+qqZEPg1a+KFN4swBTVMy2s1MW84nUX9UodhMZm2l2BKFR/KgWzow62NLo
8fRJfwDNax74yIknaX/6OcpeMiU/Q3roWKjy6v26CpPxNUO3Yg4oF6gW2GDIKPFr1GX9YzF7kHkZ
E2pBe0lsi6zI/X9+Mxz3376kruEJ4ZueIQzP1Jcv8S9fUgHocZZsFb/OTdvtDKvPdxZrwyNpzOwl
Gco7z0r0L4WXU2Dp7Zh8dpTcRX6mrVRH5VkvaOsGT9CNk5PM/WmbjjU2e033hPkolpVzFj3KLsmO
12a0lA5U/UAnIbvvtQTjmSjr4WD+7FE1hgk993TAquyj4qDOhGa6tx9z1ayPi/4ymPnqddWIj3gw
AmdFOpDvO1COm6qYwhsXpnl5bUcmNpa8W3vV6yxDPsYhkBddZ/hqxkd3luSFs8Z0Pvwf7iJCLLeJ
37+uvukapi3cZfPsmc7vn1CrGy165pC7pRbXuyHXfdyD0P/xfAiVpBnYl2KNdkmCRp6rzoekL8vu
zW1FfGNmsniI7aR4MDLcP7PBt44qdj1ImB9hVGFIuoxTMcRtc3IXst+rZj85xcNQCY8katbtJvXi
QVBR1C1ruYUSEiCDAU05tcyiW42Nhi6zmXJag6gnReq169Q1qrOfVfBgfjntEBw+JHNwH+gtaPek
4B0fMvvAb9M5z2Od7sfBjO/KJBNbYKPDQ8IvYoMRY/ocSlJU7NKDV60aoJiNs/aeRdFXTQd8rgnv
jN70/AwX67GxjO4wA4wizdmn94Jc5706gyvznQugzPgzVHaIHCZd/mr58+hdJ1R1CDMzBxf6Mb+T
0AoD0nCxxq+xXATfZqes0y+kVSAmu4gshXrtri17wOdX2NB+l7PUnZFqV6ftHPvXoGoCNLdO3R92
Su03XIPVTpd0YLb1uwgIszqE6cHyJu1IcTNFwVprzbXhRVgAQKI/I4EfnDOtkzfkmyHA01JxJ2xY
Q/9yCqh5ixr7fPoYU/os2jaq7Qjna2KF7T4ou2OsV9FLpPfVxib3fi5ny7v41IfX5pLs7vPFUDKz
33jElDuqh9YRQ27qo0FPvbJxpitMXyHzxyDEos+DyrkA+Sfpk2dtgRupTsC3yd3QwPe3g7laW00+
rSY9wf5qGWx2PmXWIv4Mxrs7z/6gX0BL/nkoCgxo2Ou6e/aps1i1MtcviQEsD9n2nRrnGD/0qYvu
3C71bqcCa/YxcKLP/gDrI51sthuyte/dER03vzTjz40sIR4FXgY+xtKeKDNdLBkEL+Rk5MpPTtSI
posWNHq4lXhHUtYERubX1Z2pwRtAkhbr7Hyub1SsAMuJ1qVR3ZGpeBkqtCMadqDhli0eiR2wnYcJ
keJwW9ks2rQCXISap6aoMz9KINJk/G8+rjV7CMJn/Fi2WZTxxiZgy7bWHEQbl+Xy1ugET25U4y+w
HMobO2icu9YVzt2UgKb7z08Oy/z7fck0hW5YvqGblgGD2/r9vjQ2Qd6Fg2t/GYNgay4+CsZyIPPW
s+3nzEbcLgCb9lew9sZo01Ae/yWmRvegw27SUrNQG1lmq7Y6i0Zk5fU5p/g0m0gLdv2O7HfGFtJJ
L03EbU8d5Fgk+GWoc2QVdB0hHkapdtj4sIpCeaPmqPh1CBCiF/SsQhR1WkNflXYBn83E6Po/v09q
OfHb/dt0XNP3bMfzDWF5apn4yxPWrhPcjTWn+qJZSbF2yQrty7rCWxQg07u0UbBD1+619Lz+hnwy
+gVL3EtQStQre77LZi24D23r+1A5Ez617F9YTrQnW4z6p6SuVioeBWZ8IBta7VTTKLAIBcHxTNbO
PFvR2FwvWxsVC/JOzy+zHeW7TBgDxgtZvBNe6HHvTd1PA/JG6QKK/Vs8D9dW1Zefwyn1tgPGQMcM
3cVPsV5eAcYJWqXXOG7m/aeMfLIC+v5tfEFcAYb9WEvQcbiJG698WuqSm6qIrZ1qalNX3sFKPaTk
uyqElwUM70iWx6QvqycMsqmwdO2PadKM7X/+tLx/Ww/xrHUphNl8XragjPH7t7qpW9Ojihl9kVGP
E7RRfpqdNnhI8tq9DGUzrDq7H97HPgI/EPoObGXPeEEjZ4cl9vBuyzHbe72I97aVd9s2Auligi+5
MZaDR2XtRjXVmYpFtqBW47qnRKTFPesdJF10fjY1Xsj3iAViFztycxlqvToHxjScK8wyXrrJvoua
ZL5DlKh88YX9g3pHd6ta0ZKk7KqovVHNvI+HdeO7w7FZZtYhW7VwNt296o3BjW/NvGl3oS/yU7RA
zsBA9me58ImcRTu+X3ft0J5B7QG1VBHV9zGqHgQy4h67haJFaapPhu/c9J2lvpcLh/oYuc1HnmPV
IU1akimZTgoj1RlqpnIZ2nbhwQ0gZ7b+5N66SLnNK9sq3duysS5NaU/HeulQvSpudI77P3zw6oP9
9WcqyFHahu6ausVmzfj7QnhAiloOfmh+nkTYbEqnAlFra8P1kPKFR43Efy2bxNmxpUhundpzHvIZ
4V0XgUXVog6e3dnSAg7KFngxlZLbMrDiVdGCq5kGpMzUAa2o4uK53PvDztJYjOI57qE6RaplvEiW
xMf//KX+t1u1sE2dr7Opw4Q1TdP42xIytezaM43E+OwawacWUvNtx13ml8M4oM4H39FgITe7qxxx
6VtQI8PGKgL/vs5FuUvZ3mOkhAapXZT/n7PzWpJTydbwExEBib8t76u90Q2hlsF7z9Ofj2zN9FZr
Qjvi6IJIB9WqgiRzrd94h9IJrYMKhGbXJdN09rqh2hRYM99AP+sXvT42xyLUiMUbRb0DdA1KKJnW
jpd6ewP83kGWCjXq3kvZf0v/q/ej7WMcibX4X15pfzz8wnQt4WiGo5vuvHn/9EpjATexZx+rL1Ga
/siyK+F57zxEkXUJZyyPxOeYIo1XKB6Zq482WYpbR5w0DLbeTyjRqFnIYjTNIGK9HDfyAnKw7EDJ
Zo5+eMeRpPX4C+rdoTBQBmOA1orTn9/h37KoDvUs1TQm654YKLgDCKMCQA/cMFFfbaljMrfZYaud
34eA+nqv6vMQH82VBVqzIzKwdXZT1emDcEzjIM2GcCLObnzVbHYmIroQsKjKgxybp/H72BS8v7Mw
y6Dd+cqw6SNRQ/d1Wm3RDuUZpLzzJVAT7OkdwHhESGw2seaL0fjuF6u3myXMBdRFtN65qRLEWMXc
gdgQ4eA8yK4ga/xrMXmIbs4d2cgar/FGzMDNID+3gzqHh+iIpuLZABD598fEls/Bb3OAxZrGBdhq
2w4gRP1zZADJykRDy/aLNYAcL+uQ4BfuAutI6e2n0vD6lVnX1i6Yq0oPhlvVm+wse3l1495LVHgs
TPMhY4kpm0cL7BQvtzfUQO2nVgP/4eSGupSdrsCGxeNR4TD3Ovlt0PcPuBOVF7M07bPph2LZoqz8
BswdRpU+vkx1AeoP15R9FvrFQ6VUz3JAp2T1wmrH5ha5x/gY+FOyTrxB+dqECzkgF5m7KtxgPHpF
5uIT7/Hqny+Nn94D+wDrgVWMvht0BTcySbx0Uouwn9/z+yJztFW1qL4d5wP0n19tVWZUt/KAVMo/
2+Tgj3OVqKvfx320iQilJNYUv13r8/VLG1QQ20lB9vzettVLACfkNdGxF4rLIdvntWK/9BG68bX9
2jVw6JJOrVBr8qxXu8QOHMoiC/gOXAkGI4ic0Q69EmpCnVk3XTageZ1ADXXdct8VJP4QCkl4THQf
u2jo/hH0uWrsjyw8+uDJzZt7R4B9EXn95EIQOE9G49wDZ9PXvYu4W4gb8f3oVx02d/geRUhXLFm4
gDAf2qscO0w4eCWV4sFaZayvkQyr8ilZyN73Q94sDTeabhM2jidz0PSt+K9QitQ7+SR/8iGygpH2
tMWK+eajSZ7w6fxP1U+Xa2H0rUpTWAt5rpRZ+bheiuXYQS2wNMrtZt31uX5jFlpDgoOP1efSMLfJ
XrVwxXvp7+NyNMM3rkqOzZsx7paEu8uin3uPemsZ7x3EprWTKxHysteZR8tSMfiAUxgXkyOadEgQ
E2sxUNRqdCsPudcgZuCF6XJG07y3NaYx7e1shgvP49r5oDYt/JZYXD9OjexWuYipXfbRKNaoGz0a
jjve2upUL7W+q7eyKg9DprWLvnPSfdcU061s01LgwQqkJ1mT7cXo7nOnGM8fTa0ZoZ/fRjeZbjY3
ZvbD00gV1wmORoRaxxdsvX6Qb/RvXEUz7gYtuDSjPbyYpaWDpkG9CYeUf47qY2YaqJWXMS3A5cMY
XEajnpbLxL94SJvduaoy3Nd+RLSBlOHW76bhXpSjfpr5h47bZSXxSTygwLmAFGRslysOZBReTlp8
L3hHoMs/3rJdLu7VIW3XltaLtayObhzeZmO5lLX3EWOpLQ1fKFsYy4QYfWIJCHvZ1Ub3DP0Yio7V
X5/tsIm0d6Zh9fVedshD0gP73LimPmtZ9dVCjpY9ja2eg6Qo7zQX8eyyMftzbDvaxWsBJAEiLd8S
BMhSZB2f8zTNthl6ijtTzYtHrL9u5YAvofDtQ2DXSogaHbwOtzHOg+MMxJ7G4QoFNr1ABli8j9BY
yRyV2Dh9jJDD/CLDRc1qQCYbqsNiuXKIIgRYkw/mMH9nSXXUfETkg5RqYjXePst6fY1aQ4myJgEd
e/DSNx0BnTK2hu8YFQEsxlLzrpt85HHSxtp5kToy9zr2+5CEZ8617G8WSWXJrrjJsnTc8z5OUax4
bmF6YdI3IABY578O7lz9aCtSg59xJlpuQLi5i4Bc7gtWfUupHJBWNrp7KkDMqMzta6DyWpaKAdOY
3NlpKU5Fz7c8FT2Kz6g2fpmcmbKkKcMlVQnpGZiJCINNKsjvZdFo5Rd4Q6CPAjeHS9O2r1BzrSQr
v0yA/LdePRVbWU3EoRg84GHDWO6m0ag38mQkIZc5PLfnXlGQd/LicS3bgzrcNZFmPhaT2h2S3jBX
8jJaZV/UhHChl/VIB7ToTiamZcAW9IZXAxvjRWlLg6JpvMXI/Yts13yw2+C7pbHB8BIPx2AeLhpF
3bkY9q3lqEI1r0ZtkfIFAX3WrUJBsbMfXkezQQKgXMT4rS372DEfLbW1F0NTTy+NX8e4PYXjVzPy
4a1X4rseZTvSJD4gTOVnDjcyIqBzLdmxBwvS3Js+T6sfsZ/eKkOn305+mMGYNoebDNj8EsKEt4lj
MWv7Kq23G0WTs9YbgnrtRcmiQj/x6ppK5i10DYZgxVe6iTMflfzoVQSqyw6rrJSz12vKebDRAYtF
eZRNH+2ypPZez3+KBeenDiPQlfXEh22rwcKha4qvThIi22Mo3uOY6QmIZle5cfPCv2WH4yx0KBxk
Ymmz/D67mCK4JUV5ilS9P+qDZlzVxjev+IXEsyzbWjbJQwrQBpuWoT2QiiSC3bJkcFUteOxjALdA
X2JQJG34iFKHfY27kvmKTsuLh3tf/5GXYfhYqKJaOWOK55E7NOdhPhQiQt4hq3aqlzVn1bE5zCXZ
KYeVhl4sTUh8a9n2aVyZDNheWg+QdrRTJdTp2LtpiYFOHT1MA2lwH/DFjxDfjMbwfnRmEC48pKfI
t/rT2gcx9n4SBL5yEyXawgQqfbQFwrEajLQOwUq92ylGc/NeRVXeOI016jALe23At3tsMgwMqoLH
JDLT6rGEKLjGGCzYOr5VPmY6cpbM6jZuMVRFaWAk6uSIXs7V0LbtXYCW9FJWnbYrDywwo/cqioru
EV4i+KN5cDpZ6lkU/vdEPHjxpH4FCv4tAqL5OtSlt/Ar035IKlGvcscKbmH/5ZuoH9TzoJQDQf5R
PSQjP1JiFUis4OeztFTR3sCwjXcq//aWNjYXSHnmyq9GjU12913Tgv4nj4ZSJcnPiJXdIsYa4akM
x2BdFUCEfzqZSFexlfAEqJHlnvpS7LBZ5AEoDOspKzP9UHjjeDPXyqbgm/KD7BEUcLJQNH1CxFRN
H23fABLtK9VB9rpahuYiuvZA4ukV3dCjcudOG1klaxxtewJ662nM0kf0qIxF2irxyc3r4CqE9pPJ
sHsOgzTfFfBs1hbClM9+7mqE/QoVVRZ63S44iaDJ75qMGcT0EbaZm+3SqI6wmeWE2j036N2ui6FW
t7KXmwWV+6RKwGdxyb5fVcCUngxk9K52b/zjcyEFpmt5jt4OG4E9o6V29R2OYznQ5BLLrtgKLz5S
iyunSutn5NKfYSZxf0b9koy3++ZMHkCt+SQT7sl2CEyswueTAgeklo6t8fMUJO8nWU6/dKrCefP7
FIEKO6rv/PmTUhH885MAwdXPWeU/W4qv/EjL7h+fBKt3NynWgrnUBCU6J+Nlil4eqrTZ/Msmb451
5DJZ/56VJ40mDNUicAYA6c84T5t5RaCo8CnsKNAR/mzjo6gy8ZSK6HXyo/qK8J94CvQYBGtdPQwl
S59+9FZyEFxsbI2BWr+fEjTjITJAFcnqDJjcokKn88NxCWdQ+hXaJPpOXhGJSFAWRUySbu4dw+ga
Y0Fzo7ErPxD9CS957mW7IMFngdUawh/mFJ58N8kXQcSWMg8H2KXpgDNWYj3IEf7wjOZbdy/7A2xH
+OzmImuhxqsoHdXkMLrBk1O7FoIpOrtx1dp6la7MQELnBLcUetBcrZUs2sVxFIE3ouom5YC8pmvv
ZNVoLJihRSOOgTPeMxE/CcfK7uy4y+5ithwgMclkdAXPwtKPeHjDLD3KXhAj7fnvv6Cmf848zJlQ
11VNYjUWLCHzUzgrsplNytrp2eEN45YA4aSTvZ2YGL0UcawGM+3o3JqqcbSqjJuK/ytEO49EszWa
N172JlQnuiuqPL4rMbHeO7HZkEaMIJa7aImqCBNvazVU1mNedC9qx4u5TfXm6tcOaivFtE8U0b1M
XT/tJhMYZ4A43Eupo7wxEQK7WAYOOeDD30+HHtLsnZpHp5+vVrQwZF3HKs899iRPI/BseXpdTPmh
IIuOARfDyhlOkRlpdUpBnz47vz7Tdev46LiZsZSjfBNBP43Z8SivgSYSSc1xpTjRsByIBN4IFOZu
CswXfKa3y0eTa4KJ0QdE22SbPHhY8WwM1HXfT0XOWTsZpfWsYqJ78vFX3OV6it7bXPpo+1+lv4+z
I/fX9dz/lj5dJQ5dcwt0mlyrelt3ireNgjBcskGb5l3adKulQbIx2y5ffbT5WjutulbT1/I02dEZ
olwaqd1tP9ps00EwbRTlxuyn7+DAkcesNZMnz1f3pk4YazJ7lKrr0LlD/z1fWlnQvorOfAA/FgDC
UdY0QGBSnfKil1395e/39x8Jf11nj0BazYKFTthW9v8jYZRZbHJC0QSvCNWE8cGyd7WePUDwan5Y
Trs1x1r7ovqOuQyErV9LNPX3VTBZW8j++SlH/X6RAxxcgLDiJp8PCrL+KysGCSqrom4uf/+T9c9Z
E912TVsnuGnpjuEY5qfAmaWpfhiQlfoyjcMqcqcaiAgHIynwfLbtZsc2OV70qverTR1sLL7xs1uI
1Ohe7aw+Qu0Dbq5BsSKNAHkqTftXH7z+IjVT9dyjGXavjOnVStX+taj4gQSWMrs0WEGbLvxMnMem
IrQ5GPhr5wkvect1NGwT6ZEleZADQSr0+FaF+b9ANXTn08TEf9yxLUSULdsgK0qe8ffkESx6kBjZ
bD9gMWGaSZmfyM/4s5E3RXs+pMLPT14B55wA9v5Tu6zKER9jZVti5mi1JgZef/NFPo37qH6cm7sQ
d2A1RWjCGv2djrj5MTDdV4gDxEBqY8SgwfbNjWPU9M5DYIIuB5jzN7IJtNawZyad0KalU16kV7Fx
qp3Q2CFHN9ypRdkjpnFjRjmXVDruTb9qUW2ZT5AXUbwyWACf8I/yIjDMxkuMdZzsNOs2XntFb8hE
yTEhRsiSExhDPB9kqamNfIHMcrv+1JGlaLUv5ECLR2UpNIRkq7awkdOLp2Wgh92DnVjjhS/krk07
1L3mQzm8wpiK79/7LUKjLJLrk+wDxCKyrDnlCZ43Vtmg5eoHGp4NunpKtPJXSbbJQzz3fhos22Rv
3Rj23vRRp+knvziqbkvwYUxuTa0oiIv/5yA7JwfB+01ujMVR1j+61QhJY5IGA0laF79dZVI2+vzm
1eaDCn4l0tr04szvYWA08Xlqsmv//hoGJL/BrLUFpzD3zm4+SHBmZBJBVciLdGWq3prtRvbJUWE6
VXtUV0cWKvO7/H99qtaN+9Azfn1qlA7q0hlMIBvpNKGgi0FjguTeaw3iB1Za4V4hbjpXWe3FqLyK
nii+jgDDqRtEdk2z5iv+wvoFVXnjIkuWZ7ADxCXDKguDbeIECEd2ROzzsZGoy7WsfhzkGRW6rh9N
KsmHRavFyKQ0vXIGCIQYm8icTaBaylm2fRwCyw+WfhEmB6LH8RENLxwA55I81Io35gtZJGuVbNBG
vUZtkJwiP0MByymytcPPsKqiolqnyGygKoEeNEGuAeJb+9Mvc/Qz+i67rxvi1v0o1PV7tW7bWxfb
IKEbXr40s4rQS1l0+NExOHD79pJF04ngT3L2yeEhe2o6C68x9OdhENa6NetpK6s55oALYxrjaxnU
/lPFikVzE+M5mcYOwvJvZ1ndTQpJhuVmExEXEPUbT/NhBNz37Fl5tc17tj95HhQoWoZ3cgBKb+PC
DjzrZgjd7mgWORLCg1u8gQadL+AUirPKAE4dERYSN+1oTAvZAVTslkhJ89h5foG6DIKycQZ6PXTE
QQ4wSzSpFYIunYOfarGMU8/oHnqXTauHRhs752ozk3C+DiuEEwFZxRDYWDLrOy8UxpNRA82auyMn
Bs1tsV9J+8paO4E5HGZwMbwvpOeUQDmWUnFuUFeZjXiWJGb4RbwP6iKFl+s2xyH3fxE2xNB9J59Q
3OKBNl6qsiQ9BQTztTamtRY2yhW9hfFudIkrFWBId3EmhjuByuJta5xkn2ypNLsAnRRYS1kldnFr
GIZ1wFMx2Nehrm9iVctfxqzeyO/CGtpuGTRTfUmTkhTeaJrvXy9CzKssy7NXTeehxpVH3Q/BUN6b
GD7JMzMtRgKtMOEk1ACVFMN31+4wBl/garz/EMJDZK930OjU8eq4qkmZLa0KYQSlQ/IyM9A2rUt4
cpBbS/e9MMoCTkLvhf92jer/Z8yfH8F1srqt5mXBx0covjD/5bUs/nwr40ylq4BcDVu33M9vZdP0
Gze12uHRMCbnGiftFfuO8lVr8cfs0GjZymqGbIdVCQJmFZnBZd8Sghz7lZf7Shfz9djFMkMQD5Kg
EgGJ/09JMWyXVcYYbWXpvbe0/iU1iUzJ79vWeWVFWtKyMcgFQqR/3vOwd6jLAgz1g1H1CG+iuqtW
urazDcQ4Zemjzf0fbXKcm19xDV2MSkpWCs2YZB8SnD50U0nkMXG9QyeK/ZhNkb7VBs/ejC1vnvc6
7jQb9IzRRBmS165tkpVeV/ahdBEUNev7yFYSVmVWtg+DMGV6phqN3XfcF7UbqEw6pL/wuxxFBCBd
6w5OZrJaeQ82kJbnAljlpqudyrokQ1aiNRcWz6Jl/VEHDf6PczUs8pWve9WDn07GLc8fa74ZoDPa
OC/lLo6bATs9J/aSbYCS07Uny3uyvWEja2PculdZqlpHRWUMP73YRn56IRsVK31FQcvbfwyW5xOl
2qjzqe9j5blJy9tYNnYDruOhr8OS1TVv64dqyVqlL54JAdsgAYrkIP8nkevekbk0CN6G3WPXZER4
+R9Z+BUs4ZQPKG5ltvlapOHXIJrSb+EUvRpVbrDsHzxuUAcEKOaQD/OAkPfEY2iWTHW9C2RuXi69
F+UaSowxv6w2tvXS0PkjPhZWldYW3vJjKYVCKZ4LsOO2U2ukGyecyj3rceeBNPGtrof618L0YhQT
ff2i60Fx8cual9Dc0QbTpeDBenTVzN/bYdVtyp4Jp46+yX5Sz8F6SrCkNxp19mbw+rXO8v+SJKwr
es0tvgo3eobl1SHrJ8wDiVxlJdv51pcR9sAvs5bqtm/temsXrvISIF4jByT4R61Fr1cH9NWjhywk
QDNfUPWNaumMk3OGPaxf66IjJTN3tB4JX5SslFvh1d5xStNyZaWmexP1MFzQJX2qq7xGvqzwH032
BoWvjc+dbRensTLQTxqz8RmaR7hpQj0DkU9vWCCsqmD9dJG9FZwn28ieUVkaLhW2CWxJGBWH07Qd
fQUxpDacnpuojZcq9jdHeZLt+usW6bYHpe6VGzvDSVZ+MLyXve0G3UqehOlismo8x9ojaVafqwht
lmmcAHbU864pjPTHjyo+Ub+qZeFVR0JL/6zK3rAi5CDPbWZ3pbD0Cemm5B5dg8S/GXiH0O/MX0Ve
fd3sT116Bw0at7L+o0+eoXjmWo8tFUzIPs48z3wph7pCsgPBOYCqhOxjEjSdsPZJPkvTeYWKr5Qd
HYvRM+/jybl7b09ci6gbSGKnGbxbVtM/ZHvNkmSZ1ggCQFpKbtKmaBbBDDVRRuxa0sAxrtZU9hdw
svhBRMjqdi3AGsR513bW2If3In419kHWPZIxW2w30cjhJYsYjnHORmQs6xKrnve2srTOoToph3+A
a+Y2X7sdgbR7TBYsX0G5dVH4VvX+nR154Y+uL7c4FefBokjfUgzCo0XRXtkZm8EijyMULfzpRz16
V6ty+jfcd75PVa69iskYUAVD4G4g7L1AJR6ZXc+2kRRM2EFAYHN5D6keepqdQ5BrLspBslTrDV5R
jpMuZZtSQZlZKAHXSOU1yCCEW/Q7f8ruj/OcHuuxIJjydeelw8JF5hyuaeyvFas0LuxxVdismrbP
3Kg9g9tCJs4M6nslYK3sTFX3BaW4q+eDVlwoKz/rund2UziTmiSzSbKYfD/VjsEE8mfmPzUj1hSW
nuaLrhpsAGgcCPZBEynwrHP9iIUIZFbB5W9QUOsOflC/aLM/mzy4M5O49dMzBvHKUTbJoVaAKKSH
zunqY6wd4DyomcEuiSpzJcToX0XaTLhXWSPOdIlxbiK1Wws3zx7wxRJwb3X/TR+AwNSsoRddXKxi
ZH2+5UM8K/BpxqMbIn4or1T52q8r5bNBq24pYmsplXkmtJWbYXB25krCMvSc9lOCsFtfhpvaVmZf
BHrsxIjgIeLPuQQJSdQkanYU0tMwlyKtTE9+UTW7HAfC91Lw37ZPvblf92sVKj/oAPXgEhuFfTMX
A0tVD4rJQVblwdSdzFq/D0LZ0BQYbTDUiS1tmWtFeNMhvZk4evIM5EccHKOtV8KC6oxeBspgAdEB
6GrpjZPo+LDOHeihFavebZ1D6QfuU5W0y8QyBjxSoEhkfTduZBXc1x4nOfMBb5+IdDEEsAT17RY/
V75qVt95WHtfMG0Pl2k+C5QperXJkjA7IcsLlhnZ3W05+d2t5k7jMghgr6sJyQd9jjD5c6yp6UNj
72TV80eTLDllb6zC2c1QxfBHi1PnhCO5w6Yf3hxKc+ZSzFXZJg9TwcplAecQi0gHcT4Ug24rAmBL
jXwYQroFUgqyPs31ofZBMck6b/H/1P20ejbUDM2vTH1RwQ+nlZr9ZIOIaGdmsl8CaBDEhnUHVtja
BE4RHi079c+tMyeclKZ6bPMM9QuUfX+0b0kS5z8zAYa0qoTzqDDtARxImrPfV+KQ22m8Tcq2vGPX
icRHWiZvHYab8iytK67+yGwFcM9bMrVu/x75E+bv9CSyhIZrC5WwsGuausrt9HvMixhl0Dlq4X0z
81n+YNL9Y0qsDw7MT1H79VsaT+sXs0XmOsJgfRmH51FgjafV0IoVUwuvrRj2OCFh+Vd6Oiuy/BJG
Vb1v3ZVuF+E2LfLgLsjukri55rpvHFTF1A9ECzB0yYtkGXYtCBgDUga7JmOVqyOqX0OiMnVwORi0
aHxu2mfNUIxVM6LfRtyu2UI/IZysV1BqmgBbC+1gzeAbW4U9haD0i9AQ18r0l+gHyFn9ZsofMaNz
QfqgYCzIb+Ic5WQnVfO0bVq1j4o7YVTkk8CEa2/uyKamS4iVytGO7gl6oOot+vpqjjhxeR10pBAV
6aOi2qTcUUhdZPi0blKQqavew5/KCZKlZ2r5Bqqbuum9RN9M5rfWENm+I9SytomPL02ETDdEwIel
XRWsvc12701hsoOLC1ZmAjcUm/kCiV4InXioKSF/cp2T44lNNJzTcjGo4XTfIxodKbg3jgHvfOi9
aIqI2F6DY1LWAO+Kzag7YhEHPan7uClXKoJsOD+gJaP04mucI9nXWVm5znwvWyhKma5SXxR3EWhA
IAXijIi1ODdwwWItbHFkCJYo3AwHAMfuEQdDhM9riGTkDIP7GNLkMhkEIUd83QAhltUeHb4Vepgk
86NmP6Fjj1hDsbAGIgbR1H5L1VI/AZ958wN9awesmawyj7KF143lgWi43/jpKdWNpyGy9IPfqPYq
NpHvZdXiLyPNbfCOtGpyLA/s6tITZP70VDJJjwGiry2MjCryivvAKB5Ms0kPZkiq2jOOhK+vyGJZ
L8y9+8DB3B3fcSfIzrluRc+Vkmw1u+8xtQrrZU468tYATNdVxiIJbNAPRYABHA56MGWjRdd1zbm1
DhMwiPWs5rnB1PfcJs50DnIAKopNVhwK26nwcJlVYa5t7MEwD0UZPeWp15+9kaBsjGaGo1Xerh3F
rcN+dMGU7OyRLUUUWgz3WlS1F3kQNsqJQ5lhwRdUgK5KVT/qYw1UTrdPBdnYaw8SZTVaAfL9Nja0
gG2XvTctGvXsl475BE1z4QTBsSSKfVBSZdiPbveawh8/G2IAG63zM+oAXJdCx1iYHT3gRvCTq65C
IMGbHLEdWMmuUmEvQ0X/pvblWoSC18s4DGc1S28auIu404OvhSSPPMaoN6s4azFCT4M1AQt3m/h2
vkJEeWUN/ldL6N2/TGva7zEDZjWoALqpmYDBoSj8QboksubmMXy07ynyWgcUAK0j+JEVruYRFkEJ
6kxYh3iLDJbqguChhw93gsG2cOALms7y75Osq/22+Zd/DS7hCLa6rkbq8zOTfAByLjpu7+8ua2JU
ONoKO+n8R+cEM4VmbFaT4cYLK0I3xBmcn7oSf2ubZji1vTvtc8PZlqrNCpog1o6VynDwlAD4UxPa
Gy0oUTmf0DZsu+AFRJJ6qafgEte2BtSgC89pK5Jtiy+EuZabcYwTn5U89BaiiB7CtrxnTnXXftGn
+Gsl5rZS9ecwwXYwMtAQM6wYDbM53B21bsvXhSROW1rqWvO7fZrWYhmYarccfa3COcqG1DJXK8tK
1nVvH32ISLgQpIt0wJsQ2cifbhMGWzNsXkU2IfRX5He5Y7gH4WuHPlTuUaqKnmLuoYXmuG9pjnSd
PrbqEZSIsct8prNcSaKt6YnqGPnrakbZtu1PczSu3J1wsqpkPfaomVZe3J6E2jQgPF0sBNTi2JRt
c05SzIEtP2+XqOfGi1h1QqIW2g1S/grZhBDfzHqcfv7999f+eMdyJ873I+h0Q9i28+kdm6PbaZem
n33PbHW46Sq3wOzJM/olWYb7OhAs0gtivGK+O4syD25NJ/oXfoz2ewBK3oOmbUIUJ46GKdJnbDza
fJntVm72HSCeeM5HEIa4KdmdAkWtsRXCEND4UVVbFx7frNGZxU+cZOxtwBoP56D4pKlxfIjBnbRh
N8Kj5233969J/PGYzMlSQB08Kzo5yM+JU02x6wGe7PRdy5Nv2KA1J+AOCXJsqQ+sE2kVmc0VcXUG
GbFly+Lvg1Eb1sSAwQv3ubMJTfGGkn97HnCXRUtlVI4JJPxozNRV33fiNPX4aP79z9Y+xfb4apHq
VmFSOkJz5+ThJzyDFrP/Aghkfw8rng81Nr+6bS9WOPWhquH55T6zLTAlU/NkBmui3XvUxvUvuTPs
edfBgsW4j7d20V+UrlgQrnQPtT0mi8hBzB/1/6XGbcXa0dEewlJT12OQ7xBUUldN7R81B7EGD88/
q05XGI5Y+8Gf6hWhRmfbOwTH+iZBmCTFYBM3o1kXO3n2lCHb2D3yxQHJ3WMJ3nJdeh7SJX7YnWxr
JAFC3hWOLx6ebR7VizIa3zKDZGAAhXAZK2O7Hv3B3uSmE7Bxy7tVHXUl9MHR3fitvglys7rV+yaF
lJ/Y6wGjq41nGBGvcJflnen3hMOmBoKYXq4qw2+WXsFKz42+wqQL6vJNMQzzXCYsyBQFv1vNwWmz
hP++sKNwJHjkPcAtc/e9Ef5sWShB85GLzWHco1lb7Iq6AX5LmGLLK1Y7IDoborL7TdXxwUVRQ686
jKjyJthbc3LKYH+KXWSIJWNg7OveH9Y9ml9L1zKzexcZ853btT9MtAdTVgFC22kwyG6KmqXdFcQO
GyIVoOnBG0+uKOJdUPbaYuyMcCK8kC3NMlmOeIXf6LaCD2uJ+GOvukG2INSv3IbZS2aQ8ce6QUuP
GFSymMq0ld//RJ07va9zw9oZXT0tG2K2qqndoAg/+wJBv8unpv6XN9UnBs37rWygJ2ETr3bRqfvE
oGpVz+W5tL3vVhUGLD+6bBHbiruJgexsNDVsydJ23cWyzO5i+BqGmJF/zBM488wtm8Ho7rvZoQ+q
30PKj/L3J038jv2Sfx0BdBg+miB5bxufyJ2aKpIqLYvox4CZIi4Y2PT2an7LfZJj8z72O2FjPFaQ
OlkWhFs3iVYv9B5wslTeLyaErKIRHw492eiaVW/AKBDpC5v0Nlczd61OgdhM8/Yki/uQnz/R10Zq
YpuXB88NU86//Hf+mO9skgumC+BAs4T9h8CMLvppioc+/tGH7RXYsHavucDdKxDGS4835Wpsq+Sm
QQ0NnES31MQII01ztGVjMmErOq7eda3lXwanBUEb2zogyKi7t/sHN3feRn8sHnxy/v8GFnE/r2b4
4nVBJkbXHddgIvl9x2hpYZ3WWBb8UHyEbyYkFfvcfmySiKUC8qUbaxDDIlC8fA9nh/QQsNh71IZv
7MQ9ZJpl7uVmqlP1s1IP4PWyvehxy8pb9jsa/hQLH3Sl3fT1WdeKfUTgcKs5/ixYArEGxTT3UPWT
utC9eos10LcRpNirHjsAV/6PvfNarhvJ0vWrTPQ96sCbiOm5ALanp0SJ0g2Coih47/H058vcqtoq
tnrmzP2JYCASlthAIs1av+nbm7QI2z2x4exjMbaEzWhM+2H+/N+/uXcINlkRXZPJm6taOlhX7x1e
Zi0GlBPmLH1zC73bepkd0YOH0L4798FI6uzKnjV7C1fqbVEwihrmk7J01lUxt1vYSwgQT/GNMavt
tVXENfrW2rODcf294SpHHAtHpTc/QfbFDRKyxgb0YuI3XT4GBFXQPkmj5nYtw6+DOtBGh0yq4Lk+
hfB6rtoBLfL//rdSf/7lfYP/YdCiu1RSW7PftQntVFidG5XlW25Z6gYk7XQLG9jDaHuMnGPCMPOu
SLINOJnyxlujD2Yf/wibVQ8yVbd2uelFN3JReYR2Ue5B7MECWQndKh2G7IGWNzzWbvcFC+b5WiHc
6/bFNlHaWwyVZ4QqCI/Cbrw1ubd7E8GhhLp18MwIT/tcMe9n0n23WfklcY700zlulvg4oGpQeoZv
1S50V9V4auxhG5KjNzJTu8KUHCx/P6oo7eISNoCbKaHH1w5dI3GvQxilcTBgGuJ3USmSH0yx1ker
KP3FtBVMTQqkUiDo3CH7UF73QvUoKrwGC3sEwcHScGPWoHxSlrzZkKK4A79Y3erzx75fkwNTzog4
vQ2puyhrXIbHPAAIrger8cSQEIhnN70N9nDlNS1ePnQ+iIH7JBWzu5xhtL8CaN2mOJ74hdDht60W
q+KmvGXM7l25dpVckcSq/D4zrYMWh/NpcZcfczLoZB1K7RQKR9dQL9/ioUHqgjimj2nAfF3j0hE2
+FL2aPvNtOw7i1EXFDkCHiriPiIUaloiAjeOjo/1zNU8toiKpfkn22zxtBQOvLpLzA3MENwY7aqL
l+7GHH+QoO/vcgZDPjIiR7Tepr0ZttkngP6nsCVGXC3f3FyJrmnBm90coerdAq3z0wXtCGLj6pUl
FjCkfRxa6+sorL+hUfTWwgM/aJV1i7Cz+WgOw3xwUFOd0KW90xMglbNVvJZDe2PaqNL3bnQ/4bN1
j1hq0GnFI84R1Q8nomu3b4ntO59LbbX9hdTDVanqt7Ol6R8WLd4vbp3dT8wx0Txb+gPNEvHtKZ6w
EIph0oLXO9gJoX/kSRlb1IW3TRmZXIF4X26igVDV6nrdfYT/2f8wonf+ZVbh2JplWHSGjqeBN3zX
Do84U1LrzOHNxj4myOKFUVwBL8v1BtpQRkB3rttQIbudjpd77acRgie2Fm1ijBn3drK+FnNi7fMM
wfnUQnj8K1EPx0cmyztmqYhQMXOiO7/GIRIyCFJ4NHHRDdwMP7PLCfeX0PZ1A5p0NC3uRosW5PuL
ablWu69ZXh4MQJ+PSARUGAiWww0aJNYurbQfUjUH1sge7xLjaM3kgJAvy74U3ZhvoI7Riwwx0xD+
11Qk1g5OjL6HPAA3NEqqqwlRrUz4fZZdO3wYUl0L1vFjQeYL3bU53aolEkrxWr7NLkgjex77fRSS
UMpEFQ7b5HZMx+Umsa37fq3b8xzm//xNNa6TKnKvFbJigMH6d6v/9bEq+PtPcc5fx/z9jP+6SV7J
SFY/+v/2qP1bdftSvHXvD/rblfnvP+9u89K//G1lW/ZJvzwMb+3y+NYNef+n+p048v9153+8yat8
XOq3f/7j5XuRlJuk69vktf/Hz10Cl8+kTaP+/aWvJ/7Dz93iJ/zzHx8wE43/Y0NEsX/5zYlvL13/
z38onv2HaWLDh7SMYUETdLkmcoFil6aaf6gilGMyYkLzRiAoyqrtY6T6rD88ZmCuI2ZgdM4GPVQn
/h+79D9MdECYkxkoAqgaZ/35EH5KAJ7f3u8lAZnq/f2js1TGnpauqmgDap7OeFtMs38B93pqV/Zh
2ChXqZKEmzoO661Q0ggG3e6CucNjgmgSSbDu2bXCBdeZ8JTO3fNaKPf5gsFw2qhYv0OCNEfb2enj
GvvaAR+4JTcruDvTPVbtkEbXDVa+NI/u4K8M9RejXDeKmec7EMzbWEvd/exZCwRwUpVV8djZw7Ox
dvtIRbyhHcrbeC73TePea/iY+2q1Wkej1YLQHsIg17wvaut88LzqKV3X28mcX8HARX5uDkwUlysT
YVo3nA9eVl5bGYTYInZuMm8xsBjJHtHZ+mYgiRCsh7KG99Go3WNmOSsU78TZ1kJYpbcgrAE2yXFp
pL/w6y5B1RMdR7DX5Q9Uf/aqOV8hal/W43bthvthzh2ESjvC425LqvQH7WvpJ3lC52uaTwMZoGnI
PikOkzWoaLFvhY6fTd3DWkWVnxGRIveov66auV166IxZoz82OXZNtvWhn1RyBnWPnDspCbdVAFWN
H+umfOk3hG6LTbekRyKrLeFOKAZZtW6VuX0C2d1vENDoMb3wQaqngY0OyxDZNwp4aNgGn1C8uBmr
ZvCVqbixCn4uGmE45tSlr5XjfS300Ws9LAMchw4ZJKm0hjME/2NFjk2Dpbwi5BggMQmfSU/wS4My
hgUTintu9h1YbgaZzoqGD+YQQQ5O4l021I0/JEm7mbA+ouHFGxLTeoQKlNswy5ArteZvLe01cDlE
n3Nkgbz1MU8ea/tVne2bqc4nBsPEAOpqflzm8kCiLNvCGMqSK6Vu1aAewo/WvIL4MQI9TKr9lIxH
i7iP786Nc9TMDAfvLN222uJs4jx+GozJPZBVvMlqvb6qnfEj4bxuS4AV2DIWEKMDRhfNhV3Hy8QA
N6Mqp9rnglHWxja6xo/c7Br1tXRHALE254cuLvOD1cW3xqjVvoEGchCP5XOBOg0Gu4tfqtjgZZ/r
jMwR3g1ALx3tU1aW+I/cqF55Q6QVFx839xsTUTEQOwN+PxBQqw/VZD+uhXusYgRdlnpirqRuOht/
EYKj9zZiYXp56yhRstES63F1SMzgRW2tBGYtox22Kkluo8quetwRAgORvJvLomMEsCHhh8WYG3lE
87OSD3panj0XnzFNg1bdv2GwPtMJwTNe8wbzo6Z4qmtekT7a2z6KBOz6S2N4IxzjsfNLJy43dU5u
Ce5o3o/mIVIVfDFV43sztuAJsS/w2viI4yfIaeSMTwaWiKcJUbxz6bJNaTS/Kvw8d8uTXAxmVp1L
pGWrk2iMtwTenn/uTFHtwEouyv3BvJQVuDGbYmjxoJP7frlcAVvBrNV+U+vmQGqo1w5UzPMaSNXe
AHWZLhtDrxCCQMONt1M4jl9aKOabQl7BHZJXB+cxmg+1aQ9dtO70JY8PRRkHDjZeh5hxQ47Km92f
akQccMybf5Ymo75flkzbXTbJI9JWv01mIuSX47Gs/XkmTlEOOSTYpEplV8jiJvWpxhWgWB193yY6
BFy5jehwfZKHyAU5MusYqfvLlstRiYPrm59gR0fjpp3kmecr9fJ6csOYpOhcj+3Oband1lh96AZL
8HoT8+NUKFfLAnQ4S19q9AtzHeeCyDW+TNVTuA6aj+cNiYDKae41RurE9WbzClD8fmj6FMhz9XFC
rQLZ3lg/2Fp5a69hdRp6XDxbhLmOaYfUt44jdLS+zPH4yITN0zH98Wul3qEr4Ftzk96uwETAMDCc
SpRqi6id7YfOqmz0NXdPraM3B+gPT51LcsgBV6/U9UCCqXa2eZJue4xihvV51jwykfhBnML1ucU2
abDQUDdc1V+VFueFOe0ZcHfHTFdhTK3dS9NpzkEpDewdluqbORPV6VGoOcTd6D4lXhgUtpMd+kQh
iIqCxFFxoy/NMrzB4ukebTiO9yRXMAIft47SDx/XckhOK4rfA/IppBr76rM94766xI8FevA7pbNb
RC/tdNs56jPj9BWPtQaFR48Ot9OGTfx9qOf2FnpzS+1CsROydbU03Ql9PBJr5dCA1ejxncNUJqAl
AVxcREdzbuK9reOvLr6zFPzBKW67pjzIdXckuDh6x3ly1QKht6Q8ycWahHdMqKYdo4niNCfkefwe
vS6kljDv9WsY/cKXii8SOJF2zNOTPXvFSvbCKE/rkNjkyj3o4vpcneQiJG4gxGwFh1xslOtLrer7
elj28YwbXKDPbX2SCzjO7lifqKHtye7IuYKd8W1FKY+1WUMozuLm1P5Vktsuq85af1LKWdmqDtcw
yrI+LSW9uyDTbxPGCuiSkmNLFE1HMZC9uIemQaJjWl+AxFsDm/Ac+q3JMQfIeJILSzOgxMmia7lI
YBjWZ9se3e1CruqEUoKvm2N51JqoP61ikWgGL+avVVjHBZgYZwT7YY+5PytDdzoXYzQmTnJdmcxx
m2b1K37IHUQjhWwXz5MayWPIQ8R/4EA4y2FaMfICzccMdXJRkARKJ98rAEQax1i8YlTR7X1jezv5
loF+bnjC9WFcEFm5vOVBacpTJxayJHfAsnizFrXaesVcnKpJ+7mQFeGyKktrg3hCX8/x+b0rWHPQ
LLFIRDWQdaEuHEYvYctct4DxLd+9qQEoOFcDjXEDWuhK9xyWnbVFiac+qsm3Lqr7U6iG5gZ/2orY
gnis4pHJRe8Y2RbCbcyX++c2+byh2Wp7a+4PoaK2ZCP/XCh4i/yyKnfIbSuqPRUIABe/gJwOjmcq
q5ssZQVRrSx0XbBU1LfL4lIHLxUR5NVR5cPaj4pa8ItyEOEljrKwnquTXOSRznsB9J3DKWXjlNQ1
7VPzNnV9dTq/u/M3qiJc7MtiUvY0bdmyubw4J1JcFOX/+lIv7xAKEiN4ZzjIdzPKb/b85Z7LVlq/
OilxQfliLq9IvrF325zSG/E0KLPg8rXa4KRPtnx38uuVe+BAYK0RC4s+9c+PFwWw3JfrHZxaep/R
KY4M+/ykzBs+Q/HJyE8pNvSfpcs2LYJ60enmfgbsdwI9wDiaZAUpuH2nTaR+W4XmQOw7HyC2EeIj
A2INzsZTaQ9VJe5Ozl+ld9uUtok2CmN3DBbdVfSNfbJzcmwo5nhtr7xk3euy4RiZ6chS6cXadvXa
r/IVaqLJuLzRAmLgzzdaJ6V96Mjcy09QfpIQ+GMVwSeNlhIl3i2eP9GhhXz88xWut97UIHAtXqfQ
+/SnFZ8m+UnaHck1NJrjrXzFdjEx5JMHAgl/KNOi3ckXXTY2uGD5tcpF6NLn+21DECQbMmYg4oNE
tpyz5Zv+Zb1zbQwMc5WBZzlT585vWLzmWrTRqtxYjL2yz/p0p/7VPFse4w+5KktyIdttuQ3jQD8s
G+9waS5zZHh5SKLlPBe5/pfSi2L8fDtz54lOBgPq4mQvGf4DrvwJOHeLHyb3oZ244gvCEbPG+Ogg
i3IX47Cf58rViCzRgv+A8m2sa8Sbwz4rgM/zk0aNnyRLl8XvtpWKQit6OQZuPI/md5eYmatsizX+
IS+DaQ7nhRFxQcsAGXs57XfnvtuWQbTdrJ1BdRT3KvequfPiTNa0lWvV3OMsWtUbqJTftUl0R6XG
50O8+edi7OitLtumVHxsuqrs1FaHkD3lVwWCwnssT3gX8rRoSSjKU+TJcuO7y8jVX85BSGlrpcZ1
KX48SJ/PWqyjTy3+9/ly52NHnOR54zwNzRgJi4n9cmGL+z3vHUGbqwUVBYVemoluovuvNVUlqUiu
8tjZ9YKnRIWSyqhl/ckmD39KsFZD97bcr+Ib1cQCBDBn10ZKq9NDUT6tHyoxNlBSWu1GjhJim5uJ
wuK5VU1rG4ovYoH+sXPr6boZIzEc0ckZYr1YXi9IMfs0MuWp/2shV8n10PLKjalXaDQXKb40orc9
L2SzLYt1b1AV3KV/IMfW7yZj+F6YkPi4b74bsXBEDyBXMT6kR0jLJ9cxCn9hgrcxRcszqviDjIxW
5W+Rm+QPkoso1ez9WOT73rNmCHCi44rFKCERXaPr4avhid4vEmMLhY6BqZ7oA+Hiwr6cS6CusDIY
K4hRyiI6UVnq+iI+DVRE0YBaufoFJru5HRqLhlgsZEkD52Ym3XDoRdM7i0NlqUUEqdXC9YDYADci
mvZs0qmCmmix5fpk5gSVdDUwe8SyDokYXkGbr0+Fbpm0kuFzP67TGihisLiK5uZcUq3oFCv+hNSF
tk3F73SbrkXallLDD9uB2btJGzD1W/0mFP2s/OFyYQ/xANoB2ataDCrw0eF3q2JAUTGXVwNcw1bE
ZcNik0IoPE2xsouJAO7XfIrUrSW+xkWJ7hurmney4nhaUZ6staQ9lcWw16kWZnjdeNF6XC0LL23i
WQtKcRTx9y5Ppa4ucLvSAy7R5WkSgzBZ4h3RL1w2qiMejUMLbSoTP+KyAP/i7NfO2V02WaIG9RHm
JD2SciKvjDyhoiC3z78YxZBCli6LSNTUXus+D0XkbuWFctl3yaI9AygPzDTDeWW0Dj2KXuNVOEbD
IQYKYYkxuFwI95RTjCuXkebzQc0UXrDcoVQGk4O+eQnFq5G1zfWKgRZRrFv4p1LdemPg5Rov+qhf
kdoCTCIrn1xAi5jUoCijHwT7gO4R5uTS+JqvZZMcpeG89JP/xXBerhcRmucZXsUkb6ZTivXTqXLH
GKgW3DDhGMHWJEm4Oat8LXEJO4XeAgMgZCFX/2VbKnyDEbYrcMXD+eWuGYvpdgjBWXY6bHmVQNGI
tntmhru1ICHf28oHrH/SU6LCbot12ybXUZV7Bzr5tl7RblrUNdm2qrvek+FZ1NI5mF69QWDuQ92t
7lU6Vx8hlIYH5DwivzfsL7qGUusEGhYNR/V+GLTqOo8OdejeMNxGhGQh9Tdrja+lDh9EFG8npI62
iQbp3TXuPaK5n+DTZ9jVIFDUjc5jOjciCtNDOVWdEz5w6IelY3how/Uhg8R5aMA1YZaJewuc/sME
V1OpJmuXROq8WaE2D0jGB0uXNgfbAeSqQMLxvbkzjmaX35ahhvceXtN7U2ir2qQ1j/0w4MsCgz9q
LOs2ctbrNBkUQsHL5wlF0GCCig05bQLZqMwYiZJQOvb6dEdkqwEfiyy7LA1Z89YZxUgysauvDdSz
GeSS88nwEMMlvIGdV2tL0AztGJRWo53KyLGg/oZmYOEjATGM/KjGbHxXpMFKwhdxVbM6pHkcHcq2
vV1H547mbPpoDIm7W3RSVprjwUIo1Wkf5VNxly0w//VWhEGiDksJtQlaZwbAHAHlc0s1QKBm3Bim
nga4JVXIpLg3RtkCZWoAosTEZkxEmwkVPli18jH3jH7vOgmi+gRSC2N4tUgeGZ4+bQm17od87Xxz
YBGi6bcxZm9rhhAeNb+sFg2CDOam4Nk/WkjW3YR1kgJYWp5mVY+3KLyR/x1cMLyg4EQS+2tlzjgn
lGi+tETWl1T9ZncEccvxO+6/mo+0HRF+77DOyQp3frgpO7P3QUfoO+QJiATn6WNja+3eaGLEZDsD
sJY1I51i0llO8MdWtcQtdumanUtPESCdivkfcoS5B6KIIDiA4AW8m6JDPtCHjWNFNUyqBYZyUa3X
0RINvs3Qf2csSPHXqw7QHxO0dUq+j/mhH3sfzC+3oaRvqgZCFbiYFqhaSQI8rn2MuqobA+NfQk38
49oyFD8nNXo7KzUk/wSAs25U7qYfSGYkbvOG2i/jTSPu/YwJpu/S1Q5ZR2cPzBM1PRW9h7nYJ0YP
aabU9iGw2Y1RYR4WJtrWIIm+mamgIMvdu1AtrjByza4btz+oeV0cMyRv65lkSaUBK5Ypqf+fvfsf
sndkzVxQPv8+e3dTIeNQ/i1x9/Ocn4k7mZ0DE+QAhASchQb7JXGn2X+QKNMcvnccFCCaXBJ33h+q
SkpN1VE3/5nu+zNxZ/5h2KT6HIMsm2Xbpva/SdwBIhWJuYtumIXalGprBn+G5epC5ObviTvkmTI9
DJf4zl66h1BrDYHFLw9lA6WkUNTjWlYOMn7GVTEAgs3H5Ctgnv7E3IjoObwcIpJXg1qOOxBPgKDL
Hy75lxxfuy+62z8y6kwB05pdsIyWvtOUPHCwPzkMjfOps6qHYrLuvBjCIWMDV/2YLf23FYXnykmF
JEG8+MTJv8TZ/ApNaG/jPXCXZ4v6EOORS1vhZwqiFHk4ADiwIa7l5rwde5NZLE4+Bni7df2kWMVn
Y1GSffUjmipUKtp962IQrg1muYtRVdmjdzgEEeTqiNN8LbYtJGAjov7jECTO8n02gX3z9FCEM6PD
Orq+Sp/jL95yisaXmTbsoeir7eC1SP6vbXrt6M6VMsbmYVhD2qJhiTbrhOJL4iXfm8G9Qq21QvZV
JWaw0XS08FS32lezh0+uN2wLs8sCjpj3eh3iN5ShRx9DdcTflHSCZm4sl19uzqC5U8LUEX5etjD4
jerC3QxTttVhLG1SHTfOHKrZbN01OCMCwLQ2vRm5sF69D0oCO2dt1fueTJ0/KGUfrFlcYYPwoaMO
bBUN0RHdzJ+1tpu3jZ6/aEBvfAMZzB0aVhN4V3tFBtfdGWn3xcPMyMd8hMj4oJ5gHk7XdRPvkFUC
kIOgVIGjxi6xW3R0eALEYYZpOztfcWd6RBzF3KGYraLVALnDHRG9WdY1Dip3uUOcs71KXHQSM0XB
LgIbXHM5xr1nHpaRa0BU++TUAkbvFB55N/0lqqz5YFjjdk7j8Zhn5IpQbQ8PucVQJbbnWwVhqyBd
p82cEBY0StXalbjC7hMHYA9ikHhOftOidIAU5HwtkZ0JSCxbPtbQ+ETexk2UYoZVvxS9mW6Uvtwq
apfeNlqbbXCQsHezcW3o9kmBN+B7bToB8yWlles/PDWuj3ExPKsJdgHtTPoBeNZ2rpjCGa3e+70d
XaGF21WvmQIjJy11hjExgzhTkE1U1YmDJNYfYG+Um7hF+SaOP4X4lV2ZpAmCPgE5psD4gu2DPEyn
zT49Ujonj3MXqHacbhvzFWZ9CXBpo7Z3jjKVu0gjn9IDdi74vh1tg7QgA38NrY6WkdviVp9xwSOP
jt8rcBPcu70yI9nuvBRt+B0LUjVQVw1fl0Xfiblct2AAZC7Wm1PONwZoE79Pp8wvmmHw5wSrRG3M
ygBSgcj8pqidIE43enV9UBohDsf8GKX3VjOYCqbPjQUK3CH3dN+C0J6Hst+0YwP+vnC3bQIKKoyr
druWxQBD5cBbK/x6dqI9abLOd131a5L0m8oBmeYaO1pgBOSs7zzx0s97XbvKpvu+r44Ewni3vYOt
ZsTgsjSPM3W2jQ5GaOP0rlb4eyfTS27ru6oDR2UNCbAwEOUIfSLNNyRFFuRjNYHcjJ9rL75VK/L0
sUuYfayockkGIdzMB6yiwSl4FZqceVqRi++inWqW8772EJiCxr/zGLz6Vf4cVRo1rJyNfTOEd40K
XjTdDm23HGeNiZppBpo69jvdVF5co3hEkffFKiEVFYYFo0qIjoRdv2mi5SEdlpv4KUngS2rLRkN5
IJhVsNtRvwcOX+1Um7SZHoM+W5DZbc0lmOqZuORxQI/zLk717NTbveeXw8jMqcRXOvfzlRk3bFey
AR7T7slq871HiOWySR7B2FFl9n0+57xPnPjLOlrz7WZZAfClrjKesrVi5iRKBJbuUc38bmRCG8/Q
9roI62piKg7IjniojPKKRdbaxdaKzB/nKTskwHm/dN4dcGLCMBkWcN2MSszgTtFdt3ZHWycbO4aT
x4zbvF5pqBGxBF4IuFO5jRmTqegsByL6FchptSun1bIoF13dZsHKYzjPq+XkuhQBwU7MsOWqXGj9
rG3KGHcBBR3CB41udHIYt8eiJUzX9hFP3VNdYOUa6SuwABQz8PXEt2glsQfPcTHRcVEMUqVigRaF
TogtPg4dCZWyJbrUWIiI1RmTYBvB4ehzHxYP3YwMdKSR16uiG7d3Pfif6kSOo46KA56iWxkhSSyt
2bV99GHG+FcN5DYZV8mxAjhO/RP4g+jklkhrdcshKpIDrN4II3n3pSdL0os5UT5ZP6plwRAbyug+
dWB/ikDALCb8ciKvOugVoCVpYrhQHWSIydFfQROGB2epdpEdrZumB6YZidiQXMhQEbxlblgWNZmd
jap+2xjIpiOVu216G4242aMDzwrHr82KFlfGw2SAQwbFDDigJ/PBseYPpgp+siDTaDsYsdpxvg81
9TrKbFh3zvhV1VSmY719TCYsoFWCQgVJYObbGAQUJqGzMcwgysoaYKjDDB9pTAJNRDYuMTlZerdN
j4Z200062KCpx00uEWGUokO2chU5PvmUWpF3Kci7yGdzWciA4mX1XBJRdnyGHkezHU5ysfaQGheE
SahMlbIEJqEkP22ZTJmTPdf7wiPxKt7GJTJohAmpLQ0n2WzOZXWQAbYIFehto+o/9EUXXDWUJcsQ
csySxN8AsbwywXWZ2IrqPYtQkisi3ZdV0A1lcZB7ZmcmPC53FTIbsI6IrPuODKbLI+S+VjF3cDaY
BHWLyYT/zwuP5YhGEflPKD/8H0MEuGTpfJnzvxB7Lpc6/xu5DpfyyZ0a6ulfh8iSvMz5uMu/uhwj
t1XQ/4gYuNG+SJ2v73b+21W54901z7f6y22dN8hn9svP+KUorxK6w8oIZAbhjXlGdX6cl0v/cvhv
f8nv9//20N/dNLbng++4mM/lDMwbo4uvZjONMVzU5mjXqMxB27U9yB3hosEmk8UiSkDPCTH9K7lu
FU98JHzysfXBIdB+xpy4uQtDVsJP/qWIKixE6ybVAzxpQY15+USooSf94Agsi6LnjhrIU+W6XGhx
ORIu0hATGbX2UOcuwJpuhs/UXJWT+BEmFOq6AwOm0o1C1Ru9Bm1urAtkEFUmk0w6og35jDunIIyY
UqFlDssVVU6unhOWl3W5UeaeZendKdWU94cRzMMl9dyKcL5chd89b8yUcYDMi50T2Og5YSMpvqQx
jAnSyn9fyK3ntOll6+Qaz6XFgESmhBeUerZu1Xw5Z0CFlMeAafmxH+t0DVLXU7Zzhu7NGL9EOpCh
S4a2Fx8agXcBD/TSLQiib+Win7zUoO1b56vMrKEeeERaRYRWm/VTP3pB7db9JsavPBTPxui/F5OC
/Ye4FhNTbl+Uwm7TuyhCggH8vk4ejlohHDnRK4aZ/SFsJkweZYMgt8nHQNvrHDnvcn+66DHHparO
+UH57M5pe5kULtzC2oQClCQTvoyUMH5XEaNG2AVcosj0IzkFzMPIn2uyc1u1zeGFLaINxN+jAanu
HJfQeJzbdM+QYN70Cc7vInw8i0i4PjTlGiQaiMnc0fE9E7gDL+tvWyMjUCSuL28ptBOUQ/W7FZ1V
Rm/Gw/lAcbR8n3IVdvdraiyJP1dV5i9Vimqn/C8yhyqz6EoXM/WQ69m6UNSKQ41PVm6QgYJBXNhl
gONCOd0MqmP+ksSEDSXhAT/quCjO71e+CZmtffdiyK6/5ePCeNxrIcRnHl+JY8BFFql9zDabDXYV
25pHJt+MrNaROhqINW7isELK+e/oCzT7fgVjyL3nCi1e9u9W5XUvD0auysW7S/XlODP2uJGfnKxr
8mbkalHlpDYu67J03rgmoB7VyMnP7ytSBvugrogeiW9a/lvmmvRBsjjLj+pclLAEeSOM/P78ADP5
jy63HNWlG8yMExVv+HgGRYhvA4KNgii4KBI2QWAwWsyvVVvWe2St0JGWyXZ5+LkYiqeWoHkxMKZA
qbk611RZuixk7ZWry1qYu0VDIV9LgndtkPxh/YiLOF66/EZPjk5k8Xz39TrfWenNXPVI2lHuqmXd
nVFRTd5VR9v85sobMZGwh3B8lA9bZuNl6fLsL9tgHDAzjyzFvxws/+Vl9XKuLF1e42XH5Xrvzk3K
pyHDMF7+eNlwDk7clkReeVTyy+OJZ/2VXD/fPMF2AinKpG7kteQ7vdQtb32JBEpL1rFEpuJlMR4G
hjKymv6+KC9xbqrmaukObp1vJNoiFSM42ZbIVVmS2y6rcpuEFf6vjpMHT+HrpMH0k/9f3t8ZKyOL
cuMZTnGuzHKrp5fDur2c8MtRsvh+/Zernq/170/9Zb+itSKx9FFb1TSQzYzsRmRJXvF32y6HyL26
HAXK4mUh38dlVZbkef/2qrWEq1xOkQe++1e/2/buqu/+UyQa/BlOlcjPym+2J5JgjJirSeTMZbG6
Rr0ie0N/ctkoS5dtZ/iUXG9k8v185AVJdTn0lz2yGEKz9qGy0ySL79qWmd3Lh/LL+rkov6tftsp1
ebz8zn6e6aHSmOTBkK0aIT0Gx82r2m1tXTXv8zWzmTz1OwsZJux6Cb5501M2lxAZukF9ojlBNm2u
nQfiwpjvrEPzVANMNRtSbquGW29plge7MZQnHdbp/ahXiNmEI0I34LaRSYMxnGbxEWX7WbWtR8hH
QM6NkKBel9fX6wKVxon69FiYxTWCPoQbiZME0OKiwB2LZj85ROvG2d4pso17/4PPzclaQvMQk6q1
mAWJQoCTRHcuO9bLwrv0tr90ubL4u8PfbZNdt9x2/g+/O+/8H6bMu7a7vaoiDC66RLlwJY7osi4R
QmdYkdwo1yfRSfyCNXq//93pttUvGwRVax9QL42aPL1wnTK9k0eOWQOxbW4e5I5FfoK/LyZRHpGj
rF61pLUDDSMOYnjIXE9oBOCZipDQFL865fWg1Lzo6tOUms4BXn5W5PgZdy1Jqo5ULuIBAfOo0+jC
zkVo6V5rEWeavVujHF8SDJ+/ughF6uhHfbEG6zGc1VfoH6gv0jyTMfbyw6S5VQBzOvbNpJzItyPU
MGj4CaKp2m0abNWDBiLJpkjRbW2IM+57BQmjrwjUWDsdMX2/Udyef3EPSTI6hFOfbfOlQo5q7fvN
FAODTHLcWsNODTQru9LoZw908c+Zra+bpCJRpyjhJxvvriielQCBTn2DiybETWxskfUgCkYg3CfX
RgQ+XFrfc2w+jHkmmx0ut2McEaWwDXSG1aLahRmc2VAortSULODKZjSt+6jryOp2Yb4tzeq7onl3
SHdhMAUPD6etHwgOQcGH8QIGmzvPrU8IzKFOTWCuQW/kfozTl3gBvedgh0FwYNtV4efBbh7cIt24
aYIDns1THfMk0L8ZXtnfYpq5Bl6jwqW1dg7qnVtS0d/hbR4tIahRxfMM3R+HuyUr75tK9e6Y9706
Xqyc1MpxD05VBSvsJaRiAJfmYyxs24nzws5tUOzvVjvdweMhwe5it+Yp+ZZpG5FzoNJNBRIxb00w
UKO9Q0u9xfULtzKAKZiE5MVOq2Pk9eA6jC7gvoiwhWa2GwNKMZ7xxoepatwra2nMjVNicNR0T94a
GhvHQQDadL0P/5e9M1lyG9my7a88qzmuAY5+8AYFgD2D0UmKkCYwhRr0naPH178FKF+GMuveulbz
MsuEsQEZEAk63M/Ze+106mZs1G3ymJr9axynh6yYFOI+mwabkPZBqUrXB5kA6oklz6XXwrtyoSOO
T4mCtj76c5yolxK0OmJ+zfRRYx4ct/k6F2YV1EsmAlqpjgdgrr3aWjsCQSw/986tnMHiihzmOi0J
CuWa/bGYta+sPllVIi7alwQHT6EM+edOFJ1LykwQjfxCG96sMXd810AImCvWtdHHPWiOzF9H/xij
AYWXjjOu9POypyabl1eikA4xmeOnbuzw/JzoLiJyqJPPxhRN+4wCK6KDY3FPdOzIOpdehatJHAXt
98I1212uWR8M4GVLW363ay1+m3X1La2n8lkOWXouzaoLrEoLOOW0NXQRaxTEPzDMF3dJnGcwKFd7
ZHmC4Q6hZ3SdZNkeR5PrSkWHrRdVdMBsEMF5e8jG7LujjcekdWpsvlDUy866zTJGCDk+i159Wyzy
KhgpMioI/Ygq0PicTXMPbYnhHxL5a56iwErWtEPosywO05M5c7Jlffx16awaUUB+dqs83cnQeEWt
UaGPyayW9F1aCen8Go327C2duFqj+KI4vburlASF1LDDhzfX30rUWY+pWkivrstpH9F2n8xY8Qdd
yqvtSIBI1vhZ2BYnCTXiOUGP6yr2N6LOrP2gFNm9RfZGYulyZ0OU9HXV/oARuwi0VlSkYU+5T/aK
77aMGELlnE1VzRvWXiLNeSIna/c7ce8/i2k8kN61XPO4BMOeXSjHTsjOT5nFWlPLX9yEq+HgAXzk
9FOk8uxE/A1XHitB3bM0zYOhZ4/CyS0Pyy6XP8vMJIIX+0Syq7abm+cKueW3qMQjUb2MJQgvw4mh
7eXIegkqIyMsv4zpMPmSPxdE8ydhEt6Fy2afz/NuEgz+TDAfChPqCu7jna4slWfURXx0jM5C1MSv
tjd0nYM2Pw1mpaKAe1nICzcB2uhF+8lgMuXBWhq9cBEXjIXQ59MQRHGyq2SY7p0enum41BeZr0Vy
FGgExWp3eJ2OhqynmzEpYYBznCvEzHUJeRVZQJOcr8xnPDxeP42V/dIMMXr5xF/C2jkM+uryQ3zU
GUt56qTEcDb25Qmzm+lZmK9oaPIrjyoNPKeYxwPw+v3cjEDmVgOkQ5N5j0mP9mstUQVOMZ5IXP6M
/PwCe5h9OYXdvaxIzV1sskKayegCx/1cd/RMhaQVFKnRTyXqvkXLgHpUfxxG3T7pFbhEQwr4L1nm
x1PB9xdHd/oiPpqEjIANy7JLr+hnfcbsUyu3HEZgXsf5HVmQvW8UKS5Dm4KKSe7rlBrQMBksGRo8
uxhCfxgKHEGyvTgojryeev8L4+PFcmE2RPAMdyU5br3OYCU0pd7pdvZEZT7oiio5qHxiQUZo4kHP
yIjUqlvqoPHJWjp2HZqvVQB4J5ThYcFE5UqGNxKG31gxH8AaFoGb3NEUF76ZWjNEWa5GShjdCUvU
ft84t1BVEnR8yF76QaNbZU2PZmLGhxorrW9UyxHbi3s5azW94Imf40VVPuYany6iIFRdIUpOPXlR
29HZ5V9RUk07ZekJqEhZRidIApP506BatQ/5Gjtrcham9TjN+oHGXBZH+h7PB0BaAXcIOaXfOO6u
ndfuzdR/obvNDzTkjSqjUI4hsCez0D5myHEfo1BKT1Ti4MTjqcf/H5QMLtKd0oumQgxQwp2sST5t
3acoicYTgjyoFstOWOC27YmI5aKqgtAdjySanjM6ynkpwAuYD7OFYbSDIBhwhTqLwu38MWc+PpjY
9UWCIbYrph0yH4a+JXnuxdx4c2Exm26wrM6lOyNSa6OdUCwmaU3zMdQe7CW/ZSMGXPuL7i6ZP+sE
A3ei2enxMu1wDa6FH9OkFwXjwEygKTaTsjYt+4s5oIGFxmIor/OY2YdIH/nV54r0h6T9jAzSa6S+
fJhm5SFpQV+WcH88ThIRcO06lKIuvNExP88oNaaCdBcl13b5pAAVmor8SIgiyWwxNKiyOXWpnHx8
agsXuVNoNySBOHF/cq05MF1w1WoSowRUHmIiXIh2Y5yMAvA2y1MKGasDLKkY3hKpOFDD6RaOsLAy
mk9EuGExmL9SaSOez4y/1+VynbDF7ujX8kkk2j4+VXaEQS0Z7pdCDWr9GZWE46FwVJBRcUHNLelF
mWSCWS9nrkp0gvuGnyD0aOLWXgfUF0Fk1p8dczi5va15ausErhv/LObsM0oT1VOpS1xl2T0BIHJR
7aJbnSLnLSZU3izCbIcgRvU62+n2bT4xTdLM59h+KVj/0I52qkDmtbWDTnwtICcrX+woBrPds3YA
z6as6WTj2quaFWvfVsxboo6pGKNpVWbxU0L0t10tsF2gssAxRXw5Myg3CJ6DWcN4mI+QkaA75MWD
0PX0NI79J2d2fkoEdT7uLN13h4Yr1Hw3IAPIJFpPy+mInTP9McYt72KrPiXknAqLyGGLa7Ej5EnY
PfE3aa940WSdROuaVxYXrBkK0MLheeKrOuYkwe+V13IUTNQrt7qIhGY6FmOuhsZzwuhgOydGdOI3
AXxTprqo8iGbkFHnxfgNZP/PsCSqPEECBDE39QuQ1lBcgqUejingon2TAoDpFX7C0O9OYxje1BYP
J0A5e+0VJvQ7l6QfD2XayECNMeODfkl2hb6OQAx+ejs+9NN0dpkHMavKUTbDmuSD5Lx3RybhGV5W
Qks8vVOPU1oYj8USIHqhERofXSX+XM7y1pqRvHUlURpTLJX7PNJIOyn3VlzXt44FtOao5S1Lpr3R
rUuTsSGn2vlSFOS1tnrW+bXlNJz9zsfYaoKZGcAUgpe150OlGQdjgGrW61NNMbZNg9war3lJuCpt
ySC1SFlstO/2EgF6NlMWC3aY75EfFqg80wPLhtcGTxG6yyXIVfALSjZCIBm5fGpLc3RLeZh6lASE
0aDEH89i6T+OiBbOZfrQq/o6Q7dAoZfF17IgZyKhAGSSneK7MyqLHvk9qfQYYKEM5j1n4Sg6XER5
8Yz085vpmONr5bgvjcylh5/ke5IqVhCSWIRrvT5OOudXbtxkZopPubRfiEfwaJBqWL2t/Lwg5yRZ
svQVvJ4YftAlhU101Mr0U90ZYN+6EbM1EtkJy3qQJsrHMp2Tfat20OPnYkfWGiQEbXmxYtns1CmH
Qc13aZkpZ07VrjGsyy6c+ngPQgblCnYWB2GaX1Hj0+JgUPTbqI+jB/y8PtTzMAAH9G3QrP4ocu0Q
2e58tBZiE8ny8KTVFxCPmeiIaSJk1FSdwJapAt/qUXC92Sv2SB8m55Kbofki94/UZMzbC073RUT7
ygzB+Udd6E1N60CmGZhyxHa2G6l+5lz94Xlhtsxq3KhdjUeqo/icO9dMBTiY9J35UrBcIqxJ9StU
ab4pJXxlJGzL0CCCUbviqCem6knaYpMcSYRI2wGMMeox5sH3XQplNmfxwUiWZ/gt7Nncx0Ueskwk
F1QuI3xbbEGeZbBKHpz2UMCdyItiPiLDfsR8XO2gXZ34UVc7UgI4lM6+LyHq751JV3zLUn27lsNj
ChbfDBFvxbZB50SiTgO6nQaszvnBcQbuQSiXyH9M7Ry7JIOFcw5FQmeY56I1xpZycO2Y7ohDiIOs
nqaxRVz+FBvdp7SrStzgGexFZz+UqXXi25BRiz07RUMf8eUZzhJk7YTAqm/4QWNx0ys19x2g7nHd
xvAa+0dNRNhZ+hHJvIHjWyM8vper+23RtHtNEMaXhiuQRAoRjNFutuOfOZ+l3yize6iT7EcyWm/0
7w/rIZ5Sq/9iUuUiFTn/KAGfqymAJDK0D26RQn4MS0gV/SuZHXAg3GsCGtLU+yBrOvPys2mU7ByG
0Wowd54ESxBPj9Ka0K2C2RGcD3PhK63NYc+6wouiNr71FXwNAm+AH/SkHpRAGRrRf1xE/1pokbhV
fHr33SJv5AGtHYHKpgpSYsPs83LvSv05ddYerGVHgdatNYj5vm8quW81XQ2SZkJ0rRODavdpfnG0
7hdH7X+1xf9GW4yPDDjzv5YW/2f+9e1r8Rdp8a+X/KEsdox/OK5D4i9wH0NQAjf/VBY7zj8M5By6
rTnC0thCC/oDCaSbKIttEyIQqmPLsl3kwH8oi3X1H0KsAbSoii1ThQv0P1EWa3+l42HnNIlzWg9D
FUiV9fUYfgcCpRrQi1Y3lGNXdO4eAloKj9m9KMlIiHS014q6PLYNl9yopYAH6Ia1HLKbX8r1v2Cn
/k/ZFw8VVuT2//7HPz0MsL62y9GojhB/O4xFa+U8LINypIhWe+RNO6TH9G92q36nRhZEaBC8hLUX
zljH9jtVSYNYwLr77av7A5j0l8Pgy/hdZb1+GqSe6pgwdGqDhrlyuX/DIzmGlrbuoIdHFU5AEOYG
1UFNEScl9PXBZnJWUYwEt5K4r/nMCiUG6VhrBXC6slQOrT4MtzEBR/9vDssw/ooOXb8mW3e52MHp
dVas0/o1/nZgU9biWaE4eLSHufQKta8ORtrca1XsXAvbdJn0GFNQxRQF5SLQYM0066dUGDWVWPCa
w2BVO9PCsBb2Eb7Kyr1qU05JxT5kU+hcW4DWR9MtHsZKEPP+5yavbZSSJKUHNSC+XTlWVOHceLpf
iEI/J8r8EjYsLailQSkCunEXbcaeSv2hNI6FzMuMnhowQL5LRWWm+EUk3qicIq386Ybg9gydYm8T
ArPo2qPd5HehltP/UPXYH2TW3alF+32YXIZTihD8s8s7NV2eHSoUe2X+BsfC19u02k/dzo7O4TCu
npm8IjllgN590pwdC4uBBlmh7xuludnpd3fOHgxK5pc8y10yyVcuTpPPl1KMH0Dcr4WP3tq1Lovd
wk+FKK+5alh7zU17z7SPDpnjV5Iu0pNEtWzhVfWy2UEcbQdVmJ+cWDvmKYeVFT/nRoX2UVtcz2L3
x6qe2EJoxuSlMK35MHWENpIp0nLBj4JsgbM7tsbZdfCFJJ1zGAcSvZo5+VEWCqZzGMzg8n7a5fJQ
uRgNdWQCBrr1aWge02cc82+jvQarDSUs88oNJISxewSC3lInzIkHN2gjc/ZNWFK+LYdrRLpVC2rJ
s/pl9gAW7xE4PyyhPNplFqH1MZ/xI1gHoaWnoad0Gw1y9OqYBWExfoRktoB7aijZgDw811PzZmnq
PrQftMX+gotLWWe6Yg0CenGpCEF0nioAoOpjN3U3O8t/aAZlj64gyEXCrfFbfRo9dRzioLQ/a/Vz
oq2hQNA17nEjRUONk8sMbMJ2VdZt/AAmlZLI+GOiXG3WHeXu1tUOTIThSWES3qOWAuWIwrmftXbv
AHV+MIp1og1zSMNXcJikBClYWN+Av5s+VKfOB5PxEw0x/iSNCU3eKw5XWysM2r4pDlpOJ05PIjsg
W8K8K0Pgp9lIBayhAlZrQh7dXD9XvW4GsQVGSDHZGKQngMdab6rp+PumQFoZNCkzte0JxWze5lVy
XoAS5NPE5hG15l5uVtT1oSGSqLS2+9um68uPEN7y33bZHs/Wnbc3eX/t9tj73e2WhJN1SBXz+Ifx
dMDZNU7GS0Qddbc91m9dulU9xLzSRn6Xv4iYOftuE1SSdlO1l/cdNWzkXiVtK9ie3jaVq8VU2VZ3
NKcMlQA+UumXCsry7YW/Hvy13fZKXGwiy6hTIFxfhB/4dyHnYvWOPqKa55B+O5KZXt4R1duua4mC
MhoNks/6wvdj+2XI/vV3tkfn7eC3t7e3A9tuNtvhMoSUPtNk4oVy1TNTAnB0g9NL4fRUIu1tzKAY
C4MfT0SHz5dRc+niiFltGkIgVQ8jKdNMVmUgmcuf42n4QI30e9Hf04FKP1mWuJaFdS7HcqCuvHwy
9P4nSK4zC15E3yaL5bCmSJDPPasC1M+szSb1pDCwe1oUObdcymOoRk+GYglcxzheBjulCBN6JIzc
h5nqHuemexSR4x6Gsv+S54SQ9czKrVYys3cpSmKusw6YPm5xOYfXsvwCmhPgvJMFXUofmfGbkrBb
/+gGG0G5JY+lTrGGyILJT0xCmmNVe3ZLFafOUN8UNDvnJc5PBu3XD0KvDqHSfoP/ztLeEDtZjtBy
zCpjeG4eMWo43hS2hKnGBmsqvSbdzk3NABYDBP+5jhCb5wHqrlPYIeFXR2pvbeyquyqHSpthkpDJ
7OzspBAMv8s9AT4/Gn6/n5v+3orJ+CDQY9l33zM7sq5WYtUBmZBpIOKp3/XdetFyK7+3yFGVTrR3
2r7fN1414b0v4BV4bp3MwLKnj7OFM0MvhaSl4BgeF7h2ik1KedGREOEwEKBk90n/XY7FD2NZ3gZV
fjQVWRJ1bgNiUVzgg1zqohEFY5mrBWuD1vbVPq0uxk/mey6uzdmrugakYDwj6cyGr+1Eto8te+hs
dlLtLAvVHC2CS5z1DMYq0m1+YdLEc9ShiBhYnSoLJpLCoh7bDIJctj5o8wdHrYAMaXZFAyX+mVTo
qxvtYsrmuwbFYD/j6a6b+2aKXxNX6IGw0/hkN/25sPudPSb6i9V/LYdEQOY3WTbnzXRUKuVZ63V5
GAywEFoCw1mz3kTR/LCmSeASaZodiYBUA9wcN0d90ayJ8DEDn3i13BZFB8Bjtni0qZGOWAR8NQ2J
w+IMEI2+b20dfqF5nE1xBdNOaFeFQkw1Ak7se0vE816lngJYNaqPotprQlzguk+7aI7toO0y5aFi
NgN68ccCahkQD/Q1loH7qBu/JJW6BAjFZy+KH/Ok+MZP/DRQhU4yu9jZtUm8F/V1u/wYdiW5YJX8
YJm3anhywD84U/dUhH1KzqL4Kof6qMdlQWOPJLLEiV/hZGMvcdZEReq4bn2fLpSTmgGTLp6gYgr9
zG0cat8ivyYyelBjWnfm8jRY+tNcDK9jqDu+7Uyg9+m2gNm26cKRAKWdMjNqKYJXR4WoF8+Kpiep
kY9pNT2X3EX/6ToZ55YgMVgfuFqC7IVhcnAK9QsFCpzELmSoMuvwMzSdhx0w8hpYn22WPI8uFj53
GPSgP5T2naXX91NKnYHLDz0ABCFaRMlwOqlFR/XbeXCgtbUA06n8IjWknjoR+IN58pPMGJrcNUdP
OTcguBi154cpwRoWzc5jKNudqa0wxYFScQJSU0Y5rEjFfbJDh9EljnXCGnrcZSYXYYlS3qzEkdbO
C5l4JhxRiFY0/Phx5MB6m31HK55iT3Il1/7M+jeyhuQYT/PV6vABm4p6LXP4zQvwY7k8CTj4O0fA
qYa1/KXWM6xzhkYRgrX5aOgf7OXiJFCAkzC+U9X8w5xaP5xJ/TpPuMXDj0psncneuZlMaQH3PUcu
3ciQVEgSNL6XY/FSocf01OToXuae6AirsMEcEGd7o+1ukCo8T8Utbyx9lwBcA8/IM9tjv57WcgwZ
kTXvsqr+0HCROeaDeN32CusCtFsPwWXm8n9TmMQcUF9QccejuTZdlH2aFSX0dHe+iomKe1zMN1Gb
u06QagvHBXYofaUFJz4dGIkyGF5aFNgNLHG1CXGMZxI7oPrTPmIonK961Ni7OCmfpBGeirq1gUIK
+w6p20g8gzbtifrxYL8In6AJyKZqPd1pyofEtvkXrkdigJVE9xwWjKo2Hx+h5TsXgcUolyGoe5Na
WvIz6pbyftIrNmh7PWMYvuIYHHxBUCxf/Ew4lzOFkANm/Y52IWpb/a6qoHSLrrhza/FD0B/yFWX6
AhMiyEXosUQKr6hMnFOhVg/gWfHclKRoYoFrKJPenCJLdqpe/1QUi+BcfTovXXQ/UmDnotfpN+J/
PIqx+d2bijeTl1QntaJOXg39GbfUnTFq7S3CwW7mCDDtoi2u9VzgGFNaXmu3Xrx+iXVRpHvia0NP
FWgw5labd05Dx4+yz2mW9g5rDmLpybr0RuOeuqbuSTYayxuNy7EMs1sLeeaozc1bUkXk9IbdxcWK
d3an5Snsx5kWq2PAroGYU2Q/Y4tjdDOq4gN/puDMyhazuo1mdqcN8zoFN18awsXBbKhHDZla1dk0
RfhWcjnVrP3m4Sakehoy9ch1iQgcp8Slq4Wnkrmwb5hlGCxLA5MJiXqjzXNQtGDS3Tk+lZ0z3vJ1
A37gx4ivdV+onOjW8il358Izj+kYsRjqmLmANwUbTBrLzdGTN0p7yA1CKKk2NPgCQ9gpFMt3p5oe
TPfNSgJOixFVFZth3ZBzDb1gu9n2lPX87SkICg4XKVZ0cXN+p6qlG67n/f72NE5mWEXbzXh7noX8
71C2vz/YGi4NVnrnZV8RaBTzab+j3ZKVHPMv7247y/UV2633124ve7+73Xp/K8eYGavyBhvvikvZ
3oDx21Q65/SOnHun0v33jzkbMeWf7dMw8CcWBqxwNVy8v58twH747/eLpmh/Ue9+vdc7BS8RyJJ+
7WnEF7xwxoks+k6101/7//Z8RKQm8KAVJpRt5ML399/er4cygZ9b7JgqdRTC17+ZbSSe7WY+tCeU
uh/zRWVWEKb3IIBzJp56/mKZ5GJVkXY/KsQTdBn5t4Il3imN2s4vs7X2bzth0MAPh1ZTPMRp9Jjg
MaWezlnd570XWwVNPKMq7ubehlzdFe2+ccL8zilauQdMtErGuEuAYn6XKCBhlNic9mM9Glet1T+l
qmkc0OvMXk5y187AW0eQpkV/G6PfyXEc/WrTRVlU+Yy4ZYyN9NgPMr/Cj8+vqMRiX9W5hmFsJuWp
xdom1fvUdruOadEsr6iXVmGCiPcgNuxuqa4QZz6yEF+uQ6ks1+2WIwWThMrlSrs+oa2bUnfOyCbT
U9skf+wWLdpy1a1ZIlLRIgrCh6bmSBbzc4Jf4S5NcDssM2uClu4ECqswcCBEAweOfKlbAs1TGF27
daNRu2jpiZ/SBv5uPBpWkN8MRbkTrFTOUdnoFxE95FzY+Ix4Q5bzXF6Waroymk5XMyo+NMK0GZfZ
Q0bKeM0UOjYzgoUdAhfqQHZdsEzPqTBMySdbyPpucZycuRtiJsKgv4HvF/uwB+Dhts3RicHFLirZ
IwPcxoYF3pKDfSOUozhYUwJOCDhMlyav0rWgqjmVelVzBzPhemvb6OOsXrHzAxDNS9ZLBOxQ+1F0
voIBKRnZ7uuu9eyWeyozNOEc17w0RWldTJLuEfrYa8f2m8ty/mrTxIEg0+2U9V6/nimsL6hTGhYx
J38+FtuUVqbWa4fxqS6Z9aY4B67bibXdcoYx2qemoN2viZmJY0dmHg4JkxxTRBGdfsjS9GVxDVEH
QFIyE63X+tT2vDXWOknVRxnnTPqQpFCzBQIHLf1kwoeu56q7KJD2PNtUaCHyI7kKtVCu2608chwW
YEkJv7O+S4orpOsWTY2pNIFuKiWN6eZl6cVZWsBcRTPOcAkHYNciz6663X2W+sE1JrI71kcjZcam
S66yr1QOYIU/99x23zY2+CILk4YLVrufwbTpAzAAY+ZKnKyfe1wYne+sn2G3nvTbBuon0kYNGdfc
1iwEzfSyxOMfG4UscJCf6/1fN4nQxEhDGBimneXT9kS/vqRK+/4vO25Pbe+2Pb/dtRE44PDVtV9/
5v2J97+6PfZ+1+0aPQBuPgOZ+cuBbfvVeluc5/5FX1PQPBkn2W+HTtg0SwDD3W+7/jq+97/4fnjN
duT5QOUspBfgb8+MnHCukaqH9/22W387vL/d3Xb522G8fwRDl3zL+4Z09xAKIqRHrrvEapt19pz1
9tUZ0d4XEpGuQb7CQ0XB+UhuxmuVG8otlaL0Iyo/O2bpCQ2+mBjqONuPdrvcworIVHX6pkqlBl2B
PmaSJpw1M9fOEHOQAfbLQ2Qu1pFZfYwQ9j5KX+AaH3JqFjshs2+Cee7OsVzE6h0rXaNyQk/n12lA
f/BqdZW6m238xSkPSQWF31laZzeO04KFR6iHoqs5g4V2MHrnc1jO6p3V56800ZsD1Q2Wo/qUwLiz
xYmD6MilZzpouqmzV7SHaJmjuyUsvxTq7Lzg10NGtq/lpN1DTi7kIHE8D480jEFxdUnvzyye/MUZ
5C4rs8+xgh0fSN14NRoKSWOvk6DbfqOZZ5zWSsduSOn9d1N664zhcxs6SPlUpPSGH8VZe0m1F9Zp
5iWf893Cd7ljPA8hEmqUVJ2xujSETytk/DyHpir8Kp0ZiWi1IxaG7jyTaSaW0Iuser+ERLA2rkFW
EGqmRh0JVDezJ1FlJhX0uPC7SGYHV63MoB7b+0nyUFl1qF6p92gG4VVLb2U++JO3sWm/dKqp7Q1k
GNVi6PukfiUFIHomcfngoEDZc5LcjSMIgspIH4ZGQEyV071CXN0wU9Dhp2yc8+OC0I4lGJrtzpKP
qtvtZJbUu35QSpRe4Xgxl8Ubk3ulQ6qfqrANXcO6TkQrBlUlYgrQPeKNL2loOddxmOsPnZucO8qX
p2pI0dKVYetT/KJNroBp0OrKujd6lktVYZRIu5f9MNTmk5ZG+1KilQQTjpJv1O4gCR/SutDPeVlO
QR7GzqVJRgzg0Xxgo++YZ8/HqRv7HbUzjNPushzCQiheG/YtAqdIgaQ2VLswVnZkh847tYAWldoK
OidjlfHMi/JYz/SCnbE/WWVBlaPHR2j2tThWc/rTIM33XjUq13M4o6i06RT5xkNO9xv2xDDu45wQ
vj4f31j1AQ6xFii9pjg1yHYyjciHrfH0v03ff9P0FTTayET7113fuwRcBP/VdfJ7Gswfr/v/rV/n
H3ClNG3rr9LDtSBH/ZEG42r/sIiA1MkM+mvPV9Vt2zL568QE/qXnC0zO1lxXGPyMYF3+T3q+grbz
f+lzrlm+HJmlr3m+5t8C4BI7AVhUtxl2gYpCxth96Q3r5tIC9o1yCs+OJgLONyIFpsw5pgmZn9NM
p6WL1SPqCqwSdUq1cn5Aksuq1V3u3RBQi6XUX/O1JRNp/Y+pCElvihYsgkVG5YVMyKGindbO9X1u
p5Vvk6+7b0vEd3oK12A+zJQ/d7Ey3PT0VQVCQXZ3FSwTej5V2vmBmTX2TP0nnZAFikB0McYiv5gP
XIOXnVq3X4omotMFs2o/p8BcUMfF/TeiuWMf9/OzVU5k+0I7pFgTsypa8j21+uUIuBihVb0OgjL2
KsYlAggq9z7NUF8vSlnuU8ZEVwnRcSpm9jCZLerYZWgPyUT/ZskRkRIl/k2RmnsGfaV/6Do9OXZN
+DnWSTZ1qyG+oVpLgk5Tk8CeCNpM7WXcyWFQvSIpTgYR4Ql5UDUFc9JQaD4SSuXaaPQoefeBxCBL
oxIRjKkj7w5p5yZz3t2JjBWNS4gmc7C7uc0Rn2c4NMJkfMhjmqSWjYQ2zbJnR32bhuo0xOXwQ6ZY
sdrw82hgGSUaYPIVLewPc9po5K8GDQRMTBGt7SWTQ2kUEVu5aoIATX7QgN0f3FbyRtCoENXYGIqG
MEiRmjlccx8W9KP7Wo8Rx01ZdVoa2o2Lkl9dCJSV5I311WKUVPKrHjOxW/eeu/hmVggOpoRiK8KV
0IDIS04Cxf/pIS0aqoGqS6p3mIDTcNPK02vK68i2wHMKeSBmU4HUqJ3n3IovthNF+5HJzLBOyWix
pRd1nSBum3adhL3f3Z7d9tse+2d3tyfCda41Mena7inrPKxYZ2Rym5z97W9s71dvz2w3me6jg2S6
9/53t8Mwtmnh0r8AZsCj/9cD3d4TCzAC13WO+d8f3vba7RXGOnt11nns9or3J7a7UbpOl7ebvx3f
rz2ZLpvrvDmKMGv/tuNvN7cdtz+zMBVXQrP2iQWvmDutc/d102qiC0grBj+9LrTGaE1VWef4wzrb
N9d5vx5NH8riam3Lgz83ymxQHlrXFRaIKVxdOIzc9bFpNLS9Hh7sZvy8vWZ7tHdYU+mOWNDvGUQq
tC8SdhhSKtjf0GabFujYNVaau2SqIE+7axd3XfaE3aisq1oFOCh0qiVUJRXGqbvk9nQe3XE5yRS4
5mptIlqv8FTtaG3LsHV9D6uTBZmZiKuBz1roNU3h/MW0SYFz16dEJ5jCtsM1tBWkBApRoKqFdnBY
V4ZRZBnX7Va3LjzbeX4iJsdtdb7gdam4iNS8RiVGJXhMXfD+mB33O72npDKte8wy/Cbd2AnyTD+y
1LMu9bo4BWHEWjXOqr2xfu7LFOtVkNaOvNL1K910H6Yy9OrWXMCasiDe9to2hFNrv+7qJLkfiG55
FZZeMXjmX0dkHQe9oGkLBZe1NnEBYl0Pt4L/Z7U5FnHjdRoi/pClerau2fUmLfalqtV3dOE/lXVn
HWQzFvu2IVBlrgqxU3t19Ki1TYQ029N1TmMHrV31oVhrBNW6QbFCpoYmXeqV7CHIOxwWmIaM9OfR
jG/xQ7JWIpSw0zx1qMzTlFSEaJfxlYzs+DpMqX5uoR2qk4nUXVcCp9UxcNi84ZCA3bIgogBd/WIh
J6awclBHg0JRCxN5XFedykz5RF1rK21aZKelDgkK56Ht8WWMGk81HOow624YMf4fe2e23DiWZdkv
Qhqmi8GsrcyKADiKmiWX9AKTu9wxzzO+vhag6KDCMzKz+r1fKJAgQYrEcO85e69Ngsyy9L3Sj6QR
U7dJD4NkhcBwKe5pFT9Bbg8dGNFSvcl1uT9gHzAc2apRUvYIXJYikW/zSQLQpXuk0UQKPUAPogRO
mWAaZ+UwZcNeL3BWIcNPNC8vmYhrUiB2pSae1x2r1iQya5caQL0UsaqlzjU3qEoanTLQelcnz207
kVoJ1HfKzq1NLXaAGUBnqwEW71MnpGiWUjyrlyoapkLfLZbKWrLU2LSl2tYtdTesA/amW2pxJkW5
YqnORUudTqNgpxooX9QFvTSKJXVppS+svtzVtD35MdLbeui3CHlkOFEL+Xz1VQ9/GrY/H7zcX1/4
icL4NGMvQIfL6vUxlZ9na2vdzfrWptoCnaId8Bl0ctn+l01/LuZZ+tT41NyKyydZ32/d/qdNvB78
0gkMLJtfPsSX52O0Uxx1QWsHsoIERaogWK831lIHvdxdg1l+e2xd2/V6SDQkXHoYb0vOTO0zB4RM
fK11lUcAK/mxfswBZ3yv8uB7Sxi7K2dIbdDYoMzvzx0cazfpo3QXzy9Clz3m7ekhHQ0OIB2zFeUW
zIpYkpAmLlSexMQxafAKlVJNi7ptnKMS20M60f5Rvkl2DYCNzlhD23RW8IeFCtZYs6Rrme+Z89wD
Ixs3/kBfL5DCG+xKJMGRvkKSgVsW+Bio6iCTMAbPCDLF0a2COa4y4yFPxZWI/Ha/OFNNv3AVBbJN
MzBIs6pDKkWurPcG/Vw2X+DGM8yKnkWgvgw5LgIpjE3cQl5WZ/LZVCvgcG3zqAAWzf1vYd+NG67L
7Z7I4ckd9Gpk8mVdx2hjkyQcnDCT3rIS50MXCdsJRmtfhVhHG6FkbtHMZPv1UXfVZVxqORFuZNlA
YVsAWIxRXiwRhnnf2AdoyA1a/DlyROEfkpb0VJkwVo/C4yGMtMBR6da6amUgFQxQKxaWdsBrQklK
lkdPqRqgb2i8NlazuKNt5unQpL+lgOccPyVJL9HMO4nfoY6aeO+bWJWyJECsLRraaWHIlzCk7yV1
cow1uy4Im02ifUQwROnFPKBXiCk+lucJidVOxRdDA9F3DZ+koIiZagKW6OinWX0Aj5cik5Bsh0CB
x1KlPzTOCJfb2XjDFRecQrkmGZ7dk7GYcTuJLrvKk/otfza7FOQ/gvsBif6ixXtpDBrz9miiPJNr
T8UGkZC8uSsxP2k2DWJryAdXHSQGFWOwM2UasVZTvqlyHLr22bSG29IsqWp0dnpQcGXOQ7LvEdJD
XxQ6xUD8iv5PSN5YnJsK4wfgg6gzDvasQQodtXOdB+OG5Ii5T88tu2Mb2bI7DDaTBgh5zD1ABQly
m7BaPoXNNsRxR/LDL1Ovqdn4nXyaQp6evxe5H7kNSQO1wCw8Ze2VHRtXMmGQ5xzbiV3zDWoGeLl8
DRrp3V6rqWvhFdNVY95UivY2ztN0Z2iQMcOkPkcD+5K1oPRsMCiiZQe1SvmmlvqHrDuafUQcGhc4
/ACiXmhP/FL6ck62n3B1IwvXR6KaKBdbvpbuohSsrcYTZWEVdKQzbLucdIg8Gq9wjGgof+xdKPhr
W1sk8k9KZT7rMfZc2Q/2fS1r+25Q92FnREezkEAHmag084oQnGOttlB8leLGnPiMot83OWR5xEF0
+Ciw7QlI3CuEKGk+o+xUt1xN3qN0mp5t0T4ZWvQ+4tZCFZwEbgYZjrLddYWgGeYBpxURJYxArDCg
WZJKLjRC05Ml+2lceioJ/Mu+pHEQ1FWyK+lbE2ptz4t4UR12gtaP45Ontm2CQD/F2HqVhLDOMASM
i+DCKXPJGfWevk5ENJwdvPhdKh+GZnwZqqLyrKG9DiPTuupGnGFtfoPpQ/baFPSqMrQkzI229D6G
NeTdCE/KHC94cj53XDawlaoMF5I9AJ/CkSuC5BnPrOSpYYFnv8SpiGFdp4g9eZMWY3pI62iLCK10
I4vmBsWn8zLESYMB0y9hoTnZ6Gh9GuMI4dApgoC8bplSVldK51m4kc9pP5EAM7cYstshuPfRkp+K
rvfKFLMrvihUJBPR5WjIaVMG1i1GFwwvZuKM7xbB5htDsuy94BwixWrEQIqEUUVe0iZVglL82j7Q
8Vd9099HKETdKcB1rCcV/3sX3yhYmJiE89VSJc0bPP8TrF4AtQgpxRBg8Cw/AkGz/bsF4xyesZG4
eTS+MWMdN2ZPfS2fOVdZIbZUhnb+fi7tyNEJ91kS4861GdOuyxqAtAZbbWTtrGDHUWwQj609UxhN
hvtwNl/zHsdRRNTShrj2hI4J5pq2il8USnRe6qdgp/vDHOBvygM99CS6eJzYMdKgl/UEzRmkWvpH
0C2RS/5Dw5e+CW7pefknyqF4tCGQIhhJNiql2r0Wd7jnjCNnqoEIlFe0Joc6DZmmS/qbKtUxNiOP
CXLIqbl6XURsdA3bXyWmVtRsgiug3uOAWqajoTqcQynsOeVEjzUKJI/Bw63W40aO5OyHD68DU7yM
KQVeAHiMeI/0D3MlKrZY3AW2dKDr4NJTrHfAkt3CRm3TTXXuZA3Z5kouX7MXXGlWdoMJ7T4fknMg
3wdDd5aXHjJttBCZS92e8pTTCXb9QE2fB8HPYCgxdJjIjdPgWcw9Cglj6NEE3pMmygdB4ZiLEopC
1JBbZm1jBV828ZuxN+XGm5516GF7ex8rDUaz8IcaY5nt9KGFVBGdMIjmQGhsbLAF4jVCGjrjtsFp
g0s63NSxZUI0U8rtbWkV0PAq4yG35LskX8jHIdnjSd58pDliuijVd+0ofhhzKKNp/GllPYrUwL4f
KxFtZmZDxiiIFVD2aCpe6piBhTXdDip9yTEL3vOO3UtKqp6M34Ah8uwUOEbVUt/ytfebSUXdhfz5
51Dpr0ZL3YSTyOjE5WL6jHm675/SgroWrWd+RMnc25ZE+jFOaZf0vRj/TvHeZsjUC6OLqLKHr2Yk
3rUcN6s2UthStfwxzCnaBE9lNn+Ec5l4iT6RQ2xYL7NRKvsixLyszjdFwe8aBgoQjkJGRzm+tfmi
Y7ameN+AlQ7H+6gCbhDkPwxkyiDwrKpkq9KeGJC3FreRK1qJc2IPMTSur3tQIgeyR2c3S3STuNhp
vu59DPVQ4d9IFj/kcnI/DfkbTZx4H7WlO/Ug1dupFlTigicrzpBpLEMuNbGyjV5zgVZiZqfpMved
MRICELeOZhXsdMXa5oM4k+1KX6aSFiZ6vwUXiMk3IAA28Tl/yDUBYohu6mb+VuToDfAb8B3JjZO2
pX2Dd2DTpEI79URhRhpxY/pg43Su7Xk39j7a9Nq/tdPxBgm20FoiajIpdwDE6CTjVbGXZeG3rgsA
i9f6A/Ty54lIKfzfTOFjotnTQjsF2lFotDfekoTWh22QBxzVumAMig9yyE+jip5x0qsXmP3pLhPm
T6ktfgYqp00o0vamDCMY200Re2GGzjD1MWTpww2oEegHpHgaYKFviZWKDrp10EvL2lsBOnnfimca
LUN7Vd/FzYwTK4oVF2/tfNvN+nULxHljVtaELnI2TlUZPu01uXjDURzMqXaQhvgWhg8t+MxGKQvW
P7dNsYM+iey0S0tyz1qf8bW/V00dCZOmuUnZOw2Zgw8RFlw1k3uw3bDP1XYasaFEvWPHcnPFuK5I
lO8hgyaCRBMPHwfx9ZUJh59J6RZD5DifO4xqFUf/EY0ydQf+9Sked0Nnfkt8m9G1mvVuN4OWT7Qr
JYUvbglxLOZ69HICbQ7IsM6yFDzlBbIQMVtEZNhpCPUoe5XE9NACO+RKW8mesOtXiuHGAZdr3G71
RP1B70pyhTpHh1ZTn4eJLJd5skktQxUp5JuUwPbNpORcdTtUUR0XRSk4t0F53aN/wutZM7AWhe5p
ZUW6Cjr22EdFMZMOPRrBZiiAlghAV5u+uu3V8F62YYBYMdkr+dg+ysEVGbP9kV5Q5zTjIrtX+PZV
STim3clukNlMXkaygiQbLrTefWv8xlNa9P6JYIbjC+PabKgEDiUa1Uw2qQLDOYEgIHT7JLL2rEBn
pD7enfmedLRmN2qoq1ujtb5NYyNI2WyeS3u4T0r9GU87I97WRsspJfepguIhLDHPpyQrDP4mfEuH
EOaFmfZuEle7wrCxfmq7aRzuo9i39qWEjNGqzNPcxYYLXxhHamPtpkTdylqTHzpTpZunMI8xanGo
lD6+7ohYT5sR/ABni7KcmM1pvrZvqPKH2wE5oo3hyvGHLPRKTb0eczLI+zDRGEqjH7Yl9aMkZe3E
JAjOEsV/NCY7GzWak5WHemRzZliepITWQUYE5CYQ9nNP7Rq7L/3Yccmk67j8UFr/0NKHriK4UkPc
vmut5D4CNeMhnrNgL6e6WwY/s7IjfS0AR5OTUx9DP5fNDHluaTH5qklUGIha5FfMs22RR/uRHB/J
oI9LNZESVru3qJPTYEwNJ2FMrGe62FQGPccOha3frApb7ehXPcrqEMCy7t8Epn5OYqvfsieLgz8O
j2rc39ZWYzn+JBHSY0uPJlQE15ALJtPNoUBZas8gbsf2MMTZfg6nk1UAK+91H2q/ohKRY5gbqdFp
EzdAoP1BFQzzKZEG1mzim4XK2wa/fLmHy5CbZFRFEQL0ztjgEmTwMdtH1L9olwzOwTQve8/uEhK+
bRQsXdE+xk2jogVi0pPFcPOzvj7Qa6BNsRjlAlNCtYXUfYofFQPXNqan+9GMAi/okeQ0nUEtDqMf
PAWcrnDFyWfGomEe+64hnSiaGATniMlSdihFK/emmoMAscWEEF/PvGkouQSWMfgB0gd6e1adjqsl
Ae4yQk1yBmQ1IjEqeCWEyGpBnLYopLZhJ97atOD8kfZMMfwZe7z5PgUEo1tpxzjYHPZdPV3b1Jud
oIl1B0orV6zUJtzIZGqjGaTgDXv4c4+1n0uuQvIUfA5Z3YolCl7OXoNgZKiSW88AQzq+45xqjS1V
jtYxeSaR6Lgk0sP7Cu9KhUS2dLFJyaQ2zdUbzv+j0jzXKaAqvWuK84zVjZ/oBQAJs9la+l5TpFDk
UaPujfydGYmJW9LKKvNeSgV+u1Ac2xxPrlZNJGQn+k97Dp5hSWZuFo6Y9ME5bVRteC/KJtuGcvw8
V9cBEuUztrLiNkpRPc+MzbEJP+fIjbmeUMgxpXTb6tVWwAvwgpEs9iSLLbeaaVz3Q/ZIFDyi6pZh
KWyjb41GDXgeoSwk8wdTwVmospfTNCqn9C7kF6PGHXOdv9UGhtCtTA1iRJra2cadXsW/klG/6bP+
sZYG0zMNWh5KW8JhS4mpsoPe094bnxwkqTLwkEVMSGfNQHE3RY8pM7ODotv33awec3PcRZZ6rmU/
3tH/IxRVZq4aPVM0yrY0J0EGIIDT9fa+XQ5S6pEuHAvJyVP9OLRBdIJklHwHob3sanq0UQZiYQrN
t6HFpQ6Mi8jpQnJgpXlvaSDdW8mctnbLnmnTUt3JpFODxHsejACfl2iYlYXzL1xGjddKOge+hQER
J2G/08LhAUXWpgvGDzF34y6ccFNa1Ys/olXPi9J2Qs2mfuXbv7KOaK+yEm+zBpaey2bO+AboGF2W
G3aL1sumXN9YWl5uoiwIweZxdbQAtcg0ZslC/542MEms8lHr5Wgb4YmBkqhQik7uZJk0dfJgNkoD
KGdOzW+VmtCE1CEpZopnygFz4Pm7ogPPHqv6FNbkbMyCqWJQ6yqZDoi3dCO+mkKg4QqZObhWb0p2
EY5rcJPkFcLXgChca3Dlw1LRHC62zUZRqdpSYwHEk9v2HokF5JTMPwbmdNBqk6G17MaB/oGY7LFO
u5tUUgXJQuN7bpUkp01W5QErMeO2OVOehAnYpHspe+ib73EVDhDItbeMJBa8bYkLSAC1ldzIB2P8
YIwZP5gG3UbR9afZKg6oJ6kCljaT8sEDqOclQjBpi/DGBFTBNi1y0aUr+hOK02ax8V6rBHVrVdNQ
eclvVZvGc6hLEwksAx+NM3Zp9da1rRXKXsT8+6msfSRBl2+VOv0ghAIzATke5I4ZNBk7oCY6w8uN
yckT5wOAkZQTGrktEnVJdM71XGTbZA7OMkLLQ4GhRVIGa1eCp+cA2iiL089Oo+gghfmWeL1on6QR
u0Y1PREp4jv069PtVFuHNiLTVwcIYGc6PagC0kgI3QBeCjysPleiK106N3FPV6WGHxc3V1NO8RBm
f7EjrClEQ0f1pdG+Ff4ggIQI+g9GfR0xfBUp7fEONVErDbdSREI9RwxVgza5s7uYa+ZQ114HQtJt
QIpVsTJs8Jy3O9Bbty2JnjjP4dKEBVIZrMKa8ZRGiLfSZpkexdYIQbFzOT/tMjl/Z2Z1nuWDOkvW
zVDZ1+MEkscepbe2pBbWUymA7U0Un5Y2Z8kgFHAkeNCbhNFvCyQuG5Ff9/kHoii0VwOwGq6bjQYX
sO9ULif6jwiAB4jzBy29HUg0pEguMZ7F++uVkml6Uq77TiUm/EdUGSTp3tL2GGmZhyJMZRCYuRSB
qJvLtxbV0l0u2Tk7FPIpDJvnSDceTbPeCavtdvWU1m7Z40atInwZXUhtYLwyfMqdfQdxUCuVu9ya
TrjgpiXHpj9E6XhWrSp3S53SIwl9joxHghkkQ/Qx8tBX3iEtfac3pW5M/AXTiEQKL4uSRFShhwVV
J3+vQzu459z8ywwJ26NyGnpxrEKOYKLkoTCOsDTfRllxtai/ErI8r3I83I0P510hW2mvav0tnf+G
Lg4hS3GsMGrw4elPRCod+grqfZDbZ3nsv4WEUHhzm/AFJx1pvO1IVEAbPjMSwQrGTq3KAF6rNDoQ
LH9uJ+nNNxsC/fT+xZyMnST3A6QpPXV0o5VIqywmZ+wDyNk1QEmAUURHSgFlBPJAd1zFKX8247vJ
nkBDYt/KYc/+0aB30CGa4oQU2qBgGCqeusVrenFtitWUebn/mxv0d2fn5f66dHndutmILjZZMBFB
KostNFcXq2s2x+lWstSH9SlfDaKfy79tElxNvpGnBtzo+tHW1VwNaUJfnvn5SjPOT20xxIzSFrc0
YZ19YgUMeP+0064f43M7eatckS9nb79stq67E3OmaPf7ltf7X76axhLv4eD33rrpkNITuPo/32V9
9uWLW++GWR46Zg5Nfb27ul7XpyDqQz+pKaeolp58aGd0G6lVRkBhUxIt3VA2ChdxTU3xDocOdDFm
Lj1XzFEFy6DjUGxVhUyWnkkxY+a7a0MzZNcaVfsQa/HOkHXFDVoqYRMMo5QzXAxDU1eCH0z5A2x3
CDu5xA4emDpO86g7B5v2PXFbEv47d5waRvN5/mR31X7S0LOI+D7tv/cpSB0xZy36ueRalpeWyYQB
fJLMnEjpKyWfTn0V/1haGPVEckbclWeyqt6TJk83XSWuBvLjbbQkWOVQSW+lXLrWMgBx6Yw9TIuD
gUzUNnYoUGyGzL+VNU6osYlCQBNQk30cZtZc4l0PGQDaWLY5Reak0c0FwvHYPgLryrxIQ9iMQamj
F7/J0/AM3aWHupPR6M7UE/kz3+ear7egxaWVmIbAKVExbJ5a/KcYWWjXmOy0pEqNBy5sewyIOwpp
aPINwGrU8qZBAkqhwsNVxyukOY5GzXbTW9BzRFTvQEIPHoa7rWimV2Q5zBzI6LSaAIFXvNXHxvei
YfEo6OVzlhofBZpYt6+mD3ACLRNEnRM3hEQARlwDla4l0mB+CQP1Efw0OR6cyVzklODOvnUyVdAR
AI+heKoqR04tRQIwUud7uRIjacQszcBvBuRgW7tKLtlecvLB6bn1RGVA13JI2Jhiwdcx3YDlRtLr
oJPsK3Uv1bBQLfTkcfAZVxhlDAVSfp1JtKOQZtKOqr9PbtCl3ycuah4mDgvXoLTBrTrgPVIhVYqH
ihJnNdYBsAa68tmcX3Ma8+wR8YJoJcmJM8GHr+yjPPt3ZQOmFwlc4Y2N8TxohTNauYF9neCUdtqy
ljaTXWOD7AqwPfZzMxN+lbTv2RjdzhNdSz3sXuURmIQg8RAtj2luV82TUeIg+6I+/BtwiboI9r7E
Q9LHNVQBt8TSNYZK6PpY/4UPEvr486OO4tQ00XTJesk+mgmdhUhJb1MZdUek+4+irDRPyoAdkkEH
/imgKpx1hQKX4dDUKmgQMItdEHQnJZPsO31Erh2aJNuyIxRm88CpIPgPH1yR/+aDGzK7g2YJzaDu
/9cPPuOhMUgY44ozWMkBBBhyDcp5m9Gkc9bFLaXB2KKnn4akJoTREYRf8Z8+w998edQ/DE1ZpJAW
o7y/foaoimJjDLPogFhjusHuiJYWWzQjP8WxZ1PaF+lgbX1mB1LFkKGTj8bNHObl67//EbW/oc+A
4tFtHRqPBVriNwhOQmCXXuNdP3SwZ0Gi1fqha2nPYxx3hyZ+6eeAAMoU2r8VVGcrUUYQm4HTl/qh
9Bvp3ONJuGJAv6lzazgHCGa4XiHmD5Vw8PRgMZJbGjJnMzj5ujha7dCcS6nBwm3SD68JYXHz1AeT
GynvhtWDSC6qXWIX5tV6Ey1LbTq//Pt/+2/2XRDPmq6YpmLJlmkuP8+XfbeTWytsgXMfDEXNYKCU
cMrAR2JGNrelUJ1Qn7HoVANzyx5IjVoesjGnv58SxVaN8BSCfp/Jg75XRNYffD2MgN6F9qYu/X6X
Ygbed+rw0PmFtl0/+f+XR/8HeTTHCbvuv1ZH/zdazuKvcbufL/lDGK3IBOfqoIw42HS4Uzphtn8I
o+ky/cNSdEMWIKksG5HcRR9t/kOmS2uwj8Cr+isTS/mHphIXSemeipKN3Pm//s9f2FPNb/f/AoEy
fj8QZRtfLGcDi3gVPpD++9mUKk7TjAlXDktLO4/GzHxcb8YxmY9KpM7AGKmH5GVAtX3R+qzh9WuY
/efSogSK5vQbfO1FkJpQNZio4n5Gyq9LXGmwFYd/jHr/HP+uw7FhHcUtN594kvVBqUooYqnhQR5j
bMfF9BgWPQNLe8l9knMlqF9kdb5Sw9bfxhQeCGr8vzcUEpjbr/eJ4GQRkMO3lepyGQd+jh8/s/pE
hT8vgHvl6naEfmK5Uat2REG4JDzql0U1tX/A8Wy8oMkT/C7L6r7H9vL5zBhl3+ykSTy5cY+V3Fit
p+s3Zk1ptU/0wItXu+j62OfqocpODTIyYNgZ1SIxkVvYGn15vNxNUyRTFJDD+EhCa1K07TGfEyE7
6yIUf1g56+J6I9lKe7TGSsfLSu+I4Rniu2LByFxu8E4wfA7WCBOC3CHWzIusMitNt4NcdAxLo0C4
EaNds/CbM68M6CDs14fXJ1yeNdTqsxg0yZshMG2nqrqfSHc6ajmW13VJ+XMpgqpBoOlfV8vR6JMj
rqGmlEblkeg5rLJtialmfeJ6X+3jxZl7WXXZ+pdt5hpdTHiUFDHTKVNQYPA5Lu9efq7+88F1G5/v
tC5enrm+MFtQm+xrhDkvRlFL+VyiE68eNZEywV8X19XrTTWnb5DxgP0ur7jcAG79465ARL7Pabmt
Ky+PX54rGkI6ClTtkkJ6ZW7xzTdBze3n8vrw5cZc9pXP9euDf3v/y6bWxaga4i3FyMfLS9alz+38
vokv7/tPi7H9oWVDcfj9Hb5sKTUm4Oy9Cp5//Wf+zTv979758qG//N9ftn1Zvy6tN19Wf1lcV0UG
xWM9JYwXsaWjWhz5l917XfqXj30eF7+vjpg6Ix3+y3akgoNpPXQmM+2YGy9H2OWmbIpaBiU+8zPT
mMYgzCnt8prLE3/b7LrCmO/CqBQHZCDQWZdUqHWJFlH55e5vjxW6D1xnzYb6p8X1qeuqdWm9Wbe7
bvJyl7AOzoDr/Wzd3LoohpYt//t3X5+43qxvI/TwUeqGlM43/4KaVEb/si72hGXLHk1mitqDudOg
KRwNQdruRK4yatourY7rg+uNlaoQeD5Xrc9aH22jAZWEOUOebap4cPWW6I/TuooEKWOmyMZWZezb
xc2XzagGUsSRyR5ygwAZ0Oe2JE3fxCcw/nQ4yA92p1Q52+RCbNDVfKf5/urPQHEzpd7k9NSdse6+
J0v3oG5pPfbpxzRgQSnCEJYple6pzFVnsOgVpUXpQe5dSLgbONuaGfzQ5p4yKJcgBENKRsEJcMmX
T/n5b0xEKGymqA69bin14LbjZjnPr3f/5WNrMN+XpyyvWF/7+Yq/ufuZJfTbpv8Xm2EO1KH3tfbr
lu01GHd9p8/F9dF1M38EJf3NW18+WCZHZGFOBZacJanw89M0uOBLdbr/Esa1Zm5dUrXWpfWx35+z
BnGtqy/PuTxWovggdGD5SJfV69LlMbVf8mR/28T/29usn+yyxctbrY/ZcfKaJYjMJ8xax3G5dKnL
1XRdWh9b73IFv1ViedpeHu/DJbd4fcrn4roqXq+r62t+2+J6N1uvkOvqz2euL0Kn8Md7f66/3P/c
Jq0Hd5JESoG8paVSSNfMWcRJkd9ILcpO4ZxdFQOyDSWb4Dp2w7hr5AHeMSNSsA2NW1iJ7JKj00Hg
Jj0hDsvvSW/MILBR1nF9bj0SsUe66om9q7PsqrHtgnRTZWeXFO3puiPOCwB2RsekeUMbeFCSMjug
s8YojOTd0c37Kcd8EshSSE+6+hHPPUZURhgUq64tkp9vg8rfNeVoEd+dKps0qh5lpHG7sGhe0kj6
gaCPmr6ypLfM4joYZAvVJjGL4ltj50A1I+zaApi5SJC3dyDXUowflOv6jQG5uKlCHCOFz5DY2GuN
RP3Op0SlJ9usHBuvH9NhmxOpWSbVrS9Fv5IcGQQzDsTQBrJci+wu8sENatjJ+5RakKABYp0iRuQu
nrdjqsrfMi0Zr+FgX1G0ZTpbtbQUzYd+KMirQbZEd8dBJmqj8pRGT2+RgPVDdE9kq0TiWpps3vu8
oOfQwcCeJBnHcxHFV9EwY3mP3mF0aJ4yvMrNQxeUtxUio6DaF5mcobJZznNEaMw1gHbI5EivI5ly
quXDZPdjQUwbsOs73Uj3ldGx96q16lDFo99uFW/FAGXQagOJ0yLRGFOo3anaR9rb2jHzw/4pNXG4
J+F0Tyj2VR5Vr0L4o9thie+muyALjrFanlBI/CozhTjUCuMPNZ+O36Js0Zc2yLvCad74eYjsBj8R
uvD6jJOZPisn1UrW8q3eoO3u7AbEkNo5kKN+ECgRbtRGta4mjUgRowqoDhfRgVT21z4E9lVnDp6L
zqn02nLLst0pcBD1ALWv5mArY+wvUAN3Ef+WMQ+HcbBe6YfEN31Xznfdi/VAkazfoTMYYBdJPyVw
jhXhVWkoPxf2XOxqjCtpEKLxmLVbLUWYmIPiLs3NaNOSbcWoOwpV174M542eI51srYEqEv70ME+b
QxUDEYviKHRx5JhuWPWuFEVoLPzAG0RW7el7vVIc+YW9cXS1qiUVPLnpZSqd09SIG6GcKKr2ie1f
l1prEOPiOxP9PWcsPyQjIEPKTolEKCHtFnLntB3Ohqb8lVf6reh8ZVuW7A5eCO7c03Fb7Ozktopp
EAl8rHS7EdoK3DuOlpW2i3kTJTr9P744Zja6AeGPMh0Hz6zclzNaMl0x2I4fdZt4eG3n8c7AQ+81
0UK7VyGOLq+YyjCkZj+d86K5zf1gCcdAV6LMp6UGmXF8NAlCYF9HZxvHdx2jfQxiqXUyKBS5PnrA
RIbljBn5WJE1dlLRojv8PwFFJOXHKAhv8Ae6QCKYytsxNw7TCHC/TmmBlZbmjGPa3ZUcVah8Miy3
bRE6QomyWwinCIYwJDvZZD3NQ881vJZBxHV+uzW1QNlVQn9Uu7G6quL2odZCaz/Px2yOcPVPdTmR
fieYkDGErrAmoXo6ZmEodiOdwXFg+tcjvvSKQjyhos+3CMoWO0FxGPWZ0BDMOrAOGq8k6GOO+3cU
980GZWCwAXFHe1uqiy002qxVa09I/q4TxHfReYfR2JVPUocnVrSafoVUCAHE9IYCdIPiP+d8imhF
sqiRGzUbiFAyewFckwalhmKdEvbGg6BQ3InenQSnBFGXUCe69FshTw6ZLrAa+WSupjfnakB3Z/Sk
HckhONM5V2g8KeNL25JRJOJhX/LjbtQ+pPft/8yL8BxREzPi8cHPYfX5pdhZrX1KJUzQpQLMBdEo
RD8kQoUqsVP4xO0huQl3raY99Jqiu3NkH/LIAgRDst3tEEMQBOS864HbbsIwTbZtJijAon4kHwaf
iK922yIjJw+nWFUR9qIZL0A80cvRRwfnmW2KYn51p1y9r8zymaOPJnqNqG2wydtKudfa/rbA2+lO
CRErwRycYrUCyNuo9NgQR6PsfYo4THed9o4PBxJTO1YOrgZAKtH8MPr4gc0eJwDm4QMYDZMWv3GV
BMqj0jEQQkl3JYs3O/XzXamSBNKiusJbjA+0zh40P0OvWZP4J+VJBWIh3SEGEw9ILfveUk+ARGH7
nwhx3nCkwU+Ko2ljoZuoprLbNJl9UieceuQ9WV5g3JHgq7hRyTE5+E2zyStg4aO4tbr2uhqT2q1M
9j1aIEtuRIJr6FvNKAqdNYg0Tndtm7wxQYAdh1/Pbm17WyzubmHQT6Eli163plfPSPpQy7HbqVNz
m6B6m2I9vkNt6HK2i+E5TfopKkgQ48Bzu8CUnWHBg+hRTIbVrpgx9Xd4pFB06WjM/efZmArUjfbz
pMozOKtqIfOmTjv573UnTj2phe6QYO7NE+NnVmPdMMcpcjhSwHMwE9gEpfqQj5hYEp9YuNQ8Yf6T
Qe/SJmtHW9m2YZV4sRJVCPHU18pCt2HXeG9Mi4fqUrb2kykRdpEXr1TUssPcMyLCnrKVhPE09hOp
H9kTVE340Fa+B7xMd65JcfPb81VlEU6RiOYx7zBKdoR0OWRRXCdWgVRkQnlVKRERala+kIQDTyNv
s76XMfpeA+LZmiQSHguODZojAxYOiBlt/953EZkt8NMj2O6amSJ1QxfMDk1oGhxXxIPqcUii6X/Y
O6/lxqEkTT8RJuDNLQxBb0T5G4RKKsF7j6efD6rprt7emdjd+42oYIkgCYLAQZ48mb9BH0lN/Rbs
UoAv+X5JhLPRq7/UYdpE0hLuRZM2P6L+tirjpLjM+rlshMxXY/yN9PkIlyClYTacy8JgsVQR+cDT
S1U3eoWJj5xixl84SqOFoJIotGivorWmQnEpK7BDggXxZKj8PikeTQpEPfF4T8txE7XSeCoS8O6B
JveeisBgT8PWC5VKdujR34GJP9W13rhd110tpaariIN41snVha7SM6KAhzLwJ72XiWcpGSssGLdH
mqBO730qHXkTl025wanNsHENj7E8/KoQQVFFlHIAmoPH1Yx9g135UQJrq2JXwhjtgF1FX+n0rKNp
OMvTdwYTzKkNAZ5rKO1aWBWOoqaGncA28HIEip3pW1nNa8Q6A8FmqE+mFRlY+EXnAP9JB/lFya4N
KHVFQTuxL0B+xTAAdzUpNH4lx6paCrTj1XZbDk5mwJYC+bjrIzTgeijmfKOz9DgV0RRrXbVWxF0N
imvBJ3FLjPNyyQpO6AWj/jp89hgdqCl2OLHJiYuyeAPSDKsuqz/Uka5T8V3R3Nsim+Md/A43hJin
jdKhs5aCfB6bz2SyKzkVwMVXis/ywZHVdwwzlUsrraEzK1KEyyY374fPQkS4i4Y7ZxwRxtB8xKy+
Ylnnl23lQ10B6mjlD5NamK5QVKdQER/kMe9hYxV3re+/8KRBhxbAVmVEWDRalW1OkXwUVMx1Yrnf
RriWLTXGdmWURAcgped02MMvFmwcD16bmGYJwVD3krQ6Mg+SbsE5ikyarH0JXI0OP7BifEVR61f9
GvqlpLXostUjomni+9DN0AyGTajQVZWU8oH2buxnXR4g9BRu+2yZXVFedX+DxYCEiWGUOMiXRG+u
yJB1m0gR4BcbyalKhrMWfzWmfG5GWX9RCuBq8b4SyLenlFr3kvyeFzqx3dCQHFla5JnawhiFDyUY
KhUT+qykaAK2Z9gYQ0nq0bSQuPnoCGEzSWaCh8xYou8tn4WKfZRdQ6U7wCYJ+yNcYpPA66SMSsMI
dLwX00Pc4e5pNIs3hvMpaOCDFWH2EvVL6BfNAuCC9Q+KeNVTh7SzrKYOtxfZgdRrbjZS7pi6BeXd
6KMHFimGoIWLYPyWgX0Y1iBBehy+9fCJcjx6We38PeaT8qyBRUOItloTy0kB3YxtTFK2/Ul3QRJb
21ANDpjMHatuWGjmi6FvCifoar+suU1PVI42saagGzq1JzR/a6dZwl1IVXhLjf5DK5ExHLsVXwb4
LgoWH8D778qsZvSOvEhEOkPGqLJWcV0rLKDrENh3UdZ9Nai5bGrUis1Zs2OUnVxJZ1KoDOtTF+DR
osYlNNZJM1pfbXRmTEhvMMtvZpM+l3Kwmgc/qS0WvQOLZFsxZlC7NVe1f5KA6bpSgIgwDNHzsHIX
ElS5any8zSbxMrl8LlX5IyrHI/KgKAkMmTObGGem8XIuBTxtU7QVoc+rst9YXDJBujWrLrSYaMG1
gnN7rQM89KxVKWTdNE4DKPUsPf3ZJhkhKi7lmO/+fiqUgwjFM9Dw1bqnnxcQIvjoFmNy625wMe+7
t/W9zdTxOkqj34ExgI0Mm2xcQHWPepJwIOGTUA2hAMFw2Sd1b3gDkCvoGgdoAnZMieA8SFN469aH
OQtuzbj6eZUHg97t9eeBcuTiJPNCJor/8Z9thT7XqHJF3PL/3NYvZoIsfSz7tQnR2NSCC2SN4NIz
GCujvnJTyIT8H2aNjM1DzgOl2WprzgYWEevTtouUa9IY8WVEzOpn09/tra6+xKS/+59N9MHla1ZN
sI/GtoTx9o9dKnIg7/CZABizvuVfXsDoUSF9+bsF1UP0xeey2P188c8LQTTaZGOKy+K0cn82/bwY
p2Jx0PT5/rNJy6v4bBiCC5I1uVErLNGcvXaSFN/Gevqe4jrYjSs1BSGL4zRp6vXnASJRDz9M1zZ/
t2XzUPhBizV2CthTsCvKLkdF6PeplmrXeH34eXMf67RzoI3NEXo7BaRWLmqG+9OirXCcn+fYcdaY
j2Yq5NT19YjeNZkRKjateVmRIgBn6pF7p1evlpUKFy0+hOsTheXNnweWVm99AoxuVnFUJAvBYXsq
FCaHf75vSmHlIZNa/9mRAQPhgM7wFYJ7f67K2f0zokBUgLMESYnjW3spyb5uqmCGN3h8d6CT0+Hn
bT8Pel2CGjaLavvz9Oe9konpjlaPovfzqZ9t8ixnrlCmpwxTPscSQwv5T8W6orW77BWlfwdmb11/
tstGPlyw/EU22xT5Hevbgn7eVYYcnX7ewSrwKsaSQtmG8VfOcbcVQku/1lVpXKsiqj0pwhGMNZZx
/XlB6pJ2J1arncb6vp8XwlRUz4heI1GRdgKJf4SFYw5zeMCbpk4H7fj3vVFdI/CftoafyTUmLzOe
K4sQgP0vNNOd1BkLXSNAy8FAuGmjICnhYOAZ3/r1Qe3abkdNqcCFbRL/wE/+P4rg/4QigMxLd/9/
hhHsAP1+/BuM4M9n/iGwpv6HYamKBnwEoywV3NM/cQR4awGcNFRQBnDS/rz0X95aqvQfGCIZ+GsZ
mqTqQKb+emsZ/2HwgmXp6LVYyNP+PwEJKFywq/8FlgUDDplYlN/wutHN/83WqgfMHC9UfXdz4C1q
j+mjAg0oifNLMEfI0Viik0W9gRI4aGFW8TB8ZtPWYOPcaJTIjH+kOzJUFJiZEeREgGBPZwjQlp44
bfPRAd62ARj/YmU+sxpk4tMp2gxp/FEbEVSuEevlUjW7Q1n2oYuJxoTnTcm6gwXbsRVigho8y7po
211HkaHX0qOYLn7VK8NhHsM9xI3GTfM6sHMD/jIKr0csRKINDvfHYbbSjViOZIumeAIwKuNRXuAc
Xie/ZrmraQdj2NFOgQ0lHmvtrn8QKDk2FmQDI4Z5GuQacDOyAWoRMKvkfqbgAPlDM95Lgal3bVmH
UMsONe4DvAXuWzj6QhhQ6hqk8iS1XtOU+wpmxJema28JVTQjFyvUP6rv4cWibqupbXboSzgy5LAW
RiCah2Cw4cPiwpKbAqkdhCqneCL5xvlxOzbIBlnQYQKNnLKkbC4OHyhQ/E6BvdayccyzFA61dBHD
jKlWJyVVx/pZWxHgVUqq20U4WOFwpCY9xvBUJeM4ugL5zjy5VH/BXO8ukQp1yEh1SsaheBfuORor
G1DVxVoCtJuugMMeSd4sF9bZChChr/vvpLtYCFy9jBN+tPmYomFnwKFUDWM/6j1JJ0y8ySIfYinl
Y6f0MMfr4i9X9Uud3dK17jxIGEmm2ei1ixFe26wzdnknPAgKtKi6TL/0mtg6sD7ChsZC8kYYQx+9
gIdyKIHoShJgqziBuIONgCsZyq01Qbsjgy+uMg6fCL1m+8SofB2/Eyg6I/oqhoCisCk8xUXgWQUL
SMpJrMSGfN4AWysOA2a5U1EvXvtc4lS6kzP0ZZRBclGCbzEhphUi6xU+ZY1nIZCKVHPdo6asubI2
j4dZHMNzYUmW1wdz73WifqfWV72UJBVt6ppZ2Lt0EtUNLtd0x0KaoQUCEO7COgY5q8w1VwOqsh+3
nQAZqWKdvCB8ANdn5SC0GyEzUBoXNX2rW2iTSGkBVQp1GE3FH3xNEVAsRq06Ws669m6M6vTYYwxq
BQ1aw6E87xKoGWYviO4s4wwXjrWXl/XFYG1J6x8r3z6vG0c2jKNUpmBzM80R82x0RzGPjrHYfsSL
/tIjteVAEV5Zqe9wEC/JjNOPGaO9SB/ogQldO2b1zRgT85wmETXhhOaFNlAsGozfaRjjJwyFN1gG
2ZdUQ4HDEv6i+rfBFyzyrSX/hKR5Zv2F7coEkYDr7cl9RKRBs0XR4IrT2YkLmhjAvSHzSYKjSInu
TbO6uPo4lwcN4v9ciNG2VEvWFKRXm5FSUQfPeKm71wReb9Jjx5uhQoty22eBL4yLiMsphIXvQpCr
NmPY3Xqt/52SUTiC3Kms+Wa4OALEbKPP7U41WI8a6kN9QjzzqHZ0jlB3RXAdnR27O8pyew4lEVGU
Gbr1ELoF0rZivmxTzEbgjSyYD1UEIFWDuyqZC62y5CQoNMIUvYq8bOj3ODqqVGYQRxEg8zrwTZFA
mXdTMW2TEFrKqmjkJkV9iwpjdgYTsS18YaZeU05qRmiPLYqsHao2g6Q8iJXxhmUs8rt5fhiFl0zu
403epy8CC0QcviHzziNslSVVb4JFlb9T5vA17XTIJpA4xK4gRujlYyRar9E4aYCnB5JheTCpkdYf
YS2fhxhA55CWz+ZcGdt2wCs7Sost5rG/pbIcb5YF0F9dzEeAwMFGxVngXsJuDON89JUyvAZL/zBh
iQ5xXSw9qenGvUUcl3pUYVLkoljWkjma3yG1tH0p909Q9NSbFv9eBbp9PYfZMGq1lwiIMyRq/7pg
Ddku+qtVJSdcWx+ESXzoxPpLNaltx0NOdX80qX8x5cVz31F6gCSHLZsE1iCsJrSTWCd5pgmmLur9
cBHTTYI5USWexxYLpV4yngoqbCdTYvW6IMGCJMRbIaoxOsno+aWWsEnL5WOqk8oHuv/7R2MuMb4p
yum7jPo2TnX0BpXdXElekUj9DQ0AlCuWC9Jly4MaEEPlNIASTA1M6hOaGXis2HUblz6AiUtisejF
eBe1IQy77QUqsNdquDpRWZ4m4x6O804WRPGi4xKsTBrCmVlfuUJPlTMSl/rYmssHQnnJPq3SZ90Q
cdIAoxJWOZSnaqoewIxvadxSK1SJBnogOiac/lNTF7dRxjcgp0MMMbOCwUVF0WvF6ndlFeKRyiTR
P5YDW8a3SW/0Zj9riUPvLjnVAfCJwJR7nxJRRhIewr3HzFbXFBopgYVRkTj+WhTtLCa18Ax50+tV
69dghJPX1abmG3QTYaYgQ1KUxZXa7B6QIfIT1vKVDv2vZO5xEISVZtf4ax8ISvskRKECH95DYWr3
ObEmlPrEylVXHfd+kUYXLNoj9UJiea4PyJkuHgVPbUWZ1y4OlI91lWLx2WVXvFUq/AVbnXUvzEVq
+xF8QNouhLOumpJT00FJ0AV9NzV56lLWmh2YDiolIii2k/QtTw2eSJV+MjAHD3uM6WaA0dGCPkia
M0FjsL1I8zZVkOkpKp3sSxENP+mZSFGHjVgrmxcY6osjza9tE+ZuB/ohicP0hNw4YkcR6lGGeA0x
sbdl+ufnbkC8yxhknAjaEP2y3jiFA61qtRUkXzNSyxHV7ksKtelYIwrggpiLbI1fkjzSia5obTVf
k9GXG+SYnnS1fu8qZdimLdNICELV66z9XHbZPe4axSUamnAO3UrIX6K4VjcG5RNxzqpNNMA7ncSJ
mF1NiBYJy6+4pX+JuMe5KTWd2b2THClWn6lCyRvY9uRvm8FqnqurGAiwuHLdjruISb6SUN+gAm8n
IAP6EIo23gKf6KnKtkymZ2dlT+cG6Se63kT4qtiPtOwBCYoImyzSm9B3yA7mVIOsFGFeM4OsMcuh
Y0GG5EapnUAirkm1bpeowyN4hOzDVG9A/2NN0Os9Tl0Yz+nQFaYeD7VQIAcpl+TZVGrxkuQotlj3
mIXfTompyOi476g1GI+lPUCKXvbdHMNHwYcopyGPe9XzQqCfUOacrHKkVIhnHx4ZEDoSmWV7ImzM
kizQmOpd19TyrgtOUZlX51QFtxFXOI+T5dsr/wrfTT2eD0Gk0bUSxD3+YXfZQDjzD5hOoeG5/wHv
WTI1Wa+qMHGe8ujrB2CnZw1Mkj54jIF5xQFko3loBjdDSwTPaXqSHu3SCOWvuN/r64NW6t1+I4jN
fz3/2UiOjU9Y86CMK/KrUQGB1SnBlM8mXmjwe4UyVhZHoxaPGBYkq5+XEbuCy9+LF8oJAHVpsiEr
wF//3dP/btu0AhetNDbsn89mmMc7VQ5G5X/cy8/7gloCHaJPNJnIiPDj/ud3ws6EivX3OWA5YBdm
hlH231f+5c+/BxXqCsprZpPh/PKPXyAISLGHYSmjsUky9We//7e/UgpR9MM4Q0ecKX+fa0hMf7/t
zy/42VVa0aHLFcH688U/28qmWI3AU9Np6YLuLY01VVcqW+1nKDSr1uXPC+WKYv35q83q3A0DprO/
LzTNKiOwjrIM2QjY9h1autKKgoysdDX/k4FJ/jwEkAxLknlcSbnoa6j7l4efbZYyRW5YpLKdF8ni
d332R5zzB2KWZtMqORR35OhoaeNgV0cgGLIneb2gUc4I/YO2yulD/DsC65/bVhybCKwb2W7yloNc
a4WvWtiFwkRyRo1ufbeKeOnrvSNrac33NKx+o4LWWkR3cQAzYsvlCqFf9/n3YdY0ML8jwN+/21A9
2WTGovnBCncXyqHYo1YoQMpJj/EKdP+7fcAveIOD8THCzWLfGwBFhJzv/PmQFekPkVSsGkYq4rYh
QKeUe4XdKQb9FABs258DrtZz/fPXvz2VZ+SdFvXAiD5qFrDW9QiytosRQgD0/yP1+fPXj97nz9Oo
omGMwm7s/jV8+nGl+nn6Zxvjzg16209313mz7PHRtqnFMtC6vaBuXkTL9rORJCt6aLxxkx4L2zi9
THuaF7t5U7sY6PnYgrXGduzRPt1cl/3LuPFRTrN1e5pRkrPn5IhwDEIXwZ3m/j4/ZqbjB3ewDjfI
kJsjPghO7+KVPNv+skfbxG68t/XLjgRn9GyRendfEtM5IhOxe0Gj5MUUNvpl/mRD7/KFWJfeNcoc
5ZeETWJ658b28+NLcMdPyCbRWQ0NTAcmxY4s+MaxST4pwM1n34zt79ZFhM6V9vjQuginIEUeuSV0
bOueL6kTcS7mVWfMGV/j+qQWF07Lkvvtci21T07PnIresuws7TUjj36f5gsyR5iQdttI3tdoPQRe
iZWksEG8fUAaYr7Uy1U3doCApmUnyphalme+OzhlXUjTQbUp7GM/ZGO7MYIWS44Z4pQo6H4XAA8s
28hcCdKk5JrjC8eRHnvT5zDU3kaZCHLCuNGZFHZAbAvyRQjt2GYD5fH4g6eWuqmQHIE+DcsWidTc
Uy9RAawXvzWwXzYXgZRAt04mC+ZPBXUngZ4Uy+Gt9D4EHlu1yqnA6oRuk95H4CK14qjtPsb5uDiT
/K9fNp2lDEKXXb4u6ob4kVLSVCA+eILuxjtETtFIUjJXvCzMa2hBeVa8Y1jYiNwVs6fXxCdcB0GC
3c1Ljc/VJQuuzFio8V3Vl9KTfeKdfAP0rOE5Atqx89PneXbiZ+WC3WDlYISH299DcZKxdDtFe1BX
9l417fGRFaZUg/X9JX6K/VbjXJt+9Eu80jPihA2/68gp3jk7+fwcPBAVbUs+ZzTRvGUTPQ4unbz5
17Z9FDfeRGQ9lru4Oa1Mzvw3inaysANN9YCq268iPyUjriTps9RsmnDCS/IkPiBo5yKOaVvfwSfJ
osb1WpxzdYrkQ3cunrLqKOy+QeHY6I4Puym7IRhpgHnZIcFsV4EDdp8RPUR0ggKEPpDkIsXRsr3y
Tf+aI7fLY/LBEMBMaSMaO1Va3MTr78M5/wL30zxjqG12PnyJava4TrgCVzdr9RGvHiXsd+pbW7zx
8Y4+vbyeD/WC7DL4IK66xBo79yacEHHUni+MRy5Z77wse/HT58X+lVrJu4SYtDOweKet0XoMJJhy
xTdmi/gZtA/YKeXFhe/GLsmkKPjN5a8AW3PfVA4lRFRkGVwhYCFj/coVx2rei+UUPfPj2CU3RMSF
NdoHsJy1uo5oFABnYcPAX5ZToYKD6mmMsFTZtCONtw3BYJa/BYSzuv6DkYw8nSxBPz5G4YlBmRko
KzgaHuoS2K6GgzmY7T77OUtFip/cU109YmraK19R7aAY7tWr7MZORN+EwlazYZfAM4XmVxsw+6Co
at6VBpzbcSC5H2gQFpKPasxW6j+U4Iq7oM0tn9e3dK7xpX+vizcRm5asvMrVybwv0r5GXlzgiozg
ELi/IZJTWcFiVvMiyWcXUfn1Akm7fG5hPjUkYi73HrVAzW64J9MN0sDGrqcP4aifJni8Tdrs+uVq
vZsXrrDcbDmvg/MRO+als89x9KD58yd3sC6hxrQGBMLC2GzBzhvb3LqMqveh3BRUUvEKJpSnxyUn
evIXl8Pwh/3grbGbGPvGUOI7fGnffxJXJxZFqJSC2tgX35i/Vx6HciyeqTPNG9CHJrKWKDBYH1Xk
yHfhd0Oh7p1bBb79/CluKo8mf7MFmJuV53mDhcbFOKF/xDiJe1+hYJB7yp5ByJFM+/m1s6Mz54C6
G1UMf1Ffewk4rRdc5s0o2+EjkRN50mYHoo6zZfRPHAISX6ysncHrGLzmtJk3aGvMn0QfQilQWX5X
ajItBltpj40TM4cauogaO9UaNYtngiVN/nWgrhS3iFkr8AzfjI/6xUyZSRn1wpPa+cW38F4yuQub
VfaN/NyR0ZTFHNjLd6C7+HyevL+pd+H0ewo88ZNT17scxSy53EncjuvukxcqKYRdDbpywJ2P5xOt
SqYtPq4ghYQE59GonA/j3ePsC0/GDRfeV9O23o0b0x/X0fA5QdHH+Mkf/uhyVzOLpLGdIuxk41y2
YWIXudDrTKi6RAdpLzxBVzNtxoZSXCu84kzcA10ms+WGDq7H0OJYCzt28iMLe4YDYCEuh8LpIpVM
MWXZDI74+cHIY7ownMDu9jWOha554SpZN67mwkzcbhYHkMwNjWi0hzT/xXhnGXZEv8gBFMrbCQqK
L16Ek/Ak7blI/HtJnifnk5Og3yeH68Jpwvwr46y6/H5+FoOfKXTYr/epdkBuCNaejYjKjL4/1q/P
2bN85zKWR6bn4G6cEBzIHIUY5VsJIYtzhSUtR3PjLsuP7Db5iIqDzPVDeB2B9FVOfPGZykAo4lDn
jxZjhsHCmpRPEiqps26Iou3rGx8mRwGibVv5gVAZ7oplGx/XK0eAfCYMSnvuPPolR34ZMeCVyV07
vfErlHd+TRjbzKGcWc3uvFYAnGEb729Ne4yZUN95oOI5Y13sho8M+3w3h55x61FJ4TbiuhS2om6i
jwL7BObJHUapLlGSwUrPhwMwfM4wmFzlRvznU9M6SHXASWj9fXNYTP58BUvxBVW0bYXX/Ce3dWD4
XJVi2TFlzylpg8dXW6fBE+CyA/088slZ307mfR2lqpdJPgJZjBPRD+odReOJZEHdjNfsm1q8SbYX
PkDgWHwAB3fqBxGF1/6JebMjptbvCIbYmjbigMMUF1+T2WlHvx+cfLdaBXjFIejBlNgTox7evgqw
HY2LxMmNxkYJUXgAwIk+H6dYk1Z4E24Pp4FaCQacvK/pN8iRHrIo3uK1ech3HQjW2a3RcmuvGNR2
+mNF+yCTTaCFjnb6MO8s0pFotQkN0xrkZFS1nXE6h8bTda5fi9yHPxa/j1x4kWoA2lGKnQol6quw
KLqdESzH9eRLxU+KtonH+0uGYiCgXSZXj2nVHA7yXZaOen4hRME9tsfPaS/NVDDWIkDl0BF5Yzod
2c0Ibk9NBrthVptqD4SrdarKZ+2kW2gwexkNEckPgk1RnC0oB8M6DMzyVKEdzTc9hS0aXuY5ajbz
fCUzF0dfLk/Ih1RkxOpBRZreKwn+ZK5cn4fwpJWeApck/w3lSXhmajWeElaUDGBAj9yniG5fanKa
dYAda+IIuf4nY5bpnDybsZtvJ8sdr426ad9Q1AzI/DVbQuFV29Svc78Td8GGC93320TdTOqGObAo
DpGJX91muk3mWYJuCzDdwvjR832fINc1D8JTs5pOeOUr8YoRMKHQQk172vTWCaEpDiuuTmrsWl7q
47e7EAUIK7ODKIgk72gKssIgW5kc8QsMmQINUHwchwMHzIqDsQUFxUULvmV6JXezZZBuj0WCfKVD
ks6M0fZb6YwZK7nBimciEcZZuHGU0zRvZUTKj+3n1H7nBc2/G929QuNkdtpefpTewUp7quEHOFBn
rDcOnZ2C29AIyNh7gOINqLJn4nStqUh3gbo1flmNxII/eqtloHMfIL5RdkIn654le617Tn0+GLJE
3cT5w9IcOBX4Vb9X4NGNvaq5SeNFmNN2Tu7E2WFJL/FN8MgtUUt1ki2JbeMxALsmY/F0RCZLUE7t
GzBCxjUTKVlr96BvaVmgmdcLDti/s2m3n9xy8Gm5iRPgDtDrHA1JKO5H2gwkcpZbFDsqX5NtvVBv
Qg8bmAhWj/Vn9800ZRzQxlqdLE4EEy4usnpdeiqRkBS2SIPkp/FE8ZFmZ3tD3mXJ32nu1ns6LXRP
oo1IAZHUJRecJcSdxVN1L3LmxtNpiY2Ua+EJYPk32ii3NzRqMYi+im+1sA6hiVs5B2f/BeLTvtaC
HyFAL1CO/TKjK37BRf880unW9glaNwwboKLKSagPbJlZeT+XUEfOc7EJkNIm8iOFNb1OSEfIndO6
Yo+j1m9dJwq99RqAWz8BWsYrdI9AOBbIpLJuu3XRxRI/aKjzU7CQrYptSPasu0bp6eImdczHB8vB
ReD8k5gg38ji6N0CmuoYD5bm57/Dp/nKhGdhfBAfVPGQUNkFOZsiwk9dgFk3F9D2Lo6JQhriC878
FVKkf+jxzzgUTIN28SJg84e87GOAzA9VQgxCMfMp9WwvJgZo6m6k2XPTHloKw6qLGGzecSd1IlDM
d5SwKRrjZMu1ZuUUuaT3AqjyxtEegpsOqv8rU5z8OXhXV9rXahdjJ/fwRH1Xe7D60K5+mcgGFTs0
MUeakXdpsZUBQfKT9B4crYeulkBPQZJvvGGbJBj5vHOZEXqMfVPGXYn4Mu2JPwwFSEqkquB+lG1t
HLXu3NBobw7zcIu1azg+LtkrvhQlPmFR9KZwAFR0gTPZuVrjswDoAEthp7lkn4vi9rfibXyvccGM
XWZgouRhslm/Hmd3RuZ53x6ZlXEgHTq7+cX/0SW7yE/dlUZMazn4zlGM1oeLBeo6dAIEpEdnIl4k
HphJVIEA4lJpA3jwQcRoRzsRbX2EyOMAXShwKna0Y7XT/XnPuRtrrALesZ47aseI6OZ1x1AiEiLc
S3rwYfonNDYfUQAfWVsiCx5yRoZda7ih/g56wUUnNDb2W/hZ0BdbkvLooxXMq2hwT1U71SnfrY20
IWYymXv1c2i65kl/osjiyZSGxZOKAyyhilH70g0bmEUFnXYKd/RRrY2IWjnrq20E5cSeMJQQ7AY3
a6D9m/QQktBbF+FwmPMdbQz9Fh4QPn0CGVwnborJsKtRmLsQTdW39DQdNBSutjmIqK3i5g9QLe3o
GBHOXDTlhYN2kVwq3kQFbDG2q3MTvc4PxY5Fho/TvBa7guaPG7zVvlhTAfBLD/ODyscjeSdRlb3e
g7PmRkfjIlBSsI0LijMHEa2hewwx1otWN7Bj/j2xvLvUkzs9xl620bEPWl71t/C9f+pEV4z2iVs/
qZzxLUeMrDTGTeARsDhFOvJUvUgPgBDL05yeS/lQmgiT37nQrQMxYrFzB73OIt7Q2hqFbVOCxCDZ
8ssTvLE1JpaORcw/Q16Wd4bXviYvRFFEERsPlXTOsrKLE+L3oVTBYdg1Emz1exU/4mfPXSw9wPya
K1tCFVpFI/ubrMtstuQIYrNLYqcg685zxDUbbAHeWDox/ZEhCMO6ishLQB8NTg60hNf/Sw0RNJIi
NzmaHj5cXpg77a7BMYKYeYgmCH17JH6TcJeDX0Y1a9GdzumPI4J9u4Sc1nzJjzFy5yZkrNlvXsAo
lPC4MmcQ7RABxQPNLFZVtHRotZkAg2x8vPsbVh/zScYth8YM8vAoChYIy+4KbMBWAUofVDWNwSfS
TVbo8yvyQcuMkYtdeYZ1XaQbpX5xV6xrdpAkHtw71mnM/1QzhNO8+WAUIEJF2pv7tG3m5H2VT3U6
LzpH2/GL1h+rpsJODfomdvgEIFu9G173Yul7IBZ2/NwbG8go6qm0g7c1eodPHa0hW9lMr+l3/ALw
mioM5XdX+tSonrjWNsVszUK+eQe+OJ3f2+8Mwh4cTYSiO+sEsSCvHe6Lb72FYWmDLiDjOEq1S1uc
BpTcHikHyJRRIg8xjR1tJvBBlA9AAJEhEOVBdFSCm7xWd3C5rT/SwdiaO5L8+1LvoVQ+xIwMzNiq
j/KGzaSBg3x6AP9Eccg6Rxd1RCRgm72YzFWAgDWchuzgKykkL93lZn9sFU1xOI1F7077+K13BSpF
yrp6iZ4Hye9RJgQn/CAAY2L5bNVv1TMl1c8uuZFpCX6uXvvVnRwzSnSNKQlXtJmWLaEj3VsQR5BI
HXbjWXox33rB9muf5T3cWU7ocO9e9LeIKEpLfFOiocuspE3bMLmmaKlkmg9UoP/NGWAV+J2f5fK3
hnVDpx4VNKYP1hOUVXk4pR8y694QL2OoZLa0gSkGid+jSVDSXn6pflW/yk/g4/uGlT11jQtwAdAC
Sn3PuKEhL6Fy75Gq/E6stT4yxlfrrBwYHfFWo47ha5epuq3CuPtuL0rfwbH7FT9VLxUS17Z6CR4L
4O/dJaxtaLXSlOKM9LtuVe6WNRgwJcHvKOQnEzOY3x3Kf86yDQ+UBgxPRmDUUwluNhkAAXgb+8Ov
zoZQyO3DXiOabodp220nsAgYsDgDkvd+eCO9PVlnlFceq015To3XhTLaRoRvBwsa8Mb9wTqHeI3Y
eMQTWsQ7NbbnDxpA+hptn6MXUqiEq8zXGmgvPpnXDHYYOUCI9qo9vBjYZrrUxS8KkRznHIqfdrKR
Wcf7+Ul7mb6QwCnflYfyKdj1KNC/xPvpkZH4u06uQ1FT0H6GP2Q8PKoCv+2zduInyTbOAeiG1hHO
6V4498zIDIXgmrmwGHDMRmrcCd9zIIv2JV0R954svi4HNJv3JGdUN1L5hkb+Nh3xdnmE+H7shPAa
rg2gMJ9Y+/8ne+exHDmSZdFfGes9ygB3CMeiFxNaUCV1cgNjMpPQWuPr53hkd2V1TVuXzX42sAgy
yFCAi/fuvedyc5S6F9TMrCFNz9+FYwnXqcPAMuq+z9wbHgIvXJL5SAfo8jONHKnQ8exTzZfDwVzQ
GtWqLoFFlJF/nNe/fpPrx/y6a4ewyhLzsTMLWNe6O3f5+8vh8tDO1ri6OSUsTU4148C//n0qSGAN
x1NsJg1hTW798xDqu5efBdXIEj0ijNNHM7R12Q57vc51+udD//SXl184Jb2iXw8pmwDiRNo+OI5C
/EeABY1aXNBzjc+IQ1jr57jcdGjYW0DH+Kny0lbnQRcYjqbo/Ovhw+/P/etnJEwAH/t1//KYHHTR
galm96ef/7r781aUR5hr9X/99ZvUhi9Zt0xNv36hZMeTXO4TgUruSYWn+fInf3j6y9tGEQp40Zi5
rNqQBSTXNP5nbGMjM2eta7hxMe+GCpt/U+fHZKgPjuNFOzr78M1kfR3CFHIIKF0vi3y0UoP16PjQ
Wv6hr9j+pdI+GkPnbHrkEw2ghq5jancjdY8L/ZtKu+vWFm++1+3xqX70nUkZzfDR1cqXSOLCkLQs
fMNHMGJT/5kNjD1oeWHe+MlCrVnth9yyqBgPNgHJ1sFskBWkgecfpINMNkpfsjGZMHc72maPBs98
rC5an3SY+JfTk9RcMKtMHsZxOecByzOTEPkBq7x1EIm/nWzWlnUKAPc1hLFiU+UY2bw5yj8aLX73
MoF+NGbNztdpK1F8G5EiT8IeY5cM75Z3ItROXl+jLkqMk503T1VsvJtk4xRgWIPw24gBsIUEEKIR
cH1xuzQFPObUV3RJHbF1++7a63FPuQtFncB7m5CL6vzLO6Rm4ZrIa4fNEepIdgB0XzUVwyduH7Fe
ZVPQKcfBuI6ymzHwfszdJECWiO8oSa7N0HsNsWpuRA/3Jf0AAhiO2UcxNvCh4UjR32zRr/afUaG+
0UYuzr0ph31pLtE+iuMdOJyFyCiKUGynO4FMtytevBnGe2eRtgqHuXaPeU6fZQmupljct81wN89k
1I4N6ihiQ0i/T7B8RWa3y7t03YwkYOYM90GDqtEWT72/H9Sja2OnLz2x7Z1lb7nqHFLz7Ah7b4pv
LaI/y89uLZF8s1ltZROIkMUKt4Lg44qqB7miZ5lYP8DsfmtDM6DZYLPaY45vELnwiRFFcdV5VoNh
yomIA1Fkg8IynJHOkgwv3U01fanDyv5YUtpFgUPaw/yaVw11UL+nmiozdEbFD1hB+Srq8Sq3JQaG
sjiktbefQJmsnJ49la371CwskwR0QVQn30t4kMLTdJPxqVLMrnPnVCuwhtNxSJOrCT0QUMRp0xpN
tcrNrLqJWyJWMTFuaqEMqHfsJ3PxPPVWeWzz5S11F4YUQUpr0MIVI+h5gzbwK3t9uk/hGmIMhIgm
gc9p/+BM2lpW9xyM6r2b3duArvTiIdVYzOlpmobzAMmjcUmrVkMOf9G8nr3wwYuKU27JjooV5Q85
ivvpuYFuAYJjEEdccdtKdGIdxvaT7BVcRUe81x+m9D/rlCzItOTjmuqBSXY+C8fCUlfzz/2ZYAAx
BOfOwTVr1ABgwDVYkXFDSv4OhW9wg/gV7Ez3wxpJoQ/YPGSV+4SavEGIifp2rsPrZXDe3QL5wlSy
jqYjtuQ+0M4GjoI3l9+TmfwIQlxuU7NU63S5Qfx8awHLwoY++zs7DD4DOSZXY//qEIu6qs3p5GSu
u7Uk3e1othRqdL9YZ/ln4wXrzh+ZxZX60gQtiwxSAYrhE37NA2rnGB0D20KSdIFblcnZddsXDH84
eMXYrVAAUobxaXaQlUJw+nNm5c6+c5abyjCeI65NPl3nNXb9amcZVGRi86jCmV6lG0PySN7m0XoZ
sAoy3Xbh3jTYMceRgzlhlpSH5mgdtONRtu61o6yzG4uWHY15k0cZK9UxvCt/DE31Pejo8zg0IMlz
isAk1XbsrSMPv40I1r3rtVtBQAxdAqGXhHRcgjk++ap/Kxe6n45B2dNg7CFlIqBiRsRulNVvTtU+
1cV4w2d+szTiULOgnfqErqlhvmAtJRvQfwzG+i5flr1RVaCW4JMZBRMDRAMT4En8aU8PspzsVQjh
EZ9ldCdsiY3TzajIm+k68YlTFyhM11hcT75wzZVjp90aUsuHUaoIcXX3SRz6sMKIdAztFM8ngc+d
jL6pZkmOSIOnsxew5Wf8zuqSrIcUgjFj0ux1D20ff3axmO+sjrN/CVGr2z4eOD0LInsodzlsUsqD
fULuV/2aTtW4bsEZkoNCJcSoULDkPxzsd+vvrk27oI6+Zt03ABdc6qYYMVaZxdrKly1C/ZPIvxhB
cxNOdXuDulqrSimoW+XMziZoDsFI1E/Q5c9G1H9zBIxrwEHMsbpWB5J7yKFtjCWZyvU8PsUu1jSD
3iSyT9xjCOeAqlGvR8AutkZWnYzJ8/ZmCWynSPHjllTMq44iiELbO1XlnSzofSHFBUUYjC8mASLY
jNWxwWQHoolEydh3XkgHYcVuFpy1PYHzbpM+mov4IL9xiyH25EfrKaRYC6ZtRySkWntWioJgdp0r
mVBJ79h9RlTEtmVOxsIQZMOxgJpBxCyR1iejv/JkQLvJpM0QBj5akyk7WLC2rkNKjsBC840nZzLK
qU6ZLSWjPKdEO1DQT9UNucnBBvSsz6ulT1IU08xKx6LQXhX3fVu3u8E2CQhpKQEoccL6zIAY4/eO
QWm6DdzEGHHYtu2rD6B0h4tP6v8tZX9lKfMd6z85yv67Sd+L9r3923/9KLq4m4/f//436/I3/3SU
+b+BC8E2A8LTF6R9knP7j2Ra3/7NtVzfxUDlsQx3fLxe/3CUSfc3+KGWrSwfEKsv9V+1JVLhv/9N
yt9MCwsadjLp6UDZ/5OjTFiC9/NHR5ll8e9MqeNxLXxtjqsdZ38IS66xXtuV6O2jkymFY8j2mc/b
cxQ7z5ntxcde0AAaXZvEvJ0H3Vtq6hr4NXSt5rYnJO4Q4qNVINpazWpzNZem1Pw2C7eyj2u2RJx8
lOBvtkLG7imKaRSH1705T9tEoL5ONBlu6L2XULPiyJAnuavdVCzrTh04OdxbyzUSzmTaGbmhVpk1
OzshIFnEoOiq1Pqm8HUkVGHI64dumpt0F0FhEhMoGUNL7zMdpPvQovwdhc1CMaGiC/4OiR11Tk3E
qzQbL5lMSu4CXZ1ls9A2XXPrzdGdXfjimJkkduRvxwbYHpEQ7llp/l5fk540gOTLYSndJXFiQe5i
Imq/RO7YXRma42d6pJSUZeqT+E1jIWX4LhPS3B1jHY/0yUuRTLdOeetbqtxBHky2vgnmWtguyq88
mNZhX/4oHO9HgL9gXzflK9ahnJ0snTMW+vOyIH0soRaY2RCsbqyBibPs6YUG1PIa/PoDmxSRSKT3
8/OYi4ecVIJNAfzQ1xTEqYOHOGsyoitxci/jZwAysQOdmCUER9RmSu7WgHE4Hip3TTTcIe1j++zq
YlRt+reYKVsUQFTXekq9g229BJrZ2Gl6YwDGMWCr0bhwHXG/7fIa0qOtmY8l8EcHCKQCBglj+DSU
9EgrTZyfMiDF8sKO1BRJdKQuKXURrVbHf6wcumt10zRYKMiJcOFQLgApSzO9Z/d79CBBNwoOXJ37
y00AyWXVdiZVErY0R+rjNyKsT+T92bASAGsvYDBr4+BrKmab7D0gmaDXPxKgmT3wzA71BJ7eQ6+p
mokzvUWas5m5DPY5zKjctHC1o5V0K+vQAedkx9bvsmZI0dVb3406fiLyLPAr0EYK9XaW874s792e
kq+2IufABaIIZKZ89zQXNBwhhAaaFQpJG4kO+NBcc0TJ7wzOlG1STRgVmjXqaeoo0cNfoR38WDSP
VGgyqQRROmIOwezEtFptkkXbGXAl8nLD90HzTdPgzkiwYvj5/JpIcRA5bQiAqGOty2uakeoBS5XG
D0ezU1sgqmDg7X0KVjUBrxpcOKsZhOvFF1/aUT1k0SC3z3ghq13Bq8aORT/VzOiH4OFqNMQVl4Bm
uhqa7lqnyXnQvFepya8BiX2aBKs1v3yTVNmFfCOlJtkOwch21Hd3VsVCwUqJq9FsWeTP7OjuSxfm
rLvAGRj6+Dkix75wKbpPXNCRyJ4r0/5aAq6NANiGGFz9qmNhux3L8Zr3VAK7tWJ1n3DFdUrBjxc3
kGbIOXDoM2D9o9kIMldqdq4AYGMo4zhkHkZ3n6CycT3XPX1U+2IatCjeslWOzPxDDBjTZyC9NcgU
dAPxIyj7YRMC8g010Tcv2AflENrJ6UWdBsP805DLtAL88BXtfLReSGfWjGAFLJj6Bw1B8MF0O1wN
E57ACmP+JNMv7g+xJg6zcfwk1UmtRDYF5/BeVQESrqA2Hmxx8oQHCZcYnTxJ7C3oEy4dyMYlTtGt
qWnHPthjwquIuYSDPPkYxbTamTmA09xWalWSNgYOzPs6FvP9NLHo56Icj1WIVmQM5HWijIJ307Qs
11nWDtN1KDpAaJrSLDSv2SMmRe9ZSVsdWJWQITHRcJ7exhnmrEnWG9Eq3+z4unGa7yTcgIokImjR
jOiyhRbdaG4039rkLxlKhuSW6h50q5QGCwj6hkS7xDgoQKlWa/rHpGjwTZZEkGBOXDWTEV91qGbg
yFM11Djj7HupwdYUBWlTqDsRg5FdMtPc+CndiVoDsSvI2IZGZPeoVYSGZrcan02my9p0NgNU7Vnj
tSUp3euYIJGwstyTl9PMATKS7SfQT3M5XVF1uY4UwO5Fo7uVhnhPEpx3B9ebNHsQwhr1DQIrXgPg
DHddTe/UKUwmM0jwUQvdKUBzMA0uuHMNEC8pHoOlzXYiF8b7ZGXiQMIVUyxmhK3Pon2ARU7woLry
oZNP5E9CFpleDQ0un/pXzN3AcpVJvxe2eXSBnGvcuaPB53F622gQOoMBg7KGo8eakk724rp1GfH8
VdlM6T6ZG38LPK3bZNJ5VmX4XMPp3NYDDJ/E0dtqwOorSKnVLp6ViyL4JtPY9lED3EeNchdh+l7F
41NSNsvzog6t7atNL1EJiHQ7QIMvNBZeaEB8p1Hx7kCCCK5ye6pvi2HJEC+cQolCw4Yy76JOCDV2
PgDJ1RQc0ioG+oz7abL858GNnoAMk+VIeR2GvWlLWljVcNXgs9pYfcg3u1BYE2zGVxHDLnS6bD84
Ac+Knp8ZaNhivibrrKSe7webauGB1YIMb0iJQQyAD6bzQ1qg9Ot4jQYDCZqO2DjEOu/U6Jprl5Zu
lgbzlzl33/ACLJyT43GJLf/sQP+ZSradjYk6puFCxtm4t6oeh3fiXsVz3l21DqoZszxURRBvxrh+
n8E7JuJcYF6moW5/+rLizJ/hnEXtU1Q3pyosGXPx40yjD1A7JjKxN+i8LkN2bRF7j9Yqd9A2BIs8
QMlzj4pVkyr5QOPeP8Cl+eF3L3ni2GtKjiQqjekh6jDdTRkwMCL7tsAP75zbfubES636zTVTegZY
uS3Ct1Yegxl9y2pBO4kYuk/jveCEG4O+YWyxgVoGKRqX/nUwYJ5hJ9u7feZullfP7N7m0s6vzEDd
lazezlk+t7txssMzMbRvcCSrHf54VkBj+pgYBvg2PWvjGkM5TuLCKeED9MCmb70QwKPM29fFQIYW
oTYGUki4XfhIYgcikpxeUtoyGUJBHrCBj9m7TRjdptW+myINTcYjBqs2bpODZy5HZftfhACe7GSs
BGN7fpljWW+8lqSdgvAfKqutQc+EyGmuMFJvOwpHDQ2/oLeCdRCplFgAfGB+PcGgceJt0mEEskGn
KW9BDbjQD1lgdB1ZBVJNUsdJ8q2ns8EpKhFfDbnc+EPcX1UtEoXOsfJNE9EPZUd56H3fX+eyIutX
Ru9ZGo0QCppdhtKLeWnaeqVk6+m5HWckJ2hWBC8YD9ylfxymgW5lO5rXmbcNIthQQ6GRQqF4dby6
2haus1IKauRlzZUa8WYeFR910nLWBqfWSKqNbrQ5UNhy5V5V0sML7jIFziZCjiViZQFpdGVZqFkS
R6KH75GUBNWWTJRbf6RpIjVQOqvN+yWrDl3Q3EexDOFtoS8ggxwVEAN42x17S760cHOOVoKZG4R4
tjWly1JiBAI51N5m7P3hkHXO3vEpGrl8mdRvXH87Y4s6ujal9+U1Y+2yH5Kk22BmGq69xXuz8vpb
H4T1pinCb/HSUx8KoFQmqqByTChnkk3nuccyPrPlWOdi+LTa0FuFBYFEnmRQnkfPxREY6WWbzXKT
pSYZf18HAFc34+coq/c5cnd1KRGC4JSNMxKUol6+1mQO9mmHVCTpTlUWk7k6qR1LREUaKnmzqEmb
BCrPWEH0s+gPDz3I6DFa7j3ysQjZoOIpvfLktNNjOlQ0bCty/5zOJkhwUvC729pfN9SPMImm923J
8O4YycPiDWjCOu386FiC4+B9j3EUk0TGchN9SerR+cxoC08umsji6H1XXrh1zN6i4VJwnRDUoUbz
6GbDucy/L/C1V86AFofYlDM7V/NxHo8E8a6aEmF+XLYfrJXQvlO/IEK5LO1+67tq46Smt23mHsfM
hKlShNaqFCGaYbckLRMTMEKBeju4AznjNI5z7Ttl27Lx4vkqnM0j5mr3GtaOux7H4GNxx3JH2DQw
r0LivM7dNdEKeGvh9QaI6+UujQYPI7gk/z2KWHxl3a2NDMhZBsUQ19EfKo1zygV4bKS4jXqHsOWk
e1FRRGt0SN5yRDteYlREXRITnNfuQJmxGDZtP56J1vW/9DNu/8jvUd2RIxkqcpt7IgpksxyaSn5m
EKiHmqHUta5VhFdg8AeXKqq/zVLzNmx3ZkyXyA7aq8LFXBI2Um3JpjsOc3MVxMHRSEH1qVo+h55O
AO7Hcu9q8jFz6MIujNyNsytu4RExFZqAMgrqbmFjEuJJTzV0jA9Z7s2OpWzRDngp0pw4K07knR0E
m8Zo92lsfEtGdDfUAqDNl8xwjmRNwmaHDEgd8iLM8IQWic18N0cnReQFcjBq3ixqmc8tlEoRCzHo
5JTW2zpf1QU1aDtXAL5l9qmUdxO1HpDqyN9DkZxwDPhfY1u8WGbQPRCadm8WJdv+6pBBrgJw++QB
6ELcTYBmyJa9mNmb1Pd2pcnzAFkZ+AOX3JZ5hfv13UrJWXDj1N+5LausZCk2BAYQ8VCmj743XKGk
bQ5lbz8afoSIopl3wH3t3nxMyBpppwmtak8uLwSrs9nHNIVziO2+qjEaSQ1E6ejwx843o3WeqiTh
a4dd7uQJhvCGeY9llETEjeFvO4747ywCsnZ16gKYc09pSgWShA2afHhPZGrhFSm/diBO12VsDjsx
vo1xVJ5LhoK4UGqfROJBTdM6A5X3aOf7AbD1NnbR3TRIH1vlbYYFkWWPNMfp0i2AcDAzyUcRRvjm
oA1S57leDMzvzJc41CElvIV9gBLR3NnNUu8J/cdLDq1P5FJgju6voL7N1J25hiOq/xavkZBnLfJB
1UAJIjiG5DvrCNk5uxKAs9bLmNx45vi9Lz7F6PubclzGldn368BJSZweNSYWAvbk2gUJ8yP+aFTW
hTtZ2zxEvNyWN547Bl8C2qlEzGs7Iy6P2jJWRk/3Lp627N4McA3IPRyl7rOgCQ4whNZ5x65S1Sbb
05lElbl3N2XWXXW2szCmUqNqQeF6ynwUY+0dlVxechxVRhqs84TBpQysayBz4tCx4nETkmqGkVDB
JiTZvFHVTaDXJWHAvklmxbXlEEXfqdliPIUePfhPjeRKc7tnt1bLTrriYyzJZiMjqZrt+mpUrBx6
guSuXapajgivCUt7HEyGqBjVhDkgnw3z5GGKiGcrIsoy6yQLHzJNAery+bqrKQ111LY5nUxxXywx
eicTk0JE7EVSjO/YUsGzVUdPyldXTuvrzu8eyH16XKSSfKMMYDFq8YsdtiW2dvl583I/yb+TDlwe
jbhLDrVBIEIDzehyoPG4d7nm9pd7F+ZIbRXIxu3gTmBYmnMPkXZU+CdMvOiM8XUPsYn0N+9pz9nW
8eKJdWYF8PRyc8zUvqP2to+smJEs7Q+XzSScOcy14USx3EVeGtEpn+vxs5BteowsLXoT0V3rieee
IIRNpYbiINneWQNSo44R+WM07tzI6b+NWXWsM3pZQ+sU55Zba7N3G0oc40SoNBE+BFDphhv+7i5s
Plxvwp2yULBwAMZD9trySdMmzFFgWSK91Zer9j7PW+PB9CJ7ZZrjnQy8a2N0WUPOab+Jw+podj1F
IGjJeWDCE+jm+8AoUamBEjCz7t5w6g+GIqyy0r22VX5Kx+zNHUcEoca4KQ2AwmkIQfrc0EUcpUr3
C4g/olJxreLXyyuVbyMfA7tpvpEcS1eNpALOENWuZiXuM1+JTedVWK9KGA94axIiMfKEjhPJZFdB
RR6Da6T2vqksHx8NST2d+9WvxGtFpmtdEfnCAvGjn/yaNglBzrm5tl2r3yd1iDt8IDRBZlq7XQU5
wldkMrF51/ugWGe0fF7pWdRnyf8oLGicdHa82cR4nhUPi7FlSfaFjj1apK4joMYbXnMEM3Q9wtWY
58T+E+6ZxQn6b7lrcI2mJAfgcamXgHjv9Ew54caW4mqeDZjzAzb70acXO/VRvzFJnDiJ3w9S83Wk
fsjlZ04UoCKSU7G+kGvGKR+2tJA/qjwTJ3cJb1tOpf3lXlDnT22uvsUDVRP0JO1mydBQ/PKO26YS
DDJIN7PePZVxKrXGS3vecfhSlSEGA+HO6wVJg0gC3//FED/o2NnWdhmp9MsypmXcxwt7v8Uj7f3y
Urthxj/kjZHax6Hch0P6VtrLlyZhya8cBaleH34Sb37dt/iiQOVEx8tLvBzmQqubfl7P4mBTTj+W
7Iw6mfg7cAkXzz5IQxQxw+R6O4AG12ErkmV9sa6z2yRzQr1cLsbfbei2lk1d/qUVhv/87/q5ZQpa
fA5VThIxT5IZGAIu79jxehQEl8/hcr+I/Gbnifnekf03+uXnPqJ8MrZ8u07fYHSo0STa/TSeUCiw
nGI/ZuLElQWbMRRPtt8dR/I19hd7/J9M9mWDcoSYsnDdaJP/5aU3Mnutma2YYkCW+STT9O5gH+i3
dIcCrKTyGH4BnLNsFMjt2wAjCfoU6qN5TkLCpHVdBtFFOwD093QqNIXHRmBXDgSRaeV57vvVIUoW
ylJaKZZP5AC5LXKdODHPZhzgym96dmQT6Uh+k44nM0SP2zWEv+TLjNE/AmoFK4bnWcKGvQycXwaO
tDt5hteeHAN3tNEK1PkACtcUF+fqoFcYl/E3jUR38ov2BvWC/gorSv70zSmHRciiEg6XW5fD5Ywz
Y+MTcQMqgELT6gRO6kCZ2eHnpXK5XvRBaCIY63RvPbcEh/SVZpwlGlzl88dIehGQV3HSc+ZLKAwt
SRNJL1noxVvUbMdqxic/Vc6PPOzFKc+cG0WlYGfO/XC6HKRHpojTccl7XjacZFUrznk5ebS2G+pG
QYsMMGO00ZDDlqU6mytNbAmA2SfxeWJi2xBFQTa4PiH/lIYQxQY21bDbGI3m/10CEcIautflsOhT
46N3e2ZZqy+lznqSp959Moukw7XI9yC02u7nN0I1RwnjwxgctoJu/K0e/fmKrd5y1ZK/uXLCpNmH
5vI0CRgQDhGKs6EIedWHOo52vSGg8rbRs+mwpZvU/I/fWY2xdxJXHb2pJC0tAKW8GFD8kO1tcioS
V66i0pVBaL48gFRysixcbb3ld1Y+XrVu8DnaHWMGvhS7Gee9meI2EGM4oBrIm2EvudBWTVXkNwNR
4kPmt4eWaqg1NPhSjMCJrmuHGoQzAcwZU/2uympD9eqB2gIV3IZFktAv2mzocVUGeOichcZ1NLEt
hUA8kKS4kO7cMz3KHumQfR5a1D5Lft37GeULIBHXwfxZ9lZ05YqWGhIFt9USzSnG+OSgSPna6ein
1TjOtnaFCOuaIVNcD02P2FLRULDT7CpCl3noawNh14AdlS0WghPjax167KYSqpxlflZBQax6T3Yz
3XLni+ljorEmXE0z1R7HzF77ehm3TsXJQD7RR9zkd7nmQsztkOz7mjW2SV5HheDGja8suEjnntTW
lZgrZ+NabcL2JELGK2d0wKbA4fbr4E3CXUm1IDkPrsTgubtI+V8o3Jrlapjr7JzjzENg1bEGQZXT
x0x1ZP7j7xfipFpDgJLkFrGaW8MiScE0s/wsF5X9PAAnoAgEp2Pdez+m2Ys3kQO92wcSUs6hOFm2
tE6XW7W+e7n16xdRW4nTFEAwS+mYri+/MCN0w5CfSMf+/R9c/svlwbYVP7fU13e1abinwRbuSZRJ
izda3/Q9yzjMdrTJDGc8AYm8/PTXoRlL7+cfwU+mNOnk6doaJEs0zGVFhyVILTrQhDr5KQxMBU5T
kDGem4cmIOqbFeHccnKONZCRoem+UVzRFB0rXRMR549BdK5IswKwI7dMBXwvDI+hNE7I8exjxag6
zgybuYGRoM5Gd+2F6Xi2UJLYyYiCjBxzcgLGI3ozb90ZCFkcRoGVdNDjRyaXNwKlLvtBdWVNvNGr
LFEES6Lg+7J9jFP2uKnyX8ZUBWsyqlFMygPl1v6mCKLvWWUjqfMy4vvGitZbsxVt7l5qmCeZZm/A
EBJkKE5KJW1wIRIZIvuYTMw3ko8sa9oP36PnrTrA3/Ix8V/tmcJ47MCl6+z5iSlbrDwfURmyJ31x
PniKxpdyCYRvOvbZuUeMPin4UUxCH8ERFDPIlunVdirzl6xF4i+xSBRSx64x4jkRKIe24lNwKLcV
yZ1qoxNJeLrDFj0O+RuIHMW4ditnrKnKzG9LkuQ2VR48BZ2+2MutSXoo42B1tBCZoBBksbBEBHp5
SFu9AtsfZW2rQb0UBMNJiQw9OusCveqXsvqEtEHzyzu4CL/ljO9QeEylCzIhZgZysMRtZkwn+vh3
UzntQTa81jM9Nj977GiccmJxxSDCHYtHZGiQt2LQKUvJGcBIuff9ySWmeiKCOUhuF/7ZQHWRLEk+
IyJxQDlTMUYu3mzN1j57DIohKkaBZWKp5ps8JRg+eyQ8B3mRJC6cAZArONBKqGEtapyI5mLikQu+
dpa2atTbEjHwpCY+n/i9ohNA8tiuLOqbrKSbY9wZgkAe+iSun32pgw2xR9aqC+C8a2FO7B2jyf8+
kJBSBwkthSF+R7ixnfptX8mBue1LoFRKZobc+iVxeZUlzwYGOhTSq5wMtZGkgZ6agRr2FiU/MsOA
EFRbxxZXFAKh02DSGmFO9yPhWnhX6UJcUT63gY9kn4YYDnHLt+o0H1NFlmGRbdIxPLcifG5c68Fy
rwLP+d7IG/J2KYQJNqSjDlLo02M9+cl5Ntxp47gS1wLgnjNXu3W+3LocehmK86wYS/MoeasWhFWz
R6cwtReSdEX+IpygXCXwuKj0RxGd9WiV6yGAnkPNNd6be9XCgiIXT1NlLyQ7JPPtyW183C6X+23r
LZu4ZNU9is5fpRO+jIQKYz/aNXs4Rt4xTOXXiLXHKutmcndYq0m9z6RWwZfZUS09NfogIgxEUYVL
zBBts41D76bHxhRLUZ/6sGxOls8+NnYBXlxgyJeD53lfkJ02ZPLrRC3S2QllU7JaCBn+5i5mglaS
TYynsZnDQLR94OEwrAItJ8CYe4FyXn453UI5gt+idy+WPkyXFVpuDkgLKTXD4UiQngAnShKuFWBl
2j1vMR0WXMOp1UwnwyVn2IGztULlgBxzyYmGI+NviJyRmMJFe1QmPFNx7o6YHzjkbHlO5pvU6+1u
MR5UwTspDD3lXR6kAQuHyMXBKJLm1JKIeGKzhuvocnMiLpWow62VYmtuVfiCspPtRB5rFq6j3/H0
c/VIM8juUWUQXyv78xSy2BN9Tiler1Bli21gsEsInr/uF5ZzJEuXKIju4mT4/ekTfYvGHp1uxhbT
b9gK2WrtEiy5uvCaLz+73LocDFFelVz6rI/86cRSxTtMXrQNsuWrtFvU1mPx7AwW9AMX39iQUWSC
hEOTriTUtuj7V5O8TTynulnI8tftTXhm+hB6ZL3NMYaX1rWYjfSB9C/oN8a0L6gNQ3/m4ETeVmFl
OnSXd9jCKAfCMc5UAhKxhqpHGctK4l1cyafMYFgkPQjenuXpmKnGZJzuB8h7eq3NUpftRkx4Sdsy
onKTH2YtSXxj5z/8v1jvoq77K7EeOrb/mP9OqkwTf3//F7Hez7/5p1rP/I36rXJN1g1AiH5p9ZT3
m0vguuP7COjMn4K8f2r1LCjyUvnKFYjCSIb3f9fqCfs3ZK2siIDMe64gaO//gpEXf85+J0TesaWN
TE9y07R4r39U6oVc/4uqSvKtUmKn67yJb40EdXZb1bf0VrDLoR3Zx1Cvr+LAZCMqsB2XCOCT6s6u
lugs+v7G6OiFqoo9ruc0BV5qwXorjFZ+XxDZbg3XrVOrQ0MXcO9Hg9r8QR15V2ZzWBb/VfQ5cXJF
1/79b3wWfxQbOqawUSxaUpgoId3/FV9f1+HiDwuRvyZf1ZoO2i4lSo8tDXmyhRDDesHG2fved7xe
2V88t2X+uyf3lYMLDFmR6RLu/8fPD5Qe+Zy50+0b0gnVUO7rjGGgmYlsZraFphneVm5lkOlV0Mkg
Xuc/v/d/+/x8bb50Pc4xIlb/9fkXbIKUj23Muqq9k/aYbqyR/YvegOceLMuGeTkeN2ack/3i0A39
i+f/0/lz+fAl797m9EbioOEGf3z/08DMnzl8+I7T4XJrhvuQGh3aesdamTY9aik78nxU/NGQSL0e
wcDhyd0jNilyqYuKjfEXH8m/f0XS9vTFhW72T59IN0VBIKtOV4RwBFvJFJFNTYH9L9441+2fzjpH
cLlgZrARnyjvT0/ThkrSUQz6/bRY5WZW5Fk0bIWfq4D2udvBWQuL4GZpWS4LzFf9aIx3XoNZOvNq
QafbjvbZ5LrnBEH5/j+/Nv2Z/7xMtFTY4TtxUAUrNp2W4JS88B7+oL516kHIyOr6ffs/lJ1Zd5tI
14V/EWtRUFBwa82W5CGektywHDtmnqEYfv33oL7ot52sZH03aknuWDJCxalz9n52/a4C5K6uEb2R
ZcIkaiG6miZSJjYKf37RXw+7Y6FgsBwExlKwav33RMAHm9CVK+kI0/daFYGP4t30y82fX+V3R52I
JN/3lOlLx15+/j9/munRkBRpyp8Wjh5e1WW/U+KGzmxQfX9+qd8dxf99qU8fMDP/sA5RJuxQVpLj
liG+65P3ivSxK1tJ2up2tI6j6fznV7XVbz48T3muY3t42tzPCzKBG6430MnZYYLCpIfgau/n5rGD
er/F5cR20b8lULs/V9XwSJcl2Uw18iZGMFi7VUrF4hDHhUSM8YOFXE3Bpe6tLbNwSA29Hq6mMT3V
DgExGsnDZokubjDY7YzAoj0z6lXRhB+tcOf9lN41XolMNnVon0wWGCp2Ud296I3vsnbi/V/+8uWA
fjptbVMqU7iOp6xfTluvDV2LEUBH9k2XbsUY39sdnb4o5K9iTHzf4TmuMe1tlPYfybSiASmnu6HQ
ak38kd64xQP665rkUJ8JpBJXlVcODGCSFuKQjYWMk8XSEAVa5ph4wssbtDP7hR9V1+ZazJZ9ciyZ
wGl4i3PUbUzhsbd+RY+HmJOkDMNKXv78Jwvx67XLsRHl28tixa7ocnn+n/M58TM3nZ2s2xH3mG/6
fj4OdfJzLKcSzsfTnJTpau49Y3Edj/ti0SgYzseiOzY7jIZzYpzC8r1I+a9pflt0iGsGON+wQQlS
shnAYyvYur1TopNxGYRn6tHvg71v/kgML3oCMY7Nm5gJpl09HBpWs47gi5UM6LGbXX7M/RbfvMHP
ZJLfj9q7JyfwiR2/SJn1F1MNFEWdrc4UQIpI6zwmM1oXO1KLmbG+Hnp9H1bDE4SgdGSLWuZ9vC7l
g2k6T4T9PjSJ4+x9F8SCWxCOoemklMV1lrI/aqShtgg47XVpDVxHZfyMzdBjfOR1AMe8kB5IfNcr
fdu4FTwjnVx50/A2VVa1MshI3ogQBxhG/kyl15Z3p8jWzo09SpdHaTrdajAw2g/xMW1lvh2rpzrG
4U6glY1WNbuWJpI75M64D53Gusq08UWUij60/xY1zlupmjtHPrpliyOgdr5bwn2UkATZ54dXhj8e
coG0B3m9e9V5/JJG909uCIIlcZp4B6+bHHWB7xW17G0WTX85q35duBjZUbWyFEvfVepTSTe2odM7
A9+jnhDSKh93nibgEVvPYzDSaQpxSQcZ2qQ/n8u/fVVMKa5jEnXEheC/KzMYEO358zKIMZ9be7jv
y+yjb9ybcYa2JdOX1He//vkVf1P7eOSUekr4gvQi4kr/+5Koy3VhZD21l6TVXYDRmcbkoTE6Inde
HbUEDzJx6RCMVs589+cX//WLyyzNWspz3zdt+7PDJSQmORlIEtkZqvxaNdY2mUC6yjk12PjjpOr2
yng3Btpwf35dYf+ySvLCREVR59r4eD5/ujn4+7wbOM6yVzfkHmoIa+RXZ+E0HtIifs3ZM6wcjdUg
I/UFsRl8iiJ7dfUz82vxt3fz61Wfd0Okisc4Qyjqjv9+BOh+ZuFWfrsbR6ogc1k2wuqiKsHOQO7H
VTa04qZVJiAKWd6m6IUyJGybPBoeS9cqdk5mrv98hKzffTTUwwIjp2MjDfx0WtQ149FYE/Fo2aix
s8zYVK4UWx3r5yqcPrCzuGiPyGcRCMe47mUvOXGgkwoIm8rEt3REFYukuLsmynVCfyqwtOILueJz
XXdm+CgS69whYbihFNE79uZBF+Tneo4+Igl4mIZP8JfDfClr/ntpxJylYPf5HqZ753NNG0rDQPFo
t9CNZn9XrLuwvxEqAC2q+8W9lGIcpPG40rZE7JGN6X5u0adlzvLFJ6913ZruqzVTurgaAXfaroeq
6tau3/qbGWmoGrIMS3FhrtMwIIxWeo8mUY5L3Ot8iZ0jEOvko03bOyV/cCgPoc1ldcyyfcgxKuMo
/0v1JT9ZyChi+ZN9IWxb2ZLlbPn5/1wZA9EgI/eGFgx4i5I92kd0klVkTJjrxUmT3EXXWh6iwcig
oxXwlKKPJDbQUVHw614aQMhqxkjBiDS4xmXKsZlpSpKSNCTl13zEcUGiNxB59JVd9sPwhqcmyrzr
rCCyqx+W+gdbE452xiML6YMxEOxboOReSGRzFbSIhuLpdW5zfMAptvksaO01kpuHoXTf/3xOX6q+
X06A/zkan75nQ5cNMiyndhcyCUbzPJHKNGPOL1U+rCtsTRvWBRiPjI9dsSS/W621Usp50oRy/fm9
OL9b6SnAuUizCgn1eenzJhw3k9O3MI6V3g04jwiVTV/6wAfHLaZT7Gi1qmKyhXADsCBk4jYfyxRj
V3XwZbafeeOnAIcVeHAfwB2xLMrP0afNBpybpcYhxGg1YlImKRrzUl2+0ljXBz+UFWwQ5J8cjEd+
7SPOrGQ9K+yxkS7R+nhpscm9+CMrAGkGyrrtMOURDuMCJmBc4/noVlFgjrsUqcJkmwd6phQUtgdf
2/T87egDh4jNF1sGrzTcnlx85Zao/I3q6peeTE2bgcopXijmTfjuCeK1/3Jsf13cXdMUUlIDuyYt
jf+e9I4FLSVIWE49mb4CNi/XBsaPq3Kmpv/zK/1mkXTZJ0qoBorfai4f8v98vdosdYsGDecOD85H
UtXwYKo9S+edNyCyiCrMwrkknqmQj39+4d+UvPTCLIILsacQIvR541wHYV+pwGF5Lhy8nsiQYCLI
Q9q1b5atoFR4wVpZfXflkuzOQB0Vaj6xkw+o6yHolOtKee8SLdZurpCpYmZJNmW8DVxa339+q785
0cnhtlwUcRQXbGz/e4y6EBvrYgLdFVHoM4U8lm3yilrrbjQcOrDxR6vKvzWzLkXLp286HT/L95ju
2o77+Yrqa9ApZE60O6H7Gzy2a9b+tWLQO7vqhNSwW1mIVLdgX/Z0Gb5YgXeA+aLXg5/iBizl3Ui0
yzqKgO8h/2DAHk+PsRiOnfG3EujX/RofpMOlU/G5YNT/dJ2N+047kWZNGryyW5uVYsiWqugKNwfw
3Cj5+POn8dszli2Sh2/VIf37834cl2WIMq/d2cV56KwzIVQI8Qv3hsXZvso4f5lojIC0/3bC/roj
91xBl5TTlQ/kksT5v1+VpBVhKWQFsmruXtAm3AvF7jCIcIBFIwDIFHhByP4zHZFPuyFMx8Rpcd0b
7MMDSHhe3rr49/XW9NLreSaI5s8HRvzaFOENKjaPJl9mz/m8aiBmxV3ZpnyjDPnKqkJaj+ySbVq1
Z/aNP6OY6lhLb+siiPXU9FBBmQ7kDAWvsWY6ZNkHKkX7L18e+bvPiwqZT4rdrSc/n8hdqAPLxrS7
w/+QbM18ig5G4Ryydk7W40Tx2nb4TjBRmdtQg9ylcDxUFk3EPvHyuwl+rOXED/Y4/sRdPTz0IrxH
r0eKXnEEszIfaw+OOysN3OAaBhCut11MoXlTcF3wE3HuPKaLsR/557laLJ2aEi42J3Cvrq9f2vpc
VOwQ4pEOz6HtutdsdL7OfYbI1U7Us1WH73Mdb1Itot1QROM5E1zWEOQTPl9B96UG+PPH+Jvj5WHc
d1mMFbW0+HR+R4YXT07hQjADX2fPMWkMcsY7VgBGKXvnMY76e9doPpLhr03s39Ra5IxKRRatMD3v
cxM7TgTt/kbVO3fM1D4xe7mPjSDYWQGQEQKnxGFoGqaV+XCdBfQ3bbt2IJTZ//89FXspR5ruMo34
5cpQFdXcVZ6ssRNMt43McdqnprmJhwX7FIlX0E7ihizuUyLBt/z56P9uM8mL081lE6Po5cv/LvbW
HIQJEv9616kJoHQY7Syv/JFUYXjKSTPcxAaYm5DwlkSH+Mpx7Pz5DfxmlfFNWn6oZl0hCaL97+tT
KRVEQxPWlfVzDj7ggI4u8VogwQkI2Mb861/MVug3e0lqSpKEFWoSnOKfyg0vlWUfkm22y3Tu/ygt
6LxD1bl3I02bbdw1D1mhSZAZa//RcDxzUT2827g5jmoMAPqNgX+XGK9FYkabPkd+MJAjC24buFdv
4TsUNdKzEt16p6J4zajXePJQ3FYTkCjq5PRkpKMinaK7as2gerCi7KWdoHwrrEuvHflI9tRm9/h3
wabZpcMVECipLMb4qeiqYRNXebjPrdF+SaX8gU/T2QzWCCedPdE5FMsvkiJ4TRWIZg242zS/0M0x
HmVAGakG5zlG7Hqg/RWcgzhbkArSuHNM3dzPFiL+frDvGWzUT92HXYKwjDHRvniIl2aR/NT09ZvB
umr6+FGxg7gHP2CchwbOcpUX7Lm9KPC/JApgTBhOx6iHzzBP4rktBPGsk+1/Ddqk2OHAokVkSXlb
+NkzlUx/aJJwvhkt8+hUvbjuOv87m6D0XGE/PHmYjK+4QhbP45Q8mg3hsTli4q0vuunb4jXKAZm9
knFKEh4lOUBEWM7p4p4nD6p8SGL1ZkXV/GampBt42bcuj0nswUwNxqqPz/3YvVcTZE/kr4jfvbzs
N4jLCeCUaDJjxuCoI7K5IdqGFJVEYJDbxBp8QGa313NZUdX32UtnJP1OLI8uT6loJk8pkPma6ML4
hit7fNOVJfGatEkuTwmvcq47z9plRTyckuWmNKX+597luSBFraWbYBfjcUtS2znRenRPl3v/3gAl
0JtqoCfnOVW+nZDjXmlABudgmOJzKBH1D+GEjCRIS6C0plEiEOjKY62a76OLlwowQncdozJB/M09
8kKzDXGAJhaucL41MBvf4tGwyqC+vTzD5G+6jbNE7r053ZeNe+qKwLn796YuyEmhVrlROXGMTpsi
BKD9vm+RYlPjVvJpTO1o3wGYHboeu8EQIBtL2VLBO8U9xCewjRQGukw4wYME5yGmQrwYUVkeWyJO
CPjtrsyqMr50lTC+jGV9j12ug4VeGHeioXfsxyCvR8NeO6ETPJIZWV9HbYuoeHmYU+KfpxkzEHC1
RkNCQbKWDneUCQhIM7T4SdzfEVOszIQ4iyi4xzeBAMEYs4Ou6mAlENFuE9NN7mWpk3saTJrU3Rg8
xgRirnJ1RHpnrI/BTMBCB3rmOZuSbFeVFZzcwgqe3aQ1VoXscmorb9e64/w8SdjFSajJ6DGC+dlK
c7LFhH+fm03znH/PlidlG2W40UGM2pXakadaP2FknR5cLP6NEvUTbEbw+2lY0CO3k41b9ozo2BLf
um1s317uUbpCEfUQj7bxVkCDW5hMdnNS9ay2qk6/25nnXCuvc6+BhLmc35IcmqC80WMerhivNTtH
LMTgSj0tPUrwWx54aifE5F/Y4sHMSSQ29F1fVqQbzfzZvg58UlIKd22OntrZKS+MJZfAIzFUZ2Oy
gIZX7ba1EIhDHmB6Htx3Wvffw1F+1TgFxVwUt+5g2Tdly3lSWkjMjCbvzi2yLulW0Xvk5jjaZOjQ
gzDrBYSbb3TbLgagLn+Y8/5+8kb3G3zKYtPqajwYo9F+dcZnsJX5sx3LjV0ZNI6LRO+CvIazG13X
1uR+Z/47bsdm7vatEaZfHfwy7fK8a1PlZhW6Yz2yrNqYwJ9caZBb01jTvo/gPsIXey6mGPT0nH0v
bFImqvQhscrmzgMa8BzhQyXyF17f0N/bXkx0z3Mla/HoNX556+XjU4iQ98mJ5/Qm6Yy3y6NMxvG5
aEGx5UFprYfC4NOg93rPReZKhW7w4C83EyhV+kJEU2SMQNdVQqiRXcAYnmku7StLTE9+4GKcQ2zD
vK2cnjLppJtMmT9G3CAEyiXtQz9G4uzL+EvT6vahW27EYqQYSw+mXwhlrdQObWd8HtdDYTGjWh6S
0Zo8xAUA5cH87i/669ob1X5w/a+jXaTs11y+ixaUCkOqvQjT+Ef7kw962Gtj6Ln4ePIucBX7cShw
WevcMJZDzTgSM+QhObSvhoas7lC7J8fwEHl1YJfHOJxuQ6+ebi/3dEQhU0Iec2Yj2U6jzTxvbNO7
Ma+iWzd7JtU53Oba8WmNIcszF6leZdGxUTUKOtdwMcEgLUfL6c97Mm3V0aa/llYR7h1VHkORVkdZ
5Sbqo8TfDQAu+9Qptoxo23srNkl/H6U61pZXHXNXcpaqObq9XOxKyU8jyB9rmq7zzeXGYW4gUt/c
mZhuThJIoRcStoHD9HWOu6MbkcCT1D9LQ7+5geCaQ5+NP+DoY7/vMyJJ2FFjJVTjJpZdiMcpDNdO
gSW1KPNra8JHyzbiypExDHN/h+b0PU7TL2kKarnPpm04xz+Nqdk11YjRGUpw0UreBXWfHttNqbz9
bM0MX4Pk1EbtC247/CHNe6JPkus4G5jV2MlvOna/mMZEMkvc31POkx2OJEVhLyVA1SFviBrSyCVE
7O7Fmrq7GXMj7ZDbTEGCWUxqZYAFq1ZXjkpfPHSncnbeLCvayTbejdZ1QAoFHJGPQsc3k+W9z924
qHjLlREGFK0KbnxDBMZodtWKUShGzbAEZtATRUG4NCg6P7kW5fzcT+4dJuR5LTDDpc18sKfsHlyj
BMkZZ9VwGBOJeX0UW7uYd21sbCZNkl5IEErGyFFNC8/nvrKZr06qAQ9USTqQ+YR7eonJcfizqoJa
2UyPutPDya2e0rTWKzdxviQQ51Z9C21U6ICqwKFfG+QgrmKPGLKMjIWYzGGkv/eFH3xxp7leG+Mk
di3UgJVh5kuTUa0GunF1Sdpfgqh5nocO1A5pPC0kTht3tSyMWzh2Sz791ilR45vNxB9ki+8Fed20
SvQKr2xhWms1s/f02/k9GmKD4R8ZH5rzi2sSEbAG6FDYUN4Wb9nZSoEmoQghkruy78zGwPvrZGAu
AdJk1ler926mFuGPxo+5SfOsAq6UtJs6qm8GZRDgMS75flLjLDI0TtHSAnC4hAg2VbxtteUfJ5cl
QaqfRkeWeunZH0Zhk8eC6+IKc/lNqud7s4Un2ONJAGcIOMBCjp0WXbhPA1zoNP5NMvGAFuvY6DeL
Qrpy57OKdH89RhFhKHa4q4cSIXD81M0w0dGFXtMJ/ChoJS+k1rYnqydJPmwc/8B8i/qqp7K4UrrZ
pjmfsdTts6vt77WoEBg02Ly/yNvYYBgd+hjxB2T1IxrMq9gyOMCViYABLFmVdEcQKmWKu9oc+uys
g3A7W+4rKg4iX2pwv40Lp6XuNZdd4a5FMngQHDsIiTJbJ+YIfdQwdmoYbptK2+uYyeeVqIdjX3Jd
qrQ65FaMWWxxluG+ObR1/1ZwAUyqKb4HbnyrE/TdfUxYYFFX4zEdpvF4udfGJg5ejPdYufCyNBIo
flgdq9HG5ajY5tJndERVHTNPGkhBIsJnED7XpiLDMPbhC5n0jL2kWAOEbY5eHzaoDFqU4aVDC/7y
ZJ/Y9bHqwpM9EiHJ7KY+CgNX01CZ9dr00/posb+BpTlU1g4pKawRXrCWU3VUrmL1FCOkLZJQ0K3S
GC+Rt17ee5SPBRCH5I3RACHz4RgfXfbuZEa0ZKQ25LlynE1QKWl7dBaxcJ0vso8GkqyOvZsyTUkb
aoxNG+Q/dFgVUE/gsOS6L48QgKtjmjBc8AvomEZg9MfIUdO+hHgSMWzPR2uA+R/Sy+GaCa00Ma+9
xiVAzG2Ntef3e8wyBFcMgbmyldUeLze4zeH9Wf6+MfB4t3l8aDpApYc6z2DIRsz/68YrjrFjvDQG
1v12eXR5ii34KS5UspmbHPtpXRznnJA1b5y/ew7Fkt0jLKMRVW162HAYxmbYXslylOsW8rCo4B3z
9goi8fjOd7l9SDwu/Jgjjph8s2O63BNDRPJd1O3Tgpg/De6cR8H15aacVQfUSDwXGchNs8Hvfnk+
yXyWysvdAdIYbTq1r4spPE5pGh0v9/xo3huxyy5oIMdKimEfV3qnmpokJt3UL1HVjtt/HsKAyI6c
Uv1K2mQl2BG7PLxnmREneCi5mQwHu1v5kpVh/s/TXie9q8JNmvUwV1mx7aQNdLxF/pz3vQFwOv2B
mD3YMMzwru1eZ6zj+sZe1M+RanGl7byiIXijMAcmnlzXhOL0yTrb2As+cQJb4nQv2MFtrEGq1ZwZ
69gzvXNGx+qcjQviyzfh6hiVxZccwlnZknYZRj9nTwRHmnwNkAoQUE1xSNyaZO/AYXNte9eT4RNl
m4IHk8wejJq9KjSLt6E3BlDZLKyT6b8Dk9uOXjRuUnhtw9AR3eKLCDG9URfXsAhAH13uzrEsWxxn
+DGhO/MsLHdU8Xqx712evWRKO7VIIGLRqjAw5s+mGe0vz9tRIfhSLP/adHvPRnCy/P7LzeXXX+6Z
gw1awgeSdnn4z+v8c3v5pwRnF6u8N5rVP09e/q/q8nYvd/95vBg9rYU7/+97Gy9v/vLjf96JM2Uv
jjWrf97Sv/9jFEQQwEeCbS2Nc+byqqnh7AFic5kOq+66sMbu+nIvW+79+/By7/Lcp/8PKUe27fvi
6fL85WYIG+Tk//5baEjkrY3R7eUpsr7nTZOXP2D8slX2cGzkPrE7l4f/3swJG+lyrvm0L3dZ01HK
+6MDxsy+LgW1eFS3ZIgMeGCasj5p05BnNJSgxWen3aZdku/GXGA2HBVZpcsscEwm+OWy+xgT0YHV
FVDlcveNCxEeFBbnXdpEBzsHu6jC3r7rJgHHJSjGs+uxE68Ycuc5zZmm9UnprDB7DAisrHT4SWSa
uZsjIGUYLenfrw3MNqvY/OGxdbmNaHWwz37I1TcqtmjdsJBDhJzVqs3tBJ0raw9B5z/bkRQpx7pH
sILscwRKGkTBS0nH/spwgR+YEIN8decIc1uO9Y9gDLPrAADgRlnkWHVB95QlbOn6hognzKW7vIwP
UTO7O9N3HooOcRGsqD1bq7t5srexD9qgBTiBHdra2aI7EXXfERIKCsxH7We7AYmHEqjBwBAYR8y6
0UWz0ipfYAf1j/hh0PV9LAPrqoLVVvjhHYzpOyspP0BiwBEmxYPr50+tRbCLOjYeJCesdSuvE4hV
KydhijCisGBjR7OIHgsdsYYKafHZGnojytI7gZX6Nva3vVl8CdJ62AHL8NY0I/07pcsf0KKiTerV
71XYPxpdTdKwORDbWozHMIle8wQ6a6P4ZBdZIglkVhM1m7zud6os/GPYoE2IqY1EQT5Sb/10i0Ds
I/0UId/6EgrKmSoOTgb6FEx/h0mXqJFs8+T7uKVTn5CjuC9BStU5XvI4Flyeb5LqHU/8CPG4SLbC
CWFzOyQawlrD/mxqtfPDBm5CahIsGi4kypqLfZPS1hLpjWE04b4N5p9oHNMbJXEiy8Y75nrEWuro
4d5GeBbn1Qvo6faoMLUz6wBCImRdnrO42jtamocpJVsyB3DNWzg6tD5Ic9aMAQNv3Mwyk9tSJcG+
tapXdrd6zQyn3IXK0rcx+Uc9JV9hMJYHRR1icVN41hhvIkivmSjmig1hyd6dFli+aegO8IP4kQ3N
tIsZEwHdc9pjoO/RMflUJtQGSA2ObuM+aQuSBPFEk5EhcTHXSZ8bhxlBPfTCQh5yt6hORUy+UAGK
4mYils8O7PZqppOIKir6phJMQ9kMwstOmubU0R9qPZRZIH4a0NjYzr3B+zqKKrv2fkDEb27rYJcE
DakHjnXTh3QYWkCM+9Qsb0yB+kM7gqU/ijB3TTrfuk5LKELm+Osold+HzNSEHgL8jmLq/Z4BLtsK
mJjxiw2fdhsXPRirko1TVFKkNmGRrTKIkIaRtXQ/Yqji5TDQxiqmXVn1d46VkYPIL/Hpcx36HtqW
CcOsB8eFcR6rceaR/W0xFk5NSWnvEuYRlCzMmfm6aMAqo6EY4eiwr6Ojn80fBaNko4y/GWX10UOo
u+7FDACuC4l6cJFr5XOFC5EUaXSHOVnx3eIHjt6imLzLwoHg38XlOop9oo4H/F2ZHZOuXiDndBpm
0vT9TuicPILpLYdLpwyA9xAu2ZTlvEu6OF0H1vAex+V0zwqIEAY62FVTj3iK0qTeTgNBN82cu+R4
QDND8X3M2buHbg08RFOA2ab1LI082Ob4Wg6l6BevpOHvJ+IK4JkSGYxz76Eb7ffAOZfVTZswx8Ez
T6x8IJO7uRT+OSJRJ4ecuBZNzld7+RYNdj1gIxS3KmzYxPkazhSAdheGP1xDPz3Xy82wSiJJa67o
1HUHLXhn1M2p9av0/M+NxdrYEa4Q1BEFFkOIjYkZkNw3QS91p+qILDhkKuSyEIHgEv7A0HiywHo6
Q9ofW4TzRzaU49rymF/kYUAwpF0AochZqZZq0to5TXgA3UCYawzzrzIKD1LMsCkUBtapIGM8xv0K
rvBqLF6lIHGpsquYMXlkrZ9bXbjbDBEWrS0yBSIv2mIlDJG5slobeA1pEQ17afavUzFH5L9qfle+
MgLQv1xXrA3PwgWIAT70VrjyYOGuTNVlx9gmDrOI4q0bh+3bkOs3ywQ1mFLsFCb+u2YsBHXi9LO0
bBDD9m5KSbigi3A1NkZ1QuW801Swd8IKrxL2MuRZcUZavb3kjM5fYwvufxIXL3OXENjKUCMc8mTH
LMfgdMPoAWt+H9L12qK8aqbHliyFTRZ1zoZx8zeajfiPIzCdmVVcgTkhig3g97FId35j7QpiUpil
8M30+Z02y+MtHlZApbeUqcO26jGA44YipTcVatsmT7S8MR/5276wb/3Z81HWEk2sLFztqhpuhhBD
vInIYoOZnD2Wl01kbBsrZfTjXdQeu8kHk915xF5E+zAzmvvGrt4AgHHSSU1UX9p+TeskhmVsYd3t
9daha7ahTsaEXSKMa6bKg9ElzpFkF1KG8WoABHxUDNM3GYv2Gg7qvB0afa2j0YIiaPRknPbxbUuu
bmvrL2IO0c8ldcQllupBV7HYTN8WjsAXzQBpnaSFXKmiKFYlLa9tSfSaxnp+GtGIH3SYvg8iJJNW
uPCGfMJGp8z+kWW+tZNDwxpLr2svGnKZOzXA1IBkTV9mOjh9kx7bBvRoh1PTIHACVdT4wwAXf6y7
xD+Nvh9uMzSVqLEshm0jnlSF7u+GVoB5An67En2Q3NWSPWwwWbfCL0cP7laZ3BG2Os5XKePVfegk
pIHPgmgBxx2tPc6tBiTSF93Y+UOVEcENOuQOjULxgDaeJHpYAGvRf2v6oHp0kqQ/j1H8ja9b/djh
8z2iMyHIPviwNFFDca/ro1kZpO8uD1HG5evOtVLAPuV4AI5XrWsVbodxEB8GmbVe1W0af1zr2lFf
4YECJmM0GEaKvSqI3VsPTx72BmI4Fn+8EyTJ3rJqwsTFMN/aHGbiiWR+yApKSMi1C00edHAdfXfI
zcwST99XbhTeMDO96UaQXeRg7GlBCeRo2UfnEDNj9w2ovNz8SLvbBBH/qR5+0JBoz/CHGf9lSCsX
PlaSg5zDjm9tkng8mJCs+XaZ2DeMXh8ThlkDCphdjqiH2RZl51SbRPHogSEJm5ciDOI9hDGWdsqU
C0TCtN5iovqcSduo8EKxkXHABjfovlt2eeNaeXnjCNqFQd6NB6edD0NSbMcYs1I6zVujitw7nTg7
OdkuBJdmr7vhiyNJSp2SxuQKIvQW9pUFXoSra+CoA9q9iDhk0z9lNTXsUHxtrGikQoqZ7ZF6lVfW
D9WZ9sFPgJ/YtBHs0d64A5yfCwUmY950ZbcRm3hPnvIx/Im1joaoUsMmTWZ3kxXDLjNL99BFcbEN
s65H4u/2gB2IHQ2CKaOfMMq9XW6VBgPAHCW51ay6IhbOfRw7zpUZ5ApiFmnRVkFHBCyRRGgybdxY
EvA2tP1+JrzlgJTnMEeZRRoN4Z82K8XQuFubVhWB8GZ1aFKijd1geo5q4RxtHAt44ZEyR2Pubwuv
yYhmjasHQZR769JSLlG37Co3B5MZ+CThoHe89WmPE8rYTmvF4E2Y7YEVaUT64WoaHzr64knQ58iq
W8f/KWSgD5ocT6e1yXafYoq+AeiNxS57VYFh2sJaIoA7l8bGkv2ZsLEJ0nVNyCvb5ePMdha5a8CQ
wIm/E2SWH6Tnfw8BAcDM3ogoie7CEbNI1nvUSa6ZU1woOioVuzt2tM3eRKwNjqU4DdM1wmk2fkkL
LDdymh0Q6x0iTBTn7ngI0gb3Z6um7VD46XogHiypFeG64DeEOT6ZLcEKjfEiRqYyqrlPpjrYAuF6
m6gVT0XJxpPm2slLgnmTIsfZ8cEE+0aSAuAADiaYBCzae6AK90Ukb9WUBxvfGaeT9KDeNgWQGiTM
XNTT6BwVOGCELJ7yYmzPQZeKL3p4rMDiUZz1hH/hm7/JO1YSWvm7FMHJfR71tIfg7Jx1duN47OVC
D9W0l4ctlW3b3QdUMB9T1qgbI57oYDuIV10b1ahn6Ousor0A+rmB+DDjJlpuWhl2W3J8ABD0LbGp
5j1jr1M+mfuwKdN9M8+PVdQlJ0YU05dGzitjNthr9AnjJ0d+rdvZu7/c0LbbJ6n1sypthncmQHrZ
qHhF7Y4ZKJwe5yAZz1wP9BepzevIir4PtInpWmsmNBGqNGX47Xnug5x9gdGsUQNxWO3ivoTYuDJU
P9Aa7pmxz6QIl9n/sXcey40rW5d+l57jBhJIuEFP6D0pr9IEIZWB9wn79P2BdeI/dU903Bs97wmj
SqIoCgQSufde61ton6EPuXt2DCVdOb++GdOqtTbgcQHX5+a4dmw937RhFp/MsFmrxJ2OOY3idWTo
5mLQ6XnqWsc4h5Atq7LCrRj9/iFBN9IzpKziwT3hHR0OXoB4Oyr7n1HVV8yMJrmuypyYKQrWIoqa
VRdW2GqzQKza0AhIDqatKI5JGpRPuRVxlJYmpqXTSNTDaObhprZKSHORxf7dD0Hhan4AzSe/JaEZ
7Qhkmjug0NzN8p3hO6uIJGN3iMmltwljuZrFCKdvtImpTP12nbdxvQxHhkHC+kKLqu2tsHS3g4gO
6A3q4/1Bq3uCgwYOTFlE2QP487WN8OYZtGp2iDvILKSQdmR1uN9yP/ipYd68pSYhT1RNe8RUhLSS
ssWWMS/XU5JlYJLNdlXUBAx5lR3sMxUMJGWQbOFMsC+sEgSnb9O5G8eB3ms4z/iJDbAs4j78Zqt6
doeQgN+nZjqnLZGzk9nXx8EhE55q7R1jrOKU8KJ1qImvUersf8e0Pyhq4m0syD+K7ezBmNr6knXR
cPX94jiO5A2MmWltclahbd4n+qqD/IR6KHwbG0jVpkqbtakh4PPdmK1Q3DsLUg7TqxV8esavyunM
N6/o0fXZ6bdCwx86zMEV9NXLpc8p1ktS8RLdZvXG8NeHZoVkwKw3YdY/ZyKuzwVbCiuLtq2tbIhj
vrfHAkN3YJuoLtrhsX/OQyD5vmeQEuHMcSLKtTew4dp9DO5/oTy9urRHPXN+uq2BeLPy4cxY47O0
M7lvFfwcvUGsACCceIV8joJS1B0uOoEWwRtSG2URpWEHjGunH7ZEhVswHKd6hGFtAK3YFppaMp9A
+I4ZRAUA7P04rTEsOEjWqYoSlSDKQYRHX2uCVZb7gPLqNl8lkfisQGYIg52+xthPld42LUH0+B7g
djkWCA3CdlmiM92m/rTr8rIEqIboPSlXvRsw/QSDLgv5C7gy/hGwJ0SA+ZF504ToCMTUdoDh18mM
kjAIts9svz3XmfZtyIbvxLJBkGyDdplP0LTLCSpnoY3XqXO8c6kl9UkUyl2hpsoYaDJErQSx3iZc
We7386WbL5Mhqzfm8B4XBtsU51ApIMqOhIttVxW3eocQdg86r8l2Khr7ddHnxNGaOORt30BySUuG
vQT6OqLDVME0NyMCZJHMnJ9Wo1NLj58iFT0PgFOUWO4lrafxUOqkrfqjcwysjRBwxietyVdOTvPL
sDy107yIRPsiN7cgYDOmIak6kFX9g344IBmzahYYpft1z5AtTYpPxmSklwQmbS0Naw27oBkqOmP/
9WNmEdY8mK3/WNFcGgfmtS3uhaPWKeI0cvUIKAnKQBIgh2g1+aTyT8eQKWlDzPvgs4pVFZJH2c51
vUZjrVMRuCjsvUstwrVg0QrHcxvTRq/YOWbOW6iRc9lkZb6t9HBYVeUE68MfnA2r4ZEPa8DXUFOb
6JV57XJxwH4HhUXqoEJGROI19hoIUJNcAvU3TxJVzj7rs5vnqOKUw7imCVrXF8dhz2mr4cQiPJHI
nnjXNKIPEtFbi+LKWgBseWYHVXOymohlwmZvuoSqS7z8DD+DdaBqbzvppPiwy3GrAoZLVtWX1pme
BZOyuSPlHISRZivZFiM1NQeuB958Dm2CaZQvAOpPMLowzMvRTjDd9J9tbwigNuQyNCbtvXAtfS9c
GxXbt6AQXyGgUaYc+Y+Gon07EGtAHujPPGnCExI7d+NY8Y/emltdRpDuYiz31hy+YOAi3EjX/zKM
/OrH974tjezRYE7WhJh/W85qEDE2BKvQWg4e85esSJtloErt2FgxG1mshcspyImViLOfzHkpsjK2
L/4EJVPraBa5WkxjoRzOpvqgh7GM2Yi8Of1+VLVzSIQiStuK+XTciqlomFXwRvWDN5mftRPrm0gP
k8NQ2gSkFmJtgNvfV3ncUqCzlLCPfMj9XwJS4oMurRE1hFuvc4DSWzvgynS8YUHP0aOgRqDqYRsJ
zPnGmnn7JO2/KbJDjoEaH8rcge1dlacUZ8EytgsmhBP1sNsgw+pJuQgK9gNRSjNoTOR3X9CiIUuQ
T7m3doUDGNO2BrJhOs88WK72lWIk1vG0bmg5cj/oRvc4mPx58Oht/COVIl2FZL6AkePVG8Od6SDp
okMbrGTlEyLFsCUhjiYg8QpeG6GdrmZDeqTtt+lIJIKfeKwG5WFgJfLLkZeCJoupseJo2kNAdMCy
NzzOAAMkdZ/Wb6bj9weMfcW2nIAnF4yfBknCkjSrEhVJybovlXe8P6S99aOkt0bvL6o2NC+AME35
zXdLeQpr84s9pf49reWD5euEvo+VuxFhdHbI5uH+2sGjTtxuk/vUPzjO+IAbcgVqD2pflEZvsVdc
pn5OTKAJFpfzeEwFzwo5KxumlKTDPNsTIpEeAj2o9/lgPZi5M2yNikVrSirGe0tuGSEU7RSdx3fF
dq2t3Tc/JZ8p7M2EhAESfzMPvBCc8ZfYyXdZ23waRZM8l7SEtozLUHh0ZkUOYP3MpmrcDzpA+ilP
X3P2SCOhHPvOq6FxDWrtOwRtpGUIEjciLakD4LocXQz2lQ/fWBnhgZxDJneDT21YWRjMm4RSAMra
SgTxoQJocEIyt5mF7OscptNDExZQIYdS34yj9+EgXFvqdoBxfMB7gHWrBbCudpVRmMdhDKyFRy2m
YtpvCVgEGg292NQmNc1U6GdvEtwHnXJL4OGwGBNtDlrpSG/xkm1TeJQ6+Mv5jP3HS+qn9ib2WmMt
K65ymId0aMLcP5PittMH6cHXG2iiAOfDO96gdzLSCxh6bTcEG94HdbkWP46Fk6O3GcML6WjLkBij
jRGIdEviGM0eOTT7qZSUyto5LhpzaekyXpliKvcqVwDrsHiRIukT5EHdVg32e8q1cgP+WLNVCPc5
CqprVmqXbKy7fWsnzcULoFtx/NNzz3UZmoM4WFmB2GTwASGghQuTS6hku2xSKzolPtTnsVPGts5T
VqscsNh94Xc7qklwegSrK8PYc++4RCNbRb0qb0VA8pFB03eSHczGuDvyYRJLwXm5DspS35VJe6Yr
Xy3rqraffJvhRFgbT0XOHgUQu7fqEiZDXSS+8rjMb5EDvbogN8yl0bLECsRbwt+xzqvMfNW7nep+
qlLJ58rU1c2N1XPeoJ+iHgZACRzt1UrDn4Vtdz+Lgv6eNXqLiaz0naVRCkfTeCKj29w3xpCcXUNu
J28ov3EbzNEgGvE6sYvw0JpA/Lx2JB4gQVPiB8QHD8RtBaJK9xqjdD8ynpvIewyziZNIpzofC7Nc
YpAekSxm5kXV3D/8WFnXrgRiGgIiKGjlXav5YdTJukqaerjJAWKa3uvyZUI1vgj7V3xy3lzjgtXo
09tYmsOuGcpfWZlUSzd2KpuiH0GRHIdb74mA+FedOOziMfepfGndOEeLPidpAxLAgBkSaqXn4VoL
gJ1SWlv7qiFiDrlkEU0l+/4aLW3MphYdHOFLkjDwxug1fLxB8iEsccWdrEE6pJ1s1IjcWO4/QEhb
7MgLRUBgH6wAGCbricA3HFRhs5N4nZ6SbPpVcn5H8NKfpdeau4o6epFwLU96p1/7geUndggj0Kc5
kDRKinNWz8IW6RJN50/+MatLpixTdMLQmFwMcQpqhtuFAouaxN6DSoPi2tsFmP6Osw7HUHN0bV8/
dxJMsdGke70qnkxLo/2MM2fv1jUbGsK/DIcdl/AC8wWs3yPNfnXoSLKVWAQWYxH4T2iEX2XvEh2Q
VMmxsv30wWi44AuTeDjHjOiQ0c07k5ZG88/AoDuERnZiRkuNVXa7zCPyqI2V8VAMd1OwtarIEToN
JIJdWl0/C9aMVdMWxjqd7yJaSuvWDiKUd2ibegZYkJkL+oKtegy0Qn/wQqBvW8xW6XfwqsQfDnpz
a7pbodL0ROCFRuGZiHeEiRi4RY3AnDHDG/Vi15/9UrrfzFgVTH+4KQraP+wOHaZLQQAENWg/czjH
a2aZkqjp5oOKQD8aNfcELzLXOnZwpx+Lo0JPzqfC4pSkXXjrYYcWLns9sIB0SOYHlwEVyI32Ieb+
fcMG8SBMQtVghEDQbFARxaDvutEDBVrhN2oswgb8oOes5SFQ1Nva1Pe7tG23XZeIPXDp+NFHGGeT
De+wLpIk1E1HmwbGbrSDnpZMdug1bIGlZ8KQjGi7Blnjn/jUcxyMFQ1omeQfqc9GBFhH9JDlrbFt
mI6+MttGpvdAZ488nquRIbjLSB1wnfI1Ay69wG9Ih32nYRs6y0B/8Rlo/iL2kVugY91sgIIw/nVe
1XfNC1Ohh6RnM+Qqf1yPUKJWRZtdiqmL2D9RohMrop91ev2k2LRPCoEyxzWP3sKK9k7l4hfrx3oj
xWhS0YqlxSa0I1jmDEUYRjOqTOZQHotwbPm3OrM/ARoX29DungwtuNYhgts2yYetb0PPTXx+TS3T
B3IP3CNzeljWcR/TJ0n9XU62FX69sXvocZf0+A7e7ZrGZ5JED6SVI3FvYQxzTeLy8Pe4/zZ2Y9g/
SANIbH9NdJNzuT/ElnAuMpD6GRrTKlhpzIPeU1nVRzvlhBdJrr+rumsRqYXu0eyR97VgHLep1mVn
YN5oty2rfQk5uWn2Jq+IqeIt7UNKqilw9mUTiIVH4OgXISfLMRL6KYxBH5SuZx0ME0ClKmz0nQ2j
ejMzv7tIhV4aWjjsBqxq6cx8W73sh8dxtIujpvyfA+2gx8iPp02ZI1Tw7v2qHI1pXoYmsxvaV3bd
ZCd3/OU4GilGpomyE6iMWEK4a7eVml0HUWy+WFMfEj7XmYfG78yXShCIeP+vXXK/gxY3buq0a3d6
gSw8zYdsP/YjZoEs+BjJkXtJy0ev9IrXzvCDx55AOaOO4wevD7Ur4INtGfrPdHXGU2N6IfI8z3lI
oP6+ivssoh0Aq/o52cyN/Rym00l5lkM7JRmfE3KdNUxmx5oAJjauwjz2DpaowKur98lnhIW5oDzg
zey2dU3PwUPNBlgAVnrSUkJbiLDzWV5OhtywbbLexV+S5hdrxAeZm0xyR6Tm6w6w4IbpLopKi7QU
o8h+0Wpwt5Who2AwenPPjpxLgs3GYsgY8PsEhXHrRsmrq2HaQLumqy+skXA8p1+WRd+xv9PEzhNS
XcmP4WpOAuN1ZPagWrd95I39GuvaW03IQ9YtEWK7HBnaolaJf0L2rdZMNRmw+rV9hZW+hV+rutY/
dgEb3qxpf/Fx0iAMyE8YyYTfkI8634qFeaPSlTfKyhbLj3XMNIuAtKFI1vJtBGX6XAVa/cz+LVjo
WhpurZL9UZ9TY/eTmi7WQKNMjc5ba+rtCxJbSlwnGx8Y7YgLOFJScJyYUNTSYgI5ftS2Euf7g9YJ
hj14IOlf8DXGZLu68rotuOIjn1V6QK0nHn3rELVt8lA2vnn0s4E1TVDW2I75PIkn5WnGm/ieNu3F
JRLzNdSM4ApR5G0gw36VWk6Bvy3sr23d9NfMnU44YH3vAPImBp5L32CTj2xRJ4yvjImJdGzIx7wT
DY56MnFXNhu1tMrIuLUy/Yw9tJfwV803dFIhIrsn1VGRxLYINoXZ1eewya+O7LQrBQMioLCjxzPF
9VEE2qEp+eSBprzZk2h3snNAKDrdNyoLscc4Zh5p2QW7YRDZxhvwzNSkzqw9dKA0TsiJJ4QZZe2a
AK5qVeCdw21Wv4Z0xZcMuz9TaYQvU3uzVZitMf7366lpf3alehxL4a4GSY4qpIo5sNcCHhe8BF6l
H9tMyYU1akS4Fbm77Q3Z/TZc/v/48f9CNLXAqvxhTV19qs+/gsYvn9nP//2/lp9p9KuoQQX9yTT9
/VN/IU2FkP8SpiscbKroUC2JmfWvAHJhyH8B0NKxlGJjNSwHaMJfUFNp/EsHFATURQebaDIF+B+o
qWn8yzJNF/c69mMT+Zf4f4Ka/sNKrfO2aPfaLlcalnhD/oMSqCbU1FXbDpe8Nz0UNPqmZCyIwLAc
tkGJQqyQQw7lJnJXVWQBXyc2lgTcqNxGfvuE7jd7zvT0e5AVpw4ONbD0/BLZIS08dAZ0j1C9aAdf
jh8R3pttyK1kTzDlDvnJS++6wzWPx+Hqzd3nPz6I228KxJ+kU2s2If/+8p3sOP9hUvcMGNJSB3pq
/wOKA3GtTLyw7S4BQoFtz3bDUPL7JGtrF6ogPxWOE64EAbfbHP30sm0b91T3g7iUofypwqk8ekN3
LajAzoZI853Zagq4emef66Rc633d3pwolEsPkOhOzHv/2vXTs+/6P7qkj6ieSUt2WvHsZPhahNEA
EIzL7sh4RW0ZB/2id9ujs3aNGUGw1nL0PAEqv6PZ9vERxEe7HJzGoV+RBGt7QB9M//Xma5q7ut+o
yRcieMyR4TFcW7kWUCe72pM9lSb3k7HDbkUA7n8+pvY/jNf3Y4p2ZAaSWHBQ/omxkJETYsse1SWY
RrXp8KxtvI6cwUA5wXMX6KyxtJq1SfJmIy3a0nH7UEX/w5VBs428ykDjXLLpJoiv6yigVKEYG9l0
Fat4Ww+19QTPPHkUKGo40MYLNRr+St96Z3yNPCS1UXaUXX4MBn0dSHfKaaBPaPj1nu1CHSxCG8Y6
KP6ZrhHQoQkh5Tvz7F4OoAkq7qkUVZ4g+MJNrwwfV3rbqXiFSSZYjEYvnk2HY+lNNxd34Cv9DRSB
6PoVXPBzIorr2LUHp4ySZTRi7wsN6zGJXEaNFJqvhrpUVludTPIHEdr2h78fOi8aDuPI5OA/fx7/
5MPweTjS1B3OcptrGKrFvxvhHbYiPe2L5pJbX0kwFUc3qUEwdSQ01yEaYCKUqVCoXs9DJ6NZ8bu2
/XxdGeGRamJuq1mXVkkSPFS+NkOKYrUijkB//c/vc/bj/3kpgmhwhOuYTJP0+WE+rf4A6Fj6EMAE
CfKLbmjNIU6sc25n1trCRrRifOj9l19n/ANGw1DIYSLLBk0C+0Ah+49Ln4AunFB1WFxWDNvCqyZ+
Vgo9pqYh8BO1kJdRMUeIzMl7qrigECU38L2wcni6WgSt1B+dR3NkH6JMPQOlDr20cr5iKFipirTX
IkzxJUGM2RY+RPjGG51zMTHUKQ3AiPjz7f8COr2vVf9+ALnWUANJU9r2fDf59wPoUKGHWI6whEvz
g6QMqAIhJ//giprlKoDvZSf6mp1BN1tVtZPJSnSsJ1im2AgeI/Roqw7wgMIVi5CH1bApxe3+kEj0
EjQM9ogiUaiJiXGiPgXHYcrBTTFcMkhrPHWCv87Jp37T45mJ/ao/0FDPEOh24jBp5KjoUYVfo3bS
i+4wqaPL77x5zOEYqRxG4YcXEc+YUZW6+PAVm/ipYQnAwhswOF8QZjictT7Fy+BBOxbGAMYfUbnG
dlc19JO1WldE3hnyt/rYdX2qlzGZdoGdosIt8n5RSpVf/vN5+098FycSsGJujzDE8ZI5d27LHyeu
TqmfW5ZPALm7VAi4F4LwlgfXqt8pb1h4OzD0fe32KyMcfyRM23+amVihCu8/q8QREKWlfQ21WN8n
PfN9ZTj+YzxqjBrm53bNcjC18Qf74otMzP1g2PFHXLjjjANEzheO461K0dnXVspKlNsShaTvLLzy
UVZ4XVO0+ZgNqdKMarzFJc3yKZnaFSQrbR/k4qk3EklUREXm1uTObG8932kWXq9covyJcnutaXm/
GyZyOKSdp5fAYmzo19+6ZMBoCXD6VToPjNaHN7ex1FkX/4XjYpBy88+1wZQmKwJoSAoi7iozd+OP
Q2zXbqTXNNfPKvMRKKCxwhnTiqPeDHq1CCKxTSfb3d2/cX8YXN/Xltr8nFrDqbn5+2eETyDdVJLA
8z8v88dTKBZEtbi/+N+v1jUZrkRnZEJ8f937t/005lf88czJps2cR7igOFNM8jN5l1j6sj1RNFhu
5jf097N//8r7GwxBUG5ge73+/hr+M97B37989BI+DN9p9T2qk9X/9W/6+9l/va74kQXuePj9Huaj
cP/X37/+/t/f7+n+z9+/tC2zayxWNMuIsVGufizmv+H+BOpbqLn3f96/c38Y74f//k+6l6ukop/u
EDreIZ8jYOykmf4xErjTLESeTXvuBEtfRwDPOtZKf0PFSnHJPva1s6ZfGFSTzaheRq3/1RVMzNvE
BEwz/dIHRXQrsnqVkKY9MIIJk+ELnzSKc3BnSBOofoeBSCm9fPHhIMWNkSyIbQi2U52/GRHb1cIC
f9CCvqlFsG3z7MgNv1y0Ip3hAtraBMyzCIkvXpS0rxdBxTYh8Y2LYfTFchweembKzPjmuGiaNb3d
Ejw0y9+VD4geVVfgynRjzMJmVx+e+nzmt3S8RuRibtXjn+zOpiXmV3OdRQfJvLAhTPiNjImLHf2o
4u7SzXVzZGp7Pja1Sez6JjrjSs71iE4P3Yeu8hKNgULa1mrbjMtgRaOcHHdAm6EJtCJA48bl+yHT
Dzer5/grcokj0pQtsyG2SIblMsa73xWex7uCHpHZGE3QoS2SBABTUtnrJgo91LrifZp1yq55SEzn
EgRNSC+JKVdajGsIk+2uJhu0yWvjZFUBSMwieU98fKkNEneRDj9iC/KMrJHb2MZjHNRnr0LrQELj
4xRIDnBTbiuvAdbeHbTcf/a9EkXmQCKUjuC77b479KHqFB2zEqkiXolxvCk/EgzYfgFVQI3lfZiz
cEk3HjQ739IXFFj8WBnpXaUjFsjZ/GYfaRHaB+7YxwS9HVKnNNrEbk1EFD4HKvLlFA/foyp9zJxc
O0NJW48FiVOlM2wCoWEbcaoGozQnGPLDfumrE4LsFuq1hZgxKBcoy6I6UDv6k9zewwoG+Li1Eezv
W7JAWdVzjrSa0LQNsTHPqILV1MbsbjKW4sR5YaBSLCYjyBcYjbMUDQkjV5xLU+Fw8FGa4zfd145m
YGOF/zAZwy+nTw7p8CqZx0PgwPJEa8qS8WOO4P1En+MAA5IwtJ6xKsqzdWx0X9CFToSJpcwgHxX3
+QU95lNeJU9gu4G9Nzh/wWqIfjQWkCR9TRxBPL4OxMZc+1IyUkc1XtJzR25YrxSV3qQXT6FZGsuW
QdMac+5Fgyq5LmLcLlFDDJcTeJuuksHB88W6i/Nnsyu3uhsFqwaGzaLVZcHkBNXYiO9ioSRLazyl
P5iguQujVP2a8fFU6uQw5Q4TBNFdaF0kC9nrJ7Dq4C+0FHErlDpDrzc2DGmBDWCBiTA49Awg8tj5
6mgQs2DhfGmS17ElCZWu6rjLDfMw+iPikEQ/ZIEBYNuh0RXZAbgVH4BMG69DH+CvplYmm40NSPwN
1Tq5oyM5x3YwXrpnJ04RMYdrnQWRsHlmXdOEL7JxWwLwhviCEd9A+yPxp1jNc9VRD4pJnKAa9/TK
uJSHvEQSKzC4ecULm61NHHsvPWPcDQHbJ1SruO6N6hvnEFomAqh3JslQCysraT72JFdOlfVNczl+
INqTdYn6ciOLiNTaFpYRKHqX0dDaSTOxgL71ZLBDBWWS57uO3OqlgSt0FXvuz76B1Mo7zFda5Bwp
h76sNIMnzpGOLHtaS1d71SCeL5k5vHWOZDiBu4rBgEdfa4vV4zxULtHZgaOzQGIpJzh3paO8P1o5
62RKVTTFMn5ImV13xsjchpFGXCMLqxm7WIlZb227TFalDwHIB1y3odO5GFRM414lH0mHSIwD2dh2
QtbaGzS+/ZCA5q0B9uK8SGo6ueimrVtRacZ+gGO3iEu7WffTIFah/aAmw12bQBbQCnlH3AXtAmoX
Dth0XAypbm7pb8PlqLRjd+071zhm5ZL8N+sp0tMtgg1S78kHBtyeIYCts6fcT9mBztNi6qKdjwdy
K6wPgP8n2oMJ6Znms2W4J7QS2JhVuHe70F2OPoLdJpqejMop+OMITDMKMWw685MLDOFZG70kLJzI
4BsDpX+1DdlVTwmzrrJn3j3M8vQ0Xgyenq/GuiWbIea/NfMaQG6Pi7KYvkFpWEBIhn3u4YvRTPsd
29EFSc+6zKZtS+bqxnFwExfAR9vMchdRmBIJmPT+QkbadiATC3zCMBIWA8NGj7x9bwp20Kb5JOYO
cOSj5i8N2vpjoZ5bzdTYm2jVKtMqZ+Mh/FA+3V4aEzcnHp7ibtoVRXjWO/9nmyc/BQMQRL3DzpqA
sAkxvOvEVmIcwn8SyR42RRlacDHac4VrfCX7tqC2Iinbyt9sMA4IFCEFdxYohJqqKbSqfcjIkYRb
FhggM/I7Yd47YjjEu2HhkfR02dME97RL3hQ6DlWecX+4/xehRnDV7XA4+hYkwPuPzT8vODDf3YDf
3U0T7KehHXYl4KdtkATxc6T0X/fXaPrxTCpu+1ZxP539BwbJyI5GIilm+2l+jdx96DIy9uw4gcsP
zugyqKI5pa1JcDXuv29dhpx3flPOhGbX4R7+YGgDEh0/zbZtRhJ0TGd6MTnpJ5KD+oeRiaMdNeod
ZFO+dqFTnGi79GdtlrB5ept9IJ/c3J/KoUdMkoAqioGIUr315HjTaH9gLIbQ7P5qHSGJTfrdcHCE
p8DFr3ruqoMbYoiBjmq+EG/7bs3P1NsEpoQTvo+t3qwHPQhPfausc5BwyyilN35MQbruhV39GJxZ
bttW7RNbHnQnKlmPYFV2XSfEg976cnF/mi7fTFnKL6StAAyivL6OwazIaFS16fU6eoWq+3p/pjXJ
S5yFxlsb4NCMHKb7mdYEl3CVaATYC6/TPvJ5Zl9Z9Q83iJh62Wb85NW1tjXG0dg5ytYeZGUwUJ7/
Fhlyyeh58zUUnsSF54bX1im8g0028KYjfJAK3n2+HyBoKTduV9VbiitgzXXQH6sE9Z3l9DFgCqP+
LArwbPOrljbWChLHrMcy8dOdXchul7dR9ZiaQJHvT/HY7bqh63+CGEAOJjR5AbOeHDFFauvKLaxX
ZHhP96cGLWMxaNuvRaW767q0kCRy3l3w95BNZrfyE1fLXwfS1RghTzmWJ39qiHkNyx24Lf3RL1BG
3l+t7wAeti4hKwGvYTUEZbZiLE+NXkmCjBFrh3pWfO/lGzwW4xNnh76qulo/FeiHLgbdwd9PyLUj
eqH0K45Uu8KM6yMg0cILPhl36SMN/+4V1Je9+MrQga2k7IvzKHvz3BWAvO6/YhaPcMLptohxfqjp
DIKpOfctc8wqHp0vxAa/3wpOJRZ+5LGuqqOzKNsGga7LPbkx05Pf7e7PYstnLRW/61KAYDvdn6B7
sfs5ao/392P7jb7EYK5fklSqk9dYJhCHqfnsCE3//YZCNClF4fkXhiUxAybHW+XKcj8cPqz7M+hD
1KBWsurK4mkdwxFpjELD/tEMOC3mv9ry+mxJ0SmuKeX0UXlOuQ5Z8b6FnJX314C4hHIHVcgtcC1S
P+alaS7uv9lRwVM59pPi40Fn19xQuLoHOISY2mQafssZP99/i28iODUKexfFWkRtUE2HLsq9NSfT
+B4Pcnt/HaVZYlE5dvJgjTVh1NxzN7atxe9dkO/vrxMOtBJCVJsPDYPzw+hOpLrHXF5sDzDL8/ck
AVLtiEviYapKuTeQdW3iwl62oHleC6ZlwBAg/7hYmC19jI6VVRiPVgVZAt7kJxcPDBTf9q9uyG5f
D2lpOPMP6EZ6oi9pvaQGhhPdprDxQ6P/EM3x/oMGCtC1oq9x4H6erk09bDa2m7/cv1kWLhPmsbQv
veWqy0Ce7u9XjZPpse/19jmuG3vPfF+uC/Cmn3bP5sYOwFzW2abVw2LvpXr1YtDgu7993VZwVhHc
nzF2DVeRRtbi/ja7bvhQ2Iif2sY0gTISpnD/eh4SttCo/ls5IoebyK7e9YNlvE6O3N3fYmGOwQoA
ojhhADZvVkAK5/0n7cSN2Oul7kMU2wbiD9bq399ANmCkbfjuDkpsYaxNW92zk3c9kqv7S5JhPq7c
KaJxoNfA6kbyxTybIk3Dlnorc6Hwy1biVjaReZpUry3vf/tQhnvaPNNrkVvUZwJRczx40zfk3AvR
jtONMUe7sKWfrIeyNg5RLLMnUnC+/X5Xs7LZR9F01cnDRa7GXOD+jYa8iyRw8pduspHheQk1LpKC
T2KG7++2RcC6rprIwiTIaBzDLT1io3j8fXRw/C9R8jes5b5zscKGjM75tKhF+9LTGH1iaJweBjNF
vD5/gKl2NLjRf7hB1W5MM+eUGQr7xa0jylO+rwlNkD3PKdbisrreTztyQOWHEW91I/w+dNy6Yahh
gJFGDZREvCsfgmBRpu2CSFg8ZrH9QRQk8cGmVeF+IFBP5GY3y/wdVCe2tQHmzHy067irto8ekeL7
2DHxCeoUq0KKLXI1Um29loQEgBDXWE2PCJHlucBLrLtIhXMqWG4xXzaCypsRyWlt9jZJoU0vV4Tm
juSaaR+OWzKewUJHZecWL4Xr7aO4xyPhV+YsO9/VOTUgtE3n7JhU1YEkLwg20ppIpe7p/7B3HkvO
I912fRfNcQVvFFca0BMky5LlJoj6TMMjAST802sB1f9fHX07pNBcEwQAmiJZRDLznL3XVjLzgzLG
Aaek9dLqUbjWCWE6YOLQYVtyjUqrHLZRV7c+eTu4SiuIR8smJF125VBPmv9phU+GHOiOZXewCPxt
O/1UD1VEUz7I/e/zf7/fcudlY2g5Me7zY4eW+LWwACI9P/PyBMv5qav5G8vu90mGcdzCjmWuWjNR
WDuRaI+YjXBXk8RkeO1zEJkcLzyXWA+2km27tHgpHJP6S8wKCJH/tBdu8xJHbzkdLibEeYawgEhX
2ZqlX80bDELMdUsQ02OR9r4WSGiCTTynJpJp4U5ATfmIdpn9iYFyxDChYWUA97GaTFGSd5G1/AgM
ydbt6PK3GPfnO3Qj8dcpmVp+Pm+WvRTQ34hTdNCfkYWvLeAPfqPC1VN4Q9AShL9sRq8CauRFK7ox
+s7rm20E4ncbV91bLENxcgDLzpRc6aC7Nq3qPneMM7Z9uV8+Hq4yCf6sR42X1sHKVlgwJFV3W94c
1dHSzzHUq+VcchST35g/UvwyJ8JYgl3hxDetQ8AqZXNVEwgPMuUBTV/zWWkq9Lik0c6xJpTdcm65
tZCzRdwgsb4d09mlso7QaKwKrNRMFMKSxNnlhUVGgq2sZBUnspx3TIRWyD8N0Xx9lSmnDak8RHnQ
bUHs3JlJvAHo86I4nrEFKCJ91yV3uBwB3oqQH15RAJpAJxv4QRqlG6pX8FHn78fXs1t1I/zlOI81
YOeDRaSb2Ry1IDlIWoYH9BbFNmSoosWiwhmha72xLUoOSQx/1ZociPJEJODXrh9bs2j3akQjNWkz
dOLSOdsgC/Eepk6wogtNQ6T0lN1U9y+xGe8cUbkHEXqez2LRRLrnRypZuZqn1n7dDRQhwRWuLXfQ
8PvT2yvnOFnCbUbsoIbtK0Pws5fyV0LODFAZjONNZdyZOI/2tbDvswmpiz70L1/UpPmqWkhJpP/l
fk0PghK/0oOjiswOcyB5ckVtvEyxZ1+C7AyPx3lQRBWdJj1jfpiU7rHloRfZd4QZSc/c1RVpnUli
mVtMFKQua3G7D5z6IFsbS3tAypHepSNwts7bGuh1MGROyZHE3ZfGIketSYzsBMSxfJpGAnDiMbQv
li2MXWIALRlbLB40IZ1dIALD71rN8IOhWXnjMJOeA5bG/DSsvVEx9qgJinsX62NRUSAOU2bWJWhF
dbyGZh88pMKDKZVlAixKNj0pJFWv+DulX7fUbNMoiX2E2Q71lWpCsKihY88z3Y9M7zI2pbODNcxw
4lhosdpKZHtppKdkTo1eNvlgPHhS1VjO6md3HsCihOHue5PO0KkegSpvBzpqGt9UzwUzgxTeV0T7
YkcA3tKBZgMFEUetpK8qXPJO92G5qQYWVH+IDAKtHQmpIXeTQ2Sw0NlWzPy5rjugW1HKB6Rr9b43
xDlvSMz+3ggbjcBUY1RTAEIFSKLhbY7EQ9vu1+vvJVfA0AEsbUvISajzWn/ZUHKCNuK8QFQZjgt1
qmmS+xgx++6fKFUdQBG6CtbLpHABZsMwZijUuAzjeYO4U9mqzvAWpvTEqdagtAf4gfcWpRXAAsrB
IIPB4M7f85niz2ioeGPnW4pB5vKkHns3HU8WGq40ER7oiIDJkcPPKMTj9muzHKpoWDDdz7eolM9t
0YtjP7+TZZMbirUJCmxPw7+5cWXYZVs0rdkKESKUpUnciU69gg8BtxbwEpaNqzp/7gX/3uPJSC0E
y7BJkwZ3pk2g9LJnDlhcvg+XPbV0Nnlil4cQJrO/bJBB87tS5bfQ1JNdpBGNvWzyinEsYMb2dbic
c1PcWEkUmmsF3bkfGB0/BkkuVxFq2xXDwa0N7YkWqDGu3Pmh6Ry7HRmTWFt5NawV0xmOEzwqZ0YX
ap6blSgLAeXRdaM06jK268R3lytaoPpu6sWL2U0Uakz1MWhI/IFqIE69BqSxGRkvwrkHqzQNcod6
bpTyWS0bm9k6svo4//pI2jnMXMs8qpTzt2J5J2nNNRSwXFeVA5a1FqBB+qm2FiylDgDrCH1vAa0t
w1bL1bkR1AxphAQPlNfaFV2PbBtGPQZk0xx8hC4B3YC+IISH9G5swuExRabIEolBO3e41PQCYf/X
sdfOBv82O+qgFMCOQMEwczA3lVf6bV1sMwOuOLWCxm9a3cjQO4OojoL2moU6MfHztbIMB8ve386F
Nl9EryGgQOd70TYAy0vUBpdkyhNAKzXkfZEWZ3qFHswezFRKBFoPuumwd3K1obvLYkwX5jUt0mqn
Dol7P9j6rmWZ+0kPJt/kBK5SmG4IYSLk4dhXyrmiJ31ph3imIoScN8KD7UwppCyHr1Ald/EQVeCN
9UtMi/Wao0o9uZ2RbdLnyPKGp0KCLS3QGAgDe3zi0RA0InpLOLDUFa41uR9nZnFflRiyGwWTCYnY
FAg9u5rtDbRpZhm7REaA/RptfGpHD3mf5qAw9ZyUmzykpAwyDUSJdYfipX/UqfBuB5dAz45U9UfH
slhGaWpAaP240yeleMjrgiqxjfjdJZNZ92jd1DD5HYovb5pnYoaq5tE6waRipV161tCJ4amEKWHr
WXp2yhAffOTqM/DTu2Zd8gtIR3lZjqjFMwUUDCpZ4qVr6Vnm6wDIZVQc7YNMMnuLUBn1hZ7Hr4NZ
bZfzTtnRRdAj7Wgbaf1S5/VeiMR68nrxXo+hvvFSg5pS1dgHfUQAo08W/i6rfiWMUTuWsQbAPSzk
q8DusRnCgqbQfCtKf7zxGfi30it2Mg/BzGQaXAsVfzVE17F+dezAZzrv/ahI9GX2BHEhF+leVZuI
Us4uzlFnN3cpdpT7ZWNISLU6U9hjUqUoJUqhfTbAcygaWNewDVoWBkw8MIaOD2i5qf96L1WjuC8E
OcQHPOMXGintVhGR/hDOe7hS820UDwISQcGlYzWpL1NzfIyyWlmTmDquwSLgP8TpxEctoZ9mybjq
SJyYkZ6B70yMQFk71hidLP0gi+x3XqOEb/FHv3hdSm8jlhTbzEnZ6AaiMwJAuh3zBrj5M3O7C5+9
tDuEpaG+DG7syyElxdoOK0TFUO6LoQNcaT1TT1bvpFQsXgQ4rkSzBzRyEFMG3IOXKIOJBv8vWGUA
GoaV18jHusrbE5mIwW8jBQcsJVKiLUgXklSq8qWmwdGGIrs3pwTR12DcIY9+ojOlX+PIaK42KEwn
gcU8NsmxHlp5Dy/s2XbGHNN0U5yXKz22XeMEBsUZaXWNPIb/Gj91xVNWZO3F0OvLcqQ5iPYUtaJz
41QrxQijtRFA8zqA8TdfnSHb15PIf/QedbagS8K7Lhveq6Ecz7RFqX1bhnMkdUh/tObN1E1nHKze
KQd0xorFYfyr+JJ5SdY8oH1at0grAK/U/SYO7PERiml57Ga2HFkym0AgFoGAk5/0gLln0BXGm06x
ckUcA+AmLfrh4uJWAGjQ127f0V3Zm0FKyw+8UFw9HCuWXbkf4VxKoFRZnmkQQX/JPXtXppZK62Mc
f7qZvXWnaHr3yAfdxlmUb0IXnkKpCrlTzLF5bvKKEbSa4p9DGIO5cOzfSlIN6U7p+nDP9Mz1BdQg
BrLoHQEklHQ3wsXSqt5jO+JxtYbXxZhUWSpu0JAfAj1S9ZsVVH8eLrfS4aRJajFVFDKonu2BwXkY
zTeE8dOeGDQkK/NhVQ9vXa2huNP7P6QFD70DNBd2XgacK0b+lnhMcE0qwJadp/dULfO1XYf0SuOR
ugnlXdX+CWGeOXGWRKSb0AigSzIeQtV1noAwzW0YUa1MY+qvBG5aofmH2nQ/BM3k16IYuw3infw+
C5klATRWVnkd08cZ0+Stj+sd2sTkZsbDu5oKzJQA6D91CZLE1avf2LpozQSQdiZxoPgDolWmIGpK
IPqI6SiRWoSSQSCT/ujY9jWYSE1KmBHsFQcCWOhg7TeGridEQ3vP4nACFSjx8kzORrOT8qVkZM8T
89bZdv+cc80XBv6DWAmhqI+uduRLhFTecsW2VtN808qWWBHTtk5l1zyLKrtqldFsE2P6yHSBkd/V
WdfIJn6SitQ2ddspB4gD3SuPeUtrSJkNKZ73Na3iNQh8dOwN9a3Rg4wcmqb7Os2sK3OOzzTsN4MO
f14ch0rV7iEJ7LMwUneVCTIkgilmUEqCNQJ/xrJ781B0RGvy+yrg9qXWNtKpyxhBJu/pCrNg7PRh
bULw3opCd57rEbi1FIVNErJBT88Sjt9g/zhSPZqAo2EmBlv2HoVJCiZd+RFpCj26ZGDtGo7KZmRE
/imHXzgW6cH2RnkxFFNAGe80OHzty6DowcoVuXVOWvlR1xoxP5g//WCub9pubX2674Mow71sLO3a
493Ht5xrTwU/nitG04yZb2Hcpsn5TEqNZG5BVJ9t61vIyuGRVLtiLRNM6XKiMOeKqjnC/XNXCe6h
Y9i44IcVwit0NRzPSGWoK8TCwcKriovZekA7TBy1iLS39IvLp7KGAOI2Ql//+R9s9GxDWsHVzuWw
cb1Ufso4gRZBM8XqSQVxxfypqMZzlcbGUU0zWN4BfVzwEBujs4anaBqUO63p9suRZUPr4DdFXmTR
IAGZADnR3NpYTmz8Sifxq7Y0c5fz39+GMsbKLZ3PHkksoDOmYgDagLs3DY2MqppuckB4obmx+e51
t4KQ9rPduwAkA6lcSD7PgajIWUqkniRu1D83tdhDpftNJ+OhTwKEhYrB1CKehpMixnMWacktVkbn
pCCfW0VF4t2Paevdc1USstFocO7QbP0erExdg0WcDrSpkucsP9a1dP16tB0/VJVnaYR8C6WkQmrr
050o0kthsRSTA1nbEMEi/EXZtNOjSl8ti2mZt80pyPRj30vvOdMUBDBx/NDmyB4wsBDDtgpJP7zL
epZVhKEqF/RPyqUKmGBV/TbpbzlIrwvFC5egNwesCbEYL3UU7XNvnEkTGmlvvVmSzSrFNi54bGNV
ns/T3VIVWySLqhd9CI1V0Bdb4qbK97nz+BlHVbExk97ewtpnhpbTQODdZBez7AFtUF/wlX5scAIV
P6nw4peJ9UfSVNxdSnlsU0Ki3LcurHmrh17T2NIvzAqmvUotPcyjNfYp7a6TMD31uBoe09H6oZa5
PS/h+0ck9vnJZGpP+p8WQ/CX+wZrDe88uIXAsfjRzqKfwTyjVIaDjRkC9665Fu4jkB+HGPCu+zHj
6GwMVlvqRRnyII1kqG7u3wfKRtWn9qYExCNLEfNTF1BRmkS4Nhj/dhEx72dLGs+mQ5fFJnn5Xsd2
vekRYR9Cbwjg9oVrWvjyM+9pArV1/gc1GrpqmpOfe5fZkm7HTxXsyE1mJuJgQbZZYxpDAWBb2cnM
xQjoBmefombiIF1N47NvkYtNSj9B9B+MgxmZm9IRwKkLlRIL9fqiIeyRYq73Q+XHQo1CAH9Ocl87
EmRtZ3v3sW40+9KJutMo4hCzHIRTTdBP1Vt6WXb3nosqpHmbZwCKSHnwGn7D4vDNCp2eFxyg+lY2
QivlBWPfNlNxnKwqoysedOKG1rwE+k8aSyHeNi/KuEGKbdA3hI9lkgKOQYCL6YjhK68S9YkLuB5W
aUNn1DRZ+Jn1eZGK5wVgYQWgwcaeOoz7XgTxuFQJbTEaZFGtXp+MqqlPuK1ulqjHY4gAf8+MgxBp
8NlbtcjqNaTg+lS7Q31irXyn2Giygqa/DXV2qdLWODI3IZzM1CnzJZFxYprFr5t8j5oqeRhaC1xW
qlyySE/v3BSOszKa0YXKF8CGTI1gL2Z7M2/kSYuDo6bmykNAdNtq6LiUM6phr3VKj7JoX5pwB30i
v2tcI7tTqkk7Nlb0sJyCnomcNtfXepmNd6WeXsNYda6d2mjIS73XLq7tx7h67Yb9QOnkKYkFBWC7
0vfdIOS2NNOtK6iTONqhiQQXTDltOqMm/0RhqpNbe512xYdh0/FNhPVh2W31lJSM9jLP7R+449aG
CMPndHT0tdFgownjj6TtvF1l2cWhCZvhtUGXlBSDt85zEwe/Ysrn1OILS/vj4HqhxFVvhZT+cvBQ
ZlA882lQlKqb6IQSZhWOPxro0LlqfAAHh2M6BMGBhLTBj+P0PGL4vxe166yZy9SfDbLiTk0LJHaO
fmojjI9exyeRjO3wivEEDjh6ChpMzvDKnGVO56qfWpOMZzz3j6whCoKHao90Kbs+WBQw5tpBeFk2
MSE/c/xMt/FCcC9m41yXDYl7sGbrVR/nw2ufI4aqkjDZx0aEt8X2sOAoqh9ERGRAShjgrKGA0SAW
H7ImUv006PVNnsvyg0rVQ2MEb4oFtcKRHVMrhoKkZfnqtm52V3zoI8Nd0oYxciqCw+COknoeZeS9
ZUQAjLmX8J8d02sz0ajxWAl0lbLiV0q7C0olp2JvslaP86vipeKkUq1NQqTbDQsaD7QgxkfSWNyy
Lk+6giWZFE805L1pHBtEe0WjaZdRsswUmVMxN5nN/axO+U6ybhv67LGdA4GwoJ9De4BY0ApEZjkN
Z0ii1N3QZjclABRYgZ0nudBSnLwmQJKL49KjoojpPYGrWXtZ+CHnWLFWOKWfMR1BIyqCl2kgh+iF
RX6BuyUr7hGYbDtH7894TFUR3odRld4sMgk7Te0vAEjoBuZSu69D0zlWbvGm1ZF2j47lVDSgfI3W
Lm4OjKViqBIaMlW4jccB0pibxD+G0W+SPQT24Fr1Y3/F58syJP1FC6u5KICtH1kB5/T3vGAzBArl
BaAemH2S6uL0NF7hSOP3tyBPYdRw1oV0gFwLMCEMHtmhIT6BCQYbW6YUxwxiS2I1P1tpnRyYA2mn
YRgonwnYSE6vWteoae4BFOUg11wD8ReClDp8Lo0JPkebiveiDGngONZvgza7XXgEPRsWs3jL21eF
m/i5JbQLZSr1ktNquSDHa/y+Vki2q7YFZal3uO3jtoK/CfU2eG2oCR/o4FHuY/lOzfkhrrExYZm/
Bo3ePhoKzOscQLjOPDRXa/WzVeD3EWWhnVpNRdxG1/RouTifqVQCDXGNeBePCuX/1NJfdBu5wDA6
2XOfa5TqXfkLPOHNKZHpdG08sXyFwkZT29xR16s1PSB1snMB9ZeXaEGcT5Y/YDBNxno8EEyOF4ai
B7M3NTR2+uzlHzo1ZE0gX20pzPvlFMQsd1uIDiB7KagZ8quZxWqw5WcV33IJb7ZDZnkedeunSUlr
DUvyNa+mwQ/aqn+I4cc/aFYJkw0LIJ2bFhER3eTEctH9D2r2worvDqsScLS4TQ/0Y5xVg/DyQPfd
oPIRkmyoV/cOEojG1cNLj13rqaGegaNRuTlts5ukZe6wphGdphgwcNr4hMC5fALMFO0K7PoEAQPQ
8DKaIiPFSczN5sHVIm+Pt1HfKJm46RPY2XDKHyqcKVvidBhjXe1mx3F1INSMCYMm0DKM5YGuGGLE
OoZEEkzhJTO9PzexV3s+bu6cWKCi/CQvwD4tG0UCAYzxBVJy8QhkblTKCKJ6RuyvPTot1Ev4SNmq
DDMbDBnrUAQQMbP2wTUfSRGL7Lp5TOZNBXhBMVEgOZW9aeiqbjTtFPVq+q4VSBthEnZbe5yIyWS2
QqnbIA2esQbNDWZ5I0+KA71obZu5MCLrodTv4xpUAW6/5tAplA3HXun3chzgOVNJxcBTuH7RR+5O
i6vn1nbcEyVt9+SFUbKRhB7A3xA5bCYpzrFSTM8yueKazqDNxO6+y/v6ijSEhbxs9DWosF+5jczE
HKNpA+eg9K0MsYbtyvyASt33YPU+WsUn6TvhZewWMejY3vcxF2ag3oyubS5BivQqrXTlqGjh0zgp
zt0gWvs6NlzvMUaxr3U1SW/Tmo40NWo0cE394VXd9A7IhG9wYCS75RCByNkWExpxSgQrVRSRrw+a
eV8akAtNbTLXhVW+GbIxHvr+V99r7cMkSfzq4E+Ty6BbF9aSO/jbAjvVSCJi5lUbF3WJZRJykRCv
uUt7VYXc0z5wodHJ19VuE7ToRe06cPba/FWNiDnS8UT4fVfJbdDNDew4ME/DshnuqPpUfkNrVawi
5DwH9La+nerqXd7Hzabui5dc76s1QmPj3a6mQz4Z9iNJZi4iqaMQhv3LJEl3NbTJ8NQ71ZnZgXfo
YxW5rUiTG+1A7y6e5eSuUfug8gGom54J3YSUBUBxVFojH0gvSazwUoMELaRRtnNoJz1+vfgVVyFL
nljeZUlvEjETdUeNgorvgPMwTN17QjcNAiSNYBDPh4i9SGjAmvswudoZVB2ata421imMs5OhqBfU
zGJLpdRed2OmXgTMnUsGKGuVJ/wkakYon4f2PVf0+El3pHwWTJGVUH8vbFW9xTYfRagUf+4t55QO
rMaUw1VrFOSTmK6ejcy7UEbp3oE7prty7BA2aTUQWEhlwN4YMiDw7zCjtrQQw/GDwugzvNDhOa7I
OOjIdF/rNoLlts/re0vq8SohyGE9yc66wQFEVi7s5o23RGMsTsRn27i3OgwfYy71fWRN1BfBP7UT
9hPaLCzbm8CeCIgf3B+zS1ZPHBTaUZgdMxXNk1og3qEaF1xNiXZaBw3nRNlwZ8ww2SiWs3NAZEdM
trWvq1rgp7vMMMmNzbpi4zZt8NlYCdr40n4DXu3sRGP/6h0qv1qboXzREWBVmao8UUIu1+pUpO8I
F19DmpOnYuIpelbjR7tBniA8JXxk/ERun2Ljy5AbUaOkVZARhfO8bBTSqFfh5Dm+3ufVZnK8CSKT
E5+XTdzS4Kgi4H5zBTdCZ6kppBKWbftbZ4g8ViEJNXDNUmVoDwn1V/rpnbsNbNrMhqJsBZ025NUa
Lsi4SlCzawTiNLPbKshp6nZNRz8rVVjgmRS2ASTt1YTYt8hUrP2MawSkpVbrtKaNV0UeSyA6kwf3
Bx40sEwUuCCJufmedoDcMqQB/bUoKIMksebycGX2+lfG9v8nLvxfiAuGaevYh//7//rPn8P/CH+L
/4JcuDWf0V9hC38+4F+0BdX7D4gKruuqtmbphokj+l+0BUAMKhn3nqWppueqM4jhr7QFnTh5G00e
wRAmJkUp2ib6n//NcP4DsbRqqJbmsFzWdOv/ibbAt+BvfkfGSGMmLSBcZlSzjdkr/Re/o6hEHAlY
gRdbU7g8Ujob9NNcpuTfu7bTks5H3m3lf+3+/Q5mtge05LS7XqaI74UzPcQRyx/piWZfOC264t57
6YTV71phnklyxos/ItZBmAcZEdBBrfS+GVCqU7TpD7pwMUJCki+1cYz3FK4pFNWKTat6Ah01hLMM
QB/3iRPe5VNPBz9K3iNleqPi5oCMgnZQmqi90h6pDSD1XU7UCE0fLumsgrKft4QAybiHErq8Ezf3
CnG/7CqacKfnZdfMp6w7uRMQoy5oaKcrBDJ+PSBus399FH95muVRf/mUlnstJ1Gk7mM5aXuyHUB6
U58WvoYRrntbdoO2z3amGV2t+Ybl1LKB0yN8tSjKfzxn9g2wtuWOmQms+GvXXJrbyyOXm5aHfx8u
577/TLE8cDn+L7v/57/+/QKXvTAureMY18Nx0XVhwvpT9dXN0q/l3PcN35qw7/uFLETgPM/3/n7I
983LQ5ZDOnbRmkmouv6nO2s4ivB0zE/zl2f8Ors8nNoUf2fZjWGMTVXkLwd/e03ff295rr/9qeUw
mr8UCnCbzfdjy8Gc9WCz5i0KXH1dlNSoSQnBt1MsW0ANBYKTWYu47GYZEYF2XvkZSPn9currjsV8
w/ddvp5juffXneabvw//cjMsXf5auwgdl93lXn97uuXw657/dPPyJ/7yKiFhImr3EO6uvAyJTDIn
7BE08ecrhOSEL83rlXJTNxoF9eVYzPrM5U7L3ZfDSYkSv39azi4nvp9pshueZDnO5qdf9r4fWSzJ
gN+PcZXWXrWzzLSG7GWUCnNPragzOlj/3m2Doga5h0JquX0ATbUpLeQLPb/la0KojE1HkRRBtNJt
UvMxtywLgvAssZmlgmRxnp2xU3bMx8bDFM+mNHIRVou89GtXm1VdFp9myqy8+9fuchZ/8slMQsoW
832WzfLA5X7fh395yuXkcvNyx+/HLecCHa4W6fDRrgoneNEdoq2OLBNI+fVpgvTESJFh9aP9QTex
+XDnQXzZGHJgUBfLeG7PZ6EnlEy662ZttgNa1RkHYjqBfSgmdZOO1d1kVleBEmCjL6JaLx9y37bO
zEbG4yJf+yc123KumHWcQodxhX2p8KeaEGI0NAkDe228mklFy8HR7ENUV8Z+keoAJxz8zNaqHYLb
K7W1nkzWUFJK64KrZ1uPErDPupxlX1AwIXr3VbxZDnNEombDu9AhFmINTCefPmwzBzqQ4Zd2QGrt
WRQLi51RFQjYnrDYHVWh/qi1L5bRfaIx0na5DCt68S2AHVmna1b+/EKoBmFd2vSMF29tk2F0oEkk
fSj0Et0ZApplT7q1eXD0ljUNY7QbgzOxbElg3CwGWiRAsnSJb/pWAy17MXBOfJ3TbpivoGUTzaLB
78Nlrx4VMpxzk5YGF9KySSNEulSzjqjYxnwVsZLwMaBWaqPsSXorN0rZcwmMFJfWgBHBAbOMKyAD
6WTNfH0RFyH199dv2VvOVVmNBKwjs5cMdRpYSLG+BbNW7fXZ6vt42auQk/DHPMoz1Ks3itMNflo6
83/YIFq0oI2GA20+jlxuGqqA/0qvkwdoOo1JdG1bbUaV2I/W7RHcqxOara/dpjp4rdRnU9ku6GvT
D6Fur8JSZdETcgHOkTvw+NyvTdUezZ6IbHtOSW3m3pk0JgJi3TkZuQFWuxomclUJFlKILh9oWxP4
gLOTGc1BGx8lAevPlDmM6MiK7cONsDLSZF1hjZxesoPyh0BvbmyqfK2S3Nyu01/gSdOHmKC+8K3F
/oSJXD2M7dv2p1HeVQRYy4MebTDmd+iQtk4XbwmDwLOxHp1DAfVvugvVB41KnPmLJU+HPylfJ/Xa
QA+HzIw1FnzaDfl9KjGKoM3xW2IvBjrgHrKQVhKm2o0t3qLxmE+/dRKH4HyWkR/3Oys8dvZaBbDt
rvp03QG47s2bbcKLJaoCs+Kr85sV2mjdLG8r2i3S/jq5CPslMvYV3qcI298KpqCZnovoUqvHUj1g
Y5c0t7s1qnuyIqe22WCNl3ycurKSDDgmLwsbVYVP4ai4awOa+h9DKeEcQUNq3+phA6KBZwzK+wjd
OJo5FY7ieXSfimzft68Y7jCPPZTNLxtwou+eSJCoiG3psP76NEqdYVNkR7KoEckfzNZvcj9Mn1By
Qr8P1Luw88FxyJzkioPx2aN0K8ReRaiaHnWyWuSxq/D730UeQDt6sMj4rjFaZvR/D2NIRhhzVJZR
q+YPejvqW/3iKv6gHow/EnulMV+71y453nz86tbWjraYn4UHAWTdvSSnwdv294hQtFtzIbeLNnOz
ToOdIPG7IaXtOBh73DKUJKz6N+XhKTuF4gJAQosPIkA7fHb1H8nElJphsl3J6YxGRdAws/dujT3X
r50HQu3QIHcT1wW5LBhyk/QPEb6Y8hLyPTqV3vx5g5xSw33Ce7NX5MuTGWZtGMOIHF4NkV+Ga4IN
bP6B3R6ImPUH16xp/YqmLV6hSmfd7Wsw5R6L9FiSWqzOHxifk0KaMIJHvp1zKLJ7TBRSRdd0bmwg
8t26+RDtyRrW8UALF5YGPWKkf+sCtAQELW8NhZwSnAqzYNio5/LJUraaefUyf1LpRG4kuSgH6FcD
mdLiBMq/r5k6nB2albLelPCyiGmEHjOutsPHcIuwuFNs3WbWY0NbOwLH252tZjcmu2HP2wxRgVrZ
oW2OPfxaKpa/kw97lt8Pq17udXXT6099fnbsnXrVlY2pvKvFJXbu4zcLjd20t/Hc2MzA1/k7ZHzJ
pYCKBu8T9nI1fpoGCofEEXLV1slRjUsSyDZIC0xs3eOaeIS+P81EI6xN2qpOffY1xG/GmuJro5yT
+gd0/jQEVKRdW5e29oYGAGrrCeHkrxIG9g0lKrTnOztaocdx+G324Dkxg6Rtt+vfCeS00QXR4Z0x
p5BG1uKNQiOCC2zaBnjnasOzSGWfRLRVNnzmd3yZnYt3Z5yIbDnQ/gMNQEfHbVeEHa7kXO5fD2CC
s01M40hsu+bGwskgM/bUvlnGW9UenGzbHNon/VdgbNP6wEtzICJQu8/cu7rc85oCuXfzM/Uu21h5
6/BWvkowB/He8E4ZXadtAAtFx81Oo3ftMRTTv+x6SNO76Ecb303epm2PymfGv6vC5jUqexnfkeFX
6ysnWce34jW/VH50b16VLeYn0G7THLn1YRj3+P9b+BioVUDZY/bvKqQ1F204zyHEyPwJQi9vo9hV
7tZRTl722JHzAW7/kSRIzTwoJOSVq5EOzYP3SrHI+ylenFNmHoaDua2fkZFgTQwfp1NK/1zbDq8e
iY/jHmN8n27RUEDVQJKYvKE7AF8QF2S1e1hC+K1bgwzyMA9PK4VZMFffuVSulrJuJ4rNENdQM6xo
dnvquQGcACaVFLU5ZJEACpLqdmGNZBKn7/O1ja7jhGEFagV+gMRv6YTb+6J9DpM/+vG9g6/CehKD
/WtOda9rLvBJO9w2KgfqzujWoAUy94kQv6w6wHG1B6rmRDIRu7KJq8++PGvkYqR7PqGUn0La8vjj
hxVhmMi4Ccb1qO2yr626X+4nr/I+eovNE8+enljQRAZCE4jFq+iK2mrfP6FkIWJoarYIQbHAFayz
N0a1rf43e+fRJKe6bdv/8vrswJvG6wDps7xTVYeokkp47/n1b/CV9k5dnXPejdu/IQUBJElSmfCZ
teYaE1XWh0JdHJzFXdr7jxCUTM88EmF3ky1omsb/bhAce6lm37xNN81Bv8NSELWjX5zmW+Av2luw
7xKiWx6MUs21KG315B+wPZLn8BF+nfxgXWPowJUreLq40cvk+KSNUVGHT/qt/QNN/VV49dm89FTk
XCedS2K5QRyGCI07lg1pI3mda9xj6OgF+9zjO3UjT3HBsN5/dz9xs/tOqah/iBAo3mrXxV69nWkU
GAA8YevIE1O8JC94ZilkQ16M+yHw8HnDzG2qNsGjiZCeel0ELhjqkccdCE766U6DyQy+ezOoT4Bi
7GSHM4kRoIdxMabHLSryAS1YoEuGLc6kB6K0eQQj0ivf2h0uUBvKXGR5F7b3TJewDQ0WeEFb6ruO
uk/9Db8EGRNyTMX1ctRwCFD8D8etvVWkuIHAprzgveSPbwHalDMuOXt4Ee219F1+VoASoAJ8D3kM
8mN5Z+zzO/kpPKZw2OkS3BzVZ3I9dC6FhDssfvJdfGe/YojDa8pLTq1f6S0fFle9Sbm0wqUyFl+g
0Itshm0e+wg/+/Ed3nMGuTy+9heZJ4wwEbOnJ+URS9ThQX1ur5FabIdb44xf0XCbnkxP87nZQRt7
Ol+aZ5y1c3sNKOYQ7N4kyDbn5Vxfa1ubiPpeYhOFzhWPNzwNHHuX8wQK85EANlKv7cIAYS4eOIKU
v8tM54zrxWt3MAb+cKhDx+D41r5P5/x6wi3QtXeMPs7qsTgDflm2BGO91JM2me+4uYv37lXg5S6H
+JhAb52t6iW33WHFHT2m19Wj9C2+n/z+PXl03OQRtNLP+nncVAfDrXwzdbvXEGqvCyn6EfS9ifgS
FDt3T+c2PvYZH90LLRm3Dt8w9YggVxgghu6qZkAbeLvcE06PvOqAeTXUK+uMsty3/MArds5t4VFD
9oqWA75MBHnbW157T/XQ53q0UHAxKbh7lbQ9Vud0Lq85f9Uu3DEoOeC74LbPyWN3Hn+iZtkN5/od
dXRJ5Oub/PNbfh3fz5vgJ9XjP/K9zDexGoWejFN/5UgeOD/az4f+qlC9bf9GcuPOLD1UBdxWPFSx
+yh/Fj4Hwhyan7CRntxH56N/I+emb9JTfZfv7Xf9qXmdr2kIaSD19+Y1+Y5v/DWO5dNDekpP6hMJ
l9v6Tn9KNwiPXXmnXrH0yI7xAR+YxND6bFuv8IkVGmccZzzqIr+tN91eQtG/Nm/UCtLC1W86q1ex
i1SaK8nvlH1xQ5d4rD+5V8unrHAPyynZtk+Qo2ljuhfg1eUVvVP6Ke777iW5wcCZ/xNPkT8h9OeX
8rsOcdpRCzxqSnGoFjhxN/6EJta98BoPU0yloHIC34bzMzJY3pbzNeE4QZ/xsXwkDwBgk9QLMIQC
lyG7OrVystvZPCbSB1kmhWbU2E4HCn94Wm5x4NlPh4kfZL6efjSvAI9aV9tyvxePYMa176HpAmt6
lm6WrbIN9yU9UqLsW3AWz6P2jaqBQ3iID0hIC3eot1QSH1E9XnVlvLHu88+ZoV3rR84PiE91iFnm
amp9m75Q8Ww62+huvpd31s1y7ue79Ko5MaQwSFZh4vtKFd5m2Ae3n/HdyFeNwQBViqRZGCofKRi7
W14m0QCKViJgdEtHpLvtU/kZunz7/OXGR88ba7ejiIf2g27wY8Q4xtOfu0PhT1RjuvZ7d1MfnY88
Ax/ojfcUb9jvrDWv0TfjPNyg9+eql3OYeO39gEEgZjPAqR6sF/mpuUkrL112+d06PnhTPuo3LhFv
zhge1Ocwn5cXOsThY+FnRHRTrI0xDRtDhPEKSw1/3mCzjN7jOG8+hj0jPOaa99q17SOxpK1AGbRp
bmhL6SbflvxqnHftU3ZDk5fdjFd8r6TTPVLTqM5c5UY9RjyhDIE85U0+ZPh2nZ2NTWqNYmV24gvo
F/uJ5ga9yY28k69LNCY+1RsvoD79mXiVG9GMPYf7D6r1NsaOStpgP92Z58Et6fCSG657qjcKjaTs
TVtmYy9IG8MP68fySvrO+KG8Gjc2fTdp5+viBc+lQ3fCVMi5R5M4WhugVXRp6i3DQeIw3LRP016j
eW4Oo9f40kl5gFO/Y4TKmXe3tm/cM6YYP/GSqt/C43Aqd8u+/xxoJ/b5vvUwJN4n2+QhviOZfiq2
4/0W/1HlReUWoJKbqo+ngSfzjmc2eCa2yA+of+JCX8Qb+Xl+n9+r2+YxvUcudy5oBa3vzk30aD2g
BUKmdwiO2LFf23fyBi3V60fiS/fTCTPerbZf/5mQKkY3bjzzWX3PbiVjk1TumO0xlutwPvomZ3vM
NVKGUPDM3G92BI+HxwX3C+ASjIuP5jHdxDuH8O6B+cJdskV7SgKlcMEEKy4YRlL642F6xBztQGqx
wJTS3izWJ1gLzw7vUnPmV1w633rsqI7ww6PJfdTwxJb3zgsX8QFT0O2TZNj2Ito6MLAyVUtjbsT8
SEThcFTl3hqVX4uvfS2et7ZqEisgeYBy9FckSllDVGLfVzTKVqC6jckdsxCCUHB7fi1EJOqyKdbC
eQSYNmo4S62hKHE9tpwd+wga/mgpDyksrEMUjmQ3R1wxMQJUutY6KOMKsYtPrfQGYC5SFsCB2bCp
BzXez4i5jjZP9Xr5sTTuFSst97Ic3qjE5HdURDMBXhdMXUxZMg/hWhxJteqvCsm21XBn1ECdTsT6
22SN6isZcXcCQPmv1bSTY3qBkeYya8tDEZkog20imPZTCC52s4QaEZICLvZCtZVbrBV+S0I+adbq
2wb5yTY2iTgo665pjKjyjJCid3P6oXQYXi6qTN0lI+pqAqlWTqj4YwIREEauoIkwDFqvmKgWGQE5
kS1K0mIH2zzs5CcqSVVNo8GtpRtitPsmbHCBl7gmLdQa1yhfpsGyPGwMKU9ca0E7a02PiNV+Mglp
xFhv5iKkK2K8Iq4r1rAFJFk31vUpD8J8l2iEv8UCd4b6qDZExy/7KqmPQTOH25BiEkIquCseO2BH
x2FdiE2xkCsCV9hVW6tYvj2KRSVJaNTEqhkEdx368q2Iy37FalWqw5mvxSxHDAP38So0ky2NiOca
GZ7/WTOopvraJ174Y1McJ96WAvLER7GY36iQJNDdfqZy+ylPtkdulQYgBeYlyfQzKOtPCgZaR6R3
WQddCxkaBbTzWjxfK9q0S8rlOsd+pQ8TX+01WiKdqHi1Zm2mlsyeWEtt50RJQeony3RbymahbIKa
KGNe99ZAqr2/6etG2eJzVR8XtaqPNVF1YqTmM3ip/vC1JV5wKObx45CY/W87xfu+tsXqMG2cAnyG
tpB5MGjw1ZU/AKmM+HFrrBXmX+tit1gU5CqP2bq4bF5erduAiCtyUXHYZf/XWbS+aRbv8pI5FneU
9Xe4olqaN8ixgqhFNq5ihywoREm4DDKRTeyvMD1XeAYBmJZHSR/UjaNMr2WGlTTIq8PlNbEWVhxl
L+isXPEGzaxbeSNeEgvUUfxoeguesqwGlRozjhdvInrdYasp0ojr58G44civU132fm2LN4i3ipNi
eUU3LFYv5/s6Uuy8vP3ynq/T/3n4ZFDi2zTDwx9vER84Wg02MA0x7ctpLsf9eWW/bf/bK7t8dG1Q
W6A6CZnn9XsTp/zt6n/7675WxTuDy3f82yd9rYoDvv5Ap2eeaWZEbS/X/B+/E/HJVhv//eP99smX
v/OPP0ac9l+u4PIRy9vS6U+k6V7btScp1sZ/WakTYvHHvj82/90h5ACIa/1xGkUkrS6Hi7XLMeK0
ZW0yA7scc3n53+3782PEKf447dcxlrbcd+Tbtv3699kiARsmMybYbXLs1o4cSBKL9dU/NpGKklyk
ff71ii2yqOLwr1VxfEmsCYpSv/t3pxBHiMXlNF+fcrma//i+Py7sP55GHHf5JHG+y75pzYIJQc3/
ao/+G+2RgiwIUdB/1h4d4Lb/rj369YZf2iNH/ksxMDrQbV2zsFH5pTtyzL9MHfsRxop4EaimgeLn
b92R9peBTgnhp2Y7Ju9DrfRLd6TLf2kQbg10TJRZW+u7/pZE3X45A7R/bP9uhqKgr/lDd4TqCHMA
VNE6zgiWpv3BWZ/zrhugBdnHWktfUMZRNRwZwJ6ZmtYOJOsgebbVOT7bUnuGa9qeosoAFjar71Ki
xaQnZlARVXkVJstwruy3qJ7Hg+YnLRQVKtMJjWc/55nRDf6lgCPfugbgsJ4xpiKjv8cvVX3U5AVI
Gbq5Sm7OMf3ddT8+BZSjHvIibbaIch5VpFh3s1WdpRbHDNyyKZyBxm0WiI+xACcLOdoPemUvXtNZ
mp/mO5VUJTaKFgF84CgGXltbnFoq/LP0jgCvRgU9FXWVYsWHIrVaP8vMl8hJ5BuoCKuZZLapkhD7
K0vByZ0AAO6C2l1dmJ+WmZHDiobPGPu6zdIY59jppoNut0/1tEDmxK2KwtQ8IoCsSSddn/f92L2O
sSZdx33jD6MaecYY7IJCmZ6wSfUqTb9S9T7/0BzzhLJiH5bLfDcFhUx+vKNkFTNRK08XumXAZ8Fs
H6m9lLfhQMSwMayDXVckiyWI3Ep1M2IdGuuJVzsTtRk2pQmzEZ+aylrw2FRV+vd5OTUpdWjZYe4I
5tSosSZj70RIGLGT2DgpxW12NH9A4VLPM4h1PAkpQdamAnJRj++6ie18U7zpTftEdXWPg56+aykR
3ymB8aMu8tVelaLAoEpWY+EZYwIK/nfzmJqHMr3t2kY99qY2wja773OlPlK8mJhkABWDGGwGm1jD
qVodyFZMRCisDlF2pes/AcSdtGCkoERqzskkOedgtLfmc9oVTNGc6SqbpDW7F33oYz34jSofdegF
jN2MawqA821hxNM+Lj8lLs/rQzndYrkuIfjsXwtrpNh+mXNSMKOvFIFxUFXlNOKMcGgtuKcJJVqY
X2adv1A/yHwEwttg/ShKA3agro5k/oIfihmPsJtb3aNYMsaRfo5xqYw7KmosZOoDcdWxJtwaGgps
6eENaPy0z6jiER4tQWCQAxq7Qy5RzmGFDHtVE2ItOfAyeCnnmypswzsz2WuYyCpRA/GIG2xXg+41
KhuIq7ac5sb2B4qTD7la3TFiWsGc43BOlJ96M2VXkdQHG6Mg84u1Uem3RetWlo6ZoTIWJ564CV4z
Pu161R8qp8Fis4tferOCwJKauKBbuXmWy+/S1DY7Z8hfw7kbXcvOFl/Fc/bYOtRLABGB/HNupCrx
w7gOuOvmV83OCWd0ykgtv3Qz5pQI5QVlVqgWkkg+5Lbs94P+gG6moGYGK2ibas19AZLArPQWD7Mi
9XTUuVslDBCYpxQtzq2xNwDJMqD6wClIh6yckYsds3DnJOm3bh1bWZg8gQvzMJnKYmfbgj13Ivu+
GWm4UDSa7lKTTrDjk9EGBKED7pqkeKPIKt6PSUhgItf8XF1rE8v2LlOXn3og+3aan8IYOb+DoD02
ZMIq4cEsyYurAVz7YK73U5J/57qJPqXWoSrjGQRR22xsID1Y1pWnBcFjOc4T7plQ8buYMgNy1RQA
b1pqg/1hseHvRk85jbZrzh1TzwzFF1MoQqRtNXv3TUnkbIGj7RvmRNz5PqxJLBZFfKAq8UZvR4IV
hvl9iKLFy5QkRA9dF1ujrwxsn3v1gC4GcV6mIuJMboFqQlHOMK/SxxATPxPSs2F7oynZ+0S/MTG3
JgiqRN5Q4uQE+jqBuRJREEF1f5d/q5Ym3dJR1V6exIUrE+XX6+XcqsVIyeGybHAyodwwBW0dEL0I
IUHos+3PZvNmTtw/kDt0Mo9kW9vFeqEMG4XLLi2a5dB0MIpAL1DdPp/xaB0xeaEieXLOMkbb1zD+
Z6YXHTW/4GxRhBziiEsuB9BmelM6hyJXmSerRkXk5nOBgyFQO245yY2vjZ+pNTqolchRtTG2qvS5
226ikrihjodqzsZP5vmcJBFtUpF/6Kb0JMnBSRlbvLqNBfQOChoKBF7qCRyL7HiNkgTYYisWeXf1
FGUtXJR8uK+Hwtguk0YSTYfpMPS1tp2iAeL/ZD3Mgdxu7VJCbd/K6g3g8+F5xqXn2CcoFVoV0cU4
E+trK2XeBa2eY6PTFZ6mVsZGbyHfwupsN6W+3AZp022cvj6DPeT2MciF4bUz36ZKXnKzNzwbCTaa
qJvdILTwSNRJwqZN2pEaA5lLoVPjWTXyH92hVhW80h4HzX0ZkxueYVABRAOT2Q4ExvAH8Jw2QZNA
JN3Ex+NaM6vaH8xc9SvUCDEVz5seq9KtI2VP9mzjRDDUT7I8Kz6CsoiEK2XelAwNPiUx3OEq4fNu
4XtrFnwajKHMrvVypvENuu1oNigZqnNuhvpJa5jqhWp7NlseE2Mqk5sx67Ce1a6XyhmPuEj5bRSn
1Pfl4YbgFjzrjDLMjuSxQzCGnr0mgFTs9Gpq6NGhH9rK6E+UwtMjL52HHfYd1byF30KdTiViN1aX
7506BuQfE3W1G8vZKX28A+dM/qYA6V8nFVmriA44JneAhR03gj12lN7YV32lq/vmQYorCSScRq47
Dh9BbBNCJdK1M4Nq8MZoJff0uDpHOJgYpnIGgULKDmof9fgDIVhI7pVEJgw8gZthRUEJIhqYsUHv
qhf5TUv5C8gpw5fqXRhm0oONJ9RB7sgKSNBxXbNfsnPfzru5pnACMSGR7qm2aICY832JCLMswa0X
PYMVVio4D0yvvSGDQRuGMzA2IPt+EMG0anTCK31j/1A7IBmEEsM0qo9ir1jTW+Iyqw7PwuRuk7XD
w2QFpM/7eXLxHyVG6EgmMkCT3GFEXkVQvMxKe0tSIq5JgUxEqzSXMrxsL3fy3pD7+SgWS0YNmqE7
72k+tpvQGL5LS1DThg3ErOR8/bWpLQFvj8wwN5YemZDkY44HopqqGM+KHbQjeAefEhW3QUrdiIbV
egc+LLXoB1IgfZ6Udp4cSvNG6boPuNQGJsZkaMRFTsXY8DiaJH/hpRyn3iBFMKBe19qnJjcxTUco
GUrNU5BiaQNbsv6SfCpOe05KBE4iJBhW9hlJpgQ/kRtRxAHF2h/BQLEvp+RbqyDVX4J/WG38igXO
Kr4xMTmNIYhPkU1cpnTuKThNTnUQpAcK8/yitzFYhneAFsgMN6Uh527H+HWr6BVl71zuaGn2LkrB
kf0TnBYhaU3o2S8hajPEmDQMzBehhhSB6IG6w2IfrI8980zSumL67zTDIWmKZicglrqY/YvVVufr
TeWMlPoKXpSVF/yC6oMQqg6DgtWJWIXADpx2qW0y7vysqU2Mkhk2usGvpdih6OXtYsL5LNTpVUR2
uT9/xaLFplgIbp8IUuty7oPrIDu9jNA+LIix2gAs1lgXYrOZ00+5auvNZVdaNdiPOD3jrH/C9Yb4
WsR31cJSM9Q42KqPRUMhXmQgjQwWYnL2ArOuj/HRE4t2XWvtn3WPICMay5n+jJAihGXNL4t6gOo4
Iaczzb1AFl4WAm2Iv325TZ3lKZcq6VhFkXTMxvWei3k+a+R6guMoFvZgYbVNKDbDY54c7Fgvu6i1
MMVpIRFKBFzFgmKov9co/iQcvqj6ZpK61y6y0G2vCwvXN2VjmzVZiYG2r29RNZVonJKavxQC/nXQ
NCFsA9wPkB419441wlBaXxzWh12jsMvrahSXeri0hLKxb0KTnTMgX1sPc20imvWDxJoy28RqxfbQ
hc+xPYZb8aOI30L8UEOq5VuzsOCvJCQUAmw0jjX5TitWzJ24S/+4f9txZE7VgnW6vGCRtmPYfFD7
Gh30l8CXVgMF3ly3lKPj/yi+EPrx378vZ1qj1nnSA9tekwz//JViTY9VlM7/7KPZLrZ2g9IQHlQ1
NAlgeO1HmdnoHQHY7a1OuVOYEVu6nfuG2jD21pyB30B/bZFl2OpgbuB3Yu1dPkn4CniJXSiQ6hYk
Znb3icmabSMymrJx/takGBVmNmSSoshIjzWO5jf4MFxdFpPTQGXHib41Zjyesn5jLmtci+SOhaOB
GqOSiWAJ9M5VLdXXOA/fNiZzN4lS25psS4iLPWUV5kFv9fuyKx8w8qPH7JmLLUjDUgbvSo5IyCkw
kbxKiuK7YinPckjdQSalzPzG+CWXn5MI8WBmV9/CoYBTFpheovEIKHly3URFti/16U5uPKOsk+04
5ec4JHOAz4bG0EJ76VtmnoTeadrbdktgnGL/xUi3YdbvxwAUUGkNj0mlVqew6a46bbT3YRY91cqM
AoOBKoA1BM1pTA5Mpn8N5e7Q2xZGLhoJznm6dXL7MdFy9AtpfLI/JOIEmzknf4/++d7obUZf9nBs
df0qa75P6p293JP/iaHaA3Kq8/QcGdMHExJAfpJ0LfWIolUdpWmoM1u37ZpIBKICM0DzHKIkzuzm
IQmNmyK7nW34BrD7qEohWUyG7b3tGaxQK4l6rMfTxyChMlnD3kiqe7s5OOtUT0XDoOD2w9fV3aZW
zjhhwiBJJ+UejPlVX4KJXJLhSp6eAwthTxeapMAYpjYNj4QyI/9o/Igxs29V1ZOd0ddp5HJAGuN/
kMaHpStzBFidnr63xvDYmvbbwJewRMjS+lHmRjSNhyZLj3Yu39dZh13RrG2qZvmeqsyphwSD8mRs
7/SV/miiVWwyBxf0LH7uJ82fEFrNQYCA02lRMRmfTaPh0qXVB5jmFlqJ/javhk1UblGgnzon2fHA
/2zxIEUlgpyvQvamTsa5TrJNa5QwA7DZVerYQnq9iiLl9j6vJCQWezVZQir2449FTe8TBwnolJpX
2YxS1IbvaQXkywugE2isU73fgqgM3UGfvhe9ch3lzdPSWA+p4rw6UKk9ledoKRfjIGtp6Va1fYsH
xK6Qs2ssdUaXMemuMftvZZnfc5UoRZwZrG5i74qIiZeekYKm+AKFfeASKemRmKys4hidDD9DON6C
EGTgiIhmrwxIZbTBtLbx2LiaPsyeoRsU2eXObTy135YZWqMRwBhs229NGAUudX5YR5mtl1MJ4C1N
CAZhSocT4CUq+xbptSnAwwdKSVdw6Jn0WGULr9les+71gF8D3gEy9a6G6qCrwSfFNym4dS1AhH1r
Y/kh4bxHJUMUMlaWshhRr/LY2gVUsnrMfPC2fqI2SFsaII98a+hmCMs1+TCe+rbF2KAL97NRo2XU
O+zNRrne2QMSwaT4mdVG7A1m9c3W1cqrIFCXivLZzQ4Sl3K4rhhiuYsctG6WOcD3K6ycwqH2Rz2a
vRTxEzaYJ1KdMZi/nbayZao8cvZyinbGsqRjsrJXZTU8RzJqi3CUk1uI5bPnNKjmDeveiVAnlINK
bbmmuHq2GijM5k9GFuFG69Fe84xaaqgcJwx/2/iOefFyVnScCZyckbXZ/9R6p/acmoBEo71PRiOj
CJZfC8q3N8uin3pLVbwEIMxkRy13+Q89a6zNQhZzY4ejjwefN+lQXzT7ykA2PK22U/oCTZbiHLRJ
nLuSC4kK+uIpjufbtiAam6d4F8idrhwZwD7TayDZDwgEzsW5DUematZ4Lnv53knwI5C14kolp+Mt
lmRe4/F2IzsGUEwJmmKcG27TDfsB4sEhx4+JKAOYsMD+mSSAOJmGGF4rIY9KrDjzcuS9kVF9A8Cp
n2nW/Hji1zTC5idhj3nbwHHR9LTay0HwUNMGHQun/hlBxgevQ/eZN58RURS8zH7apGB8qTijWugA
AmZ3cTSkfjqY5NTzVY3b3+h19oMu5tzSkG1zxoFAOb/1g/1Jlz542jQjrjZ0aqfkQ5L8SA1zxgGs
R9A80jcmjMnAC3ngFREIdNuk1Sn7oUvjQWqxNUVkC1orctMScrKDadwRW0XwrXgv9rFvSLQyjGpj
ID6jSjMIW6ZepA+rbwy/wnnCk03ke01836RGfm0W4NLM3FxNwkfL45OUzLrNmFh7nV1RBIQxjj8g
Ze6v8JrzFF1/ayYLL7qhH3fAA/fy8tlA2XRzxdk6ZY6OVekor+DSym6Y0UhQwzu2IIvL6LWUIe0i
U3HgcETDWNxoSzvfBUZAKU4eIxWbQnlDbRx0Re1G75fYHWqLPxiRWCkr2XZQzfs2qSx3tNNkXxt7
cGrjWTLtj8gxriRmYb6pA1sv9MciXWJmDalFsJQGLeyH22BARd9UYCAC/NLz6XoOB/1K466Ol3GH
VmM+69po0H1hPhYd0zxbawqQUtBKeBA/Fr4a8taA2F5iYwOCSz8R8PZCPEp0Q7lHDKpnFFll1hbf
pe+plj6WPThBdNcDmQT449SNDL3KnMnB/jxHBxibKjLpDrMyapTnYUeRmHwkTIZyTnagEhiG4wsU
VwycPZ97eG0vKfFtSJHcU2JhUaRTp7iOKEX1qNOwjYhoZuBJnUrEi+BQhSJiQyw43iVNAGg3pfMP
f+ZTgLvGqCO2C1R0Xr25NobTXkL7TjfnpVEPIMMxEAhNxUMyfMRQANXa2HQMiagqCAwv0LSnptPZ
gNXSWem7EwylSy6i2c8ZkAll+mDctFHC7E1G4T+mGMsESelrA+OWJr7TMq6ntcYfU6QfiFSepdxG
K2xRThPo7wbImSPuoXg1GodFZnoVd9lnr1v3ZV0A+GsRq2nJR6XqHwsRD7/qpI62iKlmz11n21hj
xsPqgBTACu7he/Cb0AynBX48IaP3teITzLiOILb0xlkBr7UY91oNX6Gp842Ra0gLnENgluNWzRKE
jMsaShrz50ZRy01vtdjsdNrB1BD9Z0Z/whbSPEamfmMpUb0BoI8CEx4tPnplRZlGupVTpKHMBlAr
D9R5TE1anyPTAUGUg5CycBGKjfdiAD0hy9/rqgt8h98xryJ125vKtKlkB619sUkS1IBr/RhOnjzi
FDiuAfNemc9WfY12qtg4TfmYZ5DYamnuvWgF43dQRVbSTtVBR2dbruE5IZhoj89Za3bEP9Y4Qr5S
+cX2ZRHjpQmBmZZeKizKCpVqFymj5pYE/iHGcgZJXvH7Ys5mc79FlBhAPe2gZBXge+Zpy4CHT1h3
XRbDOC5eYNno8dcPxREja/eDDkFfTlaU+atNKGNTrdR9e6XsT3M/HIuuKBWvwAXFw7eTfoU6VCIC
YTgee7IORyBU2FdE8XlRwmIn9svma6Lq80EY1mtrhardMxBcZkPBBKls0LW0PQk3MiNi0wJh6Ekl
qjiCZfUxXoMckVzn1Z5qSDes4+RAuquloG8ZfVGPb6xVsERufl9kQiymwuWjzr88QlVCDRRo90qX
MVKLs0djVJutsfL7xaKuiukI/pE/C3VTsHLuk5X1H60LsXbZh+HsbTdSQtRYCkH5dQYerv4BK/0B
3dm6fdlZNBGGfpmyl1fdWUZVRZNiDiAZTI6WqYro3WET+g0MUJca3u4Id7A7QgCjOhErT0JtiYHS
n+yWtJoKmGu5arWqtsSavm6KtfWIWrW7veZQA912+Ih20a2tWcnR6HqUl9paTymrCn+i2WBnJ0vY
R5iqShEJa0NSh8CliditAKcgHXXqF0Y8TKwmvRH7kpCWU6wpk666Mig2Uj/9p6KhfCuMmtGEFClg
HwblkNYfYkPsxjm9O6T8YtCnZBxuWOCq92vtj00GvCBQKioxxPVJ5aRxy/pKyx8si6rodSF2z10X
HKbyrm8Xai2YJqS7KkuuFT1iM1svVlxxyiDBs0wNIN16jTqYl6MgVYlNsTBXZ4e6uU8reuI842ey
UL6v38pvF7FumoCkcywLuQTxysyNEFNc7kUjLOHAftTr5sYZ5srroypkzoUEXH7JQyYri1VnFPg0
JiREJl5AmMlx4G5mg8dqKv16yZGZ5iUhbWlYFbO4BlP5kXiTnbynU/bBGMjLtHl0ZxVTPqWMPw2j
eCo77hLwh15UUrK5pDKiUowXVzDWkeBpCUBmZi4hkTwcEDNStIejuYbXaseMpsNGd5cOnK7BpPOn
DLEeqvES6DGDk/BE0Ldhz6GJladSGT6ljL8AvhPFOInEt2CtXg9EY5sBsG2H/MYa5Ae4Yolbm03s
/a9ohJkjMPi5+vy//+f9Rx4XPhjDJv7e/a4B4cb8//JqPIwVm/cf5b++5x9kjfqXrCMAcQzNJB5h
A5/5G1mz0myoKSdAa2BU4ci/SUeUv2RFM03eKaNnVGX0HH8ja8y/HEdRHdvEsUGzFNn5n0hHuIw/
lCO2ZduWg4UuyG9C77r9X4k1co7kNpAW6YS/yDoyoMkfV9Wm8c/a175qpR4kM7pTdxTr4qh/eW0K
SCfBd62Z1HKWy/nEpliUCj2KyuyJeiznFp43IMt2zO7IpnUwOZFOf6E02ralxIEUPJM4dgqKhlh8
4Tm+DmoY4eLnvarAxFEXiMdl39eRl22xdllMGPa4TT++Dj21eZf9f3zqbwCP/3jM15W1kiW7+arc
EAeK8xRK+yInTI+lrDtUVjPs2hWnQR/aHGXdTGUPdUaHOHXdKxaW2f6XbfJFv15ZKJ9TAGoexLvF
wdlAGog5/fruy4GXk12O/Dp8/djfPuDfvfzHvrAo7W1L/CXCXqw35epwOZNYo9+7suTa3EZr+mbS
UhI7YlUsknXnZVOFY41UddUqi529JpPHd1rr66e8/Ip//Khf36Vgv9ihSjjGtCrKg1aUULOqjjHJ
RZCtI5gpJyve4OOzApjWW7lkHElyt0I0sR4o9om1r/eJW1pFfbFVOuVa3Kez2CdezqEt1ho9nNjK
RmrS+rgzSaWtn3k5Th31W7O3xq144XLzi82vk64XqFE4okjX4zrYI/zMtFmsikU8KsOhz96JQKCc
Dxtm3Pk6Pk3XBdkSXHPWNX3124GQXnrxOpqFRB01e7Ha4ehRhowmlChH+2EXYJ7XHIxY9O1a7siv
7ysBai7Lnjdif/zPEXIa7NSCMIjIu4isDAYuSIAv21pTwp82i1dRLCAWQjAv1rR1HChKB8Rmtswv
y1zZG5E6syk6wYOF2mBjZfaQzWBJpnPAdc7aM9vLv8gcobXSa0R5xNeqFt9NxszjMU9EY4nGp181
G7lYFXmnsZ6Gg5HfmqFjgFGWr8QfViwOHyFWv9JPWZ6PVIQzAcZhQM1vJCv0rCQxEUkgad9cLt+C
fuWrNZOGC/ZEZLTEpliIRKVYw+n9Cnmqvf2tvED9qlWYKKgA4QyrdG7xh+GGuSQWxafJKCD2k255
idIgi1vxMQl+19SB/j/2zqy5cSNd03/lxNzDgX2JmJkL7hJFSmKpWLJvECpVCfuOxPbr58mU23JV
u9t9IubyOKJgAIQIkgAyv+Vd5mY7jR4dfiUsAw6HVQdnmE2dlQ6pnOkBB6cJXNOaBoMjMd7vn8uQ
WGdCZzSiwfK8cx7UNbG1FuxHZx7U51RX6ONahTssINBBChcG+SwvrnVXRrv3TXA59DpTOqlgtImP
EO8okjC6ieTdJ93IgqmJ0MdYMMSpkEaQaZF6Ta3ZKKua1FAPqn/10Z5578yo9lYTax11bPHNRw4K
wLlsLlk073/vK6ntckkBj2f1TvWVtMECDaBWVTtJraEpCo2oje5UT0n1/fBTnPhhZHtUEXjoMeBX
NnJLO0H0rDzgQMIQsP2xUJv+EoClWeI3tV+I6FdkV1zq2oJbwpNxv58X4c6KlpMwcJdUu+KoN/eJ
Wx1wB/lS2znj/R+9qJ97U5MOn8ucpMyT/LIfzbvSimm5qc5a3RvmjV7cqcb8x7dUm+r71rIdZw/D
bvLbcI97yAx/gz6t+ubq63pKwuzdlUvtqJp67XqjeUglp0lMHuO5mWbbP92v6u6osi7YWChj0x6X
k//7Eyxv4EBo+yK2jPd+uNpvA2pBWtHZ/VUXPFryBKm3BBiTPGVFoWXX6MOD8vUbpbyP6kerzVSv
YGeobQc1R6iyFDGCdxUuBfiWC92nxgWwY9ghQQqAdLCCTW32MHblPe/KrLKAALVOKWGvW5laqn0h
bBevojlnClzQ1MLNkRfoqa1txhiiubXApVa9+kmmxmrN8zGuW4FhnW5oKBj0kvB/h4VXySywLoqJ
20EqGSkRo2Gihh3oU7GNdHJdWh24w6kb/H3bbno4xUHM4x0ZG7duedTU5Vd9VbVYVDcVAC44qyZw
1u9IDlP1vGUfu9d0OqhY0ARQSpnx+PnUza3WPjb71jW2pMpi69MCxB/XuFWLKDK+AJQY6IbwsOtS
TkstPEl/+9inNiul0KVW1THq5Y9Ntc+Sqlzm7B7Vls0MDRNAvvX7qtr7p/d5XwWws8bmbD64M0CK
tmvuTCkUpphFZjfRpekeK9MFWyQVxWylLSZVxiqlNyaVx0wpTJbLULJXIZNSK7Plzk6tqtcZVO6p
yCMxkJP5lRK2P8pJplVkALWqdqoF3swEkXKhQTFi0pB32sffqM3h0RII6Xz8pdqrNmeluJZJsa66
QzzqfTuRb/LxTnFIW4CmbTnKACVaqZerdy07eWQsA1m1M5VrahOwDB3fj+2/fBmnJs6jjlR/hMsj
LUF1qNpWf/6x+f7yT2dLP/7GCdJq3wt09/74QH/6lO8Hvr+H1+BqG0l1vlYyvqp3yT6pGKi2Q6no
F0ltv07uUwvxx5raXHxqQ+pgtab2fWwK+Iu3uYOwAUfZSm5QrepKmlAdrNmSzadW3/d+vM/HqZgR
wdlJtUP1qjrBx+nV2sfBf3rHj/f6+Ezq6J/+5OM4sDTTjZ8cTPmwGvKxVYvlj7WfNvE2D9bU5RxK
xxxsSkhLI5mZHwvbKdpt6Mzf1C5dSBYRqtl/PuSnTXXgv9xXVTDxEgEKRR1nqXjh43Tq797P8pev
iwHiU+NCLn//xH98UfXZ1b5ODVJq9eMY9XKrACDvO+VX/TjGAZGJXtIhqEeLHkWDnyS/oFqoH2/E
PhrhBGMskB5zP9U1wGd4vMMGQ0qCvGIYTnFUeDvVFnBkwuEp3NFHr+C9YaB2tiVk96BpTCYmCU76
OMiSf/n+lupN1LZ6+X2n2tZnGmwGamuj72kosmnjuh51oL8jUvB9Tt1a15x+27QJshct2F3baXEV
bGp4qLal0RFR0x4AnPGTMaH/JREsg438jjBanfGKZ0kVTYWiqi4yijQBAsPaa1s08XBv2IYisG+D
RQe1JNfipsAeTq7ZyeDtSfUPsZx9OhldBCqqSpGUXgeWiTJOjuHJGpK5yfhfqIhPlXsBc8hCmSz6
RnKhdmJara0Hs7NXqG5fzDhod7keYVSXxJQ0p37egy/AXkAuBC7cNwn6IKrSncpcRa0VQ0enj5jh
o/Y4SqRR11rGNqqcr7ZAZ0zVvz8Wah8tQQw4DPxWRx85QG3BVanqLO3W7JZ4nWuA+I0mfV5a30dU
S07HvpyO1YLa5IAa+hcMZfha6pdwJHZJ/TBqTS3UCzkGtUARAWeoUvn7wszjQ7f4u1CNjYqnldLA
z1ajHBjfV9VevUzOs50Gu1lSm99L0XnC940Q9Pv5YEOO1urP1CtqjUZ5bXExVBH6Y4Gji/Q3/2Gh
9iUNCjNaMDkbVewOpYmvm9ol1xcF/48quHpBbU7ypwqmgI6LjObV9VVrHwult6uuudqnNuE+yHxA
/onafl9bxGO8zNTy37MF+ap6Qf2xOi6JvHPv2sZOUfsUsU3x6D42NTVlxirZUyTARiEQPw6NkxIC
gD4H6z8dlFvJPkmwSxtIVYMFU7GD6o2oLklgwmRY4ZJE1usm6BAhZ74ePfREBqsWd2ohmnHt9QgA
AnCV4GvpB6wWoqAOtbJtwPu6qN8H8AY5elrCamSWwxFmIHSi6DOjH+bPt7kFmEE2XVRnBWfp33sw
alMsdlysPl5Wa+oY9bLarEM9P/xPsfY/KdaaOCdCjPvXDL9LXH37/l83HdWTb3+u2P7+h7+XbD3j
F8OkEUPpN3BNX9Vlfy/Z8pIf2LYeQMFzfUkD/AfXjyqvaUAOdH3DRf0bIfF/FGxt3s52dIMCMB2D
/06x1vX0H4u1ts9/OA9ZfAY+l+WZPxZrmzYSbREE1YH0E2mMKP5tpuOqP80+aaceVrBA9H47g+NZ
DyXSrViZuigK4pwaGMZO5N45hTJVPPjN8ORXyzExnWc/AuFlQQ3swHI7qAhl2UsRZiev0nejZq/8
9BQX1U1XnS0ngTsnJcJozTuogQ8G8IsACaum8n366AsKJdidG/Uj7bldsRBkLBUibUYYHaIiP+f6
0FORwiYRy+eCrv0CH0boV7GcvFbq90wCWLtm32ZWPq9pMjYrHSX0wXDe+kaHMfZblcUTomr6lWbc
OShBszdLj8sSEMs0QWVowIOtNNO3dJ7Gld955zofAPNNxgOuYYfe9r4NYApbGB2ISwAOcTv7EFgF
gm+ITZrkfzARm1Y89TbnTrtN4BXfsZW7aE27XeLoO0B6D9vZVeig4iOgTSXaJxqm4QoMwSkLsTPq
+DU91FbKcngc9fxE0/5UUfESJXJEDkj2Rr/Blw93IO+sJTpmXcuxCvSHINSvyHJKRNtDCABwNHdt
YVxbrds5WbsFhkVdIT+1ffJmYLAVaMmXsJsviS+ezNh5Fvg6FBSOu630IvSQZSim7ORm6YvhQCgb
+ZpZeaK2eIn18AZ7Suytd3YidraZneAbP9jpfEzdkdpJdouE8W1L+35YEKD00bcyklMNp4Qevjeg
+YshFlaVBzMf99Kn2CiC82jqCNW7z82MBqU2P+iLe+rnL3qOCVRgx28WZtUIS1ZH/ODBFBjHsLEP
YxltZ3zEV5qt9+isGAfBmfGIRWhvMjYJCb3Ro6g05C+Rk98h3xb46EjGzqHu49uU8M8wI0w4s5O8
wkY4XkVnrrIl+4pKyBsasW9NP13kz1hry7Xxuant5clo9oTyr7MuaM1JN4tpP5fUcn1jkyPbiUMd
Ep/jBZFFupDVeFzcmgwHllVnBbeTAdRvcQ9iTm7BWmWGcwZUeDZjfsF6Ohr4nUC3OCZx/uZHyFPp
k0DV09oBYT3hAHyV9yTyKEiz6GubTDJ0ple/Nk/ELlM2PbnxfBlr+zm2sttlxCWuBgzcpC/qHDNC
W9NsPXSIBUWjBpyuid7gCQFRKad9NOUvTGhH1+62NlclhgCDxnVpc//188Ngoc+jI9Ep0rc26xgk
+l1Bc5pA9oSz0K3Fc17MySHE1KZq5+u0QAWDnzOluA8s2SkbexzauFe19lOGxmU67dtmuIBIfmq1
4jTI4QBHjXi5Bou4SHhENF1MLknr5i/d8Gsw97f9uFy9ZrnKKyj0+ajl2YkZ8kX+MPJ+NKLx4iXj
RquWawfYZ6C9D9F2Jb9SiG8x8LyVJX12TC4Nhn4PY6c/9CYwrGhnTsUNYi+8X7sJ+D5ZAKAUg61x
dJ67qdsGi3NIbP9rAAyUyAGEjfgk6LvKezvLAKry2fKIsWwc+qfEmNCBNfdpWp7SREqcxSihOgJ1
cJ51UQhkrvO3yba3SfI8DhQuk+nJNHrC4mkf4AaPUMs1hJdrFteeX8oavOepxmo505erbt90WvAp
qrsdqINbLW0RuUU+qFwevHZ6iJ3pqdDRnC23Nd52mpivXjru/RId5bBKXlAv+DIE0eMdZZKz3eqv
MfLjlGI3gxkl4GHcs+VNr4ETfi6RMg6c9K0vZ4pdxrrhZtaiZNvPtxW+jITdNd6JY3VnVcPGHY3d
DF+sWbLb3Hfh2g5PECsfashRk1yFqAk11frqptmjXiG/0FqHxsxPKLig1sPjMcfcEvzSLol2+1tn
tfdCLMeg7p9wW0WqCDBxOB0pip/kPy1JkEe5he4KKBasrBPRYnHQhwynh4l7s7XFU4O54Sq1632I
vm7rOQc5WNHFRU7TECWwl1xmj09ywLanFjpWeo/B01OfLlcjLV76pvlshldRTE9WaMRow02vZvy9
S4KbaHLP8pGUY4IeeGdq5Tv5EHUmz5hhgH4dIv9ZiLpZGSUzTYA7tXCQpdPRL9P7i2vzzDNQrbLh
Ie7Tl55z5PT7p0Cc4glwwWi5PGrFSxqMPB/xXRuf5bngMp7VE2dMZ4MuP9Bc+7ce0Dlk5WJLpfl+
SJDJdVPi0HjGW9gE6wmdK72F32GtzNk65BPsWd3pv/hp8zIHwD+d1HhNEe29oVoI7C2s74D0wQ0Y
XfCzZXQHxhY51XnWtwCGrcxDMjTqEctc5kM6dJsibjqc47PnYgJKL10t56o49kb3G3mqDQne71Gg
BCkfluMMMjzpNQyypmBlm8aCntqTEnNSsk4/CTzNSzLvxwK0vueCEU3N3ZK6FulmYqMMxZpaaHb7
+6YNlGUNtEWWAgPpGaDqgYEXfRlseLaDhaaxiMNbPYDom2vYant4F1pAdyluqgXC5Qa2VXRbwsX5
YiBzTo4SYkBQ7ihhf4kTtMOxXwADFdRAZsEbiRyNvllPrvAe4pu5GLd+vDCESJH6Hp6Vr22XcoDN
m21LW9uOAnyqQfVOe/a7N7d1YZ/n27kEjzX3GwhyHirsHnt6806r43FbdCUcA6F1x3qu+veFoI13
5MMth8Xrzl7cTrBHe0x4S9Rg52QH1PWhrPDIJv66+qsgd14WJzjEzALbJvZfqF342wY07S1C+7+B
FkV7KI0xrwyQOMOwQLjk5lVuX93JQ2AcoYU1lnQZww2N454Kd1RyYy+p+QrH4xZm69m3a8iOkPWz
Fu5tPT+LmiblwmOetgwePALlLC5FsFxIZ9c8bNs5JNCxHf/XXC/6e50aPYMNJsxbn+FvMpsQjrL3
LDHLToEXZDs/4fh5zt0Qhra/h5z9kqAdPLZHmt+3fwrqf9fH+EEP45/DZNI8EBI2ymz4+hg/ufAk
KTpj6YgAmvCytya7GY38CW2Ap9CfoKsgNzwfG+KoyWu2f3Nm0BzYt89RVd58+z//yyFAD0zQGTpQ
Ct2GwyE/2Z/8fwJ7FKU7e7DqIuNhtuoSYWRUQDduwfhCoJOk3XpCAFQL3LMMlf7m9D/JgMjTIwTi
e3wCncae/tPpyXMnK4URezB7gnjGmjLud1pT46h5yYzx4lrJC9Jt/fSYOMWxtRnVCGzx597/zQeR
qJGffgcLXTzgM74RyP//+DtEFi0OH1jAQV58ZxouDpFJrh19T7+nX34x8/7igfKSfoQUvLZlLi6y
3VkazD45AWtgH8j9t7X35d9/Mpmj/fMng+Cio+WC69PPeBcURMYlnf1ScuLguSNGEVuPWgfaexoh
/FqOi7w+RpXy9q474vN8fiUSe4q6B1QiXvRgerViBgAVHvrO8hDtTVf7UufLtWfqslJkyGfCEGI7
t5j3XjPtZQjiBuM+S51DzAMgo3S950nJp0uBgws0nIfFcg4t12KMfPj2aF3GwyUVLYix59zXdw2T
H0A3NKvnfet3F7pDhxyUeQa/1IBXFQ/hrnSxnY66bQNJfSqiqxbNr9mif3En+yzJM57VPqBTeAnr
4q0JBG+fvrRgiZnD1qbtDSuPuwZh3JCYmPwPMBzGN+PwhEZF+e5/9m7q9RdP6F/dHraBU6LhGrpj
mj/dpyY6DkVl2iUFym5nV/qDQMu+yL+qyHq6Gn178+8vu2H91XW3wVSRtfs2z8hPOKdgNHxyU57M
yJ2PXZ5+SuEjptY1rcZLx8S386FLzRNXfYHIrovhiXT3trEL3G64dWFs418Sd+VNWZ0WBAECCWE3
AfBTj6bhR0CaD/ODNVL49M37zjwmPb7Jbkn7VDB1jCX6+96zIBST7zv69c5C2XVwDzYBqMwKcu6E
IAbFY07HAPbn7C3XgayqcNptgBb9XPzmYkSiwTogv9/baX4qk2GXdF/9GLKdgSJ4ABpmMxk0x7z6
kMzojiC94tykBjRqWmOIqBaRiQh3mwvuovAU+iFEpjB7NXpQIURSZlNvCxHdl9l0pTr7lCRiPZCC
EYFbz2ZOdNxW2AZYv7ako1WevMigta/Hferk52LuvrRifh1MwrEyIWWPL017kyRkylhp8BtHTnoC
7H2KffvZrJzDONyiInE3aembZlJvixykBcRurvMXI4ckZW6w4Jxq6xDPzmFm1B56/9kdjAeZ7hGx
HGd8SKmsw62SeVLlHkyxMOzG4HcfJ5NJi++hjcRvbnSm2rY2PLHxjOE4+vpr6NtnDwvmv7m1g78Y
XwDfBCDzfM9E4enHkQ+WTtXYmlUeZPomU7qJy25cvbD+Ir8yBfhD+Tej7V+N+ihNMdn6HoR2U77+
p0kH77bEy+2ZwTYjIetITKu/n1L/4pH1XMO0UasCfWj6P50kiZusz3W9PNg+YObR6Sji5Iu0ed03
UUBXpl09ZnpzWRZiA0DEk6Efuzh7k1F2GyD83LvbxAq2GPjJSssh0MxzRtoD2vbZYyD0sGVBRebY
VVD00/Sr73KaZshOvkQNU4KVA3FWTFcRmdchZahuW/h+5rKt5+LUQSOYPHGxuP5om7yYwXzs+/5Y
oU8j8zKE5K5xYJ+zGuyRRUjelSfHuywQPhwSHfkhHeKQxnXPs+U+VRQtoNsPfv25psLg4y6RoNFs
padgFE+G5zxHxXT03fRUttYpNqOt1s1HmTZhB33SF2+TOe0dt8dxie79kNJHR73AbMmSqO5hVV99
MQQ0uxBrEDEReulm8uYwXWgzOUmSnYYJ4wszWOVcST+3DrKuIE+ntww0uHk+l654KlCjyRqExEsd
kcn+EkywdPgsYTg+yRHcJl/7m2FU/4sAh1uM3hFZkW7bzk8VyNKs+6mai/Jg5EyfZYGJVpO2q6Qn
b2o9uPNaph+rHCqKEXONtCnZj119E0/aJzNY5xt7Gc4tad5Aaihs9yxs/7brrw5KNg0ZukzdhuGh
K6ZLrEV3nW/eNX76a9DXq7qEqJrqZ/TKvkC7fZHmVExZ/KRjiWURPP6Kwl/pCNAsjHkNJYCBJ59o
VAYVop0uInTOclRtluGVrsFK0zspc/LqMfIXDGaeVSHWwZnQ5sI2muBj2hsUF6jehdp0CfzhYgix
EQ5iz9VvMklFGxMizbR3ln5XUxzpLLEvHKId6i9uPV2bWH8gwZvwb7EolsloLMzoh5PMrdCzKtEw
M4AAtt0FoMrrLCZ8HFEw6GTJwnoOUozJLf7hGSyq8eo6fGPIySffCh9rSnS9/zVztAuxe7/59xf6
L0YxAjf5nwEw2TR+usxj1EAeHYfyMPqwDOC327VHXXMc8cGgwNBPD7aLNFj0N/cXsOd/Hj59wmdm
aMNAePHn4bOxoSKjolYe+ti5Fi1mD8xzYN7p825HnYuRFyfUw2AIkaukuCpb9qEl4KlnCi9UOE0e
FKtzVmIxEc+gZEWQnVHWbHVo9MRihvsVNjCibkjgEC/5FEq96UFWN8rMfx6Cbjc26a0cMsbkJDRs
VAYXbSe+OvlQHhCFFfMrMhrnGG67TXEvRfME5bYTxMerHHdTbrq0pIQIxKMtnK1otl1aYB8vNpBa
LhFBD/EE2KFXU05GJVcztaE9LmiWZacSZ60iXS5TPh8LBNugAcKSs7IX+Z2tRb8uBmT8RT+hRYFR
4lfNQx3ZJu3jbzPZE0NAwsRAe2rzWxnoeJN+7LntEaUaMfESTX7uUUlwwmfqgTyxg/8sKxTRgB5+
HDPd2ud6Kd5kOQS0231JZP6tanBLL6aT0VcbY3xr83TXQ1N30WdbzcvyWoCaDBmJMiyCcAJJpvPS
81TKsG7B1XvR6SmM8z1EZzgXNtS+uDFWmK6j5BXiwJTfzvhWxL5+qnMqsal3FlP2ImbvLKvW+Lmu
ZbUJ2ZudNttbWYQj93qVXzqwiFgy46HRklvdo5qWiouc4ROejXFwzpCCHuR2bc446KwSykWtSE4l
5WSQfKcYnRJ846ZVknUIwkBIRm7sIEdfWVlD6ObJ7od7Y9yqJHYWT/48vhpV+mmhOGMIyBa3ctQV
FMnRVzyZtA6MJX2xk/RklIJkM36xbT6V5jBCU30tIILPYerssuiINeKzrLQVJQfw9Ja688wUfkwx
/9KJLuv4U9q4dzJgMvL5auf2MzArfOfNrZEtSIIx1RFNDGVxqw3pLZKHtxpdeRMcdOTdJn60k7W2
vs8pLza01w9Et7d1PR/VDU/TQ4aRCdPwNPJ7MnrZVAXsstzKbDyvvXOARh41RFii2PvxTJV2Twbp
4J6HBV70qmvU9eUNJ6uvKZNqPZE7dE17i0QPLQjKC503XHPkWlbxwkzaMPgvw35A4axgOJZ1wqUO
v//7UcuwEPT8Obsj24QVCtCHQUT/KcrPZyttTNAyh86bX8uOH3JBxzL8TJ2Lgoew8bAgGfVFcUcZ
kx7NSF8bCw1qz/LG6mJ8wP2eHKAPKBFXY37JM0cN2+oNPPNrkxLgtslbFcyvqa/R0plQyks+BRD0
dRc2Edou7R31oHHbPWYazFK9StZTAnvJHphzylazt9Cm8XwQ88FqalzABIoJHkl6hDiJ7tSEzP5y
Kqvk2ZBVJHfhMZncot0BdnupW8jNUYoRhkdRo62ohfYVtU0dmfjVuSRHX7uxWE1mtR9TrG+ocqf9
fA0aUsThTW8t7LB4wOX4Ei/WTZWm6xFMvBzVXbs/bk0GJznmfIo0/aw3cJjb+EX3iUKG8Wrp02VK
7UOPHyFUs6Fqt3IOzzGkD61uh/n5psEyTA6BgchPAXekfP46L/hkWJ8G+hp5qj/Id5NhUmTK1Di5
ze41KPUVPQF5V2SefZZvElDvB/x+kpUBjXZCZk63MtOwu+HJyNyDU82vM6goQd2+mDFrCIzdoa2J
gipx0e+SxtPxDRv3A/QQt6y3UdO95b14stzpQTHpvX+E/v+jrPs3JCkTS20ChH/ddz8lZfm9q/of
5HV//6vfm+5+8IvtWxaPLg7aqoX+B08q8H4xIVDx9CB24BiOy7n+0XYPfrFkNu8RiFqBiYX3R9vd
+sUOAsshgNF9J+Cd/zutd07z48giW/4+0rrkdHw+IqKf8jrIH0HR2yVdaF2r4gYPVW9orWNlD7a1
nTu/D49u3VvfQ1pg6aYGjOKjgRaK2HtqUrOI3jzDGp1veozI5GcbJUf/OiLt371Fs51XL4tnDdq3
IfVDJNQW5J4WlAEWVP0G2toN4lJGIxGjSILBzM27T62DeO9Gd7rumpjlkG3TDpryYWr6JjvEUWtU
u8DPh/DVicUUrXPXjMxjHQ/5fab5mMqGoxZ7u6HSQAnYusBbTQRBUx2bMkmMlY5ybH0PbSa09m7u
O+beFEM4r/gmODTqIi9/w6Vd01a9F2XwF1G8w5zGJW9YNWVkJ/qeDMD4buIi2627TpsnVFcjMNtx
M/UozNB866AqiM69m8njh/helDZQ+O3Y50GHx6BIZ73DA8MpMT9JcycxXiiTZ7Q4XIasld7lOqKQ
Y5al+BcWY0uHyL7YI6ohqbU06N8DVOvX1gwKeNdWYfbV7EZh0WcO8vjUR0MBkyKH+N8eSHLyYg9W
YaI34rhB+Cvdhy7ZoVmyoNjoWIW1nhNjvg1GaqubISgootuuNwcPYom98bM1+o31iQOD+psbT/Hn
COnLV32Zlm7fZQ26B+jy1Mmud2yHt3Ks/je4sii4WsEYngtA3GvTDK2n0kCNLjEceuJN6qHdIEq9
8tec1rzNbNN+LF0IqCtDR5tjXRsVYqpdE3qfAQiG464cSMweA2HmxjrWUojLpjnrxm3b8lUB+FvI
rULjNW3JaYAw9bBMnZNsExR76XI3Xe1uCLyxBgo7lO52MQ3PbgY/PJQPQd5o/ptDBEzKFCxjhg9b
n6ERVCCiMgGBaD046ANSztqxiFxrRm3V1aM1qdTi1xtkXT1sgoJuxCDcpCCL2dnYYNqV59jEoJxZ
ROeoFjN8BCiy5s4lftXPdT0Yn2j9IZUMt3dsTnmPUMpJm6LJu5ZIfJiHuQl8HMYYUbBSEZEraNEk
es1VGSm5dePZHcW0NecGnx1zYJ5ZIu25tov504CC9sVoO9L2MEEiJbPHB92bozueAAhKvePcQxRD
+3nq8+RbTtfxSWu7cT+WZrx3zDH52gwu6mkaCX6h+6gidHYINqEo98yfPQEjP/OCwlON9g0xdIxO
wtFujeaURA26bmVp3WsZrodBotE3bF1zPyZ+RcTfeNi06RlGOGOxiQxadeAkipvWicZPbhOFm7Z3
ZiRajfQQCQtqSBg5V31uUE6Ng4Q4f7G+28U4v4gub8+419uPlRjDx3FYsE83jPKxRsCY36MDFRcP
EJKqSHwdcqO+EXpifYoxAUGITHjxieo0B+aNu++m0XgmUk2IV9LsBkEDMDgiznbo81WHzE+LblX4
KHB0SZQdiEPnbYtm5V2EyiIWVJWRXnJGyPsWWb3fyslO6V0F0YPrtuS1bRpu6eH0u6RMcPSZp/aA
tHSHN21dPgYWo0vi9e3J4lbcDxqNZHvJnIfBDrUXM5kn3qqqr0NS9w++SMWuLbV5l3vpcL+kUX7j
plg3hjGKj46T2A+0TclMnBiySuZrJcpHqf5W6Gn5qQX7dzYQ+QlWrgHAayX0wkQ0bdG+6PXSnfoB
RXBkMmaXiC7O6ocYmZPHYAgLlN4mGv1W4W0ilOC2xVAH25TqtrSttFDjBvS0MlMec2GARllc+uVu
CB/eRfqMtGuuZ7pFpr8GThPss8K3tn7naGirNfjYJQLA8Ogs5aswzJQ7RGe4BbnyieDLPbeT052r
JgYLzPU5mEnt3IRFNiEg3Gs7O0u1XY1k6W0DoOGQ5SP11cKcTlpq5sxWc7lH2Qlr0SLwNgikeK/t
SIszW5rkTqeRscOCRdt6plXvR79yN1aCnJHvue3Zb3sTUbU6/hx2+XyKBTxCqvzprlmmad+nGu3A
qrBuHb9Ag6XgGXNt10Sd3Tb3yH15p7yYfbAwIt1DsHeOfTw1pz4bcJ+jJPcYFnp75jfwGJLLNMUe
tapoYWE/lNaGK9G0GKVAOdjPbRNAcVvqnY5sMd7cdrzTIqO8aUxUGg037M/ejDoNeqniNs4K2qu5
M+56xs3tJOUb8YI3Dos7hHC4omE3A7lbMyFgVMgTvUP7MNw3dY0pia1n4Jla81seje3ZScGN1h74
itKvir2vx8m6zlJ7oxUL7qb+iJlcltjbdMFKXaSYd1oeAAx3noebWBspNhS4zyLjb9xpuod0tkiD
Lx7C3J/pv5r3WkjUzITp7ccgzXeI+wPx1rIM30aLQbSfwy3NH9wKnXjeUTLx32Jbj45Gghg6VO72
4vvIoeoOaqvouNkbqdO5iYoFSf3Fj9bF7LqroiBnFFRrNylCRve+ltdbDSWus8HIgQoBhLDcQxRp
mQbckG2U9MsE1aNCX8TO0WIkWCpLCrFH2KMmZZTeDl3dneogTzYFNL5NDEdhMwWhtbGqhdtBDIhx
LjmRfVS5uZxw9W3jBdOmcIdqS6NouaFnGyJvCPbG63O0lIOURhZVonVhl4hTFi1w3jLgHk7adteD
zSGwx5i7TnWxj8dCTiBjdZyZ79B21p31VBvcpQVehznSI5SLliChct2n23TQmUNbPb9LZkF+oaUa
hqELRXujwqVtTuiaIky8hqQcYgfKMAP2C5+DoHO2ThBO2NS6Yr9k7gAKYsaDtmoRUU11BMxLJDOw
9Z0EWlJ0XuNHVLHwNPN9dN5Cv2u/1KJadta41Gc7B+axy2zb9DZpNIL467KuC09TYvfGRqdegQqT
gejFYaJPgcE1PxKi/c3i9k8QB+p4R3zZ9hu7rccTk3perS0jJohz7Tmf8UE0RbJL7cBoEFlqh9kJ
a1D5sE31O+H59tdoGWxzKd9Lh/+/s6D99+r8Unzv/rd841cgBW0Sxf3//XETF4zfz7t56V9+2Ngq
RPCj+N7Ol++dyPnT9/ajPPI/ffG/vv8nuGKaKuQV/zq9WVekN6998ir6P6OK3//sA1RMU0g3XIZL
V8pAkMT8A1Rs/UIngGa9xY8ugcUUY/+R3wArdhzKHBQzTM+zfrQQCXxCat9yQDgAUzb+O/mNwi7/
WDkh5gmAPds+7QvQAz/lNw4MvsCtkuHQ5voh7vGzFVFzZydeso5hAa6dvn/utbestS6+PqSrupIG
xWIKeK5c6ho+Uv2J1uFr5pdf6sq+13v/yR/I9QGbhMeheZtEfjf4GAHI9DupctwWEuBDAIuYrtFw
FzbKlBFxpTeEBBgVz9IsxR9cUqJy+YxmWArvZTkbsfZYg39FC9Z76abssxeYjzlpIO4N48nG9m3l
PehbR5ZMzRoryIZ5JDL4kG1R3I3jjsn3JTXKej2DddSnzyF6vyip2o/BfBny4KllntSW8qmF/Bsz
y7pO+lWMwT3Q3hMWVXdTD9WOGSrDgo9oEcU/gSAC4oft8xLXT3FY4Vzc/CrH0RmyQKf3YlOE/4+9
81puXMm27a/cH0BHJlwCrwA9KUqUVEZ6QZQTvPf4+jPA3WZ39Tmnr3u5EfehGKRMiSTAxMq15hxT
fTaN6GlVpAwNT96GxJeVNJJCxqtTydusbP1mV9a5sSRuSN6nNOQ5h6r5ihKoiqOdkev7AO1AMhbX
zoUULE0cuOZ1cJOvbPX2oUTRnC6t2ITFT0q1bdM4x1jwtgUtdlGDX0kCqyJfO0AEhbROZekWg++D
nhKAbtscVTOlU2h6aZTXvqh5DtkAylskkLxhqYckZEyR7Wwr4RzNyX4PVPcjaPi9eGCzlLGKwgc7
x0UO3S7QW8++nykavTd7eWf12iSsVbs0goEO6/Fo1zZCu9S8LSpbOJz6Yf2PE5OEgfvRJkvhp1l9
CWfehyozsFNNzpek12dC14ltCMvs1oagShAoUhP7MV10L60K68iGYTPCIW/NNl+F3tceliHR9Ezb
aq4iRkWQgVjCTzicJwImgKO6ZfHRGou7zRIi3uPwGitOHf7tO6oxr1eM3rtSfWHmMpCBHv4IyIoj
Zcd9TRQRGzHB2AZRv8CxVdSP+ONprEV08ndm50BWU/OTNsgfevNDprH2rLfBRmZ3Kh+Bh0a0qV0u
tVZwMhcu4Y1S8cGdEAk0RIO3PNeRfBgo+MdoKIAV8GEJXBfAbDRsF4JD/EV80I1Y+13GDc0u6E7h
vtYTlL4lu6Yxx1fyBgnrhrhQ93UZ3uquiHfpHDCQo3hPalhhKBLCxERnEFTUj9mPifRtLHYoQwv9
2e062F/PuImhq6OX1OEcwstbwdDur4C5Q5w/V7qBI27eZ6b4sAOkhgvBBwDD0mMWYYrOLes6zenH
5KYIGXXelUYvv1jjISKvLjBTPgnii8TTyDlKbqukPDebC3t6PhlDSTwjRBWEaw0spzH8itIMwHhp
k81ek1jStM3XMbGhjR0hxjAiXcn+Gh863xFUcPklMDgdYuNVucgrhyo9hHI5IRRPmSukTu7rNe91
z7MQMvxgq7bpR3Ya8Wu8TDvJjMGJooralw9NM+AtAi8LfTI/1uaE+y8Pzp2hKJgivm87yXdDKpie
k+uQHBl8BUE2H3oOoTIVSjhD8x2TaVYdFF7lEmIZ1xNwRJv11CiIvA9XOYc1ZltXtV9Vyt+1FdJh
1lpg4DMRTvY1tdXat30qKlagHGLYrqYJ4lVp/l1jIfOTrj7mdKO8QuEtLXHJ6VQuFZtPTxcGjN3I
3jWZfO5JJfKTsO4POVRJX69GBNPNPPiuvn5mV/kr2oLrlLBYlk3zTS/dD33KCO1uM7rl9bQhxJEo
4SrYlybqrpZZaBcaT2lE3Ghk6Fuj5gW50ee2ZTlKVan782hc4nFN/e3LliwKRPhuZzK7iYkDpsg2
eCOgiDoPYXAWMZM3IkNeNLPbTp1mQtU0Pdzg5UYk6YdR5gHNjqLcDZF1HTWO4GBaZFXTC/CGolCI
KZ1PAt1u6RB8Ii2vZrjSIN7sSXoXeb/6O0qWtxzvLbCWbQhldj8GnYlwY9gOshCbIXWgI5ruE2yn
HUxOjV2ZpwXFRa8CcMnQbCV6m6hKfpIT+mKMHK3U+joyIAM5li67kob9vp4rkrQFr7m1Xgcuvr5t
kDXBPmOGzU1yvMnpsq4lYavf5iYlc8dFH5dFL6Lpf0799AkRvc5komOxsMMnlf68n+WTe+hS8rKT
Bh6kvR/NMeJsgA9dqfIxNgiDzkeW28JsjrXh4IhbL1hWxCFZNJ5oqbUBvDkUYAGjND+x4u/GUD1O
c/dN9QV7CvJOl/4NXgTyIpn9FBqfxdwADxjqtMxM3drGg3kMWgFI2MXTmonoXMO8PU9tsLcma1+z
2s9EuqA6n7HI2NdlVA8j4qYgEazAAfHzdRRse2iiFEdcpxbxS9jdZ2cJ0bRl820x8tlbivot7he1
0ht582XKUo68xGMnmnjL0KxNvOyqtS6vq2BWrNB+izH90lTiJAlRjyeukykfNiF+WWaU+E4wvXeB
HnqpSdqQHTKnM3FMVRdrfIu6Mts0jdV6gawJy5g60Ew2i41L8JXb89uq64qdbFGS5bHYNGPra5hp
QWfJbttXLD6j0l7bYWGpcEJwvL1+G3pQlP007ZZ1gbRXldnQciUWBnC8bDjXE7JYste8YOBFjCu8
OYmI8ZlN5WUSQT/HNROrYSMzvPvlkA8PFgsqjmytvqArAYOT+yFmQdRC7XWZu68TRhiSYHvTLxoW
W8u8QdvZxCDUdy5TEy8yHqyuXOs3ygbNql60kdcSuQ9GizUayI7YRCRnXdrVn6tF17V0ibGqKBq6
CC8kofLi6/3McY2y5AyAPq7hRyvQZOGAKuFoMOQ1CzulpQAOESvT4zgEX+IkP2QmBqrw6ioj5UTC
tGqtSuUpCp5oADCHXlXMGJW8RFZMPbvZa+LilzMSMxZbdgU8JPjW9Za1HYZoG/WEiStQf4oBPKVS
inq6R+3MRg0+JrJquxoYWUvzmbe8OOi23cHfQ4F9v6lXVXYzDms+VVNQMm3taXBPBnlqTlfJAxX4
W1TbXCXCbtO2+b04HumrunI7IinH8bEBXbP+b89WpL6Fykp2cIMh9garLD1sufnjsWiXbFMMCbnJ
1RKcojJ7TBJzgiotXgB/AxOZgenIVf1eql0HLGkb94D471woq8ceXa1QqPvD+02/AqSC3RxCF7bN
7+PfMTR2TbvJngGM3gMsaCo9mvbM5Hm1Y7tO43pNIm1fM9qzqzfObk2FJlcOOXq8pfNxlXkk9yK2
LS9Kg2hjmnUCJzPt3X2uF3so4KBS74CqO5BqyrNPVuNmtCLWb2CgMv0ubmhhrYzVpZPhae63cT2s
x5P0GhfP8DFuXc/pm/QcFdeZaOltwYQCeqIMLxjqLlUfASXNgpqivQ0voNEuWqmLPWpdG0VUb59c
5i7QZieQnGjBiuIlsH7ZUxG80CShAHPR+JTNcImUGC7LLYvsKwYcWDaMM078lU929F7hfTwZBLbF
EF6OWQeRvm44YZxWMGwcAnKU7ndTlLH8LSxd6zdwQ6Pp7GHVM+5/SXIbQOlKbrrfw+ViFSo8K6SY
54TgJbTw6q3Qln5Tc7L6S29/pYfHsFSXxmmMUuPE1MsF7/z3x/oU6lu7iH7m3ayfgATBvPzjrpma
yEJTaseAv6M1lX6SWmAzyojcM5E6MWNY5tYYAhbI1EinykE7N3TRTwxSsP/wiOY12yk3RKkxOUO1
GRxU2febdv32Hw/H6rMRB8HOLjuF4gKSdpl347lzyRTRR8zgQtkDnW84Q7AFpk1axJC7g0h5hm6Z
HjFV13wRFhYH1zrXeWH/cS8wG7UxO83w7l+7/wgjJhgry0liXd/ev8Io0AJQz9BbNdXk9614QO2L
6CcZflU82Yrgr7e0CQpkLJidxiBg+EB7iaSpkZwETbskC1X4Yo4vcddq1y63zsWoY80wxuxc04d7
1drC3eglLfz7Q2uJrgYcxC0jDm3FOOivWZxI2OUT4rKBtsos82qXuU646WJjfK+WENWQSm+ppadw
T6a3vFfgsnrX2mYFBQJ4LspzO2K2z7sdKfv1T/2F/0Q/Ldfd+D/p6+kFoK0HEcnJguj/N31Whnpy
QcPUHzr8JXs9IHQr+ohTEtmMwnntAbQBP2dbMgCiMGOuXv87fx+Dg9BtRyhD/NYtcGdTx3pU9egs
pk/WUl8bRTHJRtCI058U+3rbJl5vR6dALv9G7fovQtT1pSNCtXVTugSW/fanKf41M16K/pDN7BPX
DWPbu68IGiR5HbO/mOIgojb8/wDU/6neF35zJKD/de9r8yv7Nn5rEOr88d+tNpg/fudvjS8L/imu
FGnjuVghp39qfFl/YZ7OBdR215HK6pn/a9/LcP/CuU1TzDVQbwuM83+f6xvOX0xTSj7atqU7BtuV
/5W+l6l+VwytSiEpHVOwGK0ig99OJzSEUSIXtyZEgREHS+JpkTjCHHzsI6XyiYwFLGMmRbVBlhQM
Io2AH+A0KGDxvG7yWiHlZHfjWSRe+onWAuIzLQgUfbnBAVWfAUtn3k6oCJh324XnoYi2wimhRKVk
tI+l3p3bvPGzlBF8u+ZzhO+OXZF7YDEpb22bKD4H8pWhUfzLGjGOazv7VrHyWXN+pCCj72FaZwZl
JIKankWHH7Nf+Yvt6YJaZq1GeIl+Cnt0KNqv5qptq3hZkvq0z97plzkb5vH7Ce3AhvkWI+dIEV8o
wm0aBVfHIPEGnFe6bXShtkHDxmEJBDHh1j5gT/9SJtlZhOyqtN4Cc4xV82wTlVYs5r5Scf3QSAvq
PhJqJweL1IsF7AaJn2abPhEj+W4HmSTsri+BNF4CmvynfJnR/M2vPXELHgJH1FhRQ8kP6tA3E8Zh
U73W/aF4W0TrOQUlLDbJF/rn1Rb6VPpCMuJbXLHBfTAauzqOHWmFjSl/LXjA/ERVV5np0nehisAN
afHoMoZr2vi9L7dxqOnbhEBFrnjMIRgEdIT0bZnSVzvYMsKzux3n0Mc6kcJ0QKOiSbqX+77Elhz7
ndC7z7keZhvm64QbLuE5shE8OOFPS0sjD5cnpvNIvzWDfrNSVBCum0absSc9KCY8YPcYpfoVoei4
EWH6AVBmkym46AIityzJBooTLzft1yAgDkW1du23zXzmCr3s3KT+KUvL8qwaxEFqQ/qxkvwp4g8h
IhYeY9SHruTi1Ov6rdBCj2HXJRj6BxnQcyXb6mVgu42TWDjQ4IkSGKtkjQsYPOrLY+qEN93JL2i/
L5b43lT5U4XEegJaBv0rQH+ScFDSOXynk3WcK6otDcIcvR/DuKVz+l5bXB2ITX3pUwSCTpF9Tmkw
0STKCSGpDMSnAT3VTa601RrOTCku/CpYNSiPkxFsA0XZnAa8cqI3PZs5rt/2pFhBZt3lgw4Jp6YD
2YuQnNjsYIQaRhbSyxqmwz6ZZMQI8Bn3qmEiwQA2hV2rQ8/W3Hc1ZnUDm9Ewp00iyfjZQ5Ws0Aoj
tK8E2PwkfCXkewIygf48EvlH4tAOIxAO3ce2dOVjYGqkE+NI7RtFAeK89GgFHu0mv+TC3qulerG1
uXvWgmznDrVXyCb6bFQZ3hxQDvomyHM6H8wEaUM7QBa7mkaze0jml5ntwBYQQocjjYt69KAyu9lm
aeCXUxPvuwzJHykZpd/mCeVXSr6fAdIryQVdwrp2NzbEpjZlqUmbIT5W39HpBE/W1cgidgEEWdP/
jXbVurZp8UJaQxAmpAx9mcep3IVieM5jpW10eDoDW2oPiYbjdae2MPDRNA0RKyU4C40kx9GubySI
TxdjmWJPp0706m4Ot5GxCojjytznZVh4uPmtZcienRp3H3tnIr1QZwcp5brqO1qlkYDevri7wKVv
1jN+i6MXtFYLjbXipe0i9P9d/pElgdx3S1js5kj+UPGJoas8jS8oVw7DTDsHZpDE7OTKJ1XLjBCJ
8TrMN91IznBCAPEbke1XJMY4gfhBigIDS936vOjFSxyC9RnwwvlWH9iM0Qp1TiZ4+ng6MYPk4S6s
4OdmbKrPlb7ku5EnYNRdc457vaG2ZmjaacvPIWVPGMyQ3qfPmK8cJAUJOFvL2Rth1x3IUb+pqUWw
LjHelwEjWZrI9lnXYTqTVrKhlmzWhV+XUw9Wcaq2ZQbsIheiOyxlfDbhfPppkKxTmTq9WFnmy3CO
mDIO+zIdrT25ZxOLDusoONllbW43frHGnORG+6ErmuJVAPIbEpaGwbG19uGgP2mFRaWMlMLH7K35
UVbn5N9CZIH+i++MluOhGJdrx+jkoDXlAyE+4gx619rwVhAlQbEc1W56UYXxxUUVvaet5Z7noa7I
RLAfykRYpIPOyTZqTFQdHWaR+7No1qdyv1cvH5FK1On+gB3HdOBE++NZFhGMhrTv4n1LK3lh5zPM
NUEDf9ytY/vo4CJxywXZu/FaCkPfaH10mCkjQQnot2lFazFyGu47LtUap/u9Yt11mdpM+y2xBCC5
4SO3aAmXMxEZevJ1yPhqwLw6q3sQ08inPDGbT2FhkjDnLqiS2KLhdi2Okk4Sm0IkrdryUE90We9l
1f/tsepD/KMp2/Kj++dB6n04+o8p6/9Dw1edyvG/rUCvv8b/8VY26Z8r0L/+0t9KUKhNFiPSv45X
77PPv81e3b8oW1B8Qr7/rQY1KVz5bDILtZFmgtv/Rw1qiv8Tban8F0/VqlVXFs5tYeFa/70ElYNd
0xQOy+MswuxxQB3+HHBFS2iNj32+bBYZLHyQV5Fb8IFNLTygo/i3Wzrz9y0lz4IpsuBt4r2Qvxtk
hxZNf+2gnSkyt95VVvCC1vFhGWZ5tWjD7hBbPzS28oeINk0oNWKJuo+ZBJV9ZEFYNXWShv+0k/hP
drn677W5Y8HSMnVdCWUiu/19q9doBkZWRxRHnfhDiNRE7Yl+kX6WKZojiXhCZnGoy7bbG0b4nZ0E
GivLJp6D8BY0gs9BodS2L8Z+zxCdlmZGpqNyl9QvsCb7SuDYqIwaY1DZhVuHSKdNqRqgBO1h1GVw
0sLp03//iu7kgX/at1ur85yzDcWucuCFcRD+ZNWssZxNZdsURwG38WyoiTjQCBl9FQeUk1wW9YAr
e5tO+kFy2UzzHuoQgdZddXGm4hXqkv5Y6M6XQBfu9t88N7Zb/9xT4Llxoq+NBbYQaj3f//zcCJRK
mpER17ELx+dgtOHaiexYCnveh2w6aKlFdEKM+s1ye2JyLDqc+lgfM0SvPvmTy2OuPYaw+v7d8/qX
E5OYOkEGAk/MRQBu/cYSSIQ2VXrbuAcTOFNXYPZF/+ZbGsarShaXlWcxR527pbee7PVw/FzlY7kG
81JcWot8yIfo35yY1r/2INjL2o5uuS7H8l/MsHMrmR4H03AwEjnurCTQztR7W6GTuoUCqnnJgodU
N5izjlmCstfezhaBuotpx7u8YRIpGLJeC7OkbT1ogI6mzDzNBokO5SK+NCOT5yFoHhYjg4TlaNQj
qfmK7lJe7EGczN7E05g0D3J6TBzLOtJsB5BLRQJBTWOvNRlb1Nrfy35NeAQRuWvL8mJiyPGaqj1a
RsmUg+SaqaVbmyXyYGjt1RgbbUfHdL4yznbm+SNOan3LoBAlmqrIVzQJEuiYYWxtt4k3C0JgjJfj
sKEq/DfdLRo56zH9p8+JsvD/oYYxOZERpaznxJ8+J0VOry3Ju/6gj0Tq6DnwOeaBdeG6Zz0xmiNp
Sew2amd4moLpOhXmcl7SonhKogJiEpWI3THrKKQWnt2h+dXkat7N9RoY0f8co5LXjmb2TB86OEeB
+lHVycqUnF3eX33DqjRubKVVb0GXQmIg0yub9HaP+0qdRt18Sh391Z0jtHytElfcK+J6v5e6YXjq
7P5pcNmZGdFsb1tNRo/3G3q0Vxk45XEsJSMvUGgw/J45jP0166bp0HaWfB1Qut2i4BFZdf8EwY8u
fLrI14WErrRtokc3YRY3zoBmOXmWTRtubL3MKAPzZF8Jq/GlrEh6K9t6R/RFcaxg/5koZh86F4e8
bn2fe73YTJMMHyCbCjLd+oxQWrUhEpHMYqOOfaE3OAjmdjUlhpvkksqyu9gIY69djTtNxsSUsnG/
5cmXWWv7w314GcllPqMxk1ecOLo2z1cal0+OVRMwX9FgkHrhXsYIHIBplerE0ESxn63kkQt7sumw
vDHlmEv6xP3s2VHcXvrYZYy9zCctMqdLm9F/zXvjkLbBGhH3yalK53Q/RjbJF0wRDblRgGIRVYo3
K3IZvNSYxqEqWxe0t0cj11CZw9RSWqYuXFWPbq0owzvnnCOFuUToMm6BNsQ3kaDLIKfxSsxFvde0
Wr70hQpYmR0Eh5OJDQtts0XUC0SnYmbuzNlCwNqEFmK+6NSvJo3I+ubaJKWVBkkafdW9x13IJG2S
xWYGPOL3yvTd1CLuQTkjPgWu8okW5lsHRR5/JEsu5nrTzsI4BGN0TRcV7FzZRWvSFMusMz2jAoJU
Dr7scRIRfr/BpDGDiHv1tWbHIQKsVRaxeCIJ04vjJD7Wc/9taur5qc+16Wnocphr6XnpOwPZ42Q8
m6LWHuPRpN7gkWGK12KZeJNl6T7OgJ9oSrknK0OnGbrq8X5DeGh8xGcSYUvma6RIO398I7V4Hd0w
ouhevxahzFSsUFAJ9XK53H+YXiFZnQ6QFzePHUabTJGrsA1vzXqT5Ytz5ENC+PD6cK5ZTBsjmh7M
xt7fv2SSCBv6ozy1sAURpThQ6PU0fEmLSO3D1BQ+C4z2fL8RiXVinLxg1eMn8JrSPcax4xkV00zD
frrfdJCmT7M5/7g/ysn0vPLyNhOFI5T9Ad0UVD+aJNygjXlzFsUOlEWb7MiO+a2WYHRVHUGhRIyc
lqmucE5g2LYmt3sJC7XlArvAhCrI/zDcz4h1lcfMZnxZ6WuyDD9XRa4OEb4etCIJGS5222+7niaM
cBlj9G2Ks33RCRkO6uoNgid9v59jnMafupmTWAwtgEbrs7SQwyBKJivbjEBB1aba1Pr0Iyt794k5
cKb0dyc3hic83QFsuZ5pqImYVUUEyNiEYhRFOBzmDp5DgNY2gcxyzoLkOPG5gHJAg7Efs6OVWfia
xw4FQG5d+oYde0xPYM9AnWmxWkZ/dlDquPWIHihHBxGOAlFPksqjqOIPnaVt51bY4q0O8VVGyi9m
P8f25X4pARvSONjkzRTcoix/74w+AhIT6Id8lY00vXPFthRttGDVWQ35XlSJ6ZNZ+inp7BnNR1s/
2VFxiwXEp4lh9Bi6hHCvzVw23AUqdDciLC58yCLwJvd3MzMX7bgUjSfxmR0r/CCQmr5Yfd89ic7e
JDVasPv6tODqep05l5v2qyO06saV6poby3hGyLOmek8vyh7jfW+dJ/Yhe2zOxVq629vGmKrTOE7v
ZmvS6ojba6+PbBlHFgmbMF5zcV2/rcacHudyiEgdP0gj8tEjFm9htrzYYWgSq966W9wj5T6lHyCm
0d0KPCSnGmCQbBs6tzI/c/yenDBmXheqJ1VhcE4Fevd6xqDtROpgEWmGioIII0rhfRHAJzMdvNm8
tHm35MSdTzENMy0qyHrW5HcUmg31ar+tkoQkW3Q7ODyxQk1xF10mQ6Led8aLSeAyPPSrZBJXlIn2
ZVkOs0ukxqijfnLiLD0ATr8uPSg2NmTZXmE125laBOcSv1E6fIlL2n7OFLyS0O2HqbBe0nDemH0k
yDWW2uewh40UTTgB+kFtZitc4NjeQCiSl4jzZKeqidZury8e0lMurMNydsgYPUYzSHAsLNmjyB3m
xtnyEKPOC4NoJCgRZnrl4COlh4vYqSrdS7TWAbm2mzoCt+zQtE5LOyhfhEVS/qBzj3CF1ujB6KuH
OtPLq3B/RaMxnILA+EpRYx1Tq/lFfrTm18I2jlrnPsreUCdrBo1S2DABQoTfsMmM6dk2F3kulMnl
2KG9SNC52otuap6afh1rFrb5DaFb9Rar6PNAZ+dktOR0j2YVb/osx3BP+uORGC2iSoJTYzfV3mkJ
S3DiIT2SxXWth62q4hDhUYnUqM2hHNhPsBHLvUZiCs4GmIHVjI2vdMhOwVnnqAD/8frktS5sb4w0
H0owkcSlxnB85lL4XR+LBzdP90uYy13kvg4D3KqYDO+j0a3tP8eMDlacvNXRrGHqaD2TVzZrTfdo
JhE5ECQrn6cI/aabEHtdUqPW/WCA4a0fMwLID1O7Q2FSHcuhGg7D9KuxQC6NpTNC32w+8JQZ3oiZ
4ZhYiAKX+iiJ5945xLUcshKvCxc1bOwcPN+VeJnssKBtmyqFeIOlsA+mLzqaVj+aeQlpnOebVCu1
I1nzfGj4Pzpa635RyHrPGXQEpGh57pIw+4GZCOeAbveaNTmFHdee0HV3Y2Zf8qIGulJpFwhJdP4b
K930rdpymkAw6vw4sX9lzCwhRW71WKkjHVJnz1zew/LvnPqq170odpJ9TK/CG+yErdaQvfbjptdq
B0pnU58ZCKgyMl6bXnpO2Hg5kb5fggV5Vxe7r/o6Zo6XANViTb74OoJm3QBvgRjxUz+LDwxkthfM
KnnG6MSTm41vw6At/rIOtqWGWiTShpH26lCds5i/k1l8dIG6cGnqkqvdKmpTI08OWoRW8f6QmOHp
wpWFt3hwztE6ah+sdHrp85yAWIZNNeN4p4jGc2Vbg5fNdvBAmapvlJ7mXyVSH20d6RuqPdJ7eHDW
Yb9uuszTV8EAgnfr7NLi34pBP01s4+5ficfRPpOajhV1MRg6ZHHVcMbxs9X9t/rq3Ay4UM0cyVS2
yhKaPqw2vSC9t1g1DBg3ofCBo9majc5DLfgJzy/bjWMliB/O35u7DCKMw8v93v1GRQMzGqF60tLh
33q1QOzo0hKv9cE83X+kjRmG1J22nxb3Q3V6vBnEfNWsBH2HZhNdut7gZZcwjeqAwTzyEcX2a4ai
Q8isQAvkLPGbgC+ww3kv2dLdzPppymz7iag/byyD6llkunWo6eDgLJur5/vXemtqsKgMzAQrQ6OU
1uR2maPmGVS2j2Kwfro/CqQuT/Y6ob8/JBy1CLsdp3Gxqe083uIyqbacMgxrbN24zWlc+mlGjugK
+UeD0yVICAltn2zIpWLsLoxa6hdyqEAHGM9KOuGJnml+MGFD+k0j64vjpp9AMquL7JyjY45IP0QV
QqiL5HOXSvEc2SClW55g0LnmrhwFOzDoRbSmRk/v14+PU2z1Sh3YbpRkzYeoxFyr9CxNe5StK07o
z8RpXOAZePfHqjIRBZo4cXCrwY0FcK7NDsa6HCoCmraFTm8IIsrB32RMDnZoaP0DhV0/TsvpfkOc
XM+k4++Po5n8Vof8sK3O+8wlc7Z/xbKdtzbKMFVHlVdbt6zqB+K/OujfzkQ8OnO+PK/cDb+RnBVm
bNxk9VUPFijFsfVVE0QEZQp5BnXDcSrshBmJk20Bs1/0PvvalPb3oMHPpWUoG13mXnkeX4ZSxBzY
8CbG5Oou8RUSlG93+isV3iGR/XWKeaqzNPm/19nuaGSXjquAY40a4UHTe51FqV/ryReNKbFchOEn
Sfxqg3DyGuNoUKMNgW36xJKgH8/dH9ZiflOLggA0fNIK1FjD8sZAa0EPDiwxfI2qgGFJR05QMTH5
jBhSe2M7+7IdD4nZ3ShOvkTrFSYzx/1c7lqh15uqPugyOeLM1JvoKcXbse9Q7wmdrr4ssBGDI4ak
hxVXM+fjqNpNWw8n0YpvJcSTHH8YguPWw1w9ebJR8pgYge5bjPUG00z32aDJQ2bzmaplDFodlphw
+l+mpvBcWuk3JJE08JUDis3ujgWiSUwiHF8YnbTa/HnIVodhQW4My+X9humG3UT2QSbuL8ygSC37
dl8b9lE6aNYAZN3sGBRu16S+XkpCyYrKQd4NOp95kZcamrapEpxptvasEesG8njAeliCOnR7ivi1
vZM7fp06nwF6atvAdmKvbidmd/PiehbRKV4Zp43HpdNnQMzONJcfAW91NaKAWjSu25qkEOjS+lv6
ZiTrXFZg3gjrKd+tHWQk4t1PFo5HVqA1YUR38fqFlleMqj4YefkxWpOJHtfSd3Jyrc+MT4BmWccy
7lw6oLZk1YpM9leR8cl2q68QdDIkcGyBTTfIkYuOyUWv23NLtM0tVWv1VTTvcVFWXzgkD0B6Pzf1
EHtxU3+ze8R1mV0v+3a01tg2CL4xlmMPlxPiSTc9m0pOHsAzGmbKiK5a5qK40ptrl2bk+nTa54Hl
p4jZtSfzgA+l4vLlBFWzYY7T+EETRIcu09z9Ip7d5dpXcYlUoqpucUzHsJm8vE/t1b2P8bjCdb0C
xqsyyC9DVulslj4J2YmLGAEkcArjaipq3kRGe+Y65KsaMyMPvKl9qYnh6Frde0HjyBsdBJv6hB2v
kaxflng0MqmeIhrUaGGfnOQIvlh8q8RIRnSoTCg/LuhlUbzX1FJEQDu3FZe/BHqMeFxae9TqEucN
aXrpOHTb7HWkqXzQYnhXdKnrx7KOX4CWYVIKnAtHbdVu008KcGZsnZSWclLmG9Uv9tlM+fQf1ZTW
O4kNf3O/bqBx+OQCIjhSKFwIkB83acuzz8zk5mBK/lQmBbp1sOOuMQL7wfQjZjBWDiBQf4mTYiPH
9CY1l3VrIsBVoteXFSG8+pgBewgCv+ec9oywfhzK9ppqeeVHCd/Hb4IbRwQB26L6MLZkLwUFGi56
E2OXovUoSZRnwmqcEM9w3cxVuQvU8glMWHVaW9eEH61323sgTRsYYOeqd6eHpzuJ17JwiYVac9PH
NUK9yjP9FFXsKSsS5DIC0Zfse0Iz4rRQA+IQgd14uj8umItOURwd7TX4qVqTt5r15v7wfmPe87H+
y28HaxLXP356xCa6pgC9OGhlZTX69WC/qRRkSGtmMDltzdxBrEkPQ527IGv4ATpTRO8hgK8tpM5u
k23+kQY5JDNk9p8kxx0N4U8Ua5cg63HOaTml12Nf/Qd7Z7IdN7Jl2X+pOXKhbwY1gcN7d/Z0Sppg
UQ3R94b262sbFJWKULx8kTnPQXCRDModDhgMZveesw/dmj4ZHku435lHxnxZYOrI6+J9LlDiKUbn
Mux75bSAJS3AkLHXdbdOJvW5djzuInTnTyGKTJ8Aj2KnjdGjs2+7sHhOnOG1VV1jvwaxYlQsTlME
Z7Ft9TNGvMDY197oIHegreIN7huph9WLF87Vy+LUfhlhuBnGo1KBlBoNd74Dbd0ElqN0JLjW9Ofp
KjdDfgrVWD1EQqm5cD2VjLk8Ltj7qWiLQocgqBQndGA+xVXzeWLiquvsRKP3OxfbYcpWrCNQMZQT
eOxBf82f4AKSRwHdaJ97MocPNHey8DRuu4od4GwGQ+VS1s2prPR5VN1j5r66VVWeYarRkq+XQFHR
hw5VQoFoitEidVvdXbJPdlG057Ck2BAmHfg1+mWXLC/vDK1SbrXnjjuHNQI64mh49CBlyPaD+DZl
MSIQsR8WYT47TlztuQUARMdxeavK8FyWqfLeh1TvsGYOd1MR42VQsd6xCdjWLMbfo5oaT5+QrzGZ
n4cofrTDxPlRxGMwiJaQNMW+zxH+XnBhI5dW5wPGPftrURouWy+L64oB8QCwAUAkDR30M8mGDbUT
VFGXHcGWGQgOzOXQhx7x8yVTx2zkBs8WEMUehckKV9BehZ1HiaND/oGyU8S9fUfGcE49sNICxe6V
i9MqUTB3nok/O/8wiDOTsbp4/KAYRE55jwdNe6HYdoooKLBGgdBpsYObjSp+bkXYb+VPyFa0TV8I
507Q4/WnYlEOrdmjgJnLl5g9wibt2QVHUE02qTtUe1MVGzuciU1jZf44Rdc5tZxr2lY8hxT7G6zk
+WgBnRDiDm2HNk2Kn1gqKBzJ5nbQJR7HdIIRUw8YU9oCGF+ZXPAt5LQHIWGpZnVkzrwOWto/6oX9
npksiSHGBBUV34dUJRiNPLRAaBOkC7t/6jsexl2kEpzhLt+7phgOZmimsCYbBapwXO5slQZu28a7
tI3QcE1JdzXcbAzSERG/sqj+mM3toe/nz3EsWKKPrXa3lqU8y9jTNrKfNPW9Mcx6V1YVjzCJxK2z
Gg9SbJyA+ltUMeodIi/G2EQ2YxYtt2RGr6jP4zNXaz7apcceKBuWXan3pk8INARjp9f3WaQuhHDE
j0wR+cZGX7JkVIe7ir+PjfbNE06+GWgjNbPan4dcXChzWpdJ++z0xX1pdS2ZYGVPBToSV6VAsWLy
SGtHpC7W/Hn2RiJ7PJUwW7G1OL2nOSk/5Ys7ngfbPqc6kT7lPL5FpVI9oAu/4KTkDhztbKNOtGyy
2b73UICDj0UKtkTd/UJpO3Lo2IBdT3YLIIyzSHoQG0jMXOt7Y0zb0tJTtCmYCY3UnLHxl3KnDn4N
pg3r42Lbj4azR2saBdMovqnjHJ8XxUqCbpiqw3AgeS1BvTQR69DgVsojKmkIPMbGtfbG3EKQqHGo
rJWDrijsIIR6jLy+PLTOWB6HbCD+BYLtYc44HdiM7pLCdT63r4TIFlYo7md9aE/zkD1Hk57cpXOt
nzPM/3ZjqlvSDyysuHV1DZWNRlbVydN1+4D8eRfPbDxjCnpj36v7pWP7T6m4fmO2ZxUOiGMxYK2I
5Tgnyak3zOTOVug1s0jqAEO0oXoPqoUlLp2nh7hjOjRagXC+VXhRPXoYLYoBU7tcXTPUDn3XZzuN
TQg6WBCz9sL5Y2Frn+PK7c995b2Ok9fsG70NN1pbGq+OOQdMPPwjWDoooXoAopWa6ucpTH8MOPx2
NV7hU9mTF+X2n4ZZ/YSyhxjdcin3scYlBnio7WtE7ceoB8wY058HOjs/aqRG7CtnqDejqg539kQP
uGbhlwrzskS1c/Sm6mZqaXyxOr3ZzKWOo7cG/jDjImEQKtmjy0sEiTsthFCl4V6N9/0SbYbJOSTs
/8+rzMzyyLOtWDOGgsIROl2xZ4fbXC0FE84UUzW1Ku2axPZNLUxE+Lpxo1WhUDyv1vQDlhY4QuKN
Thx1kOmMPt2F9IcSzfQnMSZbng64VmC5UjhBzTbIJESS4JdTbWawvZP5orGguBjyS6IzI8NtOIcj
K0IE78TR0JY6JTbN5jrRXsYiF/swVZJAac5UUguIoaW26UblAwMNJMY+rF8M0x2ADmV7/EyqNVsv
ndLaLwtFfzFmnxN1EMgLtfaC8u3gjLjrMLegfrZ4AHjsE8HUWHdNA7NocAkgDymcnYvcRCEW5cRP
tJG5abSmPMNEYoMILRQG1bKJoR0HwMH6KQAc9sNOm3zXx5aJ5yV3jx5S2aiic6ClIR7XDFmaLRVc
S6fzbZtHyynJ6nobUrLwbWm94QAn7CJ0BXyv03agSSj6OelsbnQlGo4pdaEWX217qPuuCcIBfW6F
lsK3Ep4viw5mhydiPd7FFpbZNKcRP5TiVTeSEWlbmJIwWdJiyqF1XjEgLsCeT1nn3LeYxu+F/LJO
Ozl3MDqU7OBM9zQtWas3wi3vHNmmNietu1rTPSzz+ODC7ETyhqhnnrXsPpbfOYkipdkDetLRPoy5
Rm/UI1+kzfldWF7tauguQG/3LsvYc2tP+HaXLD/GacFOIY7psjrsQD3jtWzJcxOmqm4VM0x5ckf2
dRRTehgL9ZpNSDy7sgAln8VHUuyHA/PeAnRMsynGFt0+r5b32DEidsiF99xDoS9Fq34OcckHMSS1
rbpoD33Hxr8oejzInMgNyVPl3mwr5VSr+ZdR0+MgG70zlvtSds2dm0ciO+v9E5r+6KUV2jkZp/kc
Wb0Oa8npQba63+bYBIwQVuNWifVzTN/o86RGAVQTQrhYkt5pdRRezQnEDKLhrUkB5TSw1NOcSvua
jc1uSQq6ByxCS5fqX9Er2FtnncrOfsB/BPekw5VfensvFhuMfcllyqknDAVuKa1t7hu1uqdED7BW
r9+nAU9o1H+zqrI6hF43v9SUpyktvCS1kRxGQXFpHQ/ryAjVem+y5NjWIq8QjhfhMSc+b8PgZsR3
2avZwvdyKWfsO1y3jyU70znWyRMwZrFpKJXRh/oyxELbaDw3kGKX7SVKtRca4CrpY/RzBvZuOypb
bPtod+Lf656GrDCPhDcJP53Arg5tNd3g4PyAhsWv8lyV/Gn9dQFyEJSLvuzXSdggk495jjWdNYlv
I7KUKwQddY8gE2dCSWezTXVl3yuOdV065xZXlXgpVc+8Yty+Zc2jTf//2c6s5MVrNSrUZaLt49RD
JkDcwckca7ihiDd4fMkvBrKmn98tM3ma64/xbCKzSrC4F5bgkZCk3tEwPWfZrFGh6xcYrG9am8EK
QoKxGiwA2tG5XxNwf36b0dY+jvOVYvMficdrLu+aUrx+9zOquBIUwLnlUz91jfIEGYPYbBqhhLX+
/L5MbMKUWiO1kCjkx1AGnpej9scXz02czLebsyYa9dgZ/fdMFA0Ip/9Me/0V2IoD3WYOt99SAoiQ
R8ss35/fTvLbRKbcQ9CmGdlZRUBfuZZBVVhL5Jf1x19fLCdOtk1Grzaxsuq0vsD6gj9f6j9/15pe
sDigfAs2YAt+kTzcWtN4W/8sW3+3vkCmVhzSegi/vWBWI84ClHlrqJGeKnvkQpAb1Jx+/ix/GcUK
kcaIMvCpGpCs8rLcdAOb/DX0eP3u149hrLBQlbZY+Re/fr+e/t9+9+vHX39n0ObBkCl33esvc0L+
qB0Az15fIf51FdefFaWWkeZddGLwqzQuSZHCUmgi641tYyOsAkGGl+3H0fUoHT6vf6CYXz0dAP3k
TDVmVw0V8Pq6DkwbILbyLUIZVr/+n/U7LSa9QE3Ft1+/Wn+PZeePv+08t9vPTnX89XLrX/x8zWqi
8GfW6OdArf0RfpxK3y21vD++rP+jlw7ZXHplk/oZkN58FDVe/hle1NZTuKPQX3cn1kXkfBr5cb3M
8Trcfl1WAhkHeVP9St6dkr75GdNr2kSPNEsSb5VonE5NXU4nnfI8RT1+/PVl/V0RL+wMFarmGflh
vsiLart+kCjlJlm/zE4bbaOsnZCLuOWrlw5IndAL5BYNZHQuoILRNcUg27J259hw9HHPUBhQ561b
OHuDJDosPi8Kpl+fdvM+LUrwEYO9K5rme5HEr1pZPhlkPQbjRCokDwNK5wo+H02GK+xZoOln3BEY
2DNk7ezwfFqHpJjp94Weujt9zr5jQYfwpnWvdsUbFkJ2FrmnIUS8ubNxxP6EFz6Mo31nGFes/2yV
GoR6UYP6yJpuemPdCz0FXGhGu3iRxeYkvIQZNkaHA/SxKczdV2px9MppjPoIwCBfcGV4QTQZfteJ
eStAMRZzY1LdxDOcE3Nas9Im8tK4hiYueKO/TrK92gNe7ez0XkUjb86AGKjWDXg/zLSfA6vr38y8
faBitu/DV02NtACWxbfaehN2YW8q4R27KPvGbB3QBOTzRMk+VfCnpg1xRQvde7PgctOYdWcoJFFt
veqj866oexWzyGaC2+MK+iyz5ygEZNAvCDtAycVMByfW2SzwGE9MMuisnjjsPjNhXqjbnhoQXI7k
S5M0OVuPXPM1fTpWiC0Aw26Hgr1lGD4kLv3ECLpgXBJP5NQOmeOBkZs9gBECamjJ6LuRAipWYDhP
lIzZukFrHXL3Oc9tXzM4cx07sROOBdAR8IvoK2BUiXP65572ubL3usc2Cx6SpLiFu24IHxMB/Xo2
tlWRbUyvrwkBd4tAGCRjLLu8c9OA5ReNQJvmoKHtQ8Q2/tRAPjFNqpK6nly91ngGuA1cxxb9Bm3E
EyWqK58d+NCcoChO2Fc5CWcP77+fWovu13Z54+780Ii1XaiTph0Nbhb4RzNicGmafggXkx6GEe+X
IWm2dq9+ZQPRccvqWhswttOA9WEVUJf3p10o6rdZGBiPquRrUo8zpjc1QCEZbhfLwQJXaE+zY30P
7TCwxlONTwOrFue4b1V9G2Jko4lShPt2Mg8mIq+NinJnpypNthOxmF71vNd3k6LA5xwbHa45gJMW
W/ghjeB4mbEwX6a5RpVELNbixagBisJ6WUqte6SrTo4324b1V1EGQaAftSe1nBWeQpa37Zrlsx7q
1rVYBKSbNCs2qUm5YIl05xiBd3jBjwEHMQzVHX1FmSYcvkyoi48kROKXbEpuUCNxKB5YGnIfE2cU
n6Az6/LRtMvlGQBPULVphdInZMWjMmw8NH7oWtArGbTRqEzABp+mOb0b6vSVB8Xwsn4R02maOvU5
rS5JyCuljfG9cQ2PPRZJKQ5IqiCFV6uky488SfqTnozJQ2Io0HuKnVGH5IAWuXdwHJAeYackT1Hs
nGLTuFQ0Zt3Bgt+xWPQIRK/4hfNkCMN5mrRkN0O8f1B7/bkp2284xzz+10ytejbKe9sEqDSq2nh0
tcxg1mgR21TaFGhAN/EbtgB1OgOnIoVDQmzOCL/fKTNnu5QyInW/KWG5aI4XJ70VdUqgXjm227Cb
GAUj/vYC5Ogwjj6mV5ZOQHiXXL02tmteLX02ryVkZn9C17DDmmZzJ6fWhip2Ttnf2cDp0y6mZj42
A/mvgFwnqBiM60p5M6bBvhrCvUzorg4LoNCgKOIpgMJdBy0hMKjVixjYo/gx5/ozyor4WVCej0NR
vNrjeV4679mKbeaV7K0Az34hnb6+por2tKpuGgABVVKpp2hpD4PN2/+Dxv1vvnkikizHsHBzaDbm
9d/cvsugp17iGPUh09yM/Cma3qLAuodm8NVFtPg8FV0btMu8s6S4Y7JF8g+HoP/N7eG6LhOqSvqc
SiPQ+E3O7oWxAD8k6kOhIHeCDnPvRMwAyhgnAQ+yz7nO+hxBQL3zqiG+M70IGlOBAauuhk3XGAXK
uCg+S7GpOmjFPd7SF0Fz+ch2Vb2TKtC1GvXvT9yaIfUXQTZH7ah4pW10+Caq978KsnEz5EZaTZw4
jyCn3NLcYzSEd5qxIHsnanJvDW4VSK/cYM8x9rwi+7wYB83MvibjfAk703uftrXmxl9tXb1VFHMo
/kDsAP9qMn+xBKYa89BV5J0WSbL8QySk9JL/VVDO8YM3NIEl2HyMVXD+J0H53KV4ZqCLMdWVLN1N
pcKB1vEhrJYm26weUWWUGyRPg0yq/TTYCdODeU3xMm4rvSKzQXcvo/vVytIWYKz7yZMVkCatP3Pn
PaRTXe+nuhqxYsYWAFzzzhR5/78Mgv8Wg0BXLZOcoP8aQnB977r3b3Hf/RCi+4sP7Oe//MMHZnv/
4cGrwNpEiJm18gb+vw3M+A8JFGDv4xg6sbXS/PQLwSmHvoNUCuAAmSL8r67qRfx//4+prcEEHoIB
4yfC4H+CIvib2QnwJg1amXBAo0f1frPfeMZsK1mt1Ae1He8qE9thS20+ro2d4lahTw77P0XV/at3
JCjUNHAkGTTIf3tHnh/4JiatPpBVQv/Ih9b+qtuX0aT4O4YUfv50TR5+ThZ/jmX9m6eDD8gbeYZq
OmwqXHmL/ukWpMMXLi2dCqLDdkQeEBXkzDdqW+8IAm7/47dyiR81VYs3VHm3v74VrG7Nq9qlPsxd
9pHl2UeoJB8JYO0s+vrv3+nv84rGOxEpqTmMgb9dNWHHSxdbzIuhQvHGc2W5FVLQJmMj9g/nT2PM
/zaHkSirkb3meBbmsd/nsAhhh1nFfCp2WPpmMNSb27RETdjnSSV+zW5UyuzuUWuJ4kGMtXMGB9tM
Q+GzvP77T/33eDCORCcGkKtJWIf72/l1hsJF1jrWB89TdmoWXu1+fpojkjsVkuPJd0Vq+SNM/oCw
/JexoX+3BXHz2kBv8M7ptuf9bgVTNKsib7NiCCnZMVXFUacZJRM8G8jqba9gfoguabncUpcA4kpJ
3luz3dUzqZyJCR5wcu2X1M5e/v3Z+NeHRQyJ4TmOadu/37p2W5G7EJf1QZhgE6PcQhvGuwkZsaW6
4nuvXvsWTaZIyVaFb7eBMYfErgBI0A/PLj3/Gar2CIju3x/Yv7xMlgMmxebZzfTy19sA+Hg/J1VR
k/bUUBMHkxC0PY6tmZXhaHJHOGID2upzrVfNP1jk/m5qlZfqT+8tl0F/utt5Gps42/L6MFnGPR0p
mu0R4E+i73y9nW6TSotVTafDaNtfk4Ridij+4X75F/PNX47gt+ltzIqYkg1HsMR65sMivdlT+r5I
f0HKlPDvT7Wuan8/255LAjPj0vGkaVUez58+MTIiyy2qujhUar0jyeHMcv1jVKnYzizUdmZT7Jsy
GPLktSeSDc8iIYm5Oz5ZrXFY86bgXpyRl38A7z4TAEFpTPFOyOh25BDfahCDXjbcRWr/ZBr9U5Xu
Jqt6m5jgvCR9tzV4gPQsbwuUibK6AK7t0SuA4OB15N/3shw0GBt9rPbsk4FLgHcFnb/p3EtULueG
Rr2fQerwsWSolCnuygXqimMRbzta5KNByJM31DSMT6ZpHwfdxnMQH3KNKJUYfCRXtLxSyyw2iqlV
QTO/0/d9SKiEKJFBkY06gccxlqpNV7l8EDJ/SY0BDdBegJoaZ8eiiQ5zaOxYq92owR7M7ntGRjFS
yXNmROzkvV1iZgLp27DVvRSnfv4hMx/leNI9hrAmhc9J+WhY3TcMFA3sUBKbM/CGMme4Hmva7fo3
BW+lrw7xBz6zPdTta4doyR/5XNpER2YaXsiJQo3QBTg1b+vkIezpHLfI2GGuKVBjincaUTez5QRh
druNsu40zvOTlrhc7P59VPhwLsw3NCl+P4gYyDDjAGGK2LDJy9gmclmqqaSrWSHdZwKTpz+00g8y
bbZ6pbxYIuJMVsUH/Lud18YfwsEkAAnSN2ckBjIqNRzqb/Q4fJM6ho9rGWosCYFDMtwhVpxcWJmW
O97ikecEVEVfeMyLtXdqYu2+JhUE6C5HAnUEOILLgF1uMuHS85YDu37ZR+Tfe/hNHrOOPFS7jt5R
vMEvCZugTL43g5RH5O/yLcplfIpHOdDg3cn3Q2/wpaN/4yn5O6mFZ0ueKckNngDDOJl6U8Y8YBH+
kVXZO3aE98GxcsQ2t6ZBi4Bfl1iSR6OiojK32lPqtmiHSR9sIghDYdQ/ZvBE6CV1Bd4axqeJWmmb
V5eBxBwfIxiGppz2H8uLhSPayNjNpk7QZTTpe5rFUKrn5t6Ohh9uwtvpBhertb1532R31Y+CNvkD
gSThRpQ27rfush69k/H5Jm14ks/dtOkqP3nXa9dfmuZ9LLhHZvOy6iMmLS83po4CP1ZvciiP8uFs
qPad0mOqWsICuS7XJmEC3ZtNtNHD4Wa0ab3rIDscs3R+1RLaQubEsfU5YW7wo+QaBg76Sr4k06ai
XBQZ6f06HBsr+kjljbtQSfVbJf9k6Gi4RIm8zuGt16lEanJGe7p5OfdKdWC69aNuvBkxzymkfPmm
CRs2+2x8SW0BmenF72JgHWFmFTcnVfV5BqzImnCdtgb5qI97fTNODKGa5u+EUh37wHzT5IXawHL+
Fi445hykjdhveqd/2vRZ/LFGAwJ95xlIOdmpobe32buChrlJxBeSsYeZe2BguGhR9u4qSA1Uddrb
PY8s9reoEiCO+PjFjP36B16/jxo6Y70z3NagXaFwWOzbOeWG5NbyLiHPoQCYwF3nNlig5jOE20u9
+BUa/NYxzd3STme1TZQg88KripsNy4fS70f1YKHBmlqCqEvCLvB6MG8rXpTs0JJeXUsivib9Zufy
7oKGwwvBJhL9vLFq7vSpjYtNq+EzrIXmbRMRBlUDcju8LlZkXYCu537tusNWDAx4k4Ke3pVQvceT
YTRHRzCLdgRqkH8p7YUqb2urygv3FrVeW9mBOkTbLrprgw/Xd+MSVXZtPsfsXVHNEUKDwu11ioYC
IqVZbJHb0crU1G2qcF/lMcPZHuebKlES64BcFy/YgD/k40At8g9E0AcFFZTKFAfzFhOPUL83IYW0
uKSsqj2OIXwXfMP5OFRQUlxBWpW8RLN4671iPxXRaR38vTTkuyejp6SmJAyoMi3f4SbPWy2vcr+b
M8zZI/J+hnVMOPK2mvsfPSzcrVXZVM88pODIHzXPKHcJkEgE4rXtT33Y7YyofW1QtO0jMrvcprgI
T3Eoampf7b6zKI6jLtbIdww6QbEYAQKhaSNjHkLUviHvgAvYw0TWle0K905qcpLQWGE7NaKTM3L7
ABpghglFMETAd/t0oVoL+Eifl0OKU5bh2c1BgxwcTrF3JAnP8GMBFFM6ULiRYVDZ1bWs6RK7A8t2
d/7RuOJO75m3Zp6ZIH9/2GpBskrDSRoweUK6j2mDTSTEW7zZwGTepEYjTV1bK2vEz2u3ZiyjKfwo
zVvX9vd4uqtAFBTQiHl4z+gWBJmaKP6wNIHeungqcy6742jvYDTudGLC9+DQDqYpeyxyTUT+2jcv
tdgkeakXzPSCALWLTZ0D96isOPKtmP0FTjeQ8YL+hVzLEm9Hvs2PSS2mzeiSk8GHwnfxVAr7VuJ7
JQWgf6ZA8qjLudyy76CCJhu6G/omGo1PDkwtf52CrB4xa6oVW1wF3Msw7Xi21Z11mxz3Rz5x21IJ
f3VGQh2Xkv6tsdB8rhKUzznGHQ4Gsq5w8SOxPdiZdXFio0lgrhkRiBAR+NP3lwicQ4AL+0XYdbJ1
QkIZbHBzW5PnYrDMlIYWAqepG3KHszDouZcDGBK4W0t6P+WzLtzhuWxsTlTVXfUFIUMxPpIaOH5N
I3cTZygbQTN/iWiTrFr18SWtzMswUG1k80120Zh8crtBPZO8M14UF2Zfkod7o0rPejPsm7BOrsj2
1QDneL0RemRCCEf8ZMTVt8SbcQeSvrUvla2aaDcP/oE945EHx/6a8CglLwb5KXa4uZHGWwyWarM0
WwZ04oupBCpSuJXftIoa2Ekzg22YtxWNqRYMtNrpz+WI98z5su7JTYb9CPFP9A5+wlDbkXYOodC4
0EFnyrT0B2uCEqFVCCmokO4txT3UlOe9eSjpecUFAEIXh/NcHQXKRJLjiaUt+gdVG/hjGhkFfo+z
WTTnxuxRL9tazrQ5D3R33Ig0AvFdGYkGL1PsuTrJYARPUV0rzuQLNtwU2RNiBvJ6bi4+QL+WS4Z2
4olKdhn41pDeVUx7vggpH2ss88i1EhOPD5WGxQ6xU7/Jq/vW0C4hTItNAspqQxtGdVlvDZP5yVRo
gc8RM7kSIbBLIzYmDTV9vyd/j4aZeRiKzPWnClmvwRtiliAevrYQ+iFr3g16P/mkuZUwvRiXM3lB
JE6giXD3zpzgPkn6IGozNehFNbLns1A6QcY6xFO7G525gUSAm2BG7qW2067HeL6nrXmPESCD61DP
QUn9XxPA3jpntljHDp+7hDttWUacP8iI6BlBmXYTQuSQgDouAROojluK3SldNSxA3Ug/Dmf7fpRk
fAW9fssTBsV5OAd2jTlIIdlidRoDF/46AJBjCSEnCPnuthB7YTXJ1rLjD6Mlaxir4n590mFLZpOJ
PlbYhGWEU2QelxaHcUSdgOnMo+dWPukNEWBLEcuMYuPQe0YQ81QgSi8iFV2Prx7ofiOMXhGuIYMZ
uq+ED0rCdRHTTs++VDmgFyP/1Nglclp92GVax6JIJNEebxeEfPvFdTLSG5FL7sJkuNpz9+rhh0AA
CHsPlX8VOOEUqDprg6V3D+4EMRAJtiDR2SAhj0GwyCWlq+nkzfXe2WL74MNNupV6FvouIAJfYZls
wQFGaJvjaUn/qC6JxY8wzSWsf9KK4cO9bvqq+TZY+mmuoM3bclGQObi/NIhnlUKdv9NZZ6EI9knN
8WHWMwkmMfYVuWzNYgPv58yRdW9wxnjCsptJB0iUbTE+TJ7dbWge7xVt4kgNLtCo+BlrvM16ThbD
xRJRPTAnvVVudLcudUUKHtrVBckoSXrTXRZvYM2fNL+t9B9i5nO3avPu1Xu5UsZxfytJajEJ0SFp
Sx0QrgNFTJTP9JBYg7JpmsKo3C6GdZD/eTofOmvTjwXzMov4tMToHN4reez6Xsmvaky8AFP7nc7S
ri1ZaBQ4ZbXGTQ5KYLhte4ldhN5zuKuTlu4hAsqBoIzFYHXh9uzv6NRsw5gwD8gpONibba5wGVO5
2eplraWXZwGVuBv0iUM0Xfp1qdSbhax1AxnxHXcpgjAC2gqAE75iE4DWcMXAfuNKYkey10tObpU/
OAMZ5o71jF38jqChj9rE/5+K7eA2d1UobzFruVk8pzc1joYqrTvSi5pnS25Dxil7qdWyOSjwR3aa
22GY66qzMZQXxTGLXdS4NOmS8vNs3lk6+0uHRnGGk0rOvJHL1hTpFMs9QCf+zyWVKB+dlHmulDbq
RsWxhFrAk+1muS21hfdFF1IUzDU1MQfLERpBi8BHQhRzkUvLEJjSgmstD7sHLotSA8Wrxm4B2NhB
N9R7ezSqACgU6t4EGqpuO88JLc8Ma/JGK4Yno/BGHyj8ITLGJ2Ocz0nL4rh3OPGs7Nmg7WjafCik
0mzTfnjKGtY9RR6doqJC0Qix0+qG86Lrt/Ua9ElB/GkJ5qCXxyDn1bKSewu5P1bj+Q3tyntfwISt
2wT5SEi/3UFtjcKeDwcU6UAS7p1qsdQiYWhk9s3fNeQDwXoQeleRe83HxWtPprwBP9ZmIS43q3W6
nHvr1Uk9CAjVfCp18rUb7onOmh8bpbw4znzOM3FPIOsOi8tJmfmXMFDZsfP5ZP3DioavY/Vq2u2m
7mf8goyR0ogfPEp6Bursqne/1ANdrFqbLtrCYnd2kndDbtHB6UBieFvLb+vBoylGHmIyXvWCQkXK
Q0pL9A9hl3CB+ZdKVlDn9fojlWe53yX6pmPAZ4l9FxbUUrTp7BbaI71mOqrGdDVSnpiKdY/WUfJM
X+WE0ZfkTMFwJDY2ADdmE4LTMkg5PUrDRsfNO+QuAYtg9nq9y8qqeV6ryU3EqW6tL4prUzxDXUNY
xnyWz2VdRL5Yyh/twD0tN/VDxZK91+hWOOAT8ETyBIBUI0KYA03kbllieFvBTpgRzL+IjGRbRHtN
Rd0o79pFVsdQqH6vBab9dcy7RgMRcr3Rdi6K3777kk1sQEJ5M76VyfC9bYYnOZXIqxov/cGurPcp
j8n1+paSjBuRmgQmrmSaUe4Jtr2qHoGQS8LHliWIoePuiabpyXJesj7+1mi7paSq0to6ZHfjSKwe
9Fp5TlCW4DX9JD+mrciaMpNiLew7y6WYKYPM1sJl3+nsJklYLVN0NjPFNAoVI47U7UR/HCEDvQFD
NI4fiolPERrNRtGWW6N0H1OdPzVetVuASXsxt//EQt2P4vI4NciEZAMj1fCst51+SlWKXkP5abbR
Vps5+w5Z8LGiGFAwVQ0bhNcm7pQjrZ69xiLRkUN7/ZK0sjjlJ0XV415PYIfM8cHO7btpYgh2DQ0m
GhagjglHt/N5uxYWYigAyEFCVOybZmTgRSBVKCMV3aZmgGvzrtJRasqVQN/D4TUs6uwZVY8iB6As
Kx4EG7wDbLkbcn03UDuxLbm3ZlTqU7HvFHtPNhe79bV8Bv6AuFckeSEqZnxBHbM6do+nVOdj8hGn
dvxK8XDbtOM2l3SMHv2AX2jFJzFo1/V+EKHJJWzZ2SdsqGbFDRBLfUccy16oQXnBPnAXTUFkuW/Q
xw+uQNBBg4Dbr3NejBAjybrVDpPGn4z8pFFjHCr2bABE8g08o1Bu73neD030YUdM3NCQMJCwLbLd
7NiO/VM+Tns8HMZWofgv3djRJkZlXssVtUUVdt1pRbJUlk/MDCVZCkIUboDoMeQuI8xU1kgLhadu
QtGttC5rrFEaMxvYEau3EgzkgD56I2IuiJUzJJtFZyKlclfECE6T+sD2VNmE2gj6f4r3wDXYg3rC
w7WTPIOM9vaEZhs4kVDdKoHGBlk1qseYfBA06YOCxOVOx0hmociB2PMKPLlD4coUk1v595Xxte49
y8XeJqkbB3nHKRJO8dqK+f+xdya9rSPZtv4vb84CGQx2gzeRRPWyZLn3hHDLvu/5699HZQJVN/Ph
Ju78ogqCj31OWg0ZsWPvtb517KOeXcprlWUCvWzJwPXD0lIqhjtfZyg+pL+3Lo2i8KIrskJLVCcs
4ra9MQACGwFbW0Zr8rbZUSrGblnOwliOxo6Bl4O8lIUyWt8WIk0+Tt7HlOiwRRDZP/acflClCjtl
QNjn3BAr0HIvK533LibEepFQIy8y55JHqbWel5JxPvcWDjOkQMte5GD+toOkgeigLaSLEOrBb1Rc
0pEtBNkNK1X+iuT6XCi0r7w85hCFt4GIXpRZ/oidUg8PtzMz/gFazvPeFps0UBvL/ClrhdwpmtXI
3FlPDW7MTI8tKsYzXYYFw2rMD3W7qnxcrDUFiQDevZRt+gG6mabBOkA4ebrdy7UiOKMW0/lWzd1e
KKXXuCqIAuSQmi/ozKbO/KHraAxNqWw6X4T3vlZeQcl8OgwYwdmetBGxP9aMBdxAmqrJuxUWxEcE
OiLqSPujJ2BKquu+3OU4F5bzVT/E1xK+CiVwwl2JGaDOxjfFo1aB9X43Ofc9MUh8AF5z0BPOoY0p
sn17qtlLWUorsSUbcB/x0vZy2Kl2waGgGr893XpRZAbLxM82qPFZ3JyxXZZO+lqUzd4vUiRjvCyc
L6OREYgLMyYov/CCmevAOHsdJj0VJYZvYwi1OOt6TX2spV/ssthSFiyX3coYk0MvQnFCutQ+jGr6
lMYdXgVjDkamX6c46NuGa+EERB7TvluG4J0WLbaXZQvz45nk6Wkw9rkH1j2f9PKo6Ul09nJ5SOk9
tINo12pX3nWkLC8UUhPXsejstUnCGmih1liWZVKvE42yIWqHcx3qKiGPcNe7YFqrNpO5wvO6rR/1
j1ULXiAFs9dTbnM8+sh6HZmn/WRIQo1S8q3qQnknuWnukfrRdipsxy1UBFVlLDd9a8RHuBtiI43s
kvW2T4iNoV6JnW7w+6FITmcx8i0JyJiMchfBBPHFYO1vD57GV+0b0lptf8va+eNhhvY1EQFJbPgK
jY5Mt9YgSO6TMjERKvNgzpk8AJipciDZ1rPW2UiycxKaWLc6UqWRWq8CjdypKqBfbAasNLd8oF5l
tfNiB99QroL+SZIvULRi36bqW1YwUEiiUHPTAOB9Pov1bw9h7L2RM+64Qi+N/WAH//lw+15UUHkE
JfIjgBJjgryad1Pum7SX+9tXf/mjHrT6BjXQPkSKeJCS6HhwB3RSs0jd//uh6P2EhmIRwbfxaOGU
+Dd3EeQw+CyuoXTwEJWYmLug7EtySFkF9PAY+/pD2gf2unfIA9KHAa5meLxl+tweyFLX91U931c0
/N1//yDy+EVJTEdDU3Rtf3ug3Y+RZf5jG8c6MXPzl1Y/9yZVIblbw/KCfpzhXqFe6xm0kpcR8VX4
hrDimbuAYLxjLMIn3azKoyTYkYNjmG6VRPX3fEpXYLjLdFCLB9Wsjvx4uDM1gKt6nEQ7J+laGpEZ
8AYbspk9A2MMTRH3YaAWrhlhZXCcLMMPa9RrSUXAojM6cxaM3XBBzX+k0V5een7H7U9Db2guHX5l
1ePN37QtT8cnWfw66WlxHaW0aI3Tp7h9b47kbJzWvEjlPOBzuCd4hqbYuLZA50hkaGdwfRwNTcA6
wUzYmebEpBuju26VOSdpxnUbRCtpt4wlQH8cASCAm/NX/0aD//E9lZSmzpevdj8Fy7j3WlBm1ht5
3Zhynbg8QIf3D6mBjjIc9t38cPtq6NA8zulQdcEObs22NZ/oqGjOkIpn/9rtW7cHNXb+/GMxx05Z
CakALHrAUZgzCHqSeyN458ncxx1XuUA0yI4v78Z7p/E6pk08QGr9YjuSC9OavIdRbPK+ejDwFnpV
DnaNjCwR4Lm25ruzwaizaWV0xFjgc/l5rq1kzZqO+9GYc7fg7Ajqf0N1m+HOmrO5DJ12uA6QYBnO
wV1YYKkTKxf3uP+HnaGeTQxmU8hlH6raTob3aRi1+y4mNghMKKtNMq82uYfrfY4P0+WcJObPoWKF
QAeqzkFjwFXvAjtyGSUimG7WhRXbhPTWyOsIKavmkO14/k+ZyM+JAQcxGZG/ECcaTImJlO5uUlSK
iOyrLPnd40bOUWmdrNp9Pj8ZX8TUGLcvEWR2i9omWI1WxIAXAAuJNalyf/vq346S21ehUYg1IFp2
znY3WgUkwwwYDZlj/JI++POr2/cM/6n3kWDSPXbY5wba4wEZRVwCYb4AHAr3S0HmWGv1O0bAgxFa
bNFjdymC8DUJynqpDxUG7mrcaj5+xNjikydkdBxVN+ZipvHQ+0cvtPei1YeliUXjWDhzbJnp7yRH
niyJSPYr1E/PlpvIOtQRMXX58O6UxfNkNC/xQMVIOuy2py7l5Cui/Sgo4f1RfzIIIV9gRoEMpQRn
lYQSt1YU+h7yHRQsfYKuRi0Nu6tK2k3iE7Lyqxe46DWDe7a3Dfh6QC00CxkZSZgIRZFpx/iR5/TS
yEg/a9P+5GACI4SQS6P1P4fS+xhlhQmhvmbYJBf5ZDAPGda+EuzmF6CKfkNdZnNLDIFOzDq1XjRS
3LY2zAaUF48N7AOaLMui89fEpNNBnQMXSmdJlPZdAg01rsz3MNHfqon/yJyNZQ9sc7jE4c3QatSM
9MUvgBwagf0oHP9Tt5pPPLP0ve7D2MSV4FPBAbwQyymtXnslPk76fioFwzjBvNdMq7UxEVGmYhg4
pnn4yip0itWg2ilYZxOrLDaibS+C6FmQhu0Isb1ZpJUiXb3zavrDbHAkOZAXBHykuh8yo3epZqsj
0lLamBYpI6Ib/ujySADRWa4ebnHU80EApHRnkXIN1p6KOrnN6zynEcsIc5hX3Wt4K1qL49Otoxc5
/u/cCiJwggOVSofFTlG6CvjmGAuXkdE/Vw7ZpIZaADeiDdF4HCB1IjBQViicW2RU0iCxcKOUvaub
8UfoqA+4tmx6h5yZ7RTCnZUhhKcvYNxaSEgJWtpCSZh8iNJWFltZOv8g6JWzxOy/CJIdlVMBsiaw
B6Ag5F/0RfU0+bKtaV/pubHNRs4qBcmWrjZVi4EZiVWkn1R6HscYghlSfP63dpfDQK0FXI65wXBr
qm4aFKFGigQng9tb6dNmlBBJ9X4H+MZDf0DcCQYIMnBNpswGh8vW47xdGChGxl9T5yJoI2pCAD1h
TqRnT7cnj0xtXZdvEMQ/BiOCpYgpeZEn64nlmpI/WmFaBa/c/RMq/W/y9vlNQUOqWdKY9Y9/1eX5
wh/RnCfbKtWeW+REVcyRdX5KGO1PmnWY+q3vVACgoa7+kwDq7x+IpiIKJJ0LAZSj/gVtX8vOSGn1
J9tinninHucvfpEWPBu0GRRB6pQYryZqETDmz7Yldk7f7+dTGGPRq+f4WLclKUXoWsa2OVWJsxsk
LZ///lmafxOFOaqmWsQs2CqhZAwN/6tIK6uGLJZmzGUz83+DhgOiXdf9gmWYw+Q4t9cyLV4WJv4u
30FXhWSs7OPfWcwRhnyKacZ0pE3sdc6JGK3Bhz6f5eyEDo+VZx9RlX5gIvnlmlhLQVHmR8F7TjKj
mV9uEkRfnc/tczuwKeVd+RqNFkYkn0PhTafBMeGXQbC5mnOvAFWCF4mTYkNuJp6I4RDPz9LWA9KP
OkZxQ5XgJpPbfsQ5mRrddUyDnzDrz2+OmVznAxt9ng+z6q9JVXdLObyIuckYmuXOyKhvg498YvRY
6eNDMgTb//691vS/iWN5swnemO0WxBT+TbBaDGGu2LQ+tiE24qWjSheNKqffWW9SzSuZrGdVVFrs
6NEQ8JCN6SpKTHGndUQ0DWrOdkBH2bZCKuME/2bW4NSvO2WTzDv32NPPmdLESveBT/+kcrqr9BgA
F1p+xGmSrvF+/YKQ6VjcmnxtluP61mz2AzoWuk+oLnCdWkEIp9GvDvno5oFiFtIki3rW/ooziopG
BeMVVZeYe8+R2BYW3TfaDARi03NjC3Wj5tLPCQSx1uNeyJNXCyIHe136kYoCodDULouRlafyrPek
sagK558HCQ+3eWur/ECELdb0HBStKdwoa75S59auT1NBpaC7SR9uSKf+aAXjyFRXN3bQMPJSUxfc
r7qMdGsejUDB7TP1iUKPfhUdH0lrLhYVMD3Iz5LzNwTF5nrrtRcKsAILOm6h/OSCywfus0YYkfGm
dZR7npwYjMQcsFR0ZbVfI2TJcziy/UZJhbkoYSKvGZdAtomKXfEh9Gjc98imoEYazwY/ZEKw9/P+
k1DqiuJsTcbcSYfQUcwiATNk1FA55pZ0uXcfDtntqZY7Pw9+SOS6tqRWnUczsRcaAURh1w7P5LQi
1sBmGfcN5ti8fvqHy/X/s6PA0TE1Al9MQJJ/DUDxWzQmEhP/Vp9f8rwbkAkOYrpwvpUGSG/EoTWg
u8TweeHl8/BuHpjls5JOzjKqskn+Qb/7d8W3ozu3mAmVu4i19S9rajOaPWIFLdwmhv9WpNGF8nk3
t74TvIFKNe7gkyTLvO+eZ+lVaicfnlq+6LbxD++N+PvGojvorQUWCYkk8q/S8zZsgUNmebhtggFq
Ystd1S7UqIaqWqBnRin+VXFU6ybjy4SztfKRnNdzf8Oc9WPoKZb1CFci9exHzPqPQgajSycM/F8x
/IMS1/mbTN6RKmsOCnkHn5X8qw6XAlsyBu+D7RBH3kphio6yYqV29Rz8LeZhNsf6KTEt1+BjO2Tq
AUJDD7JCVq7gH9KgPsI/7Yklt1PgG6G1FHM3KkwTll6J5S2YU8ZqhHl56zwvakaSwEpTjpFZriyK
zql3fTw8pWNETj38+5PAsUWLQ64ISXeeHc5CQr2K6kGBsOreeuK+ErL7VNNWxPqKTh8ciJ7GWvJS
GE28TcoM+nYbBmtui2WDsvLJTMXahD1uBuN0IjRtEQJM3CkA+3xZmPuo4rbR8XwvhaZN69BRXqqi
TsgH6WiuOurrmCDWVfTt3HO8SUWzOSvEUR4DBrgqe0QgggtWrhS9TfbgBCk7GVnsq1RXdkRqXrLW
/zVytd2YBBREgErBVNPQzodoXQLMBBJUHkFLF9dkJI7NjFmt0rEZtlUY/gDAyf+oPv43HetxLH7+
7//5wABPWm/dVOFX858GJ2327/zHOrf6aD7+TGK9+0j5lyR9VX7IuvPveNY//82fpihb/RcVIa4S
SxUaTo7Z3/SnK8o2/mXiIBfqbNsxrf90Rc1b/Z8uKF39Fzcb2TwGxb1m2OJ/YoISmBP+UkdSPJr8
Dz+WJqUwzLmo+A8ZvSPyzPZyO9nWafGTR3TR5qVmKn+xg5A3KajCIQuHaXmEMbMZA9YWO+jafQIj
mmkZlqmkc317jomjR7RMPAgKtlB9zr4RwHD4XV7liJkYHIBI0u7tVrmze6Yufg5fsbD132pUC7Rj
1s9klnvVVJxDpHfhOqFXu8yx9ikcnFbUu+g4Bq1aM4tmlhIQGBJH5DWmSeH2RpO6E6Z1VyetIBWv
vRYBqEiiZT1PMBhWXhgikFYVG9HK1GtgaaO9rpSJaVqTokeMIrS1nr5LulSBXi6+swFCWTTpK/an
QA17UqcFhnf5rlVzNEc+afzUXI+R+oFo7OIlHo2OOtunTrobp55tOWrhpeb2uWtqlEoEeVlaBh2g
75eWZWibUMpyFQXBQ5d296UHaZYxCHLi0P5yUkzo5Be5nKew1NeU6fSjJp6lcY1igiiMAktD1x+n
+JBn0wSPsVulqOpRJM+lS4H6FKE1iSfsp+Ang3vFHH9kAnDMJwgQrF1MtKLIpk04aOs+krTFybYE
vp4t+L8YE6DUKjViuStTuJO8Vxc1n57JpIn23ljuTcR6S83PO7dqGBf1KvPDErpkW0HQsUz6TKmO
AqgZMD0L+xtUPRGryq/ovFWj7CGTbXQRANExvhzhbWGevGQ+0AQ4A3Tuv2LL76HhF+eRl4WF7UJY
5YuXSlowyMcajwyeWDAhsglgKAcTA3N7PymzNCC1r30j3xTWYqBJNL+Oomm/qR8XcdO+tF50HMUk
F5llsw6T9Yly000J3pFKL92yGCC2VxtlZMVMxrVtBZJLIb4KvfhGGwuIKKQJTZ6sjhQ1z9N9k0k6
JsCOEPcJ/9A7SCfYJFcNCTlru6vxuPr+wUzqB8MDva2OX7rxM7aeWA0BcWI6SkHNhzsXe7zrqCAQ
FGrNqUb9shtJwYLNnJwKG+MJuHlSV0HrrWvDJNg3H68RfKp1yFZ4alUih+KxfUjqFaiwcsvCkt73
5aGhhwefb3gE25VslQhlY80gbfQNb2c43usEuZdJlzEHU62TEsWpHSkS2vtwQkRpoNRLV7A6IUVZ
UeLqvgTuFaJwtaFIqUrr0RsmCYMU+g3YeIIxZsXQ6NWPtd0GuyBA88hk8R12yCxaipvSXkYlOUsB
8tw6Vt+JxHV2cLqeIjItFqD415CC9mU/TUfQase5zuM4a0JXAoQdkI3nBl11RI03rmuPppzSj8tG
ynMe29XSmke8Dul0nhdSmLNKrVurvu/sUN1q38pYOCgjfWOlicGk+QaAJA881xljkzPO/KKL4WJn
Ub/Wxq4DAlVu/bT0torJnJQgqU2vaSg+2xoBeECKiIxLKjHM2I96wFvjBJ+hUjOlHxBzjHZ8xhLN
aNhJ9hWjrXuLgGt+pterKIoPfWMACM+9cm1ar7HiEPdXtKvEjNa6ExpHkgO+6gYonZeL574KUbj0
vLG36Wbpt3LBXeEsdUmSrU0k7jpF24Cpxcb2UtKB8mdXuCjektYy1lKR7SEpVgNys+U0fMkpDR8N
AgUmrYoQHyBVH7QG489glnSDNQs7tfXHBNycFF4P5MilEh8U69DRWVun07dnVZVbaiao1M7Brt1Z
/GsRLW41Sa9Kcq/VgMXSfG4kMVcpC01XinFRi5iAjxmT72s7cBaMZIqEkXJvJiv2QnDWWYLlPsAn
Umnb2s+e9DpAiOgAljGH/JCP9Y58nXc20NSVk3cNeygimjXcq8RoA5/lNAidEDNtTfDRNPcKUJg8
N1n2AfnyFA2yP2s2G4rteF8pEjZXBbrEPCU4acGnEmX1sqsnRipGZSzxgj6JGtIDJoZ1nYWHlovf
rUM03I7aJ26qFmc6xEthdtmuB5LqMFshg6MbV0GXCbc2bAdATkseig+Az6PHrpS0+8LgTbGFuIxQ
g4NRlXM+MYw2x06R0w9vgdXmd5rlP3djs+/hJgDPQkUDbgKYtmaHq0YoV2NiulP56llzSkxA6BYR
JvavUtTTnaysa5cb2X5oeKpEPmgL3eoD8hmraafX4fSUKyohLulwGGKbDOYBj1yBHDuPpgBcWDe8
BoUGqSeot6LSw/1YXEjIS9wxlhoCO68+mC3viIA6FE9evbFB/JyDnPkJ6uW0jh0oUfldEhmcm0Em
c0ByW72p3oy+ipZBpqkrnYwaF+oomVR1cPb88U74YPIao2tXtZF/steYL5Mln0aBLYzJOuySzAUr
+UAkOr19u3qJp+Sr0z1nH4SeteJago80rc1+5SASBwaaGptKtb7rnOkp7tHXKEDnoRXRXe+oRALt
zWbqNkikcIFKGs0+kCKUttOhaF29V7pr1kXDQiTO2Q7I4dOdIYJSXAJFZjMmEy2+syOYbSktVpZq
0m6D8Q5+MRpIpVIeVW7o5Tg2bwSnx3gQ1WxT5UjjVYBIMwLJZz82jJWDyc71J0REVqxXi7Ygus4o
4MmlFPP7ds5tiZsdbF3m51W/MXNl43FV7SqON8tOSeCLJsm27CDxTQyjc7YT8lgxJgNcWZhvZGuj
Z82LN9VJ2jsxP4wITe0I3Ky3BpxQrDoRM0DlIAHSnQg0yRlCVArwZWSchEkVzbrKU94ZRwzLqUhJ
5NWi91hB5jCZ+bwvJQreoBbct2PFrh4H1T4yIT14E6ulqqobXkPw4lfPbfBbN++jg0yXYC2aX1b5
6FvCuUbNAch9Nft90k0OY30hAnjuVYxitB+TZgv0Pj7LdDNiT97RLqGQG3T0UZQiqkqeUxd1EJQG
ZQ8I8qRJkOiVBTY+zq2PwEeZpwXzZ0w7j8HWQ1glB4+UI+S15rATPpempRaaaxbJD+WQQ6R4KVdq
bCOpAr+ynCKNTXMSL5XIcAzpkLBgsLbrpuFWAZZTVQwAmsLYwQ7aoz/tfoVEom9tuzoLXqFBaRty
PiTH04kaK8cjhN5AofrqkGxOurcNJXU2B+GZHQy2kICpL7Br/lYvDAwMrbHu03Eb9taibI3+lPR3
tmaOB9VL7fv5kino+9wP3RVrVuqWU1xBjmmEC7lnzsYZ9w4XG3qWkAAmQU967JIrOgcQWVS368r3
T4NFqS8Gb9MjCVq2mqVsxjgPEYRZ62Ik2xHF8IpR0D0D2PqSiio/NzaaHI3pcDrpj7bePsZmiFJu
RI870e6HaGQN0AZ0CyNjhCpsFo9rVgUrjue2Mc1cJ0TehHZuFZ/InOLDYM4CBpIPXIYOxDsEsVug
ET075nsaNNbKK0SytdIyQ2Y3vPp5cRxT8WborARNjykKeTVtzIaesoolRBnZpLuWwFrbI+auKNgK
sMrsSQk7A0BRV91ovXcjU6tijlOaorNPfBA6OYCliECWDhpAShclnQNCnCsy1A8Th6ACCn7Zjt6J
LLkfkADbsnwuNefTqjBwZO0G9PMuBlXi9flPgNTbCN8cuz2PIVOojuMG4x6jW+YfXWhA12o2g6/v
QsM5UZueFVXuPA+UEmjiYei3VaCufIseZhMrJ50iotUnmiCoqkhuH4N+04SkVyj1RpmqdaPgDTBR
Rg81M0aSflRUZgvVcVYaYWBSN646nDSmW9an0U4r22+OQ1088BeRYXXBuhDFvZ2aj+y0DZGFPx2F
N1av+sWr9XXVQvMECH1gCrURjW3xjscEW7XaqVgVRvk8/yWBn9A2nO0w5vsm6q+l9I52Cs05k9pD
rpElTueJ0eU8Oy3ZaXXnQC7RfU4KE1f2bwvHyvdDYxkXa/CcgB2RsXZquwbDjsxOrgGQPzS5/9JX
9z4qea7Yx8a/GJG6Jk/NZSR1AMz9Y8pLrSNlnH9hqddbDQUgsKXDwM+NDhlzJBMYjPF2/r0cqBcI
9k+9xR6vjD5g8YdqVAr02dm6h5Dq2oNp4Q0okJPoNIxtz017ZERZCcszRl7tEMpm9SvcQAdYm7s8
J/8vICxnLEJy/IBjV/nO14dmAfhUW07S2RjA9SaIZynxO1+5xIqK8DeLneduEG6TaW9DXb/2VX0c
kKto5UddEQGzRFN+tcgRugNSsibP9kvBlzfZ79KyXqDZIwFLH7M2vGZx/V7L4U6husatdwxIJUOI
uC3q/FMf1UsnxMmsKFhmEKAJZUxY40M22I8mU7yN4otXy48xbuhzrM0u7R7Qw+CpKs4U9K6dG3O2
zUjLnv5dljwaXbINzgVpOFhraaGn+kjPb8bQZjtOZMnSVxSIoDldfEaW3A1Rs/aqiyLSS+1xpSBD
wP8yC0ssg0b34JzTPYZfhjm44DnpHaSvOUuQe3OOjnLtivmGFJeyJdOJUa/PEtHm8Yk2HHQjsKWl
f63JqcHyOeAfGB/tKT1adbg343YdNWJttMZdnzV7ORVntRzPlbBSDEnKtsFcUOKNImuC9jgDI8U4
0hp46QzinkyMkb1BVJTU0W+Fb22s3hOGaI0aQR8ILIAoXU2lfa3jjnC+eB7a/6i6PEglw1LDnHka
7nilR8kuTRLiQtXSdxqGd+Qj3Rmy/ImHx0pLL6UKlBChsT89NWq9qXoKvQluuW1/F3650nXt4pj+
k0JmV2hFKyd19oQME8KgoaYmKiX1eAfYU0nAvFSDjVtArvwstpeeHN9whNyWzCyRqLzqt1pBlWYH
DJxX5myKNtqv3A9d1UQsldeHsc8/iYPG5ooqsqsfbbEJ4uTs2GRIWR6jI45bRI3ZaE5yUOMcGJ94
rr+a4d2brfeu4v63h3erKZ99FrgpNt0cd1CVmN9NgJp+EvZTl0oSX+pvp1E+/QY7gEVutKeucsc5
Rtgpzf7LF+RL0lyny+tsfSN6w+3x0dgUb4G8Sxv0V2nwCskuq7VZ8lxtqk6i3PZPuKUORddDC4AO
QBIEtz0M8vtcZ76vjb8C5QTSbPWFaIJwQRIsFTAaQEt7bRobaSLTacVBnQ0lvTBee51QxhGoYtHd
teDiiuStVaKPjM/Ec+KHNg/cCLD+KHMY0k4G1Jc0FZUzutE+sGD4C18hpaEYXIf4UcUcLmZcMRQP
AEeWW7UZYUfqax3Vp3C8hygKdhH4dV+MJ8SEp8AcXKPFcET45sRTJLiMzOhaKPOyuLW60g1ibLWE
QB3QjFh3NBrPeIzQdWsVk7ewB2oaPoclgoEiaZsFgvvvSvjrspNndHySY7skVmcAiUG1VEKq1uyM
lJ4WrSmra5rWDWMrVNjK8J0m0XNBi3rjY8laxBGZ1F5/D82Y1S1WHiu2zYWXFqexEvtS1de5Zj1j
FU2xaqUbAI7ragx2uWbeNc59EZX3saETtFFkb7Wer60IKLQ5XSYpFwKLH1iwa+/QdNLLdWgSfzDk
96VO/I8RQcVNJXjGpCoWcgyZgvVM1pUtHTnMg/hsW7oTakSLcCj6ZkOUxruWm/dMlqEpEmCUnEkd
3pnwOLWmP2edck4NYAZa7WoxR6OBnJT4SeIzycziMFrdsSVwE43WMqqzV2ecHqNUe5DFHDoxnoqJ
aWTvCeCicxxRGnEkyg0XZ/MqnQu90ps2OcdAaW4bFhOTqYgw8w3tnJWPDE9YCMKaV5Q2Ayokf5BX
Q+8vlZW9BulZCbNDJNlxOf2pqNWYuW5nPVirv2rogXL0rzXXiK6a69Lw9lFQvapd9FgsgkpufNaI
biCOgyboFM63fV4/M/90q7B+t03/RAFMpdXHS6zaWWfeYw8gZJH/VqaOx4AuRTbiZ2tC5V6A07Xy
bzD4bqTfLnyr97cUTnwqSbXqDfmjcqL1vfa3JqU7q/VVPOWucMYXprL3xCFvWjYKLTsMonNttfyB
ylovRqGhfJleqjI7DfrkJhNyDr27mKbF+6YUIyU+GhmChq1hOM6fV9nmb5AJnx3RvKd1cteUxgZe
9abNXRkWV1Fg1bJVemrmWJ2y8TuRPlHq8aLBqMJsmslTRXKTgxfAizkKyykKVx52lLlGxIeKHzLj
bxP+5aIzo6LXvbOvWNhzvXtNNHs7iqxFNBAcpuT5Q1M9TN4StjZxUQpgHaslaWCot7HMki0ESvKj
wdL6JEoabU/cB872VYUSnm/4TP7XNFTCZWm0J9wCKvF/vbHigP4Qyffa6M+cXCmYkpyKbbwn99ly
soe8xqNIdMhr1WFHguawUX0fM2h2Jm7lrRFIHocGxJCefsf1uB/aH5/hFQv4c9KZcqUniuCSTTa9
TibEAECe4wT6aSUqD5VHXwH8M25ETvUry3dWEi1ASxiv1nT5Ja+7E/yEaZ8YHNDjoQQt3tl7aSC4
TkP1RNeZqi4f3b40t9ZEdzvPqbEi6iPdtn+TJqMH1oht7Uyd28KzJTGiXJkalZGRodbQA+fSSPQJ
TEKR7kGZX5Qc4dcxdouFY3gCNXjms6qNkGrQO0HhdCxOzg1D6rp+IKIEY5XtB65R+9vWhANcB/4j
J4LPKUC5XdZRtWs7WuZwBJZWFaC1tIPwJAKUMlopAVM5F0+Dy9pL/WL28gwPJMH1pTyXDpmute8/
TgR3Sy979gyr4GOP65U+tMoK3gAZgEU8bJIEMEoiNOrmzCHDOFpolhO4pkZ2YdzXz21Mopo6WgTg
4XALs2FXsW9V0nw1FBADNUe9kFoO9ahPQmZ5NQi8WFYFyUqi7aqFj+4t9VVG94BNmKpk+SItmG12
trMpS0xQbTiuabM3dwuvsBwMTeWu8jr9KU++GDJ8QLaTqPtbaT1VzDORWtjbzOIjxA+oCoXcD1a0
Md7ooWEeHQuFojnPcHyHw3jmEFuklvESLDTirDz6CArE8GPa7gwMT9RvhdwhCiXuKS13egLOxFeQ
suJCO0Zja/FpYCh0ahvwTeS9Gz3lqR8W4VKpK2MTMEdvBy4lPZZ4ucwOm02HUsMYfGQ4Jt7zPH5I
2uSHWOFtkZDw5Zg8vQpRWJGYl6AaflNQHgvjJc1zTgA5hHb9SYnkcx4IFAyG8lDPV3JVMRZpbIgC
mIPyRZLbwkUbjQKI7MU8U5HHW6Qhc7FVU28sUMEScBCsOKkGA+ZSmNBRpD/Cenhmgu7LSzUVB6vI
zkVmIz/hkjU6SDq117+Nmv09yY1ppxi9ghJHizdS/e+mPPlBILuauQ6t5vAOEmq6wF73XPTwbBVj
3LVCHoqm/GSLO6n9OCw1lROurPoaaEx1ykkD6PUvDYO5vAAN/MTOv2ptpVzRWOay8KNN7NVXztdE
GDcJWsC5dVhgAXGISvI1/TspmIfhzMQlqeguwcKhQSB74QJlXqmBspE+sDQ+gpQbOHXEbmDogC9/
0w/WYye7N498kABp7VTEO2kaO9PXMDua9OMUbceWTWZvGd71dotRBnOsaHLKhOGbYxWjqxbTdpyR
QYZYh/yNdKHG2ZvmdDub+DmQvNc+Cr+Z54OwLh/8SP8U1XiKvJhaKxu+1MHYxqjYdIyprWW5dIee
1J7dx6m+lPxF7yQiVnbe/8femWzJqWzZ9lfeeH3OoDZovI7jdRWVQqGjDkMlNRh18fU5DZ28ca5y
3Jsv+9lBOB7u8ggHw2zvteZqO/zZNlcyJWlt01Gw23M2EmRDXRbHr8fqos5SPBL2Pg0t2Dmm9lVE
+rlN5bNDtKfyRWEdu9PkenOpFm4Wd/pBRvtTQtVv9J7poWxrPYTu3CTcLhoChPIPZtE/GCGy1DR+
qvr84iil8NjpJyrMA6tEjG3Uq0lVjQB74OOgX08rxEW1upTfkWMcEQqfWSVtleKq8eHqVK55I6Tt
S8T8PrBD52nMxsM01PtIx+iF5Htyxx+5m/1JmNEnwKsPndb0u7jIX+CVZW76fS5/RCkFjZJ5ow3f
3BXORRTGTfNdzBvaxrKWCGJMf28M3+cXmY95M30xbOLi21kAb4GXIPUUY/LgvbRE8thCYqdlqeXr
C/OYnJNumdTJeYtQZAZkXFyQpU2HQsofWkImBT3FZjHvoBOBhIs//cF/Dd38sDg57rFKIRlGJiNN
u5u04tFDKoVQt/sY1bQUU7Acr1ExPaRi8AIoXEd3wfHYT9UPdN8nYyofh3LeJfAYjrEdbWD2YK3E
wkeXgrxs220xf+qCbHC18ZsMxeM/Hmrq4W/Hfnv428vWV/x6g6Q9ZDN57VA9mIq6L0R2G3vEJnC5
a8LKQxV0AD+4xDuLvde1lucSkv/Gzr3ybKrNuve++f84hpUVqXVIWUSMSXbqVOjDHC/uFlkABhUV
cuEtYfVrsz4El9idxPLa6P3QXVKVipGv6RTeJKKtExPvp4cAZojIIodBUx/Xngpv2a27co3uWHeX
zngIbQ8lzxrS4RdTcV43msrw+LWHmK5yQxRlud8dEFmSfNvzedeP+WtXWZDO62NFVaBgp+D0BLcy
hWvOE+HfZ6A8f23WY+vD9QnhRQPf+z+ebtWeIIMDW4w9BpXtkYy+Pi3Lj/Y0dHQ0E3mmgybPnW1y
Y9NHFAYZYRu0U8nZUHvvm/VYodVoa/qvnhwecQx/J9hFnmBLomz3sqsXUY4TVvJ1oX1zt0QGZAqo
+y4Zo3JrHzN/ZilK8S3XGeK8llqVOf7IYPyzSmXjse7J2wpbtTHPW7Cdu3lhmLScMtyqQBEMk0Z4
irzyYSBD8dzYWBEancF1Hu5kPsgdTk4ME1w/kyO3RsRNkNUyCDvnTR/m/DywCEgXp7oLZE+B2Q7o
uyqwYZF70mCX6aI+W5Nnn/1+nO+Ebz176ZidTbhKpIhFZ32uvzZEkRyHMsxYW2/SdizvZMr2JBzV
PiOqe6HLUKF4FbvKGU4CK0owtQb/jVnBhM/4MquiSPdk+ZJWGOE1iDytvVcomNyiLah8mPpJG/Un
a0TNPTjNzahQjSyVe8IAWZ2Yh29e3TDPb3o0bKKys+6DaVn3uYu4+q0JqbL7sFjypyiyZMdL+nsB
vaIo7RuaJvfAif2YdJN3EoYV4q+C3iAthbD/bPiUUTxp/mjNrriVFfP3heYL2byd4N/Um0g7qmb+
qrhUt0PcMFL77ZdxwpIBlqF8IOenfFjAD/SOsxmahRRYqovpoEPocflWFHcisPRuIdKoKO+xEMUd
UBjdpenmLJFyluS0VCi3lQCrMGI3QO86U9yQ1IobNdJTlJTPZlQLSln1fHWPvqf/BDIbLLTYNi5h
U5vSXPD/NLLbosrcMFUlFyyrWUpQByh2hmS5GRczueU0hOF1XRP1Seg9aXTnmN4YOg6BUHj9YXIj
vpV+ghUmoS+ZZCzcs8H8xP1OP1Km+8AEZKerL5GOEkoTGioFPTl+Ki45s7LatXbrsV9Pr884sLZA
GFT8YS5Lciwl/q9iLN4s3/veu8u1Kmrmrmn1YhMBnNrNPYyRyGnh60TAgDZ9gSrxQ+/TD3MR3bKC
sDHwA+NkfEhgMG462/hYWRk4IF9+FuZI+QagKC2O53EZekLQAGJp+tXpmCka7nitaMAcNaEMn2ci
pK5tyTwvhXIUo+gGvtBsBOymRB+Aaorhza7M45B17TaHSbPpQjI3Y/zLbsg8VWj+MyGbE6QrIphL
b6CDYgzEMbU7bfKexgTR/DzOjzUQHApaZ5a3G2si+tLrnI9jON68Oftz1GymqSw88bM9GgXSGQP5
LLymmmnJ5O9ChyiNMW1tDOryoRC3jjbqYG0HH2RNkyUvMgm3eU/ZahDAx6wSAifF729jzSRMFPrn
XspDIQofT5U1IGC+eB5OxnCxfjqs7UjihnriRNNzmHDrmElVTB3kxC5zB8N9DIdIBL6T7DWzmi5j
tnjBVAyfetd6tpfnJea0iZvosdfM/Jr6aDbyKQxMeK5yqC5akuCthwRSdBMDoU11pa7IlNXeQknn
1QSJt6NLe2yc5UsYcjllWA08w96N6bPj3BnxP/hdSXVYlK9zU2y12boSQIpZxHGfPCM+yS79ZhuP
44D5KPHoWVQemc8oPsh/mvezYOnXTz9KWfknoMvaozbFYit7Wmq6aV6Mam+5EfzZKMy2Dus8NCDp
w4LfbAsQ75jm82FyzKueMqNszVNPI2wqDTIUUG4Tgy4DQkX5QlnkWInBSVktSDN0UvWS8VZFF8Es
Ds0gNqi8yOodBQpE7UX9Q0T2VyFwEPb0KvXeoiaZ+i9zm0zH2MH70pSOcamjL0NsmG+9Q8HFac+F
ENEp6SdrO2fam6Hda+ZnskKBYjf197w2GKaHcyXjnwY5bETK4qpt8kfihOWAhamfI4WexEojQh2a
EAtojbj5vOEOHLfLWU0lWwtrB9wMyhRJtXOb3giaiUpEMrdfUq+jUi8RDIcY3yKfDnn03Wvd8iKw
q7Lkm4pN5FrVw0Q5YWPO3lGgMD2y2i2fm1a+opj6Otjpj7T/btm4BAdzDrfuEh0Zd+3Hgj9Wgf/O
LE3keqz46QdMr55M5i1J3ILaGUGrX0Cy9Pua8nLn2stuBsoRdN30YMRTv4M3lW5BH8otnlvn6nyJ
NWvZO6wo+bofZGQ4eOmNH3W8PLhJYZ5Kt/F26dQGJR36TRP7+m4ZyRH2yUDbuCbTZooe8SwhwqA/
3ODFtLexJeE/xHbP52mnLTkqHsyH+iln6bnTTAJCypD+TCNm8qHab+ZQHiItXz5oS3piRIrPkVHe
nQoeW6QbL7HDnNkkYwlXWDgEoq+PcUeiT5iXPyaikzdtOrMcZmSjpOveUgeJThVecUjeMc6jfPNz
KmNtY9M7Q/uFUW4nzOZzP+v+wZXNE2VZHxON8ZDQlGqc+DnPwgRisWvugNU807M+Uhny7pGAy9V2
Uj+lMcxNhGHF0ZdMXDwHW3OVV+BHJkW87H8qDnwxlgPvjf/RNa89wb4f8/4hhgQcweWt0R4wUWu2
w6iHO1JMD1AIH6myeHtwNVSfuzlgtLEPA3PjTRgZXxsN01thqNVC7f6oqADjSxTjbgIrB3zxu96h
yRx6bWT+A7G0hiBu4WS0S9sjXByNI+6SM8seAtWwruzr8pTxmwVN5+OC9YzwokU/ylYgr4MHs6Ux
Zl5wx2H+n+g3QZr1brGne7dZgTZGWwT6EtpEFCXZUXfETKvY0o66QIMdeTWxyqWODr2kViP5EkV7
M5VBOI0G7JFDfsCR5531sQl3Nb72vCfTG/Ktu2ltpFwDEKRyX7hpsxUdnz4jLh7pQVScRyjRJNpe
fh1Rh5dGrQLiDxZAqKDU+z4IEYdd8INzq4pkC3euqd9+PURzcmhsY4TMPNog1Vyai2ryN0d0LLKY
7Ef2iBdAaOCku9mJCQ3NfSSc6+7SUHAGBFVsrRKE2oJ3ej2+buAwV/u07D/xqDvqY4xGQ88vbYQ0
IlZ7icfSpSus00w9lUuwPOlyKS+yxWEAt8+HRbywtO9cFw6zcOXO7GcoRA59YVCInzFDlQxb2PkZ
3C8xDo4dX9BV8ttfGrUBLTcCkNDe1kMZ6JkAZUkZ1B2ohdPYFsmp1pyd25r+0YvaPWrm9rJuhjEk
i10SaSb8/mi6rbYVjcvopWgBY247m5wyyBZnM6UqnKfl7AAXEDN6QA0ZVskPpGkxkhoVyQue+uqC
toRcV4ZAzuviqxE1Greu7IgH4d43E81FLPkb7B82DKmsvSB3BCHYIBWAFNGTF4MSL4mm5GJFVcJn
TL+xbOV8QEV6GVmeBOVE4yLFBpQbEwUTbLoXac/yQm1BXjq9R9EhoQZZFtHsi7K3D1Kvt1QXfCqP
fX0xp9E7gAa4drBIL30RNRcCn6GDEbPE6BLRCFkPirTcckpRBE/8kpW7IIKsrLljEKycecBI7PU/
xM0k8LRXk1VdBvVHiCYaBn2b3OoI4FWT6JDi+Owp5afLutcl3Fv7lElUOzcP2JSTp0ZhNozmmxnp
y0lFj+ZmQnDSIE5dpU97vR4vsW0DvpHMZ7Slf+gKPkCiT59MWvDb2muusmxhOOuDq27bn+E2MVjV
ToYihekcxmaS2aP9QtTZjba23Hr4/tAJRZqDUgq0IvVJ3MRhhLN5BOAU0YfH95Ts7Sf7ORyZ680E
Iyex+9ka2o9pgRBag3FRSCSXw4LrCVYZivU0/eWB+V87xH9jh8AuYGIH+tdJMY8/yrKd8+FL+c+e
iL9e+JcnQth/uL7p2vD8CWpCMILF4j89EfofjvIV8bSJScEySBUoq2aNgzH/4BBgAx0/MuZSh4CA
//RI+H9gjTCVhwJNiYvN4n9iksCw8V+iWwSlQ1i2umkLfJW83z+ZJPLCapdC6vNxyuXLmI7LLizS
F9iJFUN5IFvXx01vPIBvXPam7sKzNG3OO6AMbUk8hU846bNk7GgRESzdaB/8pcOKlNjRrnCjnuFT
p/ZOQPK1QrY8EqG5K5DAIxSnReixGImvxeB6G8Yqyg5c7YVFGwiVyfM0TtXeN97KkPEvTBZtU9Eg
5b2yeO9Z2p2gDMQP9zp3wsfqawrd6NTgamKqYW+W0Y+PSRy5OzuHl5yhZ9+2NQRZO+s9EjfBtbZZ
9OZbuep3Of25V168ZnTTS992r2n8nKSITWYfPSVwpGMErwMCcUOTFUJjG/0cW5eWt4qpnOsAiDS0
uspgWWCSSqHlOR4SeLvCxWtZDEDzWGu2+3ZKlg1YBIU/wyWapyxKQ9hj2wXkb6BrUwb2oUHZkvyk
UAMO0tJeXdUVX1LAYARwQIQg7LoYYnubUE0VeDM2fuqlp8Rub5l1G6dOANeLTmUM6skq/REI3jJt
6ZJ4pwlrQcA9pj4tpj7uGj9L7qAQwk3qo71wh1sS2d3FcL+2cZtdqT7fLM0SN+K6imBK237XSJkd
cLVlge7Spacdm+2tVjWD1axwrhHgSyCffjcwEdKZONilox2sNHmzTcffxMC8obnDA0tk3EI+KsZg
Ee0Hl77D0IwLcznvGCN68xyyTrTuW2hUX5qJ1si0uA+9L4oHxzYlf9QZc6sOa7truxtFVO3E5P3B
qSpxFEls3smagalr/wktrEOHK68QzOVFkQzJ20Dsq1sEgy4euGRt/gB3mr7mlAZpRvz0vDDJAJ5A
FjMAqJDAzMmnfO9WlOdbG3PejA8bs2qpQ1SMqX24C163qG63mWsPxwKHwbHPqSJ5YnQONeoEwp2b
hBxUJrnDwRCsX0vtB3SlllwfYh+biKdQlTx33j4eNXFKqck0ZtpfS5yyqtUg97qbG1deUgd+x3kS
5vzhhKag0zbL2SFagDCa/WmRQ7NNB/G5Qwh51Cc6zjk6012L9CFYOv0TTBm0YKbp0Rurb9TRvo9l
yEum9sV34alGbfi50MZroZcvS2xwxpXJzfYQp44kXDKFcFmL6jpVcuuT3+RA/PWWMPZ52fZtQ3OO
ILSGOhCZIO6t+pIs7rwZponpm/kyJ3pxjKB3+5oHUbemqWmauF6BN+ZJ+CEaNQIUWOllE60Ai76R
kZpo4rKX2SXpsUBBpIzVPwtggARMo95bQovzhQUigGyPKc7V8ToaqY0BYgHrSDCX7YUPaz3xV/6a
pOOZCbsRlAxIu9wUX2tBdEnh1w94VZErNVdWJ9aWhgKiRr/AW5K9+iA0mJodEN8iEHSX4in7DB/3
ezbSZF2mXpWvYHXD9tqMdLh2jN8sBsGHo9Ff0k9hTfsQPGBQoQ5fUMKWKMYGanmFa19Cb6Dd2U3G
honvuJ1r+6sF+v9s1PG+pCVyGIWqvIddvgdV96Ek457ua+Lsy8wQe93GUTpVmz7D+p/USM/7BPTw
kg97vXKewM0PdznFxRGnFWQsWxxGSlkttZmIMgHCnPI1N1v/RC0Lifwl6+sDTUdUPowPDmYgdPzH
xly2SZgWu8KrP0HTabdgoWq0Hy3aP+utou0GE6RP9v0A/nG0MN87htMc+ylTsSHhdmyTEK92Ou5w
C801K++pc1pSNBjoxu5D57hzkNLjPhooSUGjxPgwjDBwreJhNu0nMRDsWuGDkZEUmyqdX8Gvghug
TvL8acktViVhv+wW7zQPAA8K4QSTnoElRYUwW9ANPf1spbl+pXdNJNwZE016X2ZADX0fVTfUve62
c77Varj2kQhQ80ZKUQiUiM7RVMmnyPo4fxvSUFuVi1pnJKS6I5KnENeQ890uiCxVAHK8VxoraWPr
usu8qYlbXTpyV/ukfOt2HWGvGjWhLbG76dYiqLWDSnoKj6LXv+oDOa4dga6aSnaVEiRu5QENDHsl
zG3QF4ISMbstgTU/WbJ8zBwGjFklxlpNgiy5S/eGhxGid/RWWXJuRBQ8mwQecLWr7NnGerGQZjoq
lXau6/6oqaRaJiKHQWXXJoTYyhYx0NKTUTkHOkqLbVVDhkJDHFQqATft7h3YUuiue1sl5FoqK5cV
fUV0bq0ydCeVphvF5OpCnzl1dHjPsWl0qDhcGqLeCzJRGAMql9dRCb0TOJlFZfZaEraPrXJ8Q6DC
KBASle8bISWqMyYebhg9NcZyKs0Y5bR8mpCMoJYzKAj3YJmJDR50lR9MGzQlVReqI9LBJhf5plbV
Hd+6F3551FQOsYWxm1UIjVNfpRRDCvnmDXUaNN7BTMMv0SxefYjq1GmbXeSQdKwTeQzi81umMpA7
lYasEYuM6xXif/Zt9MWpdwsXqcsbZPpvdJ4MFk8fW4+WctY9Gvb4Fg3LTHpy+6ClVwYFcEkEMxNw
/RDyASkS0sLpb5pNd1BzLRYpoPMTle4sCCsuGQsCsDAb7m0zigMgBcw2Djnh0MlwcpqaahbkXNjM
7deJUF26/5pKlSaX4WrImukIgdO9Sp5GUfhQDcPHbC4Qs8BsiTpOrs6ybpXKrU6n0g701ET+UL01
PfqEhtEtEMRdJ8Re+z54VYsgbHOqPYJ+LWQBw+uisrJTlZpNfs+WFrp5QexIj8TYoRPWWB1Jvnc4
22mdb5EyPZN38FoSyq0Rzk0ZHy4tcd2syhoWtR9slePNNXcICfZ24zHdWDFnn03otyrGMreSqsZd
ONTyepUPHhIUrnvla0SAIV5xsEu7d44f5jNAriptPFuDx0cNO1xY56cwIqS8UZnl75v1mDvh1V+P
cQIw5XShr6R9Xp8RZ/y18RxPnhudS1aL9nPbVchjs+qcrOHp62MuTuLOEV4WKmM91PTmvEAG2fUq
gT1MgAWm8qXIekQgCnC2YhPbSHbndbOyE9e99QlHkvW+/iJaZ1LefO+9xio8fe7KU2sb7WE9TnoN
KfL/2Kw/0fb1Nydlir0eXw+9v8ev91xbueszhgy5S8o5k6e0/rqkrnWuBprtun9yhZkdpJbdUX87
FlZnGCnrD4hl1g+JF56EY/uAn1Wj1SOtBKmT2l0fh71KW+CeFaxt0kZ1d5u1A7vurgffN78dW9/h
t2Nh0mICtprjb8ffH3pg0IM0xV6DezXbxjHBC2sntPlHi1S6o8BGox7bwvmYS5CPo/pG37/Wv7WV
1685p5u5MNvnh9xp/Fhkebij+MExXUTVkSDa7fuL173f3rDJ0KW4JJmBKKen/b6hcy/Pptqsx5LW
KbaNyOfN+hHWt8rWc2x9w1+7Uei+mXQLdhP8i3Ov1Zjh1F62zCEQ4K5QN5P+O3xd+vV5bGyXceRq
dUsxBzMAsjPmplNktGSeiNTCyb5+bVFU8+pf++vfPnUZzSvkHlu9BCD9q+stzQkbhPoiCRT5azN2
t0wW+gnfcYZWe2r4jdbdiDScM0Wrg1NrGb9W97ZeRutGiJRvQaorqkRsuPUSFjUGBDqyErh0rJKL
aJ59LiL1cN3T1UN7SGsd9xm7/pBmrES7XVgKevSy+lPDlHKpkgH1B0fmrG0eOUw/TjYfHONcNgwl
Zjd/busQqcMyPZPEZc9N9uwlzgGh6KcGQPhZaCPRwUyl9zh6iXoUYUrQ0nksbfmhrJCPZ17xVFok
GDhRmR5i1Q+ueitT4yWLOWj3u2pRMw9Tg3TmIO745Wz18vTYLu430zDS49C7W4veKp0/YZ2xe9zr
Pje2fmIhvmh8kokmZhGkheA4ADHXui222h5qsIFh/m7SoD7ULkIJItzA7YJQO5NNtsHRjwXAmbau
o5uXfhr+HMyS0pHMMZBG9PjS3LTIPJuzszuWP7nCP9jc6E/Yd3wyOpL42Os6MNy+p40xohvt2seu
1RnAXLCAs0bOt09FEzVjs4kjPO+mxYzQaNALjZiei2NmkiiwYA1gRsHpVyi66qjOuXlouLWsu+8H
f/uZ9VlfyS/ef65q3T8prMqgsfzb+lxeuy6jjPqxZfD6fTWZj2HFmbZ4KCPwkEqSAXn4a8OyJPDz
jPt8b8szHlAIj/lSwyzV6TnAbucm5FMI5grUBv9x0hfSmtV7tCPn8brXZHgqs2aZTqjc358jeqTe
DqrtsR6r1RJfn93L+sJevfr9Ld4flsQC0GxCcdUmJrcysJX5cY7aXaYUNDJXeph1932Te2l7GN3x
lOYUPUHwWgj31fnv9VwjiIbUEtT4dez9iXVv3bioruAZlpE89Cgj35+IsvkLHmCdgYS3WzcSv2dg
KIq/VH+v9e+SwmE+pCH6vUTnO7Rd+5rjTdqLVSijNu4qoVm/16iofBRT6ns31S0Ju8UbFeAJQwx8
wnUz95VFqwABNMIDjzACEW77gl8NX7h5HlMJRp2Jk6MGGObl1Xnd84mq/7X3fkzFLgfmiPkTi1OI
DJBfo1S3X39cf+UM7b9wk3QXLk90SBI0ae5GJkwix/kGSoiBinDz87o3FAU0Tg3JvWVyZ3BhczoD
fXRo9ruGS2PDIieBpaE+1bIOiJX6bOuHaUYl8Cz1mHQn/vfJnZ19Ja07JKr6nOZae/KGz3M69uex
nw9S6ibWd+6Spps0e5wwT6APq3O73h9T0lMu6+Mpp+8eYBJJaftFSd4GTkHcZLTMKK2a6eRlPzo1
+K+btPPt4tir+4BeaAjWInpxWLnz86iOrRs89/iq6eNuDXWyra9bn+gBCnLnWO8fCEm4D/QZ9O9Y
QbT+9lPqjd7/x/X/Wl/+L495+NuRqasP+f6D6+vej70/fH+b94/3fgywAvOgiJpZK1Kcef945/WH
RTEy9fj12d9fE+defFwMDGjvf6f119OQtTNGEhXWS2s4L3M/nAF/unu0Ww8mIinikkSyAzAQs8Tn
UtbU2UfxKq6OthJgrQerZXoduy7e22nqHhfc8gBzq3NFuwSHHMQHfT1l1jN3PU/eN5Pw7k2YYFNd
UqnvxqfUSpszpMuBFCNu/+OCbwh3Pw0IAFC08dR9WKaCm4mhPs/6IfRmeBlNOGieh3A3sVDlYqOi
2ycFXQXMfSR5JGdFQ2267kwfPznFdkOGlKai71aUbjIbjwYe1iTglo2kNAOJq96DuzjgmBHQ66Ex
EJ0AqjkkHcmhHbLftVr+v42F/6axYFiuA0ryXzcWjl/GL0nyT5ilXy/5q6VAqPsfHkgjxyRCXsA0
+qufYLj6HyajMABTz3aEbsEx/aufYNJPgORpgkKi2u+a3ns/wfD+8AGfenQadGHwjPE/6idYql3w
DlOlzwESjoUbLQ3d8+z/Es2uuz5qcAb0F12m2jGfc8oOINM3aWncsgRBSF5CM5ZjeTG63n71FmYZ
Jvz1c1aA8B+M5WPb4jDLw3LEBaMbYM/s6dzp0IKyWrvosFiQMhjNATYasr0OiQ1hLyfmSOAWAZo/
j5Cor1bWfkgkpcYOW5kNzGVG1XfWQyY3mmsEJDsiQ4R/uOsNrFbhgJ4iGtvjTGzvZw/VFK1NIYLc
B5zjeaw1kw73y1yO4giltdz5ADUeGQuwJLtVt63iKWN22D/VNGiDRceb2Y9IgsGrebeuj3ZL677W
Zbw1/falrqYjFXO5W7TOuUTY86Y+Oi6pRQFcaQ1LsQGoUl0MO80R/ThNoCchyaPMo8ihHfRNbCtD
xzB+a2mUwn+xEeXIHpHySM6o5n7tnPmNtnBzHyPxZNqNhNOkmrVztRvrrHianS5ndknmCIYWe4PK
w3keZbq1a2bqrRf+RCpJDEkG9HKyXLCVNhiqBBwCxKRtNmYANPweYZ3RlscpTfbpMPY4P6NbMYXD
KRVo93PXPlfV9LMiMvph7LVPWqI/tkREPxfONMOqaqOXkntgJ/BkxbUtb0ND2IMpcxsCvv4TR+R4
gd/6jdube2dhhPZ5SuU20rvuWC8L8g0RBbKLy4OsRI0qh7Lf3665x19n7P8p++KxSpjN/r//66pM
799OZJeYKi4OXfcJ0P2NClxg3UPX17oENaIV1MP+6Fi9s4snMm1CZwA0ZEgw7EmAQj39jOJn68gC
g1NuI8UnJPph8GFRaNgGMX9WFIcG40nA3tq2y2A91iiM/egDAfQwXWYvOgs5wIvWh8MSk/SXY5fG
T5Ycxt645wYrdEkWkq91BfO1Cax9TZxiQ6XKqEUCvUEu18EfDa6ynQ6u514V7SHG5bgjSwHAfodn
RmZfxLC0by2qHn8RH4e8d55houyGZfyMuifaDi2nqh+52LORR6XG/NzaXhdYPaQW/PMmjldwPaWF
HxYphf/y7//gpv7PQF3VItWFGoQA6upEO9m/ISql53oRuqjyhcJ/j6SpE+cOawqSOetmRUXghw40
rTh6yK9TJnEnz9rjJIfPna6Rtwv+kaRwK2IG23yjHog4Mh/Ko2UUzXVOeqzx5g3+ZbpPPaA+udpE
EJuBfeG3buVonFMSBIImJPeqT61HI61Ofdxi55++RqWdnXM5vLVUBVHbJY91rMJuEsSii1d8bDRC
u5FMvMJoNS78lUhoM62D10finDcjgNh6enS88COwHfOAQxATtzRQCpUjJbdkISNFyD9RdV3zXJaH
ol8QN3jXVi50GbiL72pQLcHgyT8TvfUecXSd6R4XR32xvpdufx0b0zgKBrcZFA4NR6MO6jKtPs7R
eLVDa+sUuth1tkYtGatd79FUipneB1YK0ciOKhpfcxH0IxV0Yg3BghexfU7RlnEfutP4VQlNjr+1
OtxNyFAKOJbGUIG1kmCx29T/JJTjeiGegsyXq7Rfi7ZKXhx7OCFHBZwHZjIgNo81c0yji6zhBTIF
05HU3+l9pGPM6Q+w2nC6kFZd6i1NqVy7D3GLQRAp+EW6xiv4jwdsT/Veb7NJ4VvNTd4m496PPajA
CZxVPxYFZ/N80RfwtGYCmFrK+ljnmX3vI1Q183jRYo87ycAlvQySdC1UXJbETIDkZwv3qD/ZsPRC
3xsDurbTvhaadyZdJ9lEhuzxXtvOi+f1Rzn0M9WJCJyYUxy40L93kNs2jQnmtzeZVqGz/1bGbXsk
wMo8I0HJu06/cV4FdDe3prlk19pBTp3q8gIQ9WSiRrqN41ySFWfsQ+hq+xqi8cM0P1lxYT+G9BMQ
7TmHKcGy2M+OPLi+kCAb2DDz20iiiykQkkyJS14eS6qmOA07wDxkcS6j95lWAHb3vsn2hnSPXAQo
gkpaorPTHjSgIptypHmZ6pYfDGmUna3WCUYzsg626k7Mi+D2lEXXeOTuaHryEVPSN6h44/HfDwP4
6f5p4HXAjps+vAMIAJZvmeYKZf0btdGMhjCMcDo9wwIFjR4TNGeW1L19QZjw4Cynxbebp6z28OMQ
ON2I3idgLYg1kZy4WNodWRgEcyeLQ4wylxcRPx+pgaCB5fZ+Im/8+xLpzktSnCmzy76frq0TkkhV
n72SHDHyypwdjp/uTIsVrLPV3WtP0jzFa1vT9zuNQFpgS8xJMHazefWjPNm54kDgQUeX2IyIt+Vy
vMLuo47Wtt2uMA0ckFb5ww2t/gJf2tuoJsmmkuGaZEgwhVnOQVRe6xj0QdXkmJBocgTjxBqWis62
pPZihl8npBHHQreLS9Pa276aYI/76PhyoZxVjP0wnkizpX96RTneA4DUzN3MhXW1JOSJTkdWmfYd
Wkk3tw+dJgrShrpi34GbRI2tOZd61j8ORfx5kMlXF4rdwUQo7usu6SQGYJ6BQn/vzHh5xRjENEX3
JULqHQh5M/CBhZM8swSpTNF9cQFfUMaQPzdYwz4JO5p3RmffRipodC8KfVf4M/MyFHaXJOLr7aYU
8siUpwwA2aFt+EZNhej2ZXbrJhcsUYWeropGZWDJvleQhQ/1/JxoPgsxgYhKt7T22Uz1/kqp6INV
QoqoiqtBFExVy+LaL4Juudocp6H/b0jB7m+kYE5a9Due0D3XNR3opUpl87eTdkQ3r0VLEz4D8MOs
OkT+JSSk9UInrj3qtvlRNuTiaNQeB+dbuvjzzXb2pN1UgZUs9Rc9tA5amSPO1XNmwRivt4lZmdg3
zela0FiC+faszW0K/8zVDlnjPWlOPv/plRANPF+Pn7E4gZD09eRgwz9PUNTv4MEMgXQaP/C9Ztja
ZTHd6oqxzBINEVTJlF/NqPfpSI9kRyfLVzcZjUvnZAt9PXzRrXUbpqcSr8V1CrEguiXWVwJi9Gcn
zBsm0XxpbqN/9GPVEl0M1QaGr2BH7pUMio4r5zHFXgUHIxcH4bTbOum1/b8fLmzFcH2fpqnRwrLV
2sZw6eYL01FfzN/+8OVCtfc/2Duz5Ua5tEvfSt8AFcxDR0cfgECTJVuW5xPCTjuZ51lX3w/4q1KW
+6v4+z/vyAgCkISVIDZ7v3utZ0lhYNyn+qV1x1gaj1VJ6/mCO9i/Izn8shbVEBaOCXaKgb8lhHsg
+t1NqUmqAyYtvs+KY45004W6jRIfoOmqS8on0Rc15qQDohzV3joiWQIdC5u7MCWNqEam/TEh7CV6
Blu/CFJsOSX06qIxNkQZMibQeuSYk5I8SFgZ08R8rfOQElIfhk4OVO5GBwsBw7E5t4FPqrOYBh69
5K2ADve/CLiQrB/M7eUkGbO8S5YNnLQ/T9KQ1VF9UQftnj4iT8w4kW8j6YR+o9vVYY/GofFfdDlO
cEaO3U7sKHDQf+jxP0gqciOaOqbF83XSdFTdtXEAfIm9VlcrZpCNskJeakmrNpaQnloXAjLzjuTl
rKbdzvUt4vh+BwKUyLn4GRSOCuD5Jsz6GxEalNeUIT5bGXeCGYAgA0S9thrjAwvQPA8PnsLAV1yP
irUtEf1fzCYiBz1bSaVJyoMI9a2kx7iSzWxcSWY8HVOVRi6JyEYXogafLCrewirUXdXmJsoWKGA4
mgnhAdRnm8kxDqLwRZA0gj+i517o6puoU72pS8KDoSvBqptC9UGUphJ33kXfZw3h4HQkaEiIaI96
J44yxlcyrK6wH2BbjJiLRVK+G4k4b/CGNu6/F33gthwY67jjkGt2jerNVgus/UOmA9vNdWkPaFBC
5BFYurAR6DTNE8mRK1g18LM2zQ5DPcHnDKNVU+hMKqfdfXQBFdX6QNTaSj9eCoCBcSSGNzhgXjql
odloRkcpkg8ZE/27mZBK0Jp4aDTfJNpFWQ10xfHMKEwYkUqZ5cg5fNK+M/TEUoeAdnkCqWF+Z9JA
3RRidYxK4TYdJPO2rgRk6mEKp0KmWpU2R8gJ20rEBowyAC9SIe1AtBUa5VM5NoRdGepbMa+DJyUh
5UqHH3YCmrWrZ2QTIcHP+Aqlx2G0MN2TcJ6PwsSoE2LfJEeN20Ni9FoBkXVsGndt+ZgRcXsLI4AY
EIpwVOewMzS0PEEGDb1X9g2ao6zCUDWokUWIwPBlSB1u8EIP5jhoEUFSljzAgAwjIbzBplF4AM3B
w82biLPXRhb/Uoqs2E4jvThuKYa9MhRNk5w8M+G04wC8obeU2uPQnhVlyrxwAtRktAG+4zEQD5xc
87te9mv8n8FX8TcDUhqzn02dpagMRyVTmzMFRPnHiBScRQY4qweloNM5GDMrhlbWGbuGisqRh9L9
Rafpx/Gt3hqJcJbDOfqrakoSH8ZqPflViA1Zp0cxm18Urd4rMZnYkX8nZPlJleP8YaYkyO3lJMox
6kmAlhQbQpnUc0CSkakrJPNAfSzk8qGNTW0tNjy3l3ZWqdvMplQ9bIl+50oE3XBrJv5nb/b3YqpY
D0GQewWXmVRDH0yXFNeeTwHF4ZlpgocsSkfuzRHGpiauqM50zCxLqdcMDZoeJDcbXypDZwwJKrEE
v7XTwfBqiFN7ATnJ0a8KMBkZ0L9Sr3L+cJDfap2yh3eMwcGyLnjGg+7VKC9bMLWXB12qejcNyPip
Rlkjd+DU561GQaYIH5VLVW2SiL+bCmP8kPln3ZrfLV6Ew+ib6dZSm3TbRRhZKp/WjZngUy9l4sGf
TeSZqNzEPqCcwaSiTE/xudElFCuTnMzp0P4W6SaBypMYu1Zn/Mpm01HQibrTELixNwgdt8tik1vK
sJfm7kwQgwZKQcXijRoJe6HLdN8ylQXnU1k3FryRSOPJFeXdVkkY0I3Shd58JFRemvbrnM4e0qjM
P8pVwUSfqGtOCIKKxI8aN2Ir5MdmTKhrDMJT1MO8zv1SXNcTihkDELbb0ekoSPTY5/KDKIYV5Ioe
kATCKzJLST3q9HBFsikzfxmSlL6zAs+HwwFBiLknO6wqrDklmS2pFeC9C+LnMMYFWY2igguwwXMR
SCa+HYsxbOPf9LE+nTgPK61BZ6Ol0rnQ22StFUqwixDX32LTBBPTgj8fquyXpN7yxPXfhYLwYpRy
8k0gDekWzqMys6f2vpolx8iMdgVyjkdgHh8UbKRDNW+1lbW3gss9xkoFBowOkDVvEzcAI+/p0VNG
LuptIzbKnR8qhsPkQOqZuONsX8xMLqHFzLFsAIotGH6ryW+/Hj70ytRP8RMcgmAXNhByxg32huIU
CZ9RG5pOy2zmPkwxBQQGbLqp18yVJBbmo3pJszVVxMoV4rRYg1ZBN2jpTwJefHAsPCvJfNQBRkCY
DXn+jg26NHnGHacTath2zONtoOWPZJABbBRzcVeKD71S0+UplOjV7LNNVR9whxBkgx7Ra4v2U1Ji
cz9lWNiMFv/6JYm8QAojYK9tdBoCLOezYCcA+UbzWk5Pic/Pjs5RGLaXl2rEH94mPRkcmgSxjVb8
BqtLgtXptRwzw1HJ8NnIsXbDJFtxZ8wuUqEf07tSrc9diysutSrBKzQUa5cOXrXlU57so5E+mQDo
J+hicrllbQb0Aaw2rWyd5YPIr6UPbU2WwpdMMipnGHrjLtZKag71J3UKgv+C0lqNUUQebkIUqmWk
+lrtUdq2keRFyJ8eNrhlFKiC1lbAv3xjquFj7LeCWwabNG7rTTUNYKYQY+yZB6QbyPjJ7gTV32SC
2XhSjV8MtFl/L5VeJmqFK7ZQGdI8RNad1f7dqFE4Vfs83WZB36K6VvydmmQ1JwqYqDFH+uRM/9Lq
gH9vq+EcFJjEZXMa10o/7bIME/TSbZ609zYt6y2Dd6hMUzILH+J1LkzyEZwfRsN12cW/CPpJPTE1
iX+tRCL3enM1GGhfi6JxAn3yb4ShuhyHHg+TVVYkMKsqnVlRMpkbU16N3NgAG0IlfZE3Ij7orSXR
SUjaWHeSyBiOUly9XSgWu6KSzSCA4Z45BIuTZt1xs8DEFbvhmJY4E4l3/p1W6JATiEbP6pTfBjVM
IqQ2tGnIubDw6Z5lPYGIyV+gx1/gyGsiiXxds9Hpu38/Kf//zNJ/MbPEMGgupvznmaXj1/A/Dl9j
9Kv4c3bpr4/9c3ZJVP5B+VXXKL6Iuk7w33WCSbT+IWqKQSeEmR1DnhPR/ppgUoz5Q6Jq8CmDRLQ5
iuOfhhXpH4psSToDZMug00JZ93//r3/r9TQ/tv8sy5sWU1X/NuAjD06VNCaZNE3CNqP+iF3DtpYy
5ZrHN00VOUiN/IIKXndZJ+l4E5s6bA0ia2tkqBaCIR2Aih0akiMIGTFZVAndKtR+qRnRzJhvSTgd
d02IrHdZkMgDnEE2VVfIprdMQhCglEzlW3nVpPwVVnPT6iV3We38HMHSvHNZJIZfAY+wKIjOE/qL
SqBUqrsq6wZqzvBClgW3HHPuyyp46XwbZZ/mrAmwFszKvDD+tbbs6yj6uJMkzGrCWfsyq2ryWWdR
SCayjGW1vailjbh3Wi0z3svcOga4v6btl83lBYuaMx20yyaaVYzBvFBmScB1oXVqSLCrtk9mxMo4
S9+WRTRvDnjVqBsAc533l4wEiVwwwb6B7YBwm4csdRJNWC+K+1Rq6OT1CnPZtMKoc5ZVo6OAnIz3
WlmXnNOGzA3mf/5aLJtxRCVLioTfNelFwx6rDE+oxoAEpwnxuDeIAUixx9iaT9mh7D/bbLoTOuKK
dPKFbLLaDm3Y3daxOCs2+7WJ3gP8ARyBuotaEmL7Bz+M15Jfk59gZg9diCEeEOSRzFENZ1DlMnMZ
3JE7VMGQvOSISdBK1bNPsWB+Unr3k8Slpxa5yD96DzEXhp/kkiFFvaQR9LAYOMo2mPWay7WJ9eox
vbTQ5g65rJKhyvULwPh7CbMrdXunFmg+JX0GUA94kG34puC7RP2rLfLGpaff7fg9d7tlDVHcX2vX
fUo5YMa+bi/vuW5eP7fsEy0fpAVoTLeeuhIzzD8P+F8c5ufLy2EDOcTPvKx+v57sETbUf3xXFK18
uR/fYdn87++rZ5lgksNVvB4gAwj0/ed+7OvT+LIWNMsrDO/Hn/o+BT9O049NelUDOo5mBspyBcJB
Ktc1lZl0vl2iWRGzLPJ/bSaLMuW6vbxcA2BEdza/aXnl+03XT6rRZc00V0ipE/3c3x32x77rny+n
Wa/z4+Vl8/qe67fJW3gbgjxCeZi/+/LC373vejyByqBXJ9bNddf1o9d91//bdR8Eittah2rx/d/F
y/hIYEHghbOYRpg1eiUJBiJz7wipaoJhwfj9WJVNxDYgrG/jjukQWa8akQln8ucpSgfOcozr0X5s
LsdKjASV3fKKxc2GFnP+4xOxfJvWn5nw/Om/+9yy7/vDy3uWL/J9hOv29dM/9hXZCDC9Jm1ymFOd
S/8NQEiG3qydhYaRlY5ofubtKNXHi/NzVZuQEaXp3Iz+fKnsNpkSrQm/4JeHCQauZz5YToRvwm5m
ldMi+62XR8IfbwqWty6vYZjIdte3LpsdahJvSrTjVfZ+leo2UkQLLQFh8y5Tc1peWN63rGnNCFLy
ur1o5q+b18OQ48HMyqyjD0XUplbOiPsynx1UZkiw5rVloRUWBUeEyM4fL7TQXCMcIXY3S5Roof9c
/N2+NqHdBSN5lUcvawuTbFn7VksvwulAGjel2kvrsQWXBJZBJY3bxJfNxPvx55u/P7fsFb5FaBfT
i7GgbmLq57tlwUQe374McCZiSd/p88NtWSD5pFGcN5cXpESo5oH+s1iP/VYUwma3LGSDCBY7j2VK
IlbwMs6nCnfu7MJVhF2ACd0dKYDaWI0nyGk0TlpH8zeotOHXxbIvLLQP9NsSGhr5shsNWKf9vMg1
/r85lqwf9oMYZ1SvFsQzdaaGXJEFNNNprXc61y0bRMfvGS4GkHRqH847gYSCs1zz5foywY5jwr/w
g1l2dstvR5sfgun+kuIpcHxFBg0GhNhhLqhGVz6fouXE+Kq5UaUcHwg8G7Belrpb1kKt/mtt0mHi
Jh3F2yyjJowPieYB5Ro9jUVs/i0+DwvRHlQxXplThUiFORRtVC/DedHQa4pA5bVE1aNpNXheq44D
N8oEPIchWvJRQFcEqNXaQVmhoGLC8RhNXENkidnmKOCXnXt16tJ7u9oaFkn8986rGWF5Ob9Y9PMI
eYCkU4w+vKx5+2p7+ONNy0GWbbysuifLzNouf+dCzxDHTEz6maCcTWlAkSO0l9l+QHNydROMUeX4
JTIlCSmgFGjbxVnwbS9YhK7z23F6kTqJrfevT17f05L9mkK9mI/5r7cvR1/21XoF7+YiYs77l/b/
sigcl21+ZbgEylkU+7evT3og2kVhUqz89/cs7/5/2Le85fuvLB/xo+EzsILZY/5PK8Kydv3uPUIO
WNqZ5Sz/gavZ4u82l/9oIpDZdmrnp8J1sWjKr5ugbP5Sl5NK7SkAh/jBzo+WYnmaXd+4rI1GynPt
+pnry9+HJVI+3/zYCdyfw/34s8t7/uM+nT68o6SKp4ugV+WafvmyaIOaQ/1cXbZJnf7rTT9fbjSN
S/mfX//joD/f+sf29+ofxx7lkbtO6PTvQ/9fry9vvURFsW2kzz/+xt+v/v1fun7pZJIeJqZevD++
wbJ6fcsfh1he+bm97Pzj49+v//F1lJQpM4ZgyKflPxbpvzazIoZ5LEyb5R3X/dcPGCrcofKSvl13
+Wor78hPzhSmrlldXiEfHGXSfGD8JjgrIpgEszNmXizS/css4k+o5KcIyVhddi4vp23JaPj6zmUN
dJy0WtwD8fVlvZsHy8vrfxwOG2yzkwd0686yurz+/ZeW7bi+PFzIMPbmkDzJvX58WfvjmNevtBx9
eZnLfS9IeetJ2Si4fS0/LffK9Y5YNplLlvLN932h97Nk+vouMUPvjMMO48SiNF+cJuHSA1p8JNeF
mRO+wqSkCHq9UnkUWRI5FwXi6GUh9BeZrsy8nV0SjQjsedX6qjst2o3WPJ7F+EDjP3fPmCkrd9fN
bPRi9H6mma9Jl2h2jRm+0dmhgjApgouH52vq1E+fB3laVGuCGYCVSmfcEjVxF/2LEdrZPiL92Wsl
9S0kG5H6LvdwwmFQZVmkQuBC+KfY/ypnX4b0l6jGHhvwWBG6PN6LHRqJJKCDGybKDsIZyM/WAHMY
YzQlXndQ9Ucwo7ZGQkSjth4V/R5o7E6qs9Q1dVzDgraKmba4jl2XUsQyis0AWrsVwAEctL30PUH9
/wt2/0XBDuu9hF7hPxfstp/v4b/V6v76xD9rdZL0D1FFBY7meynWMSP4TzG4ZCD5VtCKI6YyZ5X4
P9Ey1PAQtIqGSTouuDXpKgVXpX8QzG3plHHnGUYU5P+dSh3i8Z8TlvMhRIqIiMIRpSvmj1IdGNiq
0wxfP0pT3G+SvHAGprlggs/3G34cChEpI9/dsiijtvf0ICR8BiNCKkWQRZbVZRE3RG81MSmVHbq5
3bK4zB3ncV4smwRGz73nNPTSQY42iwlnWWD4r3dUZijUzcac73144deBX+/zhCI8QSI4fqN5sazJ
y+BGnf1n/lzWW7wXf9gw/EomKamnM6kWz7jKcMUJNVllM27M0IhgLcjNVUmCtNrqCEEExW2YkW5q
wm1rDIzRtjr3YFEAD15rZoewyaBqYXSRLLizStuBdAD6YFMh3DZT8mExQcY8A+OlcBmkzIMmgVqU
V8nNnaAxbqnbvNupgkE5JqjK+ylAdCUYfKcgNh+7yQIso6MKYmSqyMhNk4YkK6aMy914sej8LatN
3cz9wNkGo0gjilqh/na9LC6Y5RtHUWGQFO9VaXDZLQvpUoVrcYhux74pNlE9bZbmI6khJkAArwI/
2ozkZIAi6T0JNUj7HkfJPkQxweyJgfBxcEqi4rZBgCBDNcatGqjnLIuqVYLa+bueOY96pUFRHRh8
WPX/vWT5o4w5zQWOVT7Ep9GUOm+pYy4LcTZ+LWuLXWdZk01Z3yAZsZdS6/LNl8W1Bjtbx+QxU8Gq
o5j+NjW1cdx7QbKWMTicLxjibXKScAQDhnWqk3Ij4Y0kTuVR1s5G4oyftbgiw4V0tqIljsRjkr4X
PInQBzv1/HXoCAwaiat9n8XtwrmSsbt396yhirUwXz/1kJWgpZDJLN62pK4PjedjODT2yTyfaecv
yW/cvnb9XBywGjMxq5BGlzBRucIk6TSXW2U8q+VnoXlIZWtiy2r01dNE1XPFgxDkzuBUe1Q9jQh4
zQbEtpngNHyIj6Bx6MSq1JnuCbMwmKqzQ9A3mbHXxS3Sd+JVLCLX6hVyVkO9AR8NB1nNXf0rvkMd
hmlLrmxGD21oM1Wdn/OzEnv6k94RLTKfNhD/GqRViAfjKlJ36bCOEaKg4wqtDZkKKUBtsnNGuzKc
OjiW1kf5icKX03fbP0Qn5kipJwRue9OeibblTJCZyVipW4PKkUlNlQ/TnBdlR/viVJIMc8/+8pWg
Xvc92cY2TKBjNkLWt8tXxpcoo1PQuD3DvRWxrjF4BJD8DsZMddfo9tivp+iOPMCcwIUvOrND/SsG
2gCQAbBxsi0q5/JLJBujJY7F5uy2ss3HGISI70iHLWKFUrc5jiEMRGdEFynvoAZ098q4z+/kR+U5
gxKv0YbYiGLiYNWcFDLBcDmc/d1l29eumLsz9iTwdO7Ne1hJZOkB86ebjzmGzJX0rN9QAG+f8w/j
MX+y3PSWGqY+uEa3t+pXK7KNDWwNgavIs95fMy2LKgbMUdP/MtBvJo/mOjqkgEDupmqVtSsyO80H
5UZ4AaDFf4afrfqufo0PhA7AadyV25acA7AGEEVXvbxKP4vGC7gd/HX8K6tsUSE1ZJUdZIWWYqM+
YWTGskpp5pQU5/6mehrv5DdE7PXLbCO2HH5s/Y1Zgnq2AXimxJpBoyBlw+UHpaWeTJWQwrWxR4hn
6k7wVu/daCuSxfWA3iLiSjBgh4Rj4wiS3PakIs3/zXDe6RtbZvrepSu0039bv4BV7psv9RP79Xv0
aZ1odyYK7eeAWEXml+3s8ugTbdbb8oBmaF/eNcQZtY70DLsYBNMOqPSMhEL5cptvUHTcTrlb8jjQ
iRywm3f5HQRFkW5Mfg8ZeiM3/Kwab0A9u/rsD6Bm+gPpWfqzekPcPFEO/cFakV+AMdgFoGpAuXiB
nBO76WEoHeL6SLte1Q8VM/jwQGkzQPRszN/5xZuexIubw9xtXxrllbbDn3Cf2KMOm2aVGvcanUOo
AkCBt/I7RROwFdxSPHI5HPQgXA/1q4T8fRMz6FrrDlxnMm7upXDFOW/eCYbypI/iy6IJJSpwM+ke
WMKeJqp24pfpUbsJAkzB9rAOXHU7AMMlidPRHqPXC5PzXrGmtRze+ti7bMu7uN1IPYi3NdcS9pfv
H0VxWz74O8lf5+0mvRN+EbLJ9R0ELCs77r38YQwhjKxkJvnw9d90T/5lCzFOnDnVK0vwTP4fhS3W
NlNzwrjXOgdFe86DjnYH+dlDzI+SDCrBDRC/gcexpdoNmSuE6B9vEt/VT9zep+wQf4SxY/0K7lt/
p90aKg2I8oU6HuUDM4e+Pb4U/WNcHRJCSs4Ek4yCx2H80gFyMQk3hvDWTDnuTA+lRv1LOrcv/gFE
jzHdJfCDglXwNIjrrHjScK+X9aaoAbQhhVq30hOqQlE8NeOtIf4m1bYjRCt05qp+5mK7BiKSpV9Z
vBGJ6sUcdRpfSqgNZAyCwDxfzn7/Jjdfcwwmdy+R5LIBVsfuS2wRFkag0tazO46hokkTR6pnHo0F
4w2WQYtbBewbk2VcGbx2b2H/rParLN75JKH/Trf8I1PJ80eX/xjtv7imb7YLf+Gql+wH1OynIH1J
1IN8zPm6rXM5DFsHjsKODPmIR99eRIEErw+HWPCr128ACCfZNmf6oYNh5cnZBvWiXLhSeFfUKDVd
qT30w5qvR14Jep4o20pQmvBGEWSKHnHbrmakqY0slQQXL6YZW6nNyUhG4BH75NXaKbv4Xt9PG/Wo
3F5u/Udzxy8azMJeeDHwz9DEJKTGiE75wlcAN16D54lWoeTlyhH13yqNXcnfgDbI5bNMXBT1TxTk
96k7PBQeWVaexeNhS5BmRLZM9BS1x2QkkvsASH7ak3ziPYGP5Qpqn1L4Sw09X96AllLQCxeYgh2z
pvuFRJBa2CXa6whx7ajZQ36tiIuFnpQ7AkFnAomKhBtv4nhdgdQhLwgUWPxwKbxOO0j9pldXZnrQ
fYf3y6UbpCfCqQFBJOg6+HXd0xA9zocCVHwbEolJ79ZGOPtVVKv6UbhTq7Wkgz0HCoKcj3Q7O/6K
kpMcO6wSfJ1Pa1RQgIcROw7EpndQ7dYk6oEEryo3VvZW8mQMG1kmXghDjB39Up/Lg/WamXZ+Yu9U
r/19uB+Fo0lPwzGfq3LFV7qX4bLa0824Nj/UZ7KSb9L7CUvJ3Jy2vwVjVR8DkDNevYZp16/llbVW
3PytPQnr/nRxgztB2nXb5nbYK6/V5qQT1fpVv41HUgrM25JjXNxwr25yVFSrsFvFwyFbJS8i8VMP
deGIZObuOUfAvidiOJFtn3vYIATX0V21GCtsyTvqkyc8eS04PqeTkTOvBqaL1+KH9So+d81zT/n3
sU9W/Snz0mTVnKc9fSW+BSN6W5vWnb7Gxgr08ZDrTnxS9+lpeh6e60fOP38s6vblCRwRc8yZA9Hd
odL1MDwA+eUXWzKJTdAV+LYjc/9P0uPlKxxdJdpk+eHyyLQBRe0S86sNiSz41d2V76pXNzxakWry
G1qJONuQnpIac99tg7PwYHzywwFU+Si2zziRtCdJWUtECLYOgwhdfDYv55ZOCd/kHZi19ERWPck1
Vbup+3vAyVqxZtahQozo4RlJEqbw7RuEmrENg3IiFDJ/i0+tivqRuo+bQg7xig7PzX2ku12/1nu7
yTwq1a3uKe9pYGMnk96BEN4WnzynLQpSmac8oQ0P18Un+Szr9ti1255arf/IqKq6bR/Fj2x1sV5M
j5TFJPeIFSOaomkORKv6Fy8b6N3e9ff1fS0fpMjp7xWIB8k2eY0GmygMc1/dTbLD9GV1Tn7xn68U
d8CN6RBEjk7finbVHcYIOP8Nod583jjK4kqIdvhymlsySnkrlJ1S2uT3artNDcjrxPyBmbDjt6lx
/GNy6z/zjTok5JfIyYPbHmVAviIOlmGT9Vujez4ndzuleiLiqI7ORol3Z9N9Vohghxe8ExC+0aCj
Udtp0u2w5ZyDeFBvhgv4bfJC6HOGJg5GJirUFcMysn1nYLcyMINUdlsCekxKVyyMMLd2cyqtadZv
TOz3O9SJRJF0gA2WtWXfsghUXkVbQw/DZIIsRVlILrzuKK0fr+pGHuxRSSp6+wyXUUZTWl/Whrkm
vqxlgsD3iudXUrUhmCvt9yOGE8Kt54+MmtLmm//4abUsYUvrA/1IbWPERD0nwktVB70r5/QUtWYx
y1Jhv06pgoM/JhbxRJlEoGpPbLoKH6SZZTffipxldRHfTDMTU75DoYwduy2ekVx/RTLQckc8MERr
aB6dKECECe5nnSFN71eRYXeNPWLR5U7O51HK8AWUaF9vFHXbGzsTRc2HLtkmfiQ7Zvb8KDKSUG3x
VeNJwczCDf6chsmmwaZed+iZ5BgdISbMbc1BVf3YHXrbcOSzflYOFPiKeA/7Erwo8G3ZcLOv/Bnd
itvSF7WwrtPXd8tnoib8m9AJDt2r/MoA6bLnf3+MIU7bgtNudNs6TeGq89TX7lC9MeoMBheyeQis
EQiiCYrVLnO7f67gWL6ShXMnvenn9kOYVsEX5hdOtPparI3Bk5MV136q8L25RGDIX/1nfMcgtUzv
tQ9zpZ2IiCOeLgnvtSOc7PEj9/ItHQ/EzOVNCz2JXpLT/BaIlXxJNtNX6ElvMf2+V+MEaJ1TR/je
Mf6kU8xIbwBa+tp8FW8Vc/eNE8PvNNbSnpNHXDDjHT4WUPvAq2fZ8lN9Bh8Jxi8sVwWt643yIfP8
OzVrrgh42+pAeB2i6FXocbnL1p7uJqjoG+3U7gIslLZynCRKRS5GeiLvSGoUP0HLYcaDFKLetvFm
xHU/51ZW7coqXCyXfIhDIQdeNS++V/pOW6xaGepn6RSpE4Pl8IIbboMydvKPOJzHVP1zyOkcONWC
+2t0Rtqx6MZ/MByiyrb69iLaycEnItZtvGinbGoMMYzq1+0HbFr1k6NWinOZHKaA9lbjWB9EVQrn
NnQzPr9hx71wXzFdeFBL3Fo83+8ZPyt76ijSXqJhORPwrtq9RKbyqhhcfCbqK0o3414cHH4rBvFc
n+Umfa5hvvBUI+2ZkaNMsrFbPTJ7K63UXbBX3QB3F8hH+vDVPbbOMvL4GUEJZJeOa3mt1MQGOdYB
yFdsQ7Z9jMHsroznakc0CxGRt8VbeAY2rxSr6RM78cnvXSN2gsfW55fpcF0st/9AIYotO3yeBoaW
euTKnyqDb0ZUzCDzCyZTBugzXeqzvK034zNXo1pbXnnrUxB6lVU7ecSlnh0YvXRzJ3ATvamlZzEQ
SGiDC09QttI9nfNTmblNsJr5CSjEUKVqDil0JALOgeRMMFPvgsjgjZOtq/cIdecHZ+ZQMBOkUweI
8jxHH78bB4YDmfl7VB1FOGjk2TF2/0Xnj+Gpvi63c7FMsrU5icPVGKEQLEvFgBoB3NEn8beZrfsb
xpFi4Axvlxu/fydNKsQ9wXOi4Uus9cop6JbyKG287l37yDZGRpKvfaEwGXuG7PqgEcgif/bEp3Fb
EmuMqYhOzGYM7VBcAZvJoRtzj1MHe85fIYMFl3VH8oa4ulTu+CER/rTH9DTXWxqneZt/RW/mF1UE
HL5nfhhJYnMbzgb7kKE4VQHhhcG39sGPJHy5EB8pONWbcllpH810yshKir2UgsRL90UTF76W5Jwm
qyKlr7bv75ojCmlDWPXP0JvmeYYj34vixFY/oWqjyhXfDW9Ygihl6HCf5iiH54RodXDC6Oy+IIg2
bxNwXE7acJgB4jy+A+aZHfN3Q/0rBTZlZ29YXLGpZ2uBsk8Q7YaDxWDaWDUfPoQPfuoHpbOzJzDE
6/jWaBGl2Jfn7M26n7RjlrhDt5IkRFinNHkAxJw/ByB5yTWv18FwaMa5zEITqsfH0efZS3EouPEF
D4CJ5hCkgQECVpsN/oOGnvYyqm4uz/1dses3/hm9JZeT8MgTZS1gJC5Xt/5MTtwkgXI2NB6ch4uy
UUwPyFQW7iyYbLqtrJpH2WX0QiVtU5Ga+Zid0CBWh3J4ourFk8jX7kKUa4PLI6f+MFzjSAWNQIZn
7t0W/9KhvNXvpjs8HXoIANzJ4RfbtM76juxtHFn2fLgTGcJcx2rYTo9zSxE74Zkrzy0nPJPRYJ4i
Ml1pYU1uxg+eGs20jnHuKtiuOlreffGYHIY74w2nseWkwUr8GlX4vtA79sJHp60SxRPDzRTustIz
qYRG3gipl24E2bP0Ygz03/QXt4XwtZxvLozqiqeeRsB8XYki/uF1BmhwzzjbX5e3TelpkhORUIWT
38DosQO6lBVOLbsSg0886NVEuNuaEpb5xaMWi340rYX0BWQ7TyhaUX5YxBkh9gWv1z4M9/JXy2U+
c7vpOmgyl5I4tbtYWMmy52sreXD5g6q6kgwbi9CszkC8OdnhkQg3xv6koXTc1nb+HmIsYibgBelN
9jK9DQfuNBpsElbjjqNibD6k8SN2UdJ40229Jb5lQu/Pz6lA6mpzrgRyawEaG+5lw10rOH68VoV7
nHfWvcL4lu/O+VbPzbDhvtCLm5Qs2L3ypo0u7OAUxM1lW3XgNNfV6JnZbcev8TNyGR57BExIgZtk
ri496JNr1JuJLL7GxT8tDitakPP8f6ZlAaPNtTvgAByx5rjZRvtI6aeo8wX3+0NYbgLjLolmyKjd
MKrksY26mPAl34kKh2TCVHaJbJl/KCrlFK9NT6Dwm4bH2nDgsVFXbsQ4GZVI7llHml97cPUnLBsh
fSh5nxIjwPzPl9ScLdNrekaXR/GRhyJFwY5R0mdxaoJtsY69SLvjoijP6mNwCh7VT2jwxrHf9y2l
TZI8oZPYwca6leba70r6Fd8FOP6cvthmyZp7VOUBW9pkklfQC23xseDGnAHTfHr4ou9V4bFgcsjB
R2Tdq4FT30ofU+9SmLx8jJwKunOn9kGD5PJEHOewIqzOPzU0JHM5OmG0WEB0XXnDffOo77L35F50
9beqWOmAkMmrWgr63bCVnvEb/7bqTXBxJC90mNbJt8L4C3tXsyZM6p3mFxZ29shD8qJ64pkT63fz
vdt80ReHI9QyiiuZGTgI7zzSkx0ZsDvzUL5Ikh381g1G2xALH1uM9TFUCXFNxSbhGjr+jrCXnF3q
XFgVKVl2/4eu89ptXIua9BMRYA63TIqWLMuWZd8QDt3MOfPp56POP+jBYObGsIJlSST3XquqVhWY
Tn6i5/80DBg3qj2ZHO3KrXt3fBu98JZzBVDgjWx8fl5scS7Pmfmy9b8RK7BlMxspkhrtgQODY2LT
Lu+no/yXVZeR1XhxhHN44CzrrsWvygyZXTTuxJlgV8f50hle8AcXVFZwpF8VOFCyXyA/xj/kg+2T
5/ol3HK2/vAmg9pvuyNgaVWdOcj1PtiplG4b8iBl2vZP81afVG86xJvMZ8K4XWzU1jivEJf5l23Z
yhxia98ovVCv05Tss6N01pbnGV9CMHJHcSnOX1ijGmUrSz5u6RjWT9paZgTSITSPERLFGCLeEcsj
rd3wbX1zcQokD79zssi/WHHz/dnt03gL9qRbcva/Te9z4nJBuXx9v5/Z63Jsru0bi2ICfgJ+8xpT
JnjyTv1Yvq13hvPmtzR08k/2JU09Z/0pmn/YaCj/g6PyGdRupB/MH6oTgTHxAmenXfSSUz68apcK
QOeayrxlm1AB/Si/Iv/P3odt/4dQApqyc/o0XcS71tjlLmMi6VgcVMPDf5p2D+kcvg8dpuIU+7vK
s57CZ6wXo+3kqeeyoALXPKbXfMXj2jniV7u1/OLZOkzb6WW8Sxvz2LAk0SyRYrlWDt0ZSByiIvI5
Go0dyBRSHtVFRIL5N9Yjw5U1sl3XDTv7lhpnHshPw7qa9gnM2cTNj26MlY9qsvKaGo9t0iKc+Kht
yASDDngVY5dmelXmma5iuubimyC8vUO038zop5daG2bxSgbzrn1vFwdTwW3e4R+kJKIPzEi58nlx
zC3zsbPyVrGwpmBRoA37nhJZ3maSR4FYeeOPtG/23ef4OrS+NrryfXJ0l4NOxdzLPmNKxZmuj8L0
heRs6ZMMp135Rsd3gBDY0VgYbwzBWk/ZqSIWVXTA+RaukdRuP0SQVhb9cMtkJeeO8BVsx/v0lziU
sbSFp/oudH7/091I6LbGbXYhQKNf5Yi2djMP4jfAlTZ46ruwb6RN9DLdxsbTOh/oovxNqJB4V+u8
BQ2ZuO0QfCw+2QMyaRkATS0H3MOLu48QzNgtNB6ea5MjHzuRBh845VOLHPEI7jNf5+WoeNhJXet7
CKIEBUUxTjJcDhgDTPKipp8Dnyjejfd4xNTHx+gTRW4ENn8ESf/ZtgKYV/fCYasDG98cgDect20T
nREQOcsI7ma28Ns5xl/lBumBmxm5DxoUm7SNn5XlScrcltPCIcSgNt/aflO1Pkl0EW1wxsjyFlWp
MbNBu7gibdf4kYJMetIFHRDFn8qWnPCO25qoomBhIn39/uOGUG4bo1/cLAMqDZurgB5+eZnP2anT
V1CqfDZ/xmbLk+kLsF40Mi99YtUmtRU2I/ydffLqfLjF5/rEGBu+Up7sV/uci4dSmY0kfNK8yi+/
+pv23R2TAW2qG36JQMnNuvymf8vZzv92H+a0blRwfQTG7NtD9ATHGv5VXpON9druMRqi4Z8/1b8T
w/LY+scrNxo5fbRlWJMrDQ+ll0B4Xmj7cXVC5BVgp/q8LCdeMer30z0oDhNjijoXk81infTY+ezN
dI+JqKYSVou5MyYjdjY4Egk+pE+ue9ab9E38Y2FuJWsDaamEG/wDRnIrzc3S3vG0qBdINweaqLGn
flOEG3mtI+BESdXsHQbF6xeVohyzADi6O2aasKZ5iCuv2wqErhKp4ppfFMfBiRiQhrH03binIIAv
pPFzib8QfooPhkULwWW1LKyLpm3i7KZtm6tk+bNJAWMnP1Fhr1uWm27zLxTKIb7xopvCBmdnCI7R
ApSG/dzSuNQec+XGKcGTyhafwk+ZdYzq3pOJvNxy9KiAUwzW3EVa38Fi2vmF5BrwT9mOkNUeZa9/
is6J9tSSCOw1bIiGM4DEbFiyT3xcKuPkTrWcV8digiMqt9Ro1pfxhlqPaIZfkoY41fNj6lie+QES
YNgzi9EnMFN+mY4hQQoUpXhqmAYxNJvhlR4eQtH6aJgKBTBJ3mvGlQGhSj6BJ/whpuCDTU7W3HVD
GrYWxcYnoy9s3+xwjAazuGIDelL/5JeaEmdn/JS6XXtkI83yLgiOJH/qG+2uuJwTDBI1XEmpD9c/
zX5ceF3jFjPWfUzGQ1JtoA6jVxfXa9hk+DJiMon3+GEDVRxy199K08ONgTKtfMJdXbyhQz8LLEcy
zBTy9KQebYu0CME2FHJ9mJslf8nBCit6i/32itGJKHkkzZnFNvrMKqd+rt7KcmtgdUGqQuoRjdGR
9DSQ+vI8jzeMb4OS2pmFgmKDt+L33yk4z0YH3iE3CuSKVqJ9mp+KnWYLW6AjzgUqu8od3sBl59hd
4yGvxjMeqNpZ3rM9qjfFb/z2XcHrQcCAxBneZEJDE3BbHD8iBDFOMngdtdg1vC1XJuB75TNmWpo3
CA0BlbU1wclzj/CZRHNiAdti3pq+CyN/abyRGbroUz/pXrsnHaHHd/qOKLtK3ur1vcZfU+YEBLqg
gt/OhErOzxDmEEZj7+uGC2RJuaFC+qpHyNPlBnLhQWPde2jKN+lZ2OXn+jV7YVPHgJv4ajfZKL8Q
RmuWUmMrOwiH2GEtvorqOdmPZ71jSt/J/gTv4vtM70vhvas/ik2yx6/DA9VRvgC7u0/wfyxvBcZh
HPnQfBZe4Am77i2+8nFUN5A8WA5lFzGk6AK58bmjp/A8PRUbmTF+QKWVoYsjh5OG2i57bV65NKdX
TjIWPLn2tatyx6ZFOE+9Le0srATl41B+iEAYNx0wptuMWKIUfjbByToGs1ZgN38K5dCkHi4CTB0v
bNF895Q7+badt6QZZx2ciz8HnsbyMrpEUJUpk5U7o3qSiJUmnaMiD9Dr1c0ywWX4qMjywNdTzn4G
KFf+AQc+s3cyXDzT96yilDEOg3CSnthYsCGF+uLbw0tp/Xo1clvs1ICPtpWP5k98zb8nbNj+QAhf
eHnOmPVZDI8yjcFS58Tv7aH506Ag1djSbeOYvFWqbb4QlsanUzBYgFkC2qptKECyHAdQv1eODp+x
pf+gDHvHvt01nvQzMiFHPJgvcIdT4xm/JGK6AThE4xgQhSQsJwf9MHyRUyJxDdrJX3iOXXdqJptJ
sinZjOMt7E+S4ikUaalXXMI73nAlyK7xZGzIH72K1LYqROdm6V2ldyk3iH0xcZQgZuU7fqepCPJN
Qxo2jA7kiddjVw/eYcvf5gET/OhSvWWYfvhY1WNb5SvJpimPVukv45aUGMnjMqhdxs7lV/U5/CO9
4CbS/piZQyCMz5/+EUBvS2AJV37n/w0+nx3M6ql9F7fKG5Si4JZX4UN/mT7CZCvtZG2Dv9JPS4ny
27vsFABxb0K4I/17A7f4Zswbloz2yugv9mnv4ZVFQRcxcCf/x6swdTyHJ/Np3MIzVLpjrSYkTu3H
z9Jm/EmfO8g34bkXbc746k35UCF54mumutWb+Y1Fggb4c+hfIU+Wev0+m42JNfgrr9Fdmov4rR7S
M9nmjLgQKEqFhx5lui2fzUYJV6q1BWgAF71CMmsMrnqo3+S77ObX6JPTLryKgM2OeYbyqWY3P359
0VanIAzbaZNSg/0xRrt7qwGFHKIvsaaAxFRZ8K7J23JFG1BQ1bKClzY+IMLg4M9Qf1v8jXX8m/GF
WsdsgwEjCyfaBbjRa04+U/IKcYtuysv+zFfdjy7tYa2QJzZehAA2EpI3AMtDd8rP+klwOaTJZ8WF
dYj95qW6WDvtGUO852lDdhWE4WgjCznIW+3ZtLzuHr9z6Ub72C0u2Wl0YRcJ3xQxyntXgeUpOy+u
tCs2OCjJPm4/s7FFhwfMAjD/gu0SxhZ8iP69+xxOOp8W+vZ3hWxDDjUs5eJGB8Z5CAOMadcju3hT
t9kLWWdH7W8dHbi+9C35s3G94zj/gsVEoSe0m56pECgfBIe0YD5pLyuJaOyXiyLv9DMlZlq/Wnvx
kLN8svXUR85LxN5v+HobX/o39/VkL/1hieBEkT4S5DRU9u/Nk+xKVGwxFZFby89j5yUwNTMzP+jp
HJZsPqEabkgArGoH2HmM1lNEfG0u6D4FKDc66hy0/IvqvVJeB4qkxZPkjULvrtniT33klRDLmooj
9k5zG686yhcuhGJlgs0DgWKRq331r/kribwAL4Vd4qADsp3v02v3JOzT136Hikp/sPx0jS/yMZrd
cUelXrH08RbZMWkQo635DoVdp07xJH2A6/6ZqKqO4a04rhKx0DWnz2DeWef6K2LQ0V7AU+9oQuBt
iJbr7ewosN0jn/Mq6xygiEUPd2vu7RoNQN6Ty7o93WvYXdCpfXhD0SEc9QuoAFaLwSc73Wua7s0L
wrILs3iX7qN+F92GOjrzqy9WbOax8EFVOH2UMzsIO42+RzWk1sjQAMIdCk2pfgprZ75QZRvP0oxp
kFNSHjeX+bW9as/jodlkKYGJjkFle2s2LDBnLL+Eg/WahTv9JCIgYWcG/lh+BLKTXUQxh2RyWPkE
H80jMAtV7xw5CjmSG8tlJbg3hjvd4LqbW3Kz3mhKOxPE37beQtogyi8PI7H9PQue8IA2qGtBjLmX
ZDLQewjxv9hUWffklYah40AS90TT5NXPzYnRL94pNUHQeqVMpezlv90XnWo8bJKT9RlcmaRjSRSb
XZe7kbitaS5jYgMPRXVKxK3+o/+kss2iE/ElHg3D1dItNHp8p6fq78TPT7OnQ1yJZ6aQw9xJn0eS
rLflNdkWJ6YM6eCML+GZnS5Xznn4UaNhUTi5VPqpcSvOx27cWsVLnF0YPwsiTEuRJznDnxr+750a
gnwqyowSGAv3P797C3+m1JMDYA6Hy4eVOjO9vNyOlVdLzpRu+uadSX22SbamGjiNwYhhy1nWlKDL
8K6AV3BNoQ0IJj+Vh27jZJ+81kxZxf0sLYOn63vjI5e8ajN+xwQmtaAA+kHTnWhaG2qMIdV8XZAX
Ya1oQiLu2KyJAsaZ5zpvuz/ThuRtriDS9HJbe23fUySq4TYqj0SgEHsVqQRzbsvsCe9YZFSsfNjk
lIj4DJo2R/qZ9xFZwE68rCUs3Q24ZehgPBGxV2GffMFaiyJ36s7GzoQ2HbaKggz1yD4NLe2HLDgY
w80v4eIq057wrVjfy71PRcIbzrO7FCAZxfhboBAddqTGS2wqkBHU1vL69deyl54rTHqFA+6NXfkS
E22QP+XVVikRsuNj5y7CTRh34/BczHsTtgsOsoSY2E/Dk5J9z/peNRGL3WYTuKbYUpZQl1ELUSRg
ptMAhlCyU3bLnhn7rJUcjiVBq3e0BKK8vBSnOtKpB1fHvwjw8K6+WM/Ik/oObSzeTfj64IRpUxgV
lU/EZ6jucKvTJjQcNxbmWN8Nb/r3QIQPYv2HycY/nv9xE99YxC+5JPynBXg8LzLDFR1p0MMhD5iI
wBYdLHnGjSZHu8d9c6Cr2B0ZzwTpWDs8qL28BxhLWq4Ekq5gnZag28chaR2P34wKRf04S9qubo4m
cW2AEOtdjwdlMhrctgPaftwnLQUPW+vDj9tWo/pmXVubTkVinycEcolT/CuNq9b+cV+zPlCvCTOP
H3PL6MHjt38PPJ7335+Yao+LhhAPnTuo0FuPJ+WZqbDirS/0eGoXljQmiZzuBy1rzuGwm7DEblX8
1uc+2Cq8WUmPzU0ztqUfhN1mRgMkJ13nTKM+u3rhxW9pPz814XyZAoaLQzzM7DJXtLNexGfm0r8s
JX9RVOFLFofOJ75PdSzoDQa0d7GQeA3Xax+cp2JScHqWEtDeeyBg32gk2eRn6OnScJg2S9eGfp6U
NHkgCFYB1Zghi50xo8brTaKlMQ3a5B6daKYkJyFO7/lQjrshpj5l4oStT2ff1PsY4qrtp22uw2zH
41cplvJBDZBFYa04M4PFUcFOnu9IEwe/xVePcxBodHzOO1k6EMkMu0GUoynCxZuKXxnwk2nrms38
yVRISzIKBUc/6LkdIEnDEcHNsxjKMkbfqaG2aLEH9eYeWWM7shGmhALMozgRRxvdh4SJPdSp65Q8
/nRwaFW1FTVcf+Ok9/lCCkfD/Q3Jd43w0qpx640ReS1qgphuGJ5CXf7TEiQCw4fCv5X8ZYEvryIm
seXF+E1y7auwwDOyWAtwWkxdzUCZMJloXxrgG1yqHEJ/aTEIQHTxH2bBE8TKxJ9lLOhYz3mE2A5B
4Fz8mlOReGML9xa/EHjQtajFmoE2IJlDd52gdjX8LB2BiElM+W9xMxQvQZkieIrkiySycTwsh42o
LDYFE3S22GZYDWjf07zVCmG/CKyBc5nELl+5105I3CXCeJi+7u+BGFW7Kv8rJigfggbBujFlI45k
2t6CCxgYeoglMIemi5NT0uVe361rTVZ8xTXTFtIpqWpECmtuZrl0dOSp8RkZRreRA/3bipanWc4A
pUwJ5bGo+RgCQvPxiUIVbFOO9OmUazWqljLYaqs1eMaltjOU3iuHCQe3eUHNHVngwXCKil7eas5E
TxolcMh6x0QU4siUxSwxs7/NGDUHbEnP5L9GwLP4ICYF10cwRiI6DazlxIzalXze0av+qnn4m+gN
0FrG3kasK2QBp2wHhibXwnBczHlvLApXCdldtpq0HwLOBHEFglZ3EESNqgue3OssBnL2pdU5UFeT
3A3G/e0uQOtsVFcxpSUYhAJceYBVFcENw4StLVGsa6+GwH5VqrkNS1lS5dqZlDRBHp8DTiQ3GAAj
5NB0MdNFnZuh/i7+jkLaHwkjwL2UODFr9W4TYyZSMSHX9j0lTRKEE0PRZerUiG5LWUVniGHk1GXi
Bs9AjQ21HLLSnzX9oPMFEPlKDm7PaTYsoOAhuQ9bnPUO3dIkxz6mUMlbqr6iSnGl+4rbaS/hvogQ
0QQIUcOtSr7urEJDxOn4m2cDFGkc3iMsC+3SINm7JMUQS/zeiZt02ci9WvitOXOZoFQNB/yyf5pF
jWmA0/dmWW5q+jxVUFMdHOKUzoife87gaA3PEACxSojP2BLcPJ3Fi6ESLl3KtDDp9CMa4sc0cawx
tZsZ/Uw9ZNnfbUlvj8m4zKGdlbOpAjkK6g27V/bqhwRohnBJyDbG7QMNrta8TLmgfqTAjbICV0m0
gxxGg5+pwn6kiJAnnQ2nNbt9OsSfWW8SUJcpB6WNDFSRGKNrAwTpFDKWEKASief6wqSrbfZJdigV
aOKkpnLoJEV0h7psfAzlzuTieTi0hG5q4qu5ZsZi4LDa/oEZYt2H0f8UL36/NIzfGNG5kEL5JMr9
vZF7XF24Tvql9LoJ1wUZfwkarTY65RUNqAZpv2iirYopYDvdnMEkMa/L+iYLwYsQhPAUBATu0SLW
JKFExGu4iQVJbh0DlsjSvIspMCVp9BD4TChIydxt22n0BD17s6Z1XEHvPzszCjDhpBwe9e9Mz//M
nW5t8CgeHF0Eg8+9iDBLNw2QlshyHrmMv0nnvkRqbkll6poq/VI/AmnJob5Zwv4SV23kWZF1U0si
LJsMnILLDKVcSxiMai5uyFmO0s8hoJsgVsaxikTfZaY/hOgNSS8oHHajm9i/zGN7a0sSD8ieCYyI
kyrCvFuZA1tKFI3zJLvFlhL5UaFJe/IK0BxjSwyNg8ZDskBGzI5LkfScziejGDoC4mPQhR4JtOi0
0iw4SxQGPhkE5zSgGjU0tcTYYtn1UlR5eptdctLNcDYGHjWxtVUJdRajBWHDMmbQFXOA0J5MS90g
uCxPWwZEeJGJDqdPXHIzzkXIKW8kLd5bK0zdUoirMcfUEjvCJwa0KwKhvHoDuFwRyucIM9iXHIiQ
EJ32nomABrl5XDphYRoe9USJFQfKpWVbVUOyLydMwbQw88qCEtLKGe1LQlD+Sgt6ewgwigzowlIh
jmHQaGEQnoxIFkIT1FAhvtE3mosiVYIXaSIk4URjn6igHq1O7zeww9oGxFNkWDMTiBkcpoAWG+VI
PQ+DXetttQkLJHyGrp3mCcy43FvYcjpFD78fG6ojs/T7UcOgTIrJqBuSDr6NIdqlKcPQHoF8E8nv
kgm6LHB+ex2AGkHVGHvFwpuVtaYbmDkk56gBf6j5VS6Sm1ATeD2xIId9O4LD04yIhez2IUMvRZsw
t8RmkjcGQSOafMvV06w0Ghs5Rl243SBgT5nY6spfvnFadtN6101tvOPZ8kMq/HXCu/eU90N7GMOd
MsEHkDQ3HjQZ+1VcbBHD5KBQjWUerSL/wj8tcgYRFr9MnqfINPbK0r+txticrJQ1VHfVSIwMU6Dt
6u+WBKLh5NRe6LgWZm/gn8gyv+c5RBZRAk5iBDS+MRiWImYZajTpV0m1W9nUhBQyuT+N8zEOEH0O
9C+uNnREBEvqpkiRLkTty2IYu1gnPChG1CBL9casQ6DCkJkfJdQ/lXas6b46L4snQCysaytt4tRb
GBiDPKhy2bcESTj3vH+308LmVM7NKRCij3kiDU4fQWPcOcnVi9qJ25DkNzuXMYevjQH3AfQ/Yguz
rYrZZpraZBfEC2Yv43OdlfGmIKOboHf2wQgVf5nUjCHFPcOKawskNJkXUQu0A9t0bJ3CUZp3Rg/6
0iSlm5Iu6YsVJH0WJW6hPulCnjh6CL2q6QwyitJfbex+TLHjaeEzMuj5QH3HF1a9BTnx5vURl1/1
usg6c7eSXWFhflgoTjbLLUpi1WcCnOAoaV/FkDlqwFkrLdpxjDTIlFogNR6tkCE3u1gDpZ9aQrz1
5bkKcwZuZ0ZJMZs1THx+iI2LnGUx0F2NT5PFLjHC/bS1TtTzjBpy7G+KoiQ7cqqfESJMcsPAJYL6
WuJQx92kkDvUeAXTvvZg1MYOH72DOqnhS5WkbkiwfNsgVcTLX/fVuvs0rGo85ha5MxbtiqVVm2H6
LLQnuYqPLaPCnrDa/BUzoSex8R5J2rXLJhJqeK98TQlqwjxIKSDTVwwIv2Nt0LbKrFh+W3QvEn46
x1xlKSvm9ENLhT9pxxdK7jmBKMMu0qqPBitmarr2nssxvIZYnuKgxpichnvkynVzvbHnruNbiDWB
piRjpEm5irno4mV/xmZ2tqVNTQy1b5aDY3VUTnWxHEct+jVGjCaF8DtIQXaCdNaIYman7ar5pBjS
CeNJlQwFVAq+KlVIjitAtZ6ul8Xfqi+iBaPSxWW7qVZlb1L3O8uoBSdU0H8xsKktAyBGSO3ZMiFS
a/NNnXKGFc24Y/i4lTxLqw+1iBlha37g040Vc0ZchAR2VBYpSqEW8G0mN6lhtOBVhDQb4/Yjn5LW
iZQR3eSYGhsNYX560AeZFloeDjqplOBSMkMmRc5vM9o5MVQa14jRp2lK48UxUo0mVllgfsRlSRyh
K/ikl65mBnpkpCyS5tDTNYZDxyFGpjiHiR8EtHqLkl6DSMfTtoer5WiUTq+lHtk7rSflMEZ00eD5
JrlEtB07RdCfJaMG72r9VJz3ArqJKYceMiEpFLpUJMw5aU4I1Gjkd1zJ1ktbHZsMf/Z+RdzQCnLx
oHGqSL6Jxp1SypsoaKCV56i7gCm8CZnE3EYubJWAAyhIDRjI1H+mfUE6gmp6VPOC03biMZhha0Ut
RwUJ3Dgjltb0i043tJe0yyhCiCXzLQn7rbU60RkRduZ5SCKXxsWOwVcyvmuSoGLHKSGrtdZ52fbG
cPd0IAUtts9qUVj4bS/EF6k9ilgt2ij6dBkGic67oZgJlAQotDZPig72Ggrh0xKsxbLEyUldiiCn
feI8z12TGJdgtr7Npm9Ao5KDJAzP5Ew/8cHxtiJlyBbGlhn2oT4ZYvKZKin5K4SZkc7K4lcWqASN
9AW7+9oblA5pycz3K67HnZwiR5GCgxxY2buo4zcfCd0BYxnmFPMBBhKjGTuvhU1GctQ4ifAukwU2
zaFUcZB2tLTJnqYV52sr4dRE3/2k7Zu5Sw9YznN2mCq0ThMy5YOk1aStCGcF0nph2nZUjF2UvJQY
s8NsdD+RiKaiARyoO5oeC159UjtXNJjtL0a+3QpwxseWnkzNGMJbKGku9JqprXmeMH4GcbDSRkGn
ix5Rr/XxKcI4EsPJcYUymPGWEcXFctB7Otb5jCHJxa5f8497dSnotlVnVFCTi0Flbno0Ls3qVV2q
OkNVzd+ZpZcM0fmY9xn5ODhmI2JEfTRaWuCqQTCe2jTaDsPytIhyeihMdH/TUh2svmvdqgnQDgax
h5vaBSNloNFFPigrvaOpLExq3t70zICCE119fF/CUCRQVLsNqoKYa2gNmzel2xzPaKsKRMYRBwEf
iMe1UvQMSnVop2ci7cZc8BWNuYb5pmQ6o6jiMjlJhbKKCB475Kwfl1L0p4K0F7rgd6QZldjIP0t9
JahH8tZV3+CAMmDqtCRExzGzwUp8KRF2VDIKw2qut22aubUkBFexYUKENCU4WS+TsvdMV/xh2Skt
sxWCEh8oCy8gJgtii3FTiPJfFsrfCG9+x8AVD55rlLgCcjdoVcFuOgV6Tc4crTBLbMEsGlrTei1I
yXISnRPVgCwc6eHPMosNw1nGzxLHaEIQvvf4umMwOX4wQdVxEBvS4jQ+bISiuq6KyRdW/xyyGqPL
rH+b4QsjDhWY1CNA2jNG+VPsIFPGlT2a78ZI55Lp7acs0tZVfhuo96BktpQRrL3YofPI+uirE1fr
RDwDkjJxY3mkrEogKdu6vnPJATAFEvMiovrRKP1oSwrCU1EvZGTu4reij9elgdPo9FPalEgBWhM5
n4SAbEx/IyMunhek+nIJVVaufaxGC4eJ47Yaw6PA4IQ5AoFMmXQMlti8ag2EyAh5NQN+hUosnYxS
ckuNMap2QKqZVlNxXRTx26yk6Jve5lcLuKQl/bWwNFBNpf1lf/vIdbAXrQupss5l3Tdb4ExtCic/
rOMPfKPRZe36kQ01VhnmJWdw07M0HHMULnPB3H4nEySQ1xstpIgx8GpolNFn64KaUAlnGzPTKaTh
O5ATgiJQipcB1ckcNAFT18M2UjPJn0yWt2KWvrLAeiuWhPmV7LFYQT4F04m0ow9TasfNouftsZ5U
E75LkFw9FksEOfXXMKqbtc1wyoaEtVlXl4OFI2WfULeUS1P4gxQ8sdAlB/LLVDusCsANU3qtrJre
EBMrpJ4MxWn9nc0rvqRTNzuaaV1NI7QIoiZxpa3bN9yIXX2uVXcqa8ZSS+Wqdqx/haQ2bkZStyGI
wgaNqlwx/kTcRM4+B8YzsfYVk4gBY4oxf44vYlMWOsZYEbyg0W8CgSLUZJJTCQpWoVxkHoEqSYxL
5uRp9YaIFcXsVOKFyIMUwgonxsTaKtQW+7BUfzBCtM5xUj0vIkOdo6xMvpXT7S0mEy95QSGv6p6e
aCTTif4wd3CWVtGdlO8R4UnOwu/QEdZoe1M3N1pYh+AdXz3PXBRE+gN8RpR8NUR1PpvA0XQNs60P
xs1CfJfjsMrMizqTAiL8LVR8qnRTp3MTzkbf/IYAb17ZoJUYK2XZWCgxlgqwvg4ou1fUvhTz0g8N
BfdknOS3YzCfzGlS7MCAI9WCmUKupjgwMOeyAwENwiyzYkjgV0SPyEhZJ8Ex+v4jDIVbUhqam+l0
yVFV3OV5ybeylh6CgAzDeWT8UOlXkWXXuTlBc+yaLKSlBNistM+YVWPFEObgHGGk+e1nL/TEtGHt
Ly8jQx16g19B2+PMHwmtO0jM8ojFgkUlsWl2twBHTOxwTiJZ2TaRRcOrZb5VYRJ/dHI6lTbXPiwB
jZWZVJ+JPn2JnXCSG/3IXvs8cmRv2HHvSdYgbKRoUay0XIN5pvpJcZ/oirdBg4+MgJqhOKYjg/wJ
0vd8ZPHvGMtiI5ls+hH2Z73+ycKCgvRhpEZSFn6z/89fo7m5EKjFQNVqLDtZWpmcH08Pa8OcIarX
JmIYZ5fGv2A6dH3S+uPfzbzW8UR43P7v18ef/z8f//fny9Age/532zBhGMeNJIx/+ZcRMxI4rcfr
j8dvjx/CarDerP6d/24+fnvc93j035P/r/v+r5uP5wW4zVTDj9QE3pwyKmyRcrYP0opPM68f8b9f
H/c+bi/KxEMCATW+bJXXh9/n4wdnFxO3/24LS/C/b6vrnC1zNPHdyBdtmy7kSQliKzsqUOY+S7uF
Tyl0OzXI7ayazW0wKbjlmLCn+VBrmLZG2n7BJ90lzBLJynqzq5f/eSBdn2LoKsyDoGz//cHjaY+b
AqDQRh+jw+OuWFPV/SQTXIX0IVWZX8a35/G8xyOPH2Xe8M9pOl+SWGFwWy8Y6CJgVNs/Hu5kTduV
8s+syhqCYWz07YUMNDfGRexA4YDL1upWZNSQ+cTLkaFVwf6qSXftEgiaoZkbRycRZv/4IU8dgoio
bBb0jQsKEVxnyIb5nQS0FoWpgX4mUnxI2cCJPu/tCENVlKkCcVCRvCUgBzv+hxP24wRfbz7uyx95
8r3RNNsmJMRNGhhveDwyhIW0eEFV/MlGUHlyPP7nT7KHG/Dc6/uAHINN+l8i/fraVSisziPCcODj
xJt//++///J42f+e83hoWo3ApZEkyH8v/nA2fDzx8ePxwOPJ//3d//fhf69QmUm7sfp29++5/8f/
LGNzG+NwT9z14OCZxfJn5hgpaGRLRaF1HVWEi7LEnJ0x/y/2zqQ5ciS71n9F9tbP2wAHHA4stGHM
E8ngkExyAyOTTMzzjF+vD6zWU3XJntpk2qrNipasrmREgIC733vP+U57Tmg9g5OCntG7OcMwEdG6
fE9ss9rryl8yzcKDTqb8QK5XfRbdwFQpYY7fBvs+7DcxudMiQLdSFaC8QKysfU+897Xx27HD7NhX
DOLrlKN+zcmFilNRZUMqEI5DT4yZpfSpPL3cGiHAwCAiAHznM/sgHop+e1vTePOeOIAVt8nAkgbR
EumsATESJvQaKHOFWYlhfZ/XCD8JjFnZI1CDBoZHnn31QSQ2dYkGirMA+X8kvNGiW2OXR13kFE/E
u9IrIlQCpQ9YF7pkaw7dzLvJs0H/aAeHajQfpc7vON42qzE1ECJE8T5lC973jlnftAu42KQuI4UT
OZWLn6vo7lOzYDOL/O52NBksdUwwTYsxXbeowdPAO/bFSLxRgmkrFmiJ1VzOPFpAcTRaZbgfE0JJ
txT1fcFs0Y/vQn9OV9nsIaEx208VJO5mjiu9JqLjVIRDh/zUR4wOyj5wMYAY2nshtBeGhh2tSbTD
QdSh6CFxzZnFe9eRfFTnzYeht0matgwaFRP9JLlvyDBGE1CioQ7x6/qoQSXDtZOt3rSy3mXSYZ5t
aKbZk7lXDtrxsEAYUNz1CXJDnVYvuAyyG8+Fc1K3QXBTufRJzSRSbIGET/bEZSNPLMZDpakdAmaw
RAjWJz2IW+YEdd8+VQbnYpPKtM1hmExNtGIYfDsk5nkgox79WBdvWre4iNaqtoPy74S0P/Jq6dvy
dkjLwXuWSsIb4g5kYI4xJvHz3zqNTqk/YBwPKnEJc3pobGcwhSLBNUnlbQBlxDL6elWT37CpkMBM
ZSBXeWL+NFrry0nEnpDqlcFfvdAO4IEJ5/tMOI+9U4/39B5lwGENzCijXaW9vYZHU9EMOQrbmHBN
JcnBdKmCck+ctP+Y2L26km71W0lc/FH6HHBAwVGfo9u1X/uGdFivnV/CvQhMyoRZxns7WXS9TvuL
YeBS+A2ASCtqvbbAxGd16aaMWdWszJwZrnBmtXJG2khgm1wba8ZYclMk+lfQ1+GPgvaW73vlOhyi
bTUAbvPp6279zD8aSXSgmfksK9s/VFwh4VmCVmehns2iPaeZhwbOZRG1swFbna32vRW6+7b0L4R8
1UfbzllHiuxIS+BiYMIam/61Sus3o+QdwHa90OO7loV534QjpR/XuwcUqzgKWt30aSaOuNQRPgHZ
0MITpEiSaqahFiIDj5X/M4wQVc+5AVMnzDh04gFuQ/9SzGTIGTwf5ECKX5RrKCqMQ+5h8A26k43C
bsDY09QglVjOt9YAja8UWYCmNqs+Moe2QQMhcW05wPds9G0mrT3EL0mz1URsPmZtjcowRijDtUXA
3IbiljM9AD8T0e2Un1odBfe6Y08OGAvZNqnMo2W+ubFnoIbJ0V/K5Hmyo27XJJThZqgVSdj+r5YW
WmcqkBgSedfY8b6qLr6P2hJ84GzhnvU7nu6x75HFTDdeT2dKBYim+sHfqnmUm1K3w1NXDIwth6eq
aQy0peGXtDprVdEs2LYKze9oSpMzPD+UKTEal25xIg6et6rxTKdN1sI7ieVG9He8RbmWjd+iGKX1
YY9NtcthVDLGRwk7TsUpD4YWdB5qUoQcu1kItRliTBXQgLIEpbFD0tZBWoCFlAjvSH0lnWZcSAhM
77Z+7LaHNjDuCF1OdgyrnjvyVehoXIeGlGHp0vuYShN7oRHYx8HtfsWQUmm05Z9jDJJwqMOcU5rx
QxhVw1Wv8SApSJlVO50M5WJs6/S2jzta+IVFg8fSCwY0x2xRjY9jK9GD2xHdYrGeCec+tYhrSG/L
LovIjDtXFz1x5yW5L3WWnemT3gkCKhCgR/amIPOFskPXu45sTgCGc3Kcan7R3kxUZhABpyl76M9i
fNVkFUJkGu8S+vbHoWSwkpHSKcfYwjRceAdjTF4HBK96HF9Th2G64cQX8uHRR09YLRyJhcmorVWg
kMJP/XTu6jg9VttpyK5pabKm5t476Xk081ssvk79I3GNCM1M+egw1MpnstEqh505E/rTWR5VRzLC
SbJzPfAA0bPjtDePH75R3Q7GVALN4dPHON5NA0u2m2FBrsInor2UiVTXqw7ocrIKIQLsf35cdhwc
4HaMmbFBLf/u+/+YXdh4lbafiqYNTl6ofkYpZMN4SXPpFoLNsHwxhwQzRZA/hyIMj2FWe8fJHn+G
AlBFk1vT0eS0h7yEL7VQwUZlyAlidFCnpMrNQ+XNa7l0D/1G7salBjA0dUFFHek2hbkzlqCl7y/y
//3p+9s/3uLyFxYg+zHffP+LvpUc58blnbuD+SSSFMiPHoy1i7ccXeRLNranMp/yHcfHmYbTRFoF
SVn8kUF6cVM4ubU2PQGApPZ2OUzErH61ArT/pofO8/tI//3FdrkV5PLl+9tQuHTQKdjWdkvQQ+K/
BXY3zn+8Kasha3DTks8RLnd4YrMftITO3JDfCIxsKSIqCbrkO47q+09/+XeEmrJvOhiMahnTnFwq
JyFKekSB1aG+JBwk6DoKum8M9H98aZYDcBepYGUwcV7ZFcPOvbmQWb+RrUTFU7Pkxu4bZ90vTOtY
L3T57++jJU1qrujGeKm1/yMyal7yB77JrFn90BMIe3A0xCJ3+TKnCHlFW6WrwRgWUhWw2GNX4jqr
C3UJdcEC4Uh5nLrCOn7/qTaEPJaDU9DMoBUbLFFXlWUtZzESRZbvvt/D958c6lvCjJFwhRGx0JV5
bBug6+jY+9DxD6qCZiITRL9BGWKCT017OoTWA2OR4pibbrULYxcoW/M6D5zzqPWyFWODil9hYaz9
QGDZ0Y11LKVpHRsrrtcdeyjR2agPtGSpXNDJsC6XNLBk4YmlPjQFogydkmnd1NgkSPTUMswx70vf
j3ZmprmdPEreTUtM1rDUGt9fvqng5uAjpp8tGkP/nuylCeVc1ykNEUIo81Pem9iXBBsaVK/SQ4gb
Ryic+UJ/9VC0M4kozEeP8/Ll+/p/f2vRUkwzmjlc7gCA3vI74OT29y/eCEPFRSuwIugCBW5KQSRD
C1HpsCs6FC8VB15viVD4jxvw+9spxlNeTLO/7hqXMN3htSzx1PXzopWM57jZhsb4YWGPZ93Xh2Es
T/83s/smtFsx3kpghLN3oLkDfDNg56VnDXwy2RXJhpgu3GHG2/wZUkDEtAkJJV/Dc9x4T9WHeCpO
jKYMRKootZezIMzlmAPxCkeTPofP8yt4sc/xjomF/xw+ZWg9dnqCcLrKfgNRXB7KcUfbkwliiS+J
UcB0Y9nkY3NwZ1hOj3Xb/swX4BgIki2L+vwIT7oeAL1uO2MH1THs98bDfNf+Kvh2QjZ4YyOGAHHE
DPBV8viaa4Q57U9eymEWh/yrvjEeMKMxJMxwgyO8cc7Rh0kVgz2VNHbuQNpP+0Kc8E618YaTcz3u
cIRIexuqX4hhgNWUgEafzNcrAKtNdE/sCdGti202eRJ0SsUW23m8gKbc8/QruJdn1GmACzb4YyES
pIxeP0u2s3TlPDqf6lY+ijfr6D/Sj+es12DHsmDv3vjhmTMDy4p8jV+mO/9zxBv+MsDAbnfB2YwO
Ngb+bjWwaDsUklu7WgumWMjJz8Bn55Ki+6b4yX2AA35mOsHU6Jye4g8cl+Uq9zemvSWM04ajlKK3
wNgL4KETN1XECGuFPA5Q1HDPSYx1A0m8dz2jttiNHwEZug9fXrttJ6Ty5wmft1uxGe7tau/pR5Hu
/oRrv/8jh/5f8i67L6K8bf71/0h3yZ//cz69a5BRr1ylXaSpplJkJv45n74k6zNOLROjJsGsAsnK
JvktTsU++eiOwQOU0xTdwtbw7yO9nrIdbUV9di/zL+4QzrVo9NKF7UIYqbmtfY5NB0F6FfdXsAvd
g5/fw+wcShiqa0vshCeZsXNu2Ekkfz8hmqAM/DH/hu63zbbZKxSOCx7QffmjvxJ7/1T+IBcB69+6
/oqPEGt/pu82Bpddf5se2fvRYRrcsBjr99ZuYiKx01cWM7QGe2Qz2KmRT+PbtzA2TTs5rOw1T8cK
zBvK0tnGHdX+0BcwzCPd7LPTk3i8/ar7T+cpO4PjDX9jTMDQoH/jgFLzyjlRpa0Bpr3GH4ghjU/6
1shfh0cGC08Vv3SsNrCK+X94quE1CGT9SMkOGGb9s7pyy7aMHx8Qm1UvSCzc22J7i1ECry694ZTr
d0QS9aojDtn79AOt/lZcrR9QMLfeJviaPxyM3dYuekoXTqP86Vqb6NwdjH24s2/xhdpvTbnCPrXB
et9ewQAieM5eCsgiuF5QNm2QO2OO5DnVuAE+4s0qOpD1TneSJ2y6WxAAT5ax+gJMFukNp4N1u4rW
e2CWwD6ZYIcYCE/dYrw44VMAp74xHxhWmiEnnTMtcujiC72B2xYZ3+205pSxFtUeIsOBjxhsrXvz
M8sO1X58pwTnrbKB79Sxep1O3it15Y6T25az+V7gGFovoIXbV/WGkhCF6OYY79zNP7nzF7j/f7rx
HWmYtqMdz5P2P974gOwbFF1yuJVuf4tnKVwvawy317P2fspFYXoTQet6wzaDsgmj0TOOpGYhfi9a
5X/yZpZo9L++GdO2UTwbpJfqvz6FKm5Hp/b64TaS9Ar5pzUOYb6ZuEQg2nDYsH+s8dnF0DGYg92V
7V3AABeb5TP+keju++38b97FP8u78Fyb2+T/n3dxeY/yrz9n05p//I2/5104zt88y1G2Y0lFnqzy
uKf+nnehzb8ZLuM219SOJBbW4g7498QL/Td0wFq62kNYYUliLf7l79m0Nlm3SmuFPtcEfSk9/d9J
vDCXtfxPd5ntak1oLj+IwAvPMZ2/3PKtjg3RjmLecxJQKA4WxD3gDwMb/0IZeeuexCFYo0kEhhD8
EXr8D0G5f95pzL/c4ry4azpKuaZHzK6pzL+8eJGroqL+AjA1cqoBJNGe0uGW4ZgD8RoqSLVynS9z
+J++LEkjf97fOttXfR3xsvVP+BQhbCqx24DtAIbgNydVbunc/emWuP/jev75kxIl/Jer/I8f9C87
auJ4te/2vCJT/26+mljQmw1GO2z/bfzjv34tAoz/08u5pknuhJYSsYhp/nUda1JBHGxfAXJqB/+I
mBgdrQX9BsuYlbvVJUK7QXYAdADH4wQ0WUl8QctK418r5O4yuegsn4Ej0ETnzvVW+cSxZqC7tJrr
jPrcRYFpYfXYztp48TV9z4LaejtlDTJcG428B9JFKYxmOqe1CDq2trJ2l6CNpS/sb8J4uPNFhZs4
Hi62w2kwmlFZqrFh1Ix/rOd/64b1ri2Mg13IB2itrHjGiBKEnlI9o6O0nOzWb6Pw6BcM0W1MeF7D
xCoany237NH16sdRE0Z+6SK5bOfRnp6EsfG1AeC8YAUPG3Pv1O/MO7nzrPdwoupF1vus6LMPOdYv
O1W0gnrECFZz0UOxYhx0zMPuMMj2F42OW+kjRKK7/6Wy7hKVMAhl/zyAR26a5iLU8DItQglaWJhk
YpOTgOOvE8hC3YCizkH1vkL+vkmdjy5ip3YmxgRzj7ibDOFnFJ2wp0p6iwE8xFAi047EFh1cuMoK
jeBnhF5CcVjBC87llyX4ewNF141MIlos/CgZJER0oOc18/lamMWuHNKJxtfgU4PRfK2mnzhdKOnQ
Abcz0fEl9HEcCDnSOGzu0ca2izciQlaEnxDIMH3RU3kOHQu3J7t9PT4z0ghXqY8QMndGDvjzl2Vl
z0H5SQjXO2ohvLMu2CQ6BeAaaPsnMSyKoXzzkTkLTWpg7tpby+mfEfp8GQNH+xaB7fJzMmt8NiZ1
NxX3TkVLL2k45NFBi0oFVwmrq+uED4FiuSrrEQCZ4D8pCiqC5jxHBFrqLB1wjmOqzhzK09SyMCw1
XDW3lOvBMX43ks94wHoEHaWwv5Buyp3ZRtgsCQ1JxL0vKQ50HP1uEj5BhiZmkYmdEwvkT2bNLfVS
/ZPmHSOOovn0CmiaItTjpsMLnCX81wIiv5GiQkwD7jk5L2NqjkZmAUrE5Y1UNkj0OZ9RPvScjoxY
XlJP7ysHyXNY8Z51k+OEqB/smdskNc1zEXvgKIWXbiwDLU4qwgMelU0uqSuGivunSjgAh6jXislY
R76BczoBj4JQit5/tfv+RXsui07lv7uee8/PQovQssb7XIxB1ruSfj6v3tLBHS5BKa+Tjv64fXNJ
9xlP2C8zdvr16KbXYALF2AcQzXDyPSQ1CbVjyqfzBRCDYk44wyoKHI1kaLlvxil/Ys54O0naL6hc
3swKumYj+k1RlItcHJ+08LBNI+HkBZaKSQEJE4vaBo9w3wHoHuaTljo+dAY1Y2k5TFzq+4jE0B0i
hYtbtoDkqZ/ijsv3fecZCfM6F4SnE5RvUvIYplGVgYz0N1EN0kktT1yhDW6YHcJ/cC6I68aJZ7ay
GUr0EPU6WW6SAImP2848nQn1ei2Mr8xsH+UQ09jGlGvzpJrLF0tZGZ0p1ni7rqEqD8+95ho3qn5D
5IT61OuuNeGS5BggX2ZaA28nnFb9D58wuU2nBmrkllydAK3PivVzZQYpA48uOyy3k1sITA2SxSxo
cfeX0XMKlLyiTjZcIAQqc4B4gi91eCDDBL93Mf1oyxJUnMEjzpBtO+cs+d/LEVbTqWH4MmXtpVNQ
ctB6I6qDZzt4FQ0GXiQO7K+2YaHqJ34jqcviPw7rXPoPbsmliPml2rP8qlOkIpbn7WfLeQgtBvC8
sXbkX+ZecY3s6FqTktDV+bOQSb2tIwgIHk2B5e+Pcwtdunjx5PBMIPtz7WXNWvh3CPaJmYhGTbNn
fCbFHLVM9EgLasOiuuTH21+y4H0ykWCNqbO3OlLELGz6oNS4rKwvPA0kGXE3spbRjrauJHpj+8uu
uBZ/e2jVe7Wk2SzPsc1vlG49rECRbO0en7jhMnvBnRYQpDXBvEQcMTeXzuBSIJookVedm5DLOi6L
+whNpUT4zWUNA0h1MTOZgVZ6xP4Dm2W8YMZh1/TAQMlafkVasHbGlGztXd/tqrn9MSUEt7B+Igym
/mH0Dc52OjRe/bZckqlii5E2E6SApylLyLpJ+vn7A5oiVcxT4PYtN7wq27eqicFS6XLnISjmNVeT
yT4aFWqnm/aVHRn9jAw3iAvYtnzABkaT4QqDDliVb6EV/KwTHLf4SHaOJh5pYhvvNKpmmuA7j8hU
CNPWpqvTj9lctMLLqqZ8AySQmdARrsE4kBoPyWxAHsU8uxiG5OoO5GsVJSUJY7R4NSC1iqccIJxX
ExdROzszVOe6zHmE8K0gJsiuzDrxY48DOfPhbec3lypX4mYJ4E2XnS9s04sVt1dbAPFXRfjIHn3i
V+iv455w7kQGgFafy1FnW1thLUxiYIHt6P1ug3yX1ewAYcY0zARg2Lh8hDaMqGUVBKuZGazgiT26
EZI0p52e8Y8hx4QXzyordnT55NqNwoBIcn87Ac4Znmbc+IZO7lra9gixqhlhN3SFSmPBWjqlIb01
pLqbzCTYEmUwpXjQpBtU2BKuwvTZoNwrM/s+jqXJBjieE/4pWrzTk9/uS9nLF+Tba1dluxQNj8Bn
dhpiSMYMbLhL1bbPM3meMZjd2B0VdBQhRhnUq6O5lati4KVG+TaYw7FZBHlh2aAWnLtD71SbYgi8
u7ker+FMjkff2e+jD/MrQU216ocGMXQKTdW1+FBh7nI5MattYy956me8mRJbOdqU9EMUSceOTK6A
RrB0E3bCYNFGqVbZCGtxY9+MM/OuRvKO+qE9xBWsOU+AWA/0tXP8D3taOKWteBMtYPdQTFwN6IuR
XhUBeIBxsVmx8D0wAD/UXuuuY0mboikR1Ypxq2MOcHyUcp3Vw3RjdLO7F3Z9lnN1ZzF1PiEX/0Hk
ZL3tRyk21hxvSuKsVG/sXTLUtg786TIHfTVqi1ZhQ4e1MrMIhLKK9r07/JoxyB9ji+5lr0zGuRg4
2/7JbTs4SVIgQcCj1YaGi2LJhdzInl7bDLDn5pPVbsCVAEvNmjFKjXTB3KF7ihFNrDBBvxcVG9Af
byKqGDJOam/jbxQzDproDTdBBFECfrZtpQPPB+PMsAAEZkUeeSYM52JhvIjApy3DoMyxRgPuREv7
1qD1jOoZ8gjxAQVF6E0S2k+TFT1Yoc7WGvnWsZZ2jkfZNDeW5+drBuARs0erxkzk3to4xPLIOtbs
vXHlF4coxp6nNEk2GoS1jehGZHJX1mtzHj97zUPlh2Z5ieL0wALMoaAlcs9tIYqEwQJ7lMVDviR5
iqr51fBoboryM8q4IcKe7BmJCmua0SPHzKmhEM84HYBm4J4EvlKuEzV+zkZvAt7C6CfCgnV7xkuz
LLmV8AAFWrz57zuKhSLSbsTz4l+iwonXHpFAGucPevY0mM7mgLBcdnkOa1YS09pCZqGSMBe/B9x8
zEDnUfj3qfoMUn7ZjUMqrsrzi0pmcomQuKwa5lhjoaLN5PoVoSfRR9L26WbMIiqQGLS3h8vZw/UC
kt7hZOMSdeITkHEzI6jc6gC6V2c2jEql8RxZAjq8TDZkQUDhSyu9Swb1nmX9msPWYXbr/j6LJpYB
BfY98DEq50S4Nw6nq6H9PdZsxMzxP6iKQCVKDLRlRYBWktU7YYHALsuAHR0RD7cxICwmEpQ+ikA/
+UNJJjUt0691HbgRQrZbHaHNAbnAtfJn1IIhUHQDsnLc+09J0YU7z8TyX3ccW2RTFQyiWY9aEDsh
hFe8EzEabOtsR8lHmGNOrfB0ahhBXSr71Wjbt06hPjsKVvRyqberlWw3LuVWbevPLJDoaBk514qj
bVnEsBolv1fHbrzd6FQHR9FmawzsI0bSobzvH3SpG0COmPiUHx7gPnAXSB+yFS25XiNMCjUghqD7
reoR8lqJAqyY4md8fuEWy/hw4Ix6q3JC2tC+w7uCsmfKviLaQhatuWUCD4FzTOINZ0qH7CwafDFi
nfUMlzJ0SE2iUtg6UwQZWX9Ha/dIDdyfbcL8urbFY1TqB1n2DtVE1uxSa2aoroOtHZJ3FZigguuG
Q+xUIgiL916vooul/Ef/gqpHPTRJUWOzSWD09scYhKVtMMv3QXD1AcTUb9Gvgh1w4LsPjWADXAJZ
Z15PPgL5netwQkdE+p9lvyClbEH5eY+ONbVkzzVkQo2Oj844dPAua5bwQZ05CJMCMPJce4N3N8yo
zCJaBmE3TCunARuYWFj5W0M+KWnfMd39sOt0WmsTXUAa3MaDB2W65rSdOsMuK8cPF9UViyLPmdkY
TDT9nNrdbfAyFyiQU3gCRRw7a03U16EdoLe6Nlyo1hmp4pr2PLbL4xbXw97pnPWc4Z6X0wzT3ae0
j7AnrcagxnetAB0Oy52W2sbaVMbOgiXDa2+x5ZugeCB5YOjwVjM1hhEJ69iNxEQKzvph5U5bflUh
8cZ0IPY5UxGgMfQeGvoNZFThvGWtifWqzQ3sii6086G8tCncVc9heOBz5ovKBLbOjLcy3JbjiJsl
t15zE9yq2WMSzGjaC3Bp8SaJftUG9kxONXiFq/fCFtQFowl50T5Whn/uZLaZ3WXwxSTNT7KrMRM0
Mk0Hmy0YHhfo0DA2JtZ/7l/6hXunyV+NCdVWgWxgKsprEYl3TJJMGiTFV2bAl5qWbEi8Wg7HHCzG
3kMb9s36ziycaYtr5NMYQETkJUJqmZt056NqOye6WhfdSJ5Q8dApKlm/LcKVLJKP2CI10sjBqk92
CUFbJo857hxm5qBz/E1PVOza6SxcGto91czRe/VDjDrHvqAIFzMz2uq0wLD4A7htSYrLAfcKeKsd
bn277L6ypnzos/BR5/6PPAaV4aT4FNwwd0BOsahqcbIMxC1ZaC/m0OKlbBUZjmgdt767kfSjbir8
jGBQMWMk7nwq0fKnAe+Aq3sea+vaRPbFQta+qo0i3sUlmM7UGg+Acsitc9y9DX3Wm9W8L4L4Inw6
Kcg7Zk611n0pUt5lMAnmtUySJ2HvbCoUaI6MqdLq2cjpn4xwHfwxRu7Y9PY6KEmza2xWZrpJm6mk
vGt7Eio7DvY3zsAi6OMEd6r+vrVGKHwOi3hnOD8cDklbE+R+hv1tpe3OORFUfIjuheH2e1x/I6Nh
8iZDrMfxTucFDbqSyyWbgDOS7tx1OpOnZaXxjuKoRx1k+sfUH1sQx5D5k3zvFFAS6D4/lxN5Ykt9
l6iq3kzVi6SDsXLiEEk+y1scu+CRJm9lh3yCqrztNI9jOKXhOY05/kxQHgpDPqRD81PnrbG2J6yU
fTbdJhrBSI/ki8OKs5t0MjPNJZbBBKnDUHxaT5D3VeiTHZOTk2CFUPQSYE5jO45UbWF1k9AS3E+Y
27YTKuu9gH/vWXxXpKX10sX63FXDsJ1Fne9sey5ORUJEZQzRwzJKcehV/KADkSHfVlcLGQUWNcSS
y1KfGPpo+ISwYCHlmYNsRmaiSYQfnV8rCEBIiwBvrjGS9zZbH7iqnoamvJM61Ggda7hn04T6eKi3
UmuCWJV3GbK5xiyUHnop79KKhIhxlms7qIZdmbG7ZhOU7T6k4VSdWHAo7Je92ungvw+UaXFI1eR5
bNiqCTnq+tqjnWYQ1TJXL8Wc7TKc7TwIrOzjTAlv1h3zcQf2i9b+vUeUTTaglsoMHqRSpphH6WSO
83Q3DsOLH2PCZejFWBZqcekRH1Zoqz5Uw/e6GD/3y5vHjeUfHagJTY1mYvABDveSkPXaptVaqRe/
mK2NXMDsTv1ZZuI1TbjPmmRMj3PCrpAqbzMsF1CqGmM5xwqzgMhF0EeQTDYE0Qj9kI5r7J8AxEIf
u0nu/XBVIxhZcU0hETUb5SbbzK3X8QgJf6pPjsquoaBr2HjsmAP+o1WbrBFOwn2eyUByNI8Ps1pz
SnIKygZdiiGApsUTsjKk0PZyf7WdFe0M20WZnRFnO3DnpAJh7NT8cnybdh3UAi+gfwtetQmicJ3U
AaXRq1ObwxnGSIofZqzrQ5GZBiPmhbM3xzwrZvo7d5x+lYT455TiWO53eP0bk3uem3s80fH9VF1F
UzDlndXCvqQWcTBxTRruSOwtoUhIHJN7uxQf0OOiAFCCNMp3rzZ6KG11umcrMo/BmyN+y7n0djpl
AQ7w/CNMDgGGxEhaLBKvEA5QAsldOk3hxawzWMHcc3wUTlndcI2sHBcdBYQ3YxWrvOST3G7oqF4V
7/LnYsbErAmQ6hXop0pXxaoaObElvgtFWwFfMwmXa3R2XuygN1Q/DGOFc6s0nNRY5oT35T3TWWtQ
q9YIw82M/e1G14Qi1w6dIA85rlEFhFLkBPAtP9lo3SeQNmDyKy6vTH4NZKYm3pRdo+l9bjwcaXEJ
dCAHxkyc37KLRsIDSonrSDSzeZN1KLqlXpqAM73xYqjuBukSAzM40BeG4nlo8UsFNeMA32SXMLvl
bC1JazSdu0HQgGaUmnoQ/vrsSeAO9E/z3OJoTGciKkJ1rSBitKUFsUjYW9WH26osD51dvVfqMNU4
uMKKkrxR/ofjR4vq85bD1daza3Q9ClR9ZCLOdNwXa7SIRCWdT6P0yVvzLBza2KRFZOgjvIFP4Rb1
e1IjgYg9llN6o0hMFu/Yp4dYFKxteusksKpQXK7xyk+b4mF0zpYzCVr8I0lsCjpMjkiNQTspYE5z
DkqfsJkOrV+JqMQlXKpfiowQ26ChwmuQhwdVF8RYFyFBc4n14icIBarq3ZXoocdOXDmhvpdkZ03d
9BIH7pk5wbWBByAHAbEBxeks63dQQ+VqIBjEifho9Vi80xh8iUbraRb204AEHynzRTBzBBsAwDgo
AZRwx783zvxoi/wVhwt1naiJEiM5flKCs5aH2kGUDwCO01XDZpnMSmym0WzpY/1sKxQNZeSdsf1x
lLeKXxbqVT4361lt8WX6gV76rYIAuGlt1L4t+x0SOBqeBSt5lwGhQoyn8lqvvvcdxK3HmqTElPrK
8G12kSoGpJYNoO7H8NJ7KHYoa1PmQzDUdIDj7KFwbO/R8gEXRBSBgtUlx12IQNBNdnXJmVsxZnFi
zNIoL6N1fZh4JFee7/c7w4DJNLjg48s4Hq5FjwFFj28SojqF9l1Df2kT2y4AE2e8p5BEsqv2uZ/R
a5LOJWkKuGCNBlHr/DScHspSxtEpDEF72flt2MIOskN0Lz3KHZizHYdOIIFOwjYTOgTJfRd5aUAX
wSYPs8VsGYroo4YYddsolv1o8QdnQcx7oPabp6pZt1qXUOSKR7O33KtaHCpTMEIEcabyIGVZbR2/
9a5DtjOyr6H3PnLXuheSxxwjy+vYs1q0kO1790nUI68XI/ZMvYlRctAAQ2zsmc40Ltkh4q63YsS2
34Vta+0Vzj94Q+4tKiTk0dnVxRa77mIWyDEsCArATOJ1HEu0qZ96M3ioq44Gao9gY4LPsxxYqooW
kTn0KTrta5OjYBSVvh/jvDgPTByuhMH3lvEDtS+63NpwsP7Cj+6q4CjMFFIDpn1RGOGpYFZ3Y9TO
s6oGgL1goVMV7Wrf8U/Q3xKbEVNVESRWZ8lDr8EROG6HHjGtySQI4p1t7mJ3FpeksJ7CafxsBFFZ
gqb/icNefVJWiF8y89a5YATjU82jkmU3aQo23YBfBEg4ViqumasLjwZg/VSrZ0xMsHJsFezFC1yX
yYQQONcuZi76V9VyTv3eCwPBD4jlAwoAdoPRuQ0UW7bbJbeWoAGc0VTdpOpSWS5gEWzoqNn0k7Kt
hueZEAfleSCDsKjMI2NEg1/e90KPYoG8n8G/tgpFYRVGH9+3LmwpSnwjhbSUVMsJNKTtN4jfKE85
CFn/xth5LDeuZtn6XXp8EQFvBndCgiQIepGUmyBk4b3H0/eHrBu3q3QyMntQGarMI4kkfrv3Wt+y
9mJqnkUJ0Vcad8dw8tdlWje0A712oRfdqzoYR7MTKSjM85z7yrdS8dzl6L0KJerKZfHd+sHK9Pix
Vk3eXVTkiu2NwebXaOgS62bNrzGfj1tlPNmNSemizOcTEXXEMkKvlGfghYKRQigWLb2g3YtwwxlC
kjWsgt0siIrajhTQYbhZcJNqsitH1pvV0yYNPYjciTk6UcwJIDIIjRYlmE25EmW2p1LvSDrv0qpX
hcKia+QTBTosM9xl4Z21qOOr2WBjrqyJXXmqsSFQrOTKLnxHGE5daQxbOwP3oxsGc1BBoj5CMNdl
7huYcQWnEWbYCtcn7l6cHEX8MYP4HUoF/JTAMlzSP6VG/5zqgFzp2gfGJasK0v5mOP76qq07yWag
SjT0h3BteSHaURPaa8JRIBTZIhq/67ELo3jqOR0vC8XMbGEs7loz23tixxgussCchWiIrDiooUdi
mHBHk9Xal55knFT0KxNX6gRmcjAHu1iidCpEhYysvvOX1BrsIJrJHuyPTiUMZ83ENOxbaXhqxOQr
Udll0DzNqeKmreOTey4jZVOJgCwTMkDjYLhM2shVMjwHVGaQtUafmWjQJpWJazAlxVZb71XrhNmL
rpjLIn0dewJaup4A5MiYScbT1OL60RtAxBaJH+XUISgOy6csxhNicpkSXDGsazuQyIvnlTMn22in
VdztCt8isZRLK5v2HmheTV1faVZtWYTYOPWPnga8JhNZgtQARjwoMMyJyYuRl+d+3tAm7aQUlciG
FwH3VsAT0waDERKO323TQSDBtI8u4txxjwCsWb9gTNlQ+v/0ihBDWCaBFhUpvQWg9lKLvkaIG3xp
+N6TD4Hr1ejWhkIcQTTd8rLDfm8Q0kpf3sbaZ6rUe4sGejQNehS7UccBmdaqrUahvm4M7VWGwYg9
Kp94UVz3M0rnErGBRRbQREq7elsWMYy8Ut5kMqJoDetQrtDAkkiLhM6JJhQuNkfLZENd656NRb7t
8YxgB6R8r5BvJFr0P/HY4g9G3Eph7IjrMnI0BR0mp5u5Cj50e7VQgxUezKxQSVbmelZ0aNgFD7OG
Si4oG5/JMXBUtx7/y6vsSHfc9XTRp7YWWa6fmcTWoiIqUpgKDZkeQwJErWc02tjm1DWEowm1MjmK
qUDzU83ivRKP3zINEbvtRiwM1JY2apw9ZwHNTkseKA7R5V8Hw7rz9H4nl9a29nNvo2sNpyNZ3mDc
YfBNE2EcOoBEye9o7wqtiNokRF+JPXFlSARnzSzyMeuvhQj1WdfYQjnYYFGi12caU/lgqKugLfVN
m1vnXqbQqcMyoeuiO5mgxOsm6k6x2qMInVKTLEgSvyePYgr3Ib8kdUdKjFNh+BLXDiuo3V9/5Ozi
riJlgQxWdvr/X8oiA0yqYYpRHwZuVWb18V/fSv+Qf/r135ZNNSnPv35CKN4iSJcJYgVuFlgoGhVy
ecVzpB7Pj43SJoQJ6d1Fv9C2U3a4od2vTniOybrLfASqPl4rr5MtFCiTdbGYAWA8pRG2YGE5ROfE
Au79IfJPVlAJbw/6hKS4ri3vCJIrBGv+njXGV3wZfUHahg2AiWL0TkXd7+LAms68h9AVCwDfkbYy
TMD7hdhZJ1EuiiVuPhSTcnjJQrrHgEyIQWi/NABkVMhUA2FbTH+f33cFCQS7TLji6lPixNoLvYoY
FkxbVBQvcRA3VBL6lyglcmLwuoOoB92mh4+JOiAkR91SDn6lNusx4Rkq4XQfChT09PWzpQJteJem
wKJDPhFAk1xeUq07lHmEEr8YnCLnridzZEqjbA1dcVeBfOVkHT+koFXWQpzfB8BWQYQVCb4QJ0hl
4Amm7RPQir0eF9cxFmjTys1Zr+IGp2WP5qSudtSkMvRmBCY0Sae5giywxEixulXQ/S01cZhvWPgy
VDDXRv5NaZFDupY8WXlqp6ExO1ALHq9b+eRBVuUCQPJOTOeZriLPsxTgu5mSH7veMBYBlcOV5NeW
Sxd/i8fUw8aSr5uZU5f1IOnTlJa7qCPpG9mFLaRgfdhj0jaU+thOnKD8GjqHKKebabKIZxsia1PT
VqP6oLV3VDokJk/jOgjlYksBMDwFouX0YPi5kWIsHb/GzIyfEFQszExyu8AftlmN9iMM6DaX2UjI
jkYtL+sabM4WePI4Y7Cj1lqUSVru2jqg9QWnY6XPOOYWQ58dF8XnFChAlQLzoSh6KhMFXdxypDWN
1Q8ZcqBFMOO0dZJWujvKemqHdf8tQ3Jpc7wgFr07Y8q/QWc+av340Qa4aLDb7TVD29F7A8ox8zol
pZwrSxAUuT9jZr4xiLUjNmSPE3RSOU0wqVf9bAphe2mBZkYyBMpUJINIEaeMWCVPt3WpN7ZZqtPA
TtMVTGDZrdCjMlU64+BZar/RjISiGRdyp2pScxdRLtoGtYBfu/OsbQmS1e013gbDP936lq7soFPX
3EEsea+33kSIjawcInBR61jptGPu0WGPgkONm/aIHkrGBhqJZ0PyslVWKlDY6fagcKlMYoNq/0Gi
DmlrktY9UIElxlHQhAelN+1OmMNz/XS4Niqt9UpowlupwhkTqlK8tVY5ErhspHckO9WyNDDrpgER
chaN8q3kcaGCcRIS4emh2OYaA5gorh6tqmKE49t59D3OpoPYZo9NSROpGPTkUQI6QaWAvrBYkeRA
+TJ6rOcfKo84iKmFIpqTYv/RG+kvNRxS70OGiCCJLLLeagKerLow7sirwNN3anX2YmsVjrlMhRt5
lFmhSPz1f6Ngko+al0OSDJ/bRCfqvKe3DkOA1mIpnIMIwESo1/0RnEx3bJqwP/ZZoezbgD7m/PdN
STRHYaUdfSpDO9RSs6siw5Fa3XxsYrCTPbrIbHpPhj6EATC3FwQpXqWm/wL1Bf9nUNE+9mvcYoOK
UTKLhnXez0TwFsKY2fEghAF8Elq3D/qVBG1VFTFHna6uypzeaCVK40HmXEJhJFZWcZO+CaTviaKU
nyM9gk1UHAGb5ZukjI3zxCsWIn2P39a1ojJ5SDWWYzrAWOE9i/UMksGau63jxZWxi3sAfVJNR1At
Zk9Zps2CHUIC8qCiAA7cIAx0dAFGd9DUju5J75kuoh3Fzqr2ofGjXVPlIA7qnm6NFp8rqKtt1Ufu
MGu+vIlFvuvoJw9Ksvdys4cY4Hqloa8o7HOy4zjFJtC8ZiLIOpps9Sodq0/Tiyi4xUd5XrX9BKuj
DnQfnxVBcwVg09Cb77V0SZY9clAWdxaRrKv3ZcXWoAclXb+ZyYsQCyEYmbcyziIzUIh9C2NylPMZ
eJh0IqPKJMRQ0/VDxGGTS5O1NpWx3UlqT8oAJeCTkUd7Ol+7GmsmmEwTYqgZylsWhMFh+MF+TE9C
N5SIWKd134UUzw2gtBlgfoBUxJVoSaA5ra5zpx8yWxw5hwQThnQzorGoRvdal8qzP5LEp1AUY9me
NkpOYjFXIdkPH6epmx5w2yV7o0TbkinibIPvSRGB5dVaouUiiVtmgDHo/ScsJX5FRjfchnGgJsCb
nLZJ0ExnY5JkKnUHU5TiY23q+HxbdZ+EHec8wzBdtSOGsQ0DoDDiuOlADXAvk090BRGqKsqTEBVf
Y1LdA4TMjKzxpBc0ywdNUg7CxIob1LBxa1YtJ/E1ipY5tVocxXvRqykKRJifB6s/IbQYDJZjS9Qx
+YoqHBwdt7U4dk/5QH9kFMmIBGlZ0d9Re5j8XD1k49SoxFXUAQ2btpBTVwg6kVW/3Q/Iy7bmjCON
zLzcczI7+pPX4ZIruAXI8VIRg/zGtU5CbaTvqsEa3GZQsSJVXb0pVEKYx6ZdczNJXM2AQ9qPKPFy
/0XAj0wBLyHDry3P45CyNVSw29lDn2G3v+QB0aIUf5zKqI6WLBCOWSfROivNZOPFSrmyPMRVje67
rYmjDiLNpVa4AXccCOy07amhZgGB2wOhdGCP95xsRgZjR9BKs+6HpNoNtX76dXHkk1xUKfjnoJwc
I0l9ygUoCDritwZfvwj6TBxoCVFteT/rRDYOmoEcN8k6fRWL3KNLUUYZLvjHKcVOVU9cLwQF7DA0
Lco6ABg57VBy7VN0410UPSq+l7hYcLe6KOs7S2/2Y6TBsIqis5aPVEkSX18q5Yy7D3vuQo2f4KrC
qrmbYEyvinnz//V3v/7o5n/1JgtZmlaNFKvTWgOTaihOpdcO5nNxh4zNFJZ6Fa1Vr0y3yjCKu19w
n19fyRltfphxc0W88WzzYFZr9dI1BHSQrkKg/EJ3QwCnNK8v3XOP3P3m2+WWFNhz9my+dh/WXqJd
GDxJwlqg8LviWKU+cl1QLwQASOqqv5jjwXsjRqXpL6AIwE+x3sxllXFZY3+0SGzyu3WxiRzRSTbZ
Sv/gL075VedbkdFL3DeA0T/Kl7A+Ti8GxLGYnO6ldiaop6J8fTf24Xo6EHUmOI+EreP94lQynTCb
WTdahOK7sZWPIBSUa/yuG2s1x8e4wAFtlwRrfRY3woOs8mAUpy6w9Yv/qJJpV753BYkbNr42OIU4
/pBYSfVqTBbKjIVeJ9GiPaCMBkBB2ZphZpmbELwmSNNo7yUbpDDyQ/mei4vWSZODadwE4YO3jjhv
rdzJW0HaQ42p/yy3CEuw+0EfxIR9VJFpVcvCLTZlfEuvnLrVbDtKKxG5ImvHBQ8JiVHEGQmvSAko
JWF7WOWbVlspj+p7Iu9kkgEH+ONfzUG5W27EUHUIu4I05tNMXHS7co++LSkX0Wv3lkJnvQS2eebN
jUv1Y9j0T8Xgds/BrX3E2KjgrKNHTE16WoxXdjUkRLATCJFDLtIdVWOBDxH/KTrYO7g+1CTCLRJA
ciwG6M2N7TXH6VT3dgTYmn7OHMuD0yWBsAmL0p2uUGJpja9p9uDao7u1g+rDsxldEISP0km7EX2t
6peWWGAUvgfVxcHbka1KH+IqXoybPJJItomErci4Lu3n1sUbMFEbBnW7T3fEyq1ULpI3+MjDPAJ8
bhyj4z/RsCNz/qs6lC/CZXDBsSmbdAsMfXdHOLkKDilv5ikkSBpQL9FBNUfeN2ythFDhPKbcv4Ad
js3hVLHHvWKHeGIBTpVtXqykcAOwECVGw6Z6tLYB4ut6CXg5XYjKNrqbpGJzkx1cgyIzU9Vub+U6
I4rNQkuAmV50g8dk1lXbPJGaFktl13uZMEP/OtyFTXQkjnVr3KvsrMF5IQPdt5+ki3z2tpxNY3KM
nohvjr+q3cxiXZAWM9dW1z6ZxChBX2o7f652HmXAp3at2sIDsKAMHRvR60GwRk0SHIe3xK0OxrnY
vBHRVe9nhyKq3NI27eEpfsUQcjUuaFzyZ6I9qEX7KzVehz6Yw2XzHX2Tvop4AkgsIsSjqJwbR9pR
9OlfWcqUd/p8s6AeBfiG6jdZz8pR4YNBqelkV+sdeFn5mt+FJS2TYqPemp3ZI3dwpPf6VYxXNFqt
FQHNW9LWUIFay2FpPpdb80rKW/8BAdyG7HFKr7OjBykuPBknvia9I9yoFUUNj5RykHhT18QVPkdv
Hm2qlbHRLhN27Kcisc0r98TpG0pPAwRiL16Vi3UJoi1lMG+LEV448glxWQe/SXTg+xySuuG4ka1o
E+lu4OYn/blfG6/evtr5m8wpvjHJE8j1Xs6dJkj6O4PuyZznRlRHS7R47tCn27XGQ3IhQzRcYyFP
7tTtnwGrxSfIEhqHJpw2TsoChHkGNdC3Lx6I54latsSF8YmOkxx10zz2SGvARbEC3fAslOw1DBoZ
OdhsQEf6qHH2JC9H2fLJL4rH4E0w8Bot6w9urAOgigXqRJqxsNtWtSOdA9THcNRtfdfuCW3OnxlM
MFjmrWnWPizMU3GBqw8M3GPLCndCvzG0JQJo5HVz2Kp3V4slTEmxekAQOUxnAQjXcnyI7ui5BUrB
oDk3tbqSDuOcQq069ExBy713H3MaZAGM3hZXDal1w9naTyeBJionhoO197WD99Wby2gvrLkl4sNQ
buyIIF6yZ+1mnI0X/8qW8GJsSWLd1w7zL+JST8GATExo2k71WLmIgUKUokvxZK0wMyyDF/3b3yET
92m+LuQXMpJUgiUZqvRIHelokcy2oZFrubWPTmGJAFgkaMVamdcqtatv0V8JbvQq8kgfpK10Ktu3
aJ8+gQCkageygzTEZsmtDZlMbs/RiM0pYSkbPadkPRT7DVFbpe1vU6J/v63mEfe2aWvYjBv1MPBa
ZtuI7Ws2M4s8K9NuX9JtDTUGSiS+dMb5VjjQgp35qDiKjYwGiDNdAqA08q+QuwaAD6CAhXFRxoW8
bh6tgyRuih0mSM1YlJthr28spol0Ep7jVeNwdJfP4Zd/gJRvfordVmdNPY/SAu0ClLB0g06YQ5D6
kTlgpdEk8xbLe0eaUL+U4cbukPkGq/yYvVjPnNGlfSksDGNJG1B4o86PHNcDURD3C/kcE1tGPgnX
lObdEtHpITA+VB7Lgi1c9KvfXfTBnXYkkW9gdGIA2pAjuOjesyf5Nj6DMDLfKf0ErrkDbQ6r9yV4
LLAOfzDlJH/R7JR34YFPdy0R+GLzgRn9iQ+C5L4QhuMNvLNlXaKeAMmtTButoazJU2JOL5QnMXR1
czVstXgPhduRNhMijefGaVDumgsSavVPDzYRWV5Emuw8UrIO3TcgMaAIskwtaJM91ggGl91deJn4
pLsVXPf0ZO5Ccq2GVTY+JLsk23mOxd1/Ue4DR31XrUt7QpgIXW45rusPb6sAmAzX7UOkOUK/rolW
xQVDlBAGmkXKh7fDoDiu5JD2s9OftHavB1C0l/Le+M4Z2+FC0xYwu0jGupCtoAjXkfNGuNQeK4BN
y/w9m0ONBZweZ2HtI6lBWWugTAYaCKCO80qxMZ0UtMt0YoTVZwIKpMwOxCUNK+QP7S5pbBMrUubK
D/z3hgCWD3LmanwYuh3oo1lbGc/xnvSR9GCtZGsT4CVXTP3CSSHK77p6ANxamzcukkJ74MBWfFUP
jQVe0vE4hr5G6Va6sEAhf5LDO0XB7KE+hacMT6ULNM6/tk9xuYlpvGisURiHbGNL5Mm6+IAZAkLP
f9ROA8CKcc2tGGWA7vj5sYxdinMc51AhhUeitV+JLWwWyVd06V4NancOiYSv+b7cBm67a17UhyLZ
jHSE0ZReFaJNoQfggQomh+BWQhINx3pt0g0cxi4l02c5ZqfMsLEAkjjlnfzpmn8Wr0WAc2PO/4Tu
6Gtfvkb69yL7xtuVql94y8ZnvIvYsEAdoJJDODgLvqG1ro1TBVvfpUx6I9io3dVXup3eE5kkoMm/
871+zZ8jE4iAefM5frnZIx7UpUKCHN68Q6HZBQ8L6wgJokxWnhKD7UKwY4UCZZncOcc12RvGejJ4
s8NAXe+J14k5FPMA25cLuwGDjvlAx80rnrTuIpzTK06ZYQ6hWdC9jpCKviP2nL7Y2EqMETufo8TC
9HbiE7qVa82twyWvR6PXfjQdUuL4+IhT1S7aYQ5JfhxB1y3Vdwa+4HaJy7kVw49NwTx7DUswGO2+
tiWmDNsTqjoE+Y8ZS7XrOZxb7PQS74g90Na5m6zNbXgw9wVeMJNT8NIgPJ6Tg//KnEl2Xe4WWGDU
DUE+xVWf3CJaz37bGAX7qrJuM9mX0aa52tFIF8OOujp1CpXQRKT865gZIS+LK+1f/1WaWQUL/LwY
S7JdbG6SR0+yp/zzRXgthlcxv3Qg1Z+pOvvC1ltzggo3SBQQUnM8G6rboJKk8tAWMJY51jcZbbcl
n5z1ycNgV405xnOh2coL4ZDehjupxt2rZdjw+YIFVfbPkbziG4YWupOSak/nipbfuiSjmcfoPXhI
inr2u13AwU9eUwg2ZQd0DgsLyvG16qYXoEHB2mT9dJNtss/fOnPh75Kbfyy4QlmclUhfj74oBDyo
7/RnuIhyYAWsyOK3R7FM/jZicTc8Zw+8bOksvooX5UYxg1+LO4o7wgteH2J7OIuLu9zm4Qq75JXa
HReFhDjIHQKSuct+8z9ZjVPBRVHVHM0nDLvv0XflQCwyQX+oH97exKxJRDs+B3GRH6wHvIxzcsC+
d9N6qdkwSz7TiB4W9yGHnGzmUeVGK/YoxgtRdt28X7fPlD6aEsLokkuD7Z/UB+ElXYsf4rie2YFM
1TNh85ikCEY/NG8R9aWP6ptdqy9tuNow2fpt0NnKyvvwdjVpfrsIMe9W3hNE4qbY3ALw+4vW3IIT
fIGxmA3MUD7sbyT0AkmmLj4QA62E7Q1rbWNdqktzR8z5ZI42vDiqvsx0rmXA4vbBG6fq6JvVT0oA
odtkf1Lg8xdfXYHKcs2xCX02u3zz1F4CZZ98as+MzofwzdukjuXZhCZZO+Mo4S/8pLeA6MKaHoMZ
j2soSOEX6quwJ5IWo/yKUIrQZvXXd7RO7ODAsBrqVbSt3QAL/Fm6zovNLBLjDmdspXMxX2JhJmXE
fi3843iXnp8Bc0ngJKGgwFth+Q4W5SsQQHkJ4/fIwOEhBRd5F3xhfzUfoCmF39Gt+2ATEK7SOnvJ
bjNgh33i4m2GrXFljWJSGJ903fbKfnSBfxgvMeiGZDld+WHDS0M2y7RVwZMQORwtgy0nYu8L5TjX
dbS30ZfKFYOTkYpychEcsFeJD6zy/gJ6K7VIPDC3/Ji/IUe39nN9U6Drs/Ie/CsRsPnCe0q+GMPd
M0fo0UWPKV7CE8sReXHknnNXyJb1U/2kvdRPLI/Bg7jDSHCGkvPE3RVq7V5aG7ttfBFXxnPFbCsR
lMJCJ8ILWdALZ+t799o7dGOeijsCNaJo0ZEClLWx2z1zYSerp94X6CRLu16LtPxo9j1aLqPpvboQ
OjP5S3gtLBn9zXwmvtuyu6P30Q9PMLmEdKOJm5xMMnb9ZeMYx5jSP9MGhw+XOELRpIX4Mk+g4Vj2
u+IbBqXsTOo65QTQEpnigF5B8bHRduOxOLEKojkE78eLrTbVAyjzDZ+AuFdWIO6TOx7jYEHcOCWJ
gWw/6kJslDS3jvPxGS/hO1SzY7AaVuJnaW7iGsBO8AS0KpuFC4vCMQ7FW/2MnULm4ildhDucWV9r
OqZSq24MRNC9lXiuQGvG/fVVPJDOpMVQ2OqJbDujYkoj3sfQ9OrHHg9PiYnDoOsGmA2vbCDGu/DX
38eIsNK4KRkqVryrpY6ol4p9HM8TaWsRhillSp6FhDBwo9F433oNqU7UMr70zdjFcUjHL8JdEnL2
QqWMQrRvz7EYlZsk4/UERYfVeWQy9PMfEbKbJZjJHo/3pCCDq/eqNHBcGvL/98dgVodWLfRNTJQo
OLaMFqXKgTKpCGmwvqyvvLY6sntbsyVIM6cIiz4BAKvATeXXH/p0B3Xsb2guUMREYFysoC1zfAjM
J0SWlRMUHMzRPWJBpPCs4j1FyUGJdpw+RS2ClHj2qVj0hW8iGiAMeqiOvSp/yrEIZjfiMqebF4/3
64Yl7b8ybe285M7lCdy/LdzdpT9+KXBjvcaTOcL6Leax50iXa6aKiP+YB9GqsoNeOQXKP7E9Dhej
buPNhNWCygyNM694VOunUUW9On8dmgOpn2H9KUTRzUqKazXUD40wxayRKhlxyVuvF5RQx6exAKfV
qKJDZX0tjcY5Hn2nEOSjwsXT6rwHohuuhsflyJC1RayP3FgqxZET70LcwLTqG/OxaCdtHfuogbxh
uveTfOJxcIDJVY86UfFJMF2wMDqwxuLwYcqa4FpegKMvcDyl2tfZUG9bXFasM0myrQyOrsbg9OIY
HCsB0wlmjHHjle2mE/1wGRJIAzPDOJiJNey6jEMmLNi1UsKPk4RJ3cBq+iDeQlmRtOktQsQZti95
+Eefplb7VnuEj4LHrIvbZK0lHBdaoJwY2I9RGXAblsy/wJmkH6Qo1TQRL8FkslTcmfzSH0AXfUjk
rBPMyulV+BC5BaagY7+QvXALb3aRkgtSqZFbKDKbcTXe/+t/CEP/G5zMr99uSYpo6nSI1B/cHGPQ
hkbLjcoR4/7bG1RbrH1KBxFVDGEWKHmVTrVLxCv9598r/SDD/Xrb5EwYlqnR3FLlGTzz8fYQEqr4
f/9L+j9irReDPEjkNPhEhlU4xSp9Exr9edTxwk8iavq0InGkOegWek7aydxsc2WrWr37l5cyv8f/
ABfxGUiyISuqalm8oh9PQIJGPSIPrRxPBIsAwh8shPAV5CaqyFNA4Bn9yRkIw/Ad6J51d23OKbA4
CXf++JfhYPzmtcgSWlTFVDXZ+vlatNCTZCEP6ZWXgGaziA1+xgokY/EW4EXzBFP9y5NQfjcAZSwe
BhYTUVf1H08ipmM3FTDUHT2j3EeC291QNHSSnLTaqUG8ycdvSM1rUZCYCB6/xolaDhztkQPgMklc
JfGgUlNEE7HSLmKZs76q8U1evMZ2i+Oqqh5NNCDFiDK1SXm8RUsLnMBvDHFviMNWodlc/vxQf/dM
ZUUxsMiaM/Xqx7gefbVgV/Jrx0zZCHXwMAu97P8yeX4N0p8jR5GZO1AOERga8n8O4gGn89hYQIi7
SrvBprl0qbHrDYrfDTOmoARr9NllKro5MIkvenM7AK7H/zFgX08uesCISuri3JP0Y+559pvCVCE0
zsyS4jUpq8M0AtAo9HIj1t5ZbIPvvIKg+ecPS/4HPYsZoMi6JouWKVmSOg+Rf5uMlqYOJNsqXAcs
jqa+kUMr0NE40WoZ50jrqQpTJzWU7QDtSZzLyuY6q5JHX+oROJKIoevDl2/JX2Zc3euZuaAQA7OY
ev/spWb1lzny27VDUWnczcwxWf/17//2cpXa0nMj5OUyspatBNVmzrqaZuyUlHb3mJb67Ol/HbRd
REQqBgo+Zo6fiSk2f3stv5s9Cgu3qKKoRxj6Ywj4CEskwRwrJ9bonhhlDKYe2sgYUBMq5XLja8yn
pqPF7tPG6IP088/P7rfTV7E0WRXhvOkMxB/PDr/Jv8bggKDIriSZInMXIhId70QfRwuZVLh6nnn4
sgA4z5QYpZOvEUkXixknM2CTw8Y+fHkzEGVC7L9sIumrMWIKrv6hSArYPcRclhYJP9Z4g8b+Didi
h42SgmnUuTNlqZkxVH9+Y7/dGBXL1AliUWTV/Me6hAaVASRWTp3vtJYSu67gCkS1th5AzYB5jreT
ZG3JpEeRmz/9+bf/k3tGjBU9ZRTNIsA95ceeoA6e2qope8I4c3oEShP9RDe166ON5Bv3SMsokPTN
X97z71YtVYSYpML3gWT3AycXD23WjUkP1HzgWSK4edXN/PXP7+xvv+PHOwu1RsYnyoBF5HeY9Gqj
mulfFt/fjkkmg8TjY1Qa/xiTVgSrRW6YFMQlKD0tgJFVxBoYYFqeXYZfmCA1XGlle8Avc8HURDMe
/XCS7BOv3JF2eehE/KEmOP5+TOhSGVQMgjF4JRZ93dQogMlTGGGBjfegYG8eZ2CUbzwUofc+A8dM
D5XGnz84aZ7K/7naK6KomYrJ2mMh2f+xp6ha0SoCsCDHR5y+aNjGIRanKxkR1DJKmWZGTTS3SSdm
xt34QknXpODoW1iZ/eeXYv3ulRimxWFVkyXj56JT6oZojoVSOmX2Lfg02wOZ+rXRSPRxx8tQNd5O
AVgRKLs//95/nk5QTZoI6wzdlBXz1yf0bwuv5Utk08dJ6UxTAL2bOVnzYS/zosOPxqJbeX87D80j
/sdnzvsDIIxxXlPUn6djCwT9NI4m7jCVxJIIZTZH2eeiih7//M5++3tUWZR4wKzm6vzO/+2d6dzh
FKsycsekdjN58kYgHTEsvb+cNc1/HnsVyfi33/PjsCUQLukhHMkdkBSNYKk2mm9u+TpAcmQBUq7S
V3xIwnyb1xFp9mPxokZbo4xuvH1qDV3brQVr1lwp6UpBjyUpgbiOOAktpiDlFWejyb9BPuhRsJUq
gJvWp2akWgP2+4IABfihwmrQRBS90H1ay0RU4flXP8UHJntc8yMF5nvtr6dunadBuu9VOnRSZ+RL
y1cRwOfNKsinD3zmwrbnQolnkrwhjV5+0X50JgHNRhz4XIjxiwEUeesNm+sprTZ/aNCrmS+SgVIC
7GOBuaknZQqavCnd8DG6ph+89KlOaFELXUcb1AvM+W8RJh4J9nSwDc2khjlJxrrStGdxLUfTmUtz
ufGosOZkyS860vOWUYx4wByCx3Cabn74L3ztH1Cj/9zyOVCS4yOyGkiK9vO0lCSToHBNy50oBQgg
B/21S7ILWSlXs7LeqUZ0C3GML9h5nuAAn2sL9Lqo9Vj993mouWOmXjGvP2tSuSKp/j4Jyaukk+cl
Kw0s+ETeTGNAYafU7VD0H6tOz3i4XrvElLgZPPGzIr5IN+ILtja6VCo5NR2tU4J+lor1nvT9VWus
49S0Vzmm5Np5azXK5gA261iVwUrFRtiofENEeKEytLCX8XJGl1RW93hJLnLTXbHM+dVnRJaVokif
oy8RsWgc4cHEC6WS38gJ2RQDrceQj50cdZK/w4RS06qsJsQVeBaW8+uU1T62a6O9Bjph6PP3dfq+
zusL6lvyNSFUyMj5msRyB8VzNNqCbSW+1VFHmhtrmqQ+K+TM4rNwicU6TIF89jX15JOppQfVnTDX
A24XmDtBcA/6+KUKCExtApg8pA4Qi1Qf1Nb4tDSdar5ZAatWp3PcWXi3sjPWuPyBOyhjysNw9ee1
5HcbBacHSaL4pKHKNH4sJh7RcFwKRtTRYMhyvxrdBnLpUreoQ6aVtg5T6zNEwI4ko0LOIvLY43qg
CeopvfOX1zJv5z8WUEU2VHATFiwP6+cVhSpL1/VFmjvgQJCnu7EghLNRLSWeEgy4LnUuwvv/Ju3M
etvmsm37Vw6+d9ZlT26gqh7UUpJ7K7GTF8KJHfbc7Ltffwb91blIZMG6BxeoCsrlRGKzm7XXWnNM
dakU/cvgND81qT7WFZ01Yeji5dIVVBNdJdj1zXBhE9M+njoMTmiqbeuaCxXzdG2vsGBXwtbOvQDJ
APmuwqVVlsILzeUB5gTVNyzgoRM6eurVDpytUOl3bav6Fza1GY58+ojg27Kfua7Ff0/Pis2Y4Ao7
tuBl3S8QAbIt+r9MWb9zQxB1LIZ4GA95SnOiIXfVTNNoZs252QnailNg66r908oOKXIC0vLDHby/
6Vr6+JZ3CEt0jMF1QeesXzWryVbujC7lXqJGhzgHW8uU08Zv7QWSjfR/fzgxOB8ZIBkschu6fnI2
qJOmSBM0VRBa25tGF5TeqxcYVIsurY5lnx/TdqT1B0sYEDUvn4+8jxG0Oe+mmgMS2hEf0P9JV6Bu
0mLkKC7lJvRKq2Ecj2TrNpFdXvV69oCt8HQpRvv4LonawV07DoGRodond1zUUrZB16aeTGj5pJew
SOqXyW6BfsS3lk+fdI5GbnjJYueeLurXz+/5PQT8c7aZqsFt65qp2bZ1GpgFUVrkZoq5zWQ1JrVF
7KNcW6f1Tl2SWr2NU/u+QxxAeduiJq2AtujJTpSduRhU96lqjWM7/9qNktuxRstfDC4ZE/kyjg9G
ew3Gbx9LJPpOdeltfVwmuHAOHQTtlsXlz7Hvb/FPaZG3ttuMC0d0HxqogSf3NUaED4Ly/vOHdG5g
GCT9bB4TkZB18lUhrcK+24jESxK4Bg4Kj8DZZlZ7jdcNNiFgqpJGPH3+nR8DZm4PYroB5HxebE7D
LrMArIkfJZ1AfLwoXuSoHUEyrNRC+/L+yBM/W5u6c2E8fgwrzdkBw1DnYJ0vPjlsWTVJjMZ3Ek9p
W1xDOs80k9vIVq8+vz3t3DO1VNJdhgtZUD9N4xJ2DVHEZ3tBbt3bHWd4yUQj4cZWKb+VinGVmPom
Vq2NC1vArFllKwOlVTvuIpoCgVRZcOAm50nxL42sM+d4noGmEr+7umpzIvxzaA2KPuRxjOy3Qgc0
ReGjYQ2sAf5VEzWHtvum+TFNPjGMKO3SULPmnfZ0Ps5Ln2MBCWOnOfluNpBGQDlKPGEBlzAR+pEB
gbWgOpJ1Xfa7BqYbTjaksWYSSW4E7NIuXcVZgJck8ui+86cl8MHrd+CtqyEEdJnUhob2eMgSiDXs
BEG0YNqTMNP0aoUyjqaQos03fp0/pCYi8mEmyLxDx5rCRECPmgSdGAY5NEO8swyU0l1bPfCi978O
EE/ATgL6hIicVCs4uL7/3tTWvupAMuBDP4vig03oGuUS9jFIjugHeT063wbgfjj6eoC4xFLXyhcA
z5tiPgZcGHDzJP3wYF0xp2Y0V+At8edLnWIYrqHJQjf2ync/pl8utNb2uM8qutFKgCi+1e5lDokE
0dQr6py1UdR3n1/E2cmF5YAjNKHD/z9ZSDKzJHgIZOqh6aSlittWE+3oOs2FQ9uZfCMjWNice1nU
8cM6GUWo3Yy8KPPU6w2KTvQmui3IDtbpuuz2hFBHmAf0g/NuGsO6D1v9qvK7q96dLl3Iud3NJrB0
dZfkJ0//9KmryIhBs3paDfei5Y/VUG3r4CXJxmdrlnLWdfqjKq2bWQifuT/+9w+cp2CyoZuuqp5m
5JgGdpeErGZj4r/Oz7uivyyr/AuLtf7xkEwSjJWROgPpe/101g51gtuwZMWwE0oMAs7/Ii1SurOc
+2TUoDywZsVG40WdLRZ9wyiHPL/o6DHRKyjiCYIHTg7eJAh55/JdZIqnDGaO7mM2MNAeWGNju7q8
DJ9bbXBnMDnhizNpGdeusIieuoTOznav4P6oFMULj3KZ6/rVqF5c9c8+J92AdQf2wv1QuUl5SI5N
9gvfy1tFa0EiJ8VLS9oUJKRLZ00a/WjTHybglx7T1b4nIrXLfZTTAPP5wHDmGXC6HPCiKPJi14Y5
yck+J1odwFNQJh4iY1Q6gP5dwA8QKDGATCJ6vxBJyaa+C4kmCAnuhVtvVfeb45rHjN4a+TYESFei
rPNqwqWYDRLUdIiVA390QqOzfbCuLeFfj41+xOEeVhqDQTWKF7NJvgqjecwK+SIG9aoAVL+o6Zw0
q2+Va63LQKG7lniJVDUpSHGctPLBgNZUiGgGD79FkmJ76GbGWur2FRrjh84AAVM41SFsDfAW6oYK
/8p3HICn9lMeccxl2Kt0nA4qWEv9KmQ4LBIrgrXz/f1/O3a2fn/KBdbAcBZ/xOqlXdU8++4dMqys
f2j7TkP7yq/nlELGzlZW+xzYkpt0+54i52qeEFXf0x8Ujp6ltRUHmB82TzoW2jGu8pc4qH62Yb2b
VPOoRESZOJwiTKrKR1gcd5NZ9YSlYplU4c/4hyZAjrQhTQn2eIfCy5OwyJKZM+WkNp3Riv3aMbjc
wqqXnUHf47wWGw6/UiHgg5cqUOt0KAlk8NDU1LMc5cI2cC7A0FSTYyQCbzEf4/5cFVOnxb0PgIin
NNpCG/KHYMCgN15rQflFVuOLWtCr46f3Qo4Xzjj6mS1IYzGcg2aKtcZpvK9rzGoT+bY3+doruLZn
YP9fHS1clyJ/jIvvrWZ4hje+2bOwzKJxJ3xWJdZzvvHids1jXgLUcwuqfsWcqdrWAw0Uup9vyPcg
qRLNY1ilu8/n6rnVVdNUzSbeJx77cOzuoK0OVSClh+H5c4HtYtmS38n6Rwzsd1OR7NXe2RghCi26
NMeci6OPZNGr7WPa0B3hhEhnwtvUmX7Gg/mcuerrBAsudr9o2fiS1OqFM9XZ16tplCWpxXCmO919
TUXEUYVlqYec7qa0ewwl669BUxxUNbrHRXiZp8N6xBJudK2LvkJnAmu+e84865olWKv/HFsseX1T
myVjC/OUpc5o1gbzilmzteTKUuJHlPX7cFJfi1R9JU+9gdi2zXv/xtLbR6T5i6SZTdCATxtqfv35
mzyTQGHkzccZgxiMk9vJqpv5lQlwnjc5NfIZ3NhmnKzn2GK5DEJnwfn0Ss3JLQWWdWNjpo7j+9cL
V3DmXMWbUYXh2hyw3NMwsHDMqMlyskvl2D3O76e3hRfUQMybZ1N0j6qafJWZfTUk7k2Enow+Dxkb
z3E9vTZOcK/k5nMOZF8xUc062oXZeWY71gy6aoRhsid9qM538C3ziTw0ndAt52r5ZlnlMa0ZQFFQ
3rttfqkYfG6wGNhs6Zam01JyuhAxMnyp11PukR3YVAHd8PBMFpBXV4UdPsbhyP85XJjO8zs+2Xmp
16uWYVCBNnUxr1C/HdyLqR8q1Sd5hWL5aaKPcUAb7jTXgcwvJb6dc2/79+86GW+Y9yaxac6JMgEf
q458BKYapC5OOFr0Ug4SAJtLW6NpbEO1vJkK3Dxl4x5wkGfS2isk68eZ6JuZziagnlcV406V5hOg
+oxKPu4k4JbSaVtos/Who+5qpTgiiQ1B6BsNyVooEgfnULTV8Z18TItmRvkRNl/xZuaaNxrEhVYH
diWedjWe6GXurHPZ3Y7Ra6A7a1HndNI5excNNikXfZBeI8etWopDUXU3IgP6oozbCp9qpS+PCQCf
VkFqigA07a6zbtwZLSq1sv0Vx82xq7nKIL8ZcggmmT89WimVEl1gaSQRaS8jB4RNOkyL4oe7CxOO
Z9IUMF989Rkrm29JbXsVyDJlNMYlIG0xrDoVkxwDIs2mRI/2TrgU3MrGpEsSNZ65n82nnTjAz3Kg
U1rNsLYGexX7NT5YzWEKxhQWas4+Ypc4+UhGIHiBrWlMOlCkINozg1GCUmrZxkFP42bTw6YDFNWP
MQYRbfLQZgSJBpXxGZ+f8hEzdZ+2RFgJ1k04OOEWshAt42SwF5gwPPslfdaxMLY5tkCuUtyD0UOj
w6if3Pwe1PnKKIjHHHXYYVntGRbUuAS9cId3kEjeBPIgJ6qPru8eLLd66yJ5H1T5vVI39FL49DyZ
SNrlTwyJn/QU3WKeyK/xsINluHBscLcUDp4c4Eh+gcgbSLEIvdDisxL/WsXUqgUcYITWplF285AY
7PJejM7BtUdEpFzkvA4ASd/S37o1EriHGLf2UfssnWBY5e24/Xy5PDt/NMfRWBwM2lZODqx2WZfN
aLMg4Ru/qmxW5LC/GwscL+gSMkd73U7iwC1eWAfPBSnkPzi90kxBr9LJ11rhCEMlGFGRUf7RVHGT
Jxn5/PzCSnR2O7KIMKlwknIGfPPnUmTSHGQw8HOvH4XX9i2aKEjwGWpdsimSdjqgm+E9TtvXEbY4
pXY5Uji34rOpOjbPmCzs6cFRFFmZFb1FRQENR1rScdrS/94r9hX/9w2NAhz63IUfTA8s/uswouMV
JOKVWgFIdkk+thjyNE11l+hYarn2wc90KlgWsGQfI5oecuYi03KmYO17QZq/yqB5aMNgD1f8IMYO
mAJuU51VoVDIyeYHGIUECIizvl2N0j4aLRi4hOWyHecaYaos9QpaaTjOSid1fDHyycsnDHdCZ6kJ
5yYLVRr5X/U6oTGnQ4CPr9fCMaKHsrivXEkPu4loQG2ml/ltSshg6L+GZOXG9leOUgmmzWUxgs+K
7yt4S5B7iUS++0pP48JcsQtZNww4eistiEjUdPG1S5CKV0EMToEsVJ05zUqPu4AsAxhHDYRwigM3
lh+4ENCg3qTFG0IqwKQqbO6hA8tPY0QfmFgaNOaxGPpyM9Lz7xRNAN5BoNDW4FBQe3Q6e1+riChT
XHTbAY1tF3+dkgL6RjY3iaP5jHy+YMYKfj4Hz+2XtsERXdDvxlCd5+hv+2Wk1laWJ10O/ZAak/4l
s9PD2KvbRMOu5v/rq06PaF0Bb1iCfPRCB5JiDl84J8cOJnHZN8qF2zobJducq+hLoR2N49yf96WW
eiFLs+K+Eq8OcdML8nU4yM0ct8fa+E0LsBdDyQ5u+MJtnot6yNKQkiLU4hx2EiLbFW0FecryMlD2
hYCeZUhemubGCcVBK3i//Pz5gz3/jRaZ/NnY9EO2ATg13S1wDL0qrhCAVUeoMi+aPz7JtHpr2EOg
Oq0//8r3peM0zpr7Y8l10q3snDb/THUB1R8HBS8e0nBpYnLY0eOI2FJgNKpWi6mxH2vYTHjB9emj
6x7LBIpjNRIjVP1c6pNozJt7hY2qRuyKzjRriEijaStGWhssRUKdwHnEyaxDQtMbiS4fUdy0swvH
Xk7VtA38olk6LvOtR5WG1wC57UMHR3fFXDlEEXwpirf1UvMfqxRhXAMTLhOGJzP9yyDKu1zJx4VP
JpaG5lXYhNCEhZKsdPwTyM32qI5n9XlZA02iARCTMLnk9Jkv4fh/i12oExZwvM+f6tlRy5g1KAVR
mqYH9c9R2w8+XmmhyLy+LN7S8auANpL40w583Y2OYX27itE7TpcSmecGEDwgEpkkdM0PJ4O6U8aw
0O3Mg1D9Fk+8PjHVL2PavGRzD8ZQFfdwf46f3+y53Z/KEx3v6vzHe3T928qjiiqhIRnyYcIWIsHV
LAV9WvPWX0lrH7vabSrL4xyffP6951a837739PwcT2baSUvNEDYPWzdljMVufdPr2lMlu5vPv0uc
yVDjQmzTJMaxlFXhJFXe9C6GHpgyeUYePwxD168i2tYDsrF6lTbYuBS/LMzcqD5N21EN0bK7MDPI
G2q8aN+vnYVVe0bwmkroR7Y93MaBcQ+rcsh8AKdGSpOfor0GNlqs2gSW51vfYnok17pOW96A7V4N
YzCMAedY05emBWkyJY+sjbB7IU9twhzHdFQiNmqTGrU2zm1P7+IS241VbJ+Q3YmbRKJGKhXOGxr4
6wUnLxLGklhfyY/YbNRIQsg7+9o26Cw87poaNz2MIWmlWudW/62bzB4TOI49WmNtafe68e0AknMP
/BJPE7bgBsZEsgx0GMKJMdybabif4+ayMp5cIuKhZmxgqbAOwuHJDCZssJpjLNsb7B6KtZMohyGx
1j342UgJfylTNa6tsNnjMdvcWFWIWxTiVxx6L2wx5yaNmA2oKTwwW0+bOtO0qOm7LMirF5yupPHU
gaNoVPPJKqwDBd+nBouyCyu9fm7wCnoyUEM4lIpPxxPnywDfQhYIO3VudID3tN36+kqrlyUk3Gh2
h9LmElwdCc/2YywNM/9miOLYC+LssWopaxY6Zd8M1w49/pX7xTP99phbddOMlkgOsHjhJbQA1cFm
rdMOCbBmQYP4fF6cUQqYaCzo89BZbshVnsyLQBlTeipTmEd+tqF/CoW7SsZ7qLQbM+Ou8N8qFhGi
PmWEv54oIWZ7QtCYPUoy5AFCREU0265lFW7yR1z16N9C6rTFtQAlLvx2LD3Sr52x8W0DeHwB8bJR
MKBI1dkaWsX3NepC7/Ob+uj4DfqRpgFtDqZc0j/ziPltRRP26GaNbqTeoMfrkqQ6KDX32EisLCp9
2GjCL1YyAx2e6doxhK/AGT5H3hvgDdLkyTZKOAZArXRD98I6dK4Rg6ZtSkdzlOB8SMwGgzUVfsdi
W7jhVRulL0pa3ocSYbRlIkRu8Dip4HjX1nAE/ngbDs21Relr0fmcPJva+dpvsjB/axJeFJR62tyy
txG3AqfnI9rcPWBaQ7ePqfy68EzVMysovRG0CtDgRmHntKqpxn5gkzbK6M+uMFJK0Pu1I8uGr+5x
fqZHhKc7TDLa9eFe9KAHZJxM10KF3dCHr+pY6rcU0KhupxCDDH/252xLut608SWYmC5j+gN/yHzd
580tdFS4JzgrioIcR24zW6yoU1YxXFV8O5lsI9Rxy40eWKwAVObS8dJEmLjt5pylXGMvdRxyjJC8
8Fz5gpsS7gGoAelLSVB03cw19d/QKT481aUR0msolLVaFnSeKsaDa0VPOW1IC6M1tUVfECu5inuV
iJ9OzxJsx+1rYKkr3yKayTuPRrZVaX+HWPoW+MF+CGA/BbG1Cgx5P+8nnfMFG8zvc1DYpMZTXVVH
rW1fdWp91M2fukjXqP7zwYbaHENi/r7vdqJoKJCHB6j13SqI+l/XvmrcCHaDwIyTLdlCJOlViWWK
cO6xQ+b4CBGQJbaD+VU03pTO3NFR/Z7L8eeFsXBuKNCQZqg0rXCoPa2qjRQT0roxMm+IZQoW0liA
933IgnrYcp7j+UTivjMVTDzn9QudTZJpFzpLzgQtyBNd+syteUc/TfBid12W2RygCcnr69Piq+2A
GO5EybOhndQTY7me0JEuIljLl2bxmdWfVAk1HdK4RIin2fecGnvbZ1HuJS0mkkUee6aEYeYAul8Z
JfIqiRjpyrUeLebAJvND4KG15xcS3+ewcbd6Ht/4banvjHG2AOwEEEJ8uVRr17WDfw0tc4Vh0jFy
MQ4lttgS1RATVtXfu9j/+aNnuP73P/n5pywwXg3C5uTHfx9lxn/+Of+b//t3/vwX/77GuU3W8lfz
6d/avsmbl+ytPv1Lf3wy3/6fq1u9NC9//LDO6asZ79u3anx4q9u0eb+K4E3Of/P/9Zf/9fb+Kcex
ePvXXy+vvAJoxMiefzZ//edXu1dknGwLxm9jfv6G//x6voV//XWFIVsdveQktP7+wN/+1dtL3fzr
L8V1/zHHk4ISN135aFQ5IvRv778S5j8oriENYoyoGr8h8ZXLqgn/9Zdh/IM2QORs9Hvr7E6CTFEt
2/lXOh/ISGJOkaOnNYsQ9n+ewN3fB76/Xx1P5D8//1feZncyyptZmarOR5TfDoYUYDAyIKFA3kkz
6To8OXhHyIBaGWkViO+ONTHEZtKtxiNmy1h/0Pzz3nCfk//FQW1YWgNlGh0L7GUJewsa5jUA9s3o
YJYs7OTK1axxm5d4l7UWbdLZFxooVyLvtZU0caMRs3lJ07hYqRUlM2IId5mG3sRstmUr272tV99S
JPSbuoL0FRVKuWorSFrVk3tbh0xZp6rnFEuDMeZzauNokccGCz9cphgPd7bvtkfs5FxNAuT4gBjc
LfDRfrfhcFt1SzpG4IrNRZTZS5maLbKM6lhxZvzbFYZWZpAoJjAD9rU5PMboHWYzLbMtgrJO3bXg
k9IQjp3DhIaIC4mLHNMizNOXd3czKgL7oRyzDQoauRyHcjhoLrUDiDK4T95WY+2BC1aXgzCUNdhX
L7ZxQnG/hVpVrAQy/aUZA9txpW4AkkHlnkXgeHoNWnqAylyYwN0yxAzAgXU0mYo7QbX1127g1JyK
zO9jYhmXoqSPA8Q0CfvIGszt19Tq/4yS4hHrVfqoi11hiKPaYIr6/kdKdWpp2TXyxBG7tiltb9WW
izLhSEwRhYD3h/nb7DozWk9Wc8YqwbuhInSmeYcU6UnApiuaOgRJUux6hc0kKvJvBpKhypNKexfo
2RdF5G+RmV56AvMU+HOKmGiUNFq0XAul9ek+NtEihZuInVLPia5UJJILBrZP9Ybmt3XT6NV2VDiy
xZiFInGHKabUBCo+DTTchr2jSP718+dwKnidHwRNGQ7HfyYsrUwnVbNY1es+y+sUTgUPIs5BhNei
AUTSN9tB4uKizJu8jUs1RoDJoc9xwlHSZI8XCUkuAs9l0Iu3bigE0tdJ2wqZbt8/yvaT9WDo+rL2
48fPL9o4yeO/XzT9NaSZECjhH3ry9gJmAGbiMRctwDRH9eg1sTuum9mlpIptbLkcK1oZffmN1ltA
9QHzMPKRGZAHketKfwXKnW8N0eAUTLrJRncfApRLfWNNrYkYN1z5eoIzahn/aCRqx5TM877z5+OJ
Mv4QbX1TWvOD0KPXQRmaDYEZ8XSoP+ikh/CmExcyJu8D42Tg0Lo5Jy+IgeZ4+M+pMyQB5j8JcPm8
6UG0pYDYyijbBv2X0J30K5qi1iKH5k9HbAygCdKiopA2Sycw0MXskYu9waLqAEA4NiAeddZetAYC
XR0o3iCOXQkvPvZxhk8g+RcsAqJooXOl/ougCLmwWghmVqKpm9xqX0o5TF6lkOKWar4ufWcZBSYy
AP/SfDkpY/CiZz35LMcnqHQ+iN5SQOZj1hrxrqFBVIq255FPt5Wf/lBaHwbSrxzjj1wHaz7UYz37
MFfrau3UwbQRNTjdwT40NRDJTLPMCyGZce7auD7SvWglKDifHGSJhHHIrux4V+J1ViXOfkrls3SJ
ksvaPhaKQ4OqAnItYOvTOxXdM7CyPLBpL07bbtl32KnN07zVv9dO+MOcRlCIgX3PsMSXqytdso9W
vNSm6hfKK3eR68dJjHsrP6DeuCsDJLl4Lqt4/sKE5EB9h14IxCroj0Irsn0UR98j07cvtVp8XMIs
lUQlXSi2jfb9VCOSBDHeYnYR7ybbp/Ejje/MehJL1YaM40yYgpRYBuXNtm+Mg/D5YSJMXGhl+BBn
ZublEVSyz5eDDyojlEsqwApNJZSxaIA6CTzMSOm1jlP1LvQFc1WdbtXQNiG+5rs8dcwdATD94J16
0GFwYMFW3YDXUIDtapeuZJ6Gv01Tc74SWh4YDq6D3ve0DwXXFlupFKZpE/lLy3ytQ7SBWRq0myjG
6m02VExGymSTTlmiUFdShoXX4O28H/sU1mnjfEldEtNhO9kblANryQny86f1QZL8fo20gQibnY/V
ZN6lf8tVtJgnVrYcWEpq60Y0GuYiJL9NIb8qeBt+h2s8BSroWDSfXhH+cDryMVavqzdWlN0QUL4m
MYp+t3hNLBE/DhpYtaoHNe5md7qSQgiO6GORwszRVUHaj3XlS4tHx1KOen2dDkR7bhWvFKe4+PRP
toX56Wv0pJvsDIh91NMZ2Y1aEpVWE+1UE4uvEsxjiL77ELlusEIpTTfeTI4mzb9otJKwIm3jtQ87
fW/VEkswp99TonKSWLkwZ6yTaGO+MJRnPHAU08TipyWpjiytnHyHTAXZKKehOaKO8UoelfFoqbCp
hzjp8dCdHhBrA2ybOxFxWdU3Jt5depsRhAZsbA785nrwlZ0lopUsDGdn6qPGubveTLByadBKb9Uu
KzfUFGeLShd+qmJ7URq1R2NQybdOsfIiIWpaRlfjXNu8Dpjtrc1Ja5eo/BG44h8j8YdtcbKkXjlj
ZCWA3ZLEwVLIvroK3ebVx9v2kLTtTa4n2m3e8R6RFZRW0by4U3w96HseNT2uYeoJPHNbEYitkkwx
hiU27oQRhjs+F3L/+bB+l++dTD2LwQwrgBMSCoeT5Zhw1e9pqVQ8k/DDw7qB3Zt62zRx42lr2XdG
1t37Yi5n+12+KWH7b6asLDa2NuPYAp1TPH3rIhmsHeoSfJRRrI4uPpqdLHaVzN8wZcCe0Qye/FTU
HvPZXQaislaoDc0FZu3Rzm1Mcve4cmxKtbgtusr8VvhHSKE1Jyf8zdJ0U03iOQ5mm/gKhqqR+/5u
7Ay5n+oZbw1NPVUg0+FSz/owHHrIMEXb/+pr6s9WjzA0IJxb2SjNFj2dLTpz+SWsx1uSLyOsQc4L
BgpCHIMCr8G4YM6LQ4T0q9AzSsjCLnX7wobtg1H2dytQ9HuSNbdccUOjtMT4WcZ7E/svmljFhcSv
drJfMgnmzCiIGA6oLuqBkxekihzHmpSnpERNC++mvk38XPWKgfT9qI1bXAnWsge8U7q4FapDfrRT
yv3Ile5D1Mfr1NGvEwU7MAMHwEVek4/7fAh9yOLOV8g+PjfIzZWp00NBpOgMIqWO/o6Fyx75rx8E
a6myt5OZX+CPTJWD7r0e5+ZNWhH/BKX8Ps5mh85o1PBMA8+cHGCJEwewC1dHvuBkb5nBOnAeXBQ8
dDmePL/RxVPUpL9351a6uY0iFYxv239PY6i3vl4ES7oMRlobGiSaGchfK/ayCST335teCE768wui
cHESC8yvlJoPukYk4AaXdhKVphUAtK7UfQ83GB3kd40bDR21K83d5V2uPPOrTRNG+VUQReE2K95E
qhdoFABeoz2QhkH7tTuHqiF1z8kND6Z8I5xpDz60oFXk2ynWVAbkHPDFfVi6m3eT2bRjVnQa+PEO
8E7rwzIMm3WXDMFd5UQcqZjVO17ldTzUr7KQ8TWaqsKrsU3xdck8Dzp/7/AkN2EQQG0VnbG1K4xb
4zC8GiyaZRLcgqG/EwUjy9gbsXPXEmHsQ8F1dpiD1qb7U4VMhiOOWRV70xgEAIrg0KZ8VCxkvaED
BcsDNXgQ9uTuZMjmn9ENQktzFkGB9fulgUn0NuzqX7xuajgxFQt9dF8N6krrNK24KQwlGpeOuhyD
GQ9l3VLPXOsgA+xPnNCMj7r7jYcdXht5/+Crpr9x+nBaBVhLwodu0ZNTn7yyi8Za+5jUfvWddINQ
xtyJ2TVwawc6UJGiOrChflecfro3QCqaDikJaxpTnJxCa5/OmYtgjKOtJrFd1JThgPMmIoQIv0qO
TTk5bvNblpsWsV60SiDGFoliX0+DOxwQB+Hrxe7riRaqqGzBoIvQD7cSq9fnSd+ixNtSpRt3Tab/
gouiP7Rp/OJMsz29A87RrU387FAXtWS3tnaPKc4zi+BNpikAxWNrV/eNf5NO8KCbHLxvPPS8SRdb
JxHrnuFnxaoK8aAsHNGvhwbvB3NSwrtCz/B/MXPP17GS5XSjbzEWHtlEW2U3mfDFDQW6digdsE6q
jf1tflP3A/x3KkqUaQbwnpb9zW0mwJ5BLvdjJNqV3bs/QzMtNrnTJ1cE/RRNy7RaZPFQHTk2Zxu7
TRz+5Uj5VsHH3e+Q34W5bHZ21b/2Ds6PAV7WS9cqsH7IR8xAZHFL8uLatLCcjpz6YAwJ+eex/2JO
JYKeeU7bU7vqSq2hMAvmvNMdi2S8fTBFTVqor22qu85WN6trNU7D68QWyUKPoaqDOFtpWkPx1cJB
yyyyAXM88143OvDPOcWUpB1mBnZLDWSI4K7RaUjtubyb2vkrcA1yqEzfYz92CDuOjYi4/w66q9yn
D7KdVqUG6p8+PDynoSRwxNF3Mp31I5W2xkaXzFtlESM6LR5njjFsHT9xN+RcnnyNZtW69pMlkILo
Lk0bAFo125fhAngoI1q4FH/RJqm2wQWsuxbaqH01cChehPoXXQmGr3qtkwqsM+xSCZhWShhiOtAF
+kba9TbxA/+qVciCF/gmpUbJuXZ47PLRBpNwVcQZgHTFmrZ4e90KxQ6u1exnp/b2YjJ9azUkIrh2
5ouOanGLQyR+HxIHh9rRCME4JePjBgcaq7wSqjlsyGLYUu8JbvTxp51pq7Esteukm/CwieGlVyb+
Dkqczw3qEkJpqwXbaOqOZgY/WcbxVTcYMDMUtnKhhl5Tu8s0RxTUacM13pnNWs9D9V4BXqHNNw4S
rd9qnVutzbgdvrpFk6z9ePqSaCjxnFyBHp5Xt67OxWGx6D+FzQT8XxVw1IV2PbnYkIbg91s9srZY
uRlfCyfGTVmG3aEzOOWyG0YhhFem1aaorfzKNrBCc6LEfKJ7nb5mUB+HUafdViq1+q30TQj3iX1H
Hd8EcoE7cO2Sn9DM2kNzjr2ipuN3Mrg/ZW908LfNGaSFRJykz0MVaOLRVkxSHWOsHzQr/l6kTbAl
UmsIJfGxjNYEGhz9y+nZrFh6yrZb4U1KasJ/yzqyBpwaX3WJN3xpGe3OqJXuNpogMqcZ5SLajhl9
AxRyXJepbQZeKwZthRMqSqXcs5zwmNFSfqtKCW04MvCLaYxim/TXjn/Lq0x3Wl/9cMRgkaDUil3a
sg51SmfckCZ51ghkMqup9z0taNdZDnofqcRE7dUCCEv5ylBWwMwG1vqaIjH0033a0zcWtVuj6l9y
aX5teoQSSYxfelc5JbU5FGsYyxdkxm/eP3WocZxUqdms8air1qprzJ4q382hYq2i+XMZpuoW9z3M
OXK1uJ5qyj9GhouIAeabpp99oQvMaBjQakfnoav1Oa6Mhymmblgi4QAdZ+wnjf6Opu1wnrDjTRqg
tM1EheGYBjp4kvYDZSDtNiQd7kCOXVKlSPf9hPIOLJ2604QEEQ7+YaGoPdj/dO4mFf4ynZsNo2LZ
WiRdfdrBl21ejte9rGDMFsTQRvecti9NRvKGEwueeW5yM4QgQeOKFxxlEOQyC2PGCvMa1gv6aNI4
IqqMb2VlXeW2HV+BmEPgEPX6xjdMPiahTyJjEywzaTyGvwgjtYMixrVQy2oXK5JCcOZe1ajANcPx
kLr42EQDKw/154m6JOo2VS6TcK86DbyajBDQgGqzLAQgIPSUjfffXJ3XctvAtm2/CFXI4ZUAMylR
2fILyrJs5NzdCF9/BuhT9+y7H8wyJZIiQaB7rblmCGpYFP5rQBQYXpHiVGmDAb+U7RYJqYNnE866
tKDeFkKkGVpE4J11tw7drNe2ccpMloxfC0UrkQtj4Rm7YPHfcPD59mRaXwObgXIFyCXzljRnjK9X
A+LzMsJh11S+1YsUv9TcceljZNi4yfRY2nWwD0hdqNTfgXj6W7Fo6LB7IlcqZihzkXZRCfOg9VRx
6gfH3FTTkoceBHG7DJq9xwyH4AGJb3uF8MnQx/YY5D0WluPPUfuYKnciqATHJgl7wY+dl2IdeLCO
H7kK/E0WUBk6ffzWjmFvRBrBdIfB4rFmYiNBxXfFz14yCczIJQc/niW5mZNqHesQmje2e7cQv/Ss
OU3sxNNMMN8qEqPzA3ZaxZUlnFqf9IfJYkAyuO8JTszbbsBU31jiJ68LTkWFatIVmhbGE7Eo85Ts
pGgfLA/2SE/ttOsNO8xtB7siMzIzd7zIWtskGRa5s1okMAxW6Nu4ll9tguvqOs6fB+sz8SAKTHF5
8O3iFU6jvtE1+UOOiB8V28BxLGF4K9GtKTg1KdWzO4Ro7Y3ILM693mZRtXj7IlvwS18Ii+lnuH5T
IeMtUwHngFYtgx681acFyaeuovZjVC2m16AbEXJ2oOzEfB2XH6YUa1KuzFafK7Uhg9YKIZyJ7djN
3+1oQdwv3W/Dbt/zkXRBZ4LkTG7nTvMpJ+CD72YSBnCC/MxSC53FMG7LftjnGb7nIKwtJAp4j+Z0
0YMJE/BR+2GTzpq58y96e1iRGGyTdHqwy+no1ybk7aIg/rw2iZm1hreUBo6ygihyynalkJ4mafuF
u9MZTegAEweOBNm4V1UD2eXuPreILhi6tNr2WJvVAfF+DYO7JSGuYdIei5qU99YLNSK9PK/KyNbt
OOyycEIIcbeRDBQBzzPMRUnE7ILwKwf5h5+ePlrJfvI28UzExETjJFPvUq5gUNCavzLZXrtZI/C2
aC69Vv426/kcJBd8kWuuRm896fH+pXJ7EEkv2K6xrsT2sfDLZ9erXlq3P7iqfRPgDRuyo/OoC2jS
7fqhL1p8TSr9ECQsfDgvd4RjcrmMXf67ECTVQ/ZYFvmWYiaOKgSffiuGSJBowdEtEiP6OTRV/VT5
wSFlKYjcAjv/fEUDdWWqfd+mL20/pxhaO/2VESCXRDfh7L70PymO2LKVQ5hSGry5GYl8jlGj3+nq
07DeqIG8ab/GoS6rakqV9e79F/eH3O/+u5mX+pR5gKcbYrz574j5o/CdX/fHudXIPnZ/YMD48H8f
c78/dzrKG9q4+71/D1y1c7sAWfK/u//xp9aXHgs/WSCyxfHBQAcgG9wl267iq/j/X9kUrbls//Nl
MYeJAOIx8lk/xv193v/375n//th/vEoSmC/1Aqu/MVW2wL3heOhOplPIQ7v8v6f/1/v7j5f8r8f8
14H770Pz73XWj0gE8VswAEbNyRX2IvNZQYqcMwzqkanwQeWwA0Zv+hWU8kCtKveTltghpK3lpPWe
3M8KZH/Rm5lRqSAmb7CRVRhqvGGEsjfzavxRpXKXFtkvVdTXsgcGHVpHDyux6+3CimALvGNdRVhO
If2tLsi0zrpEbI1JfSRpHVy9CmtTfYyPBETXbG22iwy9w3q5aAcIp+qmL0VPaYUWto/T0+C39aVh
9u567cX1q+pmBeiK/GJbW7RgNCDp1k9jY4Ni+++QBslzrn/1I24/ZkEeTd2Tv0GE8kSCykKaOrZ/
yy9MpJ4K7NQSmH+G3k74GyDHBu2LLJ/VNC+na+nk47E0MFzsR4IQeuupn9c5REzqnT/heoZVUFbq
h0Zh6tURcRqhSpZ7uDr71HZfyce0rjq51Z6TN9vBVilirZs0JaEbaU0eq0K20XoMyC0iczTtOdn2
dGwkethx2Gmex7SLgzbEGtNNOVOplrdSf8mAuqN+8X77SpqhsILQGqD0uuPR5dTZeOZ3Sc1mQl5z
RTruDKfttrlXJozcxBXihBV6ppbtp1r2BHBl1D0qhjCoPVRTFzxq/rGrxiu4xi/dUPtGl1FS+IRB
DvRB6ejMyBzfciv2L/CTCBvm6OFP+9kawQ1zVTyKc1K/RKXt1AiPnFKx38Yyz8Boi6fWirHrTALv
MMXzzS5ZUO0yOafEjCsXf36iy491PDLHsj5M9O1whyhEOq9oeLfA6VY+XHo66ke/GXdJ9+DpcXax
Z8vZGJz1OMv4mBJW9nRKhiKaljnnucHRZAHdEdOOP8ysvxUmKih/wY5tqRqYyR2THNeWp4LYEQPs
ITZGfw/hFtnG3B99CeSRMsmccRP16tzdVJI9cNak2vg64ZH3etHVCG7Q8L2KSrOJI2dJskNrZN/F
VNe7Sre+4zlP99M8GgdDuP5DahXETvOO4Zkskekh6Zxle+OjDdeKaULNXJkYZsJfM+/PUEJw0eKR
czmTxNI4jjzINN+WpO+2gRnFGr4J8MWORjad64ATy++S/MWbvm190I88CasBTHPIjm226KF+KkU4
Ru995ctLvyzlAc8pAHxruM4EVyiSpZdEsJ2ayy/HppKss/GxrONXsgS+mSLZvbeEqTcfCyID4pSc
oK4q44PyyGFN7Yz4v8RnoBs7Vlgva2pD0fzAYJdT38pIUazdGNSoe7RyU67IEcKVosCCu9mmPRMB
iKVsxH3AytX1mLghY8qXL18HOqsJVKwgMfRmUe/00vswB7KWphIgiTHd6zAUT+t4YJYjxumem+0s
JI7FkBCC8qVbaQxqqt36BV5LWiWEJ2Eug8F7beOYgEVmlqjHvhzmsDRhlfsYVB26zvlZS49FwyZd
xXASVKAZnBFzrAj/bcUPo0jPwjOmvbQIncA4lJL5xWzHffZXxgh/psk9KfRXW9cz/nICjiHxvNQQ
uf1ueOMups7fx8KutlLzUGlbJsYOy0z+gskJCBUlLcuwtgD4aZPxlZgN4DkT69vyixpjEkl2bkr7
tLgo2jIRQGCnf0nM/jmo84bAk/m9dKxqV2TvgQ712qxbxF9xvs9y49p4014t5sm0A1BUWx2dOcOV
QutDZoqEjHUxcTaaXe37bycbt27jU4Q6AC11bpLqUlneVlbqFSuCR6vL/1aa/+QLnCdEbBPQutjb
7Hmouo4sVhxzmrl8qoqK/B1T3zIssDzjW0Ae3g5CXKqk+wjmqtnkCWwAeIev7aLH+7zK/UgbwcCD
WLjbaWl3o4cq2GsW6hlsO3sbMMEQWyKwOyhfQ3ODsZaQlPuQ6fk7Hk5MJ6zxVwxtAnWzQQSHnBld
L8l7Xth/zA65LyEXLXWRe8prSoqB/ONnS6Q7D+NkNHRbp/Osy8AVkPba15CzPozeD62vaVh6s7kq
IcgldvCdkCe9+4klRRdaZqxY/OZjMmg3vctQ5xoQiIsYaG4hcTz2mJ2lcS/3Wu2/p8mUnTu9+nQp
9Dqhr1lWHiV8DFw2Tu7rspAOGlvuZuAKLZYO1ouWh03WYGQYjPSzFXPSJp8Oeq4itxQw82WMeDfV
ETgIdZBlc82k81MC4O4CUTD68NDqxj+UIbJzgXG8O/FYaaXh0tAkZiRrDW3eUX+DC/sZZ2aKgxeZ
HQQdQchrD5W5w9Q/wSlv1nejHOqd8k4i7mrMe9Mmoszv/BY4D4r5ZYyXkUTcJtnGnXg2XTCNzi5f
B7nTXOLSLFZPWtUMZZ7qjyXk6HOfri3eMJgn0QicYujrfVlMoWyJF7Rcpe8zm4qfreqkD7D08wzC
tEZoPFQiL9J0VR4ckfwlF+UIUcXbU4qwLI9Mtpehp4kgCjzUQRNJ9zKZPyIJCBo2Tj2dz1NeHZpE
HdtaER9ebVg4IcG6EZrdIXKK7C0GyMRQaPJDM5tupj2/1rUCFLaycdfooHks3yMcca1TRegl1kkb
UvJ80br3bgCZG8X8piCDWa0XqR7E5Za/OMcEKTJvzcDbyLAh+aLI04oDi4ZMGho1zWxmW90gTK9y
QEAAK3rGMHBy5Xjpkj91VhKPRjjLNjfbbAsm9JzDkt9Lo50jb3pZGqv+BhcvO6Si0Cza08KA9iMp
kg9pExGR5wPFkdGdtYkxet0e42XNyu7LvUOq1mMpWHVcDWm5Zn47TeIzFyms01wTNdFZJmr9KiXi
rWNpUOaPxMh2/ilZKvtAtwNQRxRANUwTTt3tQxY4+UPnucc+R7pKNU/ao6eTE95ZOz8/iFblp4jG
De/xSvfOgZlfZ5yVD7NO1mK8hz2nbWGW7928V7QzKZvET5MeYYPlTztzeAx0AY3GSEgEKuot2YZl
a793wfg8N8N7lzLO7lL3QxJ/stOWR2nHJKphxa6nlCQ2zvZQ+M56Yt20oecIjB4OV+mjy+VP5Ij7
gL8BakGHXGR/xTuH4QPzUNKPZy+yJ9sIWUn0qKMf4xwxplBMy9YZIK15BsaKRnJpJvHKnABfSi2o
InD/58W4ib5aKZswnjqBOtee40jlvB3ZehhCYlusSXurJmwTvGBZS/HuIdbb9OpUI659CuyzAY9k
8m5ojxOhktXgilOd5fIEdAsoXWcuUWstaMq/H0rFeL2HHGR6DYOlEk1FpWktW2xrvSUmMyqZkC6A
v5nJRGac2Y2aOpJ2Q1B6QDN/cFPyuJdAP91vvESboN9ROuVi/HfjxgsiR4/YQ2d1APPWGwwLTt6i
W4cBKeSmkej8GwsPi9ozT2NJPJsQrRGJccjOo/smMnwDQ61cPmHnbgtLegejCKZTO/Uw0KzmQkBT
f7rfaGj7/v2P7YpMOgAhIqb5GTmrztQR7Wjm/UmkHlDm+j80JgxRjTER+8ZwjvYwd6cEWOo03j/h
/923ZOVFc4KXV0L6hjw7Mo83qsXpGV1Gc3IXpoB1Rv+wsUZBlp7wkw+zKOMtkNCct/Hx/jdrKx34
3f/78xno21DFAf7V7ngCss6rTVAv/U4u2ostp/E0fDJo7k/p+vv7g6YJxtuEtSG53zELtBg0woGL
EZEGyaZuS/+ReHqLA2LPGL0m2LXHUBTq3UzOX+pgG53VYd2RtVxnnIy1rgThnZQVnAGqBVvkphiq
8rQ8+OuHquyYj7MEIC8tQUhB7M174KDDv1+u/TtfJIPC6WvxrZYZmFM0p05YRKuKik/CsPtpWvvP
+03OVhFNwFYb9PYdgyvZnao8j2D7PuRuBQe1JXaRKg79T9L0KEu4KTChILhU90llzRcE7bN5ymaq
7VHzzc/CWcQRm1airnznhErnV+d2hHHXnL9CIPGaC3G634BnR4b0KJXHjlyQMvZBNMT//vL+v3K9
2/stk5RVtVdLhp6pNrOJr9iap6b3oWwZ5XSbxFgRHDMlvF2+NS7GIfoiPtnjPlkBf9cYn7g+JBpF
+jPTfugChbfRlP43afjxosan0j8Xsf5ulxiAgmuA8urvC33tBsrqzZysD8M03h1FhLMg0DGo3Oc4
U7t5mVKgc3mkJv7TJNTNPxNH/ugqxqFWyUtjKfzoaeMTDMz3Af8V6Dpvk0sF4qlfuiLmFtM1EWnd
F0bVvyBfElHg0my2+hTCWTpWfn3WAPlDfwQyx6m5Oltijaq2uH7tgVFfRcnIqtScGm++FOlCU7f+
6P9uBvAohg4yPdbk3N9/Xnpdt9dyevb1d//10KxcT777S95/rUvhbfvJ/vivx6lAwa+///D+uGVw
fPL77CuOg0yF6gqvidkqQ0YNfztnvJJRBtQeZORhQlda8xCqdtbePCoApN2BOKlej3ztXOVYnvRS
g3Za6teJTICQuSDGJ/5j3LsbSBYm7pIWgdoJX0g14lVC2pptrZMwhwjhIqCH1VndLH41+Iw2VNYx
Nhat98IlZ+h/pSL/up3CrJ5G5Of9FYPA+OJ6J6IBCGEnQ2AOVP5sVQ1B5jPFTd0U+cmd8vM0EFvo
4KYe9it2h9EFc4xWfHXQPPcNlM/OrA4ACeZBQ7BM2+9R03V7x7FZ7gS2/HCUIyQjy9aVxouRd9PB
lglFd8xe7FNjzGzXe8t9sPrgMKXdgB17ue8GXZzS2Dz2TupFpDRgUuNPh5SWhVIRxnUKyXwPEkmv
L4y/njdxjdpzNBRMknIr/9FOuHPH9rL12PPn8UM3fHXymoKEqVLsTNf9PZT+1XOHJ9GVN1ck37ZT
k4OQalGSXFq28rexMPd6MTjH3LfCUaf4nYe9cHx1pJ19q3rfZDbMoA6ns+9m8N8700p23ToIGBrv
gavjLQtS+AZGQnCb5e98kX7lw/iD1Z6P2BxxU6WXSNNX8hhuJLm3knn/gkcQoYlcZ2Jsd6rpRmYu
i9xD+fqjfdNnjZfcd18NNxm3kFC9CO3EK4oTcXJsclM0gR+Bm3h/22aM98NyjesB2lpvnZhjVsjt
vKEnfrJYXpA4MZwzjb1RfViu/durUZE64ILEEmXzduVCC6axk8f7seJs5VK1eJUwRJIqbvdZX92A
eqlyac6tdDtq5kEO8lKjRtw5Ws0SQfK6rWc3zTJ+elZ6GxN1yyEDOCUN5WinQRTHSQ9prAO6LrBP
00kJXjvNbVe457l1HxeL4VUBk8R0JH2yOb0mBkPguk+/tdXFyOq0MxYFEJPkdaqmT7ugXE2t8YZm
+6l3wSqE86yP6iMt1Y86Ta+eMx1yMHsnbwMClKufvgf/bFFEs2hcFvbYXMgD+MW3j07STp7cMv1N
rUVocp0ezbm4sNDj3e1+u0Nzke74ZzLsP5KRPAv0r6mE0DY4I7MTeVvqqg8NgX0C8oCLV81f1eD/
bSGatxAJgr4nIlYYN2v4hgPzpQyEjK9CDjnwDgvl0jW/Zx3J+ZT+mfwC8Iw4pjCZ8oe0sj6LZYUC
TGYWg3qfA3OiJ8ohC/gJlyga+g4vZwjun5yX2TbXPUD2xnqYE/1d+G4a5fCEweGJzF1fB77ImppF
CvQ8Eens9y+Gj+phYJoIdFKFDtaSG7g6Kw2QgDcXXbxem8xu0QuUJg7qnsWQnjeO118b6fb4mnei
3ddLzai/wzRTfIpSx79h/sj8othKttXKqAD7VByc+8nEWZK4bc1BdWt1ewNz1A0C5mmCQ27UYxCN
xvRgKUS3EAzymSBL1XcXd2KwQXP9mCYmu/pju8qG7O6tB+R1E+ciZrArb12zTFSsSZwe9ZTMN2ZS
QGv271GHhmPmXTT7RhqZiaT21eWrP+TPI94XHcjrRKRuTjAdvuxAvyh5WK04AXODApYPdtB6/8BV
uvKEj/k4PElL+xUH/jNHmMzjNfNL3eaEpQfHI212I5kSqSrFoyziE8r9Q4OXUIUVSFON7wBMJCP8
hfxcy4AJgVc8N838osTy0ZLWsAmM8qSy6oKRBw5hfD3Kgf9oAGAZaPBo4ErrySqQqHgi+EJNMISZ
kmmY4uc1ZDqMGkeFbZ0Ne7IdYLkOUEl+JXDpCMOMfy6jrrYG76Pkqky1G3GGm0JfINQwr5TWF9AE
ZpXolOy4/S0EHgTgOnk7uHQZf3AJ08PejZldec5eE8N7mrlvTC0A0SQIclaOf0TTsWca/pOeJXvZ
fWL4PoV0WQ/EKlxzY/ntZ8H7lDAKZVIIIW4bC2ehaKjfNdKFSHJpfydpDhTYxmw8fbdTfmzsBoD9
cA5oT+3hB8MkOxxzvz0gVUDmpRS8NlOnepjW/Hj1TVoqjityufWuLjZxWqEjRjjmT/VfHVh0tW7G
aizmooRNMOfdjjb5dRl+axmyI1ngCm4KcTZUzEkEoX9XVi9VbyAc6yC1NWkpkTJQAleKFGkvu2ZB
/5HUxoA3pR48JqCpG2bJXwZDgQPqp2ybVU11xCgytDEb2EJMqCINpVu0aBzPPDYW2KBAoItpXZoF
nFX35i4iWfchWGn0ehufEt958CfXfunmF0sVMPUa6BUGbDwnFjlzCnfLp1zNDICXpOf+jilqzt1C
6HYzohWR8bhfZNIdLBoxbCTIFC4tnAXiFvp6g1tkSOCNwfh5+FsY46EMoD1lRcX6apotNm08fsE0
A1+0iqxaseaw+Qi5HYNEd58QWRLZgFDsQe0pN7NtICUAtCiyc+3MTx3zvEtgC+/iZp25Q1uCn1Tn
NBejCloSWM1rYJZfifIWkhBrcZyYiY2B113keuM3mdhOBl8v2j33ZK66k3kqz+j5/b3eLvU5s2gQ
i2JFlmBLnvpSBrtVhjmXlXEAP3vEMCiAEcmNj6GtZlZR1TnBvnC8+ZQNFpwgYP3ExVpnlmyihi0r
6AgD+BhbycP9xphh7mkBTHOSZHwG92TLjqsqEdLnxhDBJSYIc1e6E8rCnPhaBevXJIDlMrEZhi26
8Y3dTHM4yUF/oVZVL96RlMrlxXeKGgGHY55d2WBaJph+qWrsX4UxVTtUEVSJeW7u/ZxTLhGO9mQ1
b4lsvNv9jpsY885YZ/iNhuDedsbV2xBKgW3C6C6GYXlIl5R91aWaaXWLnU5weFyzJvFH1X8GW2R7
y+zdS7mgrDL67IATALnE3bCEegr5x4uRxHsTtDkZa6R9I4soQYJD2xvt7TKaYm+atHsiX9zNqHqb
0lJjuF4JXk0xGF4apvyzDuZCMtHk70dMDl94FczFBK6NHZPuvDMiWxkYqNZqCt3R5TX3cZYZF1wN
4fmZBWRG/Ff5kid0/7hQnrV0OS6z1A+xso5agMQopZwoc6zO5IQLSu+SZ9k9i4VgqCIzdumqs0RE
xxBj0a5T78jIT6ndXQnzDnqMiLjMbJbU+KBN2C6SNjVDGN2Kjp0pG3iypSc7l0O2b12AeHJTRzAK
zPVHBfsC8gAiSvsUZxAqB2ugVvROSWnfGpUfDYA/KihtQL307uv0HndBr1zzAPRkCMeFzm+0JPo8
NtCt7WNfbCfYFI79NZk675riO7VfRP/YLvZlGap6N3n9Z6G078Aebbik1UYmK72lKWkIKg4EfB1a
17g4lzXiY4pAUsYnVphFftnz/LCo+qWpFR4RwRRvmiHxo5QazmrYNmtELZlHBFefZFu/mpNNqey/
RUwyoQDNg+I0PXh5fF7/LQ67b+6NYdwF3UcKSYyxZtqP5dmPzdd2zuZHf9RW/zr9wWr9zTSnn1rZ
PDeDtiF1NIbIQu53MZd8R5QpNrOzKMtYqu3GNiMIUKE21wtzY2lHyk++ynyAUGsRQp7NzXLNs99l
7QRHmn0AVHcYWKRm8gKJqET8iAhNc51rUXd0xD2SbGxwibYqTgCvA1ytXKxYs8EKqjMjcz9QyeQ3
kYw/upjyI5XyUBPbGZGKeQnyodqqyj7Pk1wl0/h1BpRMroH7c1JY5EVMIj1YE511XunIIatkZ3Zj
fLLckqtSL8WzZZiH3P6OiyClBodxjRsFmGae3qSjtGPMTFokRhcy00enlBrnIZ/8CONECFilqrYV
GOF6jutbaQENL0HRnWdh7LqaDWOe/GMq2/6oI77KHZthj1qeSqO8pV3lYtk6JNQcRnYhWVbbFJP3
yH74pk/tJ5eQfkw1uJ7+0gdHzyBRogHJM83m3WQKtXel+CLCYzxJJ3uGVbyqTabLnNtXV2Y+XTD1
xVCP732BD5o7wjph5jG5gLNu0vJaQoVuzoRkWX52qpfAis5l0JEP2C0dlYlHwYYpcoyUMj9xfmVg
ee3N6Zdw6iTiH6/FNbS2j3KBSpM81a2y0Y87Z7/VQgfSMlMJ56OEEWE5ykdhohB01/aXsRjari4w
pB2YSGyzqY3iQHzdpfH3I1bVQm2L7DFFmBQPyEKXt9Y5YFk8blrfOw8c2qju8TFpbErE0sA3pqCy
gmGO+hOGCDgwIIVv55chcJ6UnKmYVjnxXeynj8I5u5zgJGFMcuM5znJwYPQ/tPbz/VG96GFoBmha
sSmA7F1Tg6h0gAGVrnYtfpzRTENEMP29h6vyHhkGVUHuPxjW0ERBR4K6XedXfJo2snMhjhS+EQaQ
465NMFg8F3sB0e3u0kw90b6SuXql12dmtuDakcbnwigoNlHTNMVXStDqwXABg4fF2OJl/1XbkFih
tKT/tPaGwlB2ZIBbr34+MVdAm8GuchdR71Nsk2yioVcrAQTgiDSh6Wm2gxbpp9WOyLyhjW6budhQ
Bwq+G8RzifdZAsaFdJivGBlhsGu1Kky6+FjiEhzBizrhvWlsBhSw0oUzm5WvdkcUCmEQjNqgOtit
umGnNZCfzNPvYS1x326HIJaED/JIr6ChvS+phdNV2LnEn7mKXxNBRGLKDAn6Gt2unMsIU5q/llJB
WBG6HaqFCU2BgLpHGgLPKlygGGmd+c16ukrYipvRgsWZIwGHOK5CyuqI2kyhQoxmE2W5umSO9csz
WI8w8ntoUipqHevRxGSdT5kfQ2fkWnAetdHmSzKd546ThJDLyB+016lEU97m86eQ9GJuy9RHy/iy
7VbfpnNOYaTBMhuGaD0yDCPzDd87I4lJw4UZhgcA596DXGhVJdmPRvp130+WzjtiGnWc85synd8p
AZqbNuApd/gO8xwawvRropacavUjXfjujEbTUGrWyKEhoWR8fQ9m/mgbFhmS7VSd8yA3CACZd4MU
065KaXLJDKVNLUftzU3FdBoN+9Dp+sMyuMO176S4NszcK2amR6+op+NaA7vl2N1Ki0Uzm+1PmYz2
TVFG6pPZI/grt5plqlsh1gnPEjFrq6NxnPJDLd3PIenL8/1GU/JnmmrJibQBZ1s22UVLyIkLQeZU
ZNCEnOvF+0hHDfqsM5vXedKzQ7ygBGcdfWbYrvaLqT+3jnB3rCXO2ZLxGTIK9dA0RC0t/qHzu58B
+T5hNxgkvHCKilnbji6b5HpS6autQyrtH5rHMDEX6/EDXjs5M8o0zM0XGxCUT3mZgiPDngBbOLrZ
SXgbCE76UfgHryuDPSA/xkvw+0J4ftHqK3mcCxRPd9qtIZUVGibuCJJvj8JAbQLKhHHt1MzeTLa4
JKNcZPTHhZgQK5j9yBVM0MJDzUD9+OQU7YM3JUjKlqhH3YO9K2zTPuNcGrWHhkoGigNFU+kWL7Zw
amg4f+72Rq4FAdugW994cId4b+2MxXW37Ub3XbT4DjEjX3YJ7J566N57KuOwm1iD7gsR8EqDuYIV
bNqB7TguNYeL/Wup125UevT+GVk1HVe/x1yC2T3FLUmFeLhtYEYcK4+pP8ia2nrVY6VjWUJWX3fQ
cYmgUoQvYtowOrKZei9gNZaD+jA0BNcxZZmNLwylPiNjAtVF2Z9QvcC2VWyq9+Pkuj+0EW6abaCZ
N1EM3d8w/oXLJqHa0sfkbaEQjChd2eslRiZVSSZJEe9STgGIKcYfvG+niGsy0hobNZaELEGYIEXr
BJCJqg5EgWs10x3kiYRs3hcs02CpKaD7CKEkVQ9Dh7RlZuodm4IxXtamp95Lv1bxvyDOp6o5myDS
QvY2tH8xUrqvXhJDvM+cVmiUcFL531NQ7xl652i+E1u+GpEqWLGKmfWx3vV191AEM/ujf8yM9Acq
+iGqR4RouEJQlvCgRnj7uXJofeM+CMHW/ugI2EHL/EjvWfLjh2qZWZPd8Qp0PYcedjBhBvPTSSCZ
wA8YNivsHfpIXYzqmT7+QUsQCHoGhLl1vVLDTkGKgLPP+jzgRAaOTWpVT8mHQASo0sy/gmG+3iF1
ZCQWvurwMQq7AYLL50iz3Yu34pQs7aQmrqZlXVHdWk9eMxYZMk6/hCE7ZMR8mlavtkttM+tfDlU8
pJEDfL7R1u/x35oox5NmFOMuGPOvkqFV2FmIZUojykxlYfAGgcIZscNYvdb9+ZGeJH3omEJtKnDb
D6XSDrVIk+yIq5w/KjSH+khGcWPJPxmAzgHbdP3mN/qfaXpJgsb8CVAB4xmD50tmu/nBsZY+TBCr
R8Qg/G50vTw1XXPMSI64WpM6VormLzBs86qocapygWfdzPE+cAOukzW29J5QWXmczi2WB5sON2V8
Scoo6wcMAbX6y6kNDDxKrsf1DOkN+Zs4tDfTrK94CjyMDXYgca/w7mLf1Xv7CPZNkyMNxnrgzON6
9jh6xyJFlaivRmdTUFibmEXFKjXM5UuuODvxfy5yPnklOmfXLj7W9ZDrBNaBt23T7Cv14tem6J7I
Yvgh5vS7LN1DOtasarkjN6AaIaQZPA9d76WjvLZGEEIrW5H9knLXXi+ibuIPDQ3A3uIgHyur9pFk
4BCpL6d3S9mB7lZslhnwTWdFDjA5jUrvcN+wMawmMe+MaC7fJIlTRjkDD5mf1dns/a9W94+FHaAO
NI+pkSHPEu3vePA5Zzm5/oe989iuG8my6BehGibgps8beidKEyyJomACJmACJr6+N5hV3dVVg149
70G+zKRI6hkg4sa95+xja/9ljpiTi2qLn7mOq2WzRhoFwOtJKmTzjUYubcEghc2PlB3M1IBz49N6
77qkXBwqns5sRS/zwHLX2QU5vNZwB+ybpWotJwDYH0SLWzlq7hMiibZ2jVu6p9Xtp+KuQYe3+Xrm
X8lvRbDct5H1rIG+MY7H/kYVoUx8567e4MWwEXgh9s0hZpGD8yxmAlMkl/8XiOrrdkmLeINB4tZC
O01vkc83xYSgdVFsfcWylCCOx7DxFqxf5n6YN2Pn7TCWsDrgr91VgD8aJ94ui7iz2pJ3QYQdC5id
/MlXHuX6dXtBakXpSkrdiFQIyVBHTgBtOyamy62YEr37+rvW7+1Z4MAjbZpUwcxZjzsqtN2t63En
6fwWR9TapWfTyWpS3iMPaL9LO6S2mJYELLZKc1FEeJrKoOPDq9jDSLH85VbepZMR9rGVk1VAkCtD
OorJmkEN/LXg7FQs+6VaUweoBtezfWWZW9n4H77ipJJU7M8ZLegwU/GxtOxgT+XzNsbJ3uo43HH1
b8oSy8CXNTcaEgbo7topnOt9Qupy23MUr0pKBIIhdyHwI4Y7GDJAr0Oj9WFCc8myi3druyJD4MZR
YN02uTgaPOnmiEXD2psW95nEtVG3Pxo+uX0h41cYrDsntx7zHoASOQxMTYXmyAh5K+mEfXTanBfa
989i0m/Desoqu/A6jN6Cg4JtOrIZl2fTQ4G3e1ea/NfkctN3Ijjq2HBik5S1LS4ODEjdKUXij8bS
ICkxMS3j9XqcvvhIzSh4tn++1m68dDQaHBTsc3Mah3qhbuQjmz3vOWpVcRcu4rOsfoExm98Zg9pL
eIOLDiF+iaYXJ/PZk/lyaZ1O4n4W8c4PC7VF1iDvC3oP27JQNGGCEHQRsROp00TPjHO29ZS5O37F
AaMw8iDcdw530FkURJ3F86vUC9HmnUSEs/SM+Aml2NI8nHZIevb25CS3lmHFcsPlJfLQRHHz49YY
Ga20sTmNff/g8ByvRYiQbfG7s8ih2XfLfU/Hy6BbiooEXLXTnRW2HHQ4wXFMcQ0aBU8DZoST5xKr
adwdBk+zx6YUQJgbGmCntTnM7fAA9ghTyyLLJ8dDedOwfGOkIbFCuLq47TnBbz2aeLVlk1fNafHJ
IODU6En+Qvr8P53wf6MTBpC//sn8/290witMQv0hl/8BJ/zrh/4BJ3T+xhTWcUmGCv7iD/4dTRjF
f/NDorVIjvIDiPEeaM9/oAnjv7Fnr9ge2wuIvrbBpvwdTegFfxMwDjBArvHBK9Lw/4Im9FakzT+z
QRgIQk7kxO15ceD8GzvZC7ysQzCTXsgYLgj9o8PWInDSAQ2iRiW3SZxe/NB0F2hBLxUu042hCjrZ
82NulZfCmma4W+spoyuSgx1Cy2CkMWMpj9no8VZtxJetUuFKLFm4M1k8S+av+2nGUwEZaVcmdsO0
N0/OUzt9du4hd7SBBfkf/wJk/GcAoyvsf3+dvFP+V2KkKwA0/guPYe79xZcuoLikM8628YfDzNzi
BLcMqdUqwwJUW7EpUtLEq2YLhy0PTSQ4yQCplYxdasd+qxNsn76tjji0aa7JIsdoEbMLJPsu9vRF
x85rMIQA9nXzzF35S2SVePh6KAkcWBd/e5/E7OdwaBC5nHOrojZkRDLURb2vghGZP37/6Ur7k36l
pU85KJb9gpKBzog7XeNepjx38VN6qt11con3PN+XyMqcS7A+gG5DucS00a7ty9dDj7zogqMtPBvr
8b+/HIdsLqYiA6IYvF0fu+bk5a65fD1kOXEciRN7W6nL9vL1MK6aKC9JHomGx2AOTghPQFAVB6Lq
vjcnFbqfY5OhXRbpauNFsASX+50zJptS5iLc0LxndUyRlAa2fVFWmh7rIL7LG0nc+KwRSXm69fHd
l+bDERXYuuaxlDMJulOGAb7CWVYCqFBNlVxE4Kk9ii6Eg+v/msGO/+nh62uWCndwEsKTQgx2xDPw
MK/f1XP59emkT+6MrAOlNJVF6eUbiR94HwIIoz6XS3qW+BoTHYtLW47+5eu/FmOcS/9NWi2lhaOZ
QTBWO6Srk7FsTyo1qPAWRCKXhKSXS8/tsJssxgxRngdbIpYgwhO86EpNBw+H0YUWU38B3PxoD3zJ
oKleiVg3MZ6cjZuNav/1oAIEDF7a5NfR8vMrjYX5IJV++/rS10Oaos0GPmQd4JE8GuQqzIq0ti5f
Dyr64zQVBnD6u1ByfigaxQwNbgKfiwpoA8dJY/wLYh4sQbQK6GCiuuwMA7NY7yleMRx2OAOHBkOu
+yMKvtu6x+ST2fUGb0l/sWxehoJvysHGemssDKVqAv82gHWrMHc36CcRS5iCcOLrtEruUnho22ak
G+n38VscFNUhqQv70uODR5wXnPtiyK6QHgJGD/lLipsJTRMD1flBV05+Yd+/LXWVH9s43WXISk+k
njFokekphNS4sZCLVoQj8lfngRXv5DwsDKLLm9LGNYD1zMMfvUz4d35ooZ2DSSJKH38kzGvV9Xmr
BHC28VA4rUuVMzePlvoCjJY1zfWAPPbmGz+/Nsy0i6lhpkzz9bzP2nI+DYt/HDJfXAoqy101Ygm1
m3a5uO0h0oXAADZvk6C/yrbJd64a3rp8+BmY0rrMGNxM5JyTCKmVDsernrLyCIDxOVXLePW9HX1t
dcBp8NpW1MxKIe/qBwH9FPaRqEiIhjmJokF99yasq7hDLmHr98ckzTr0gtiBkVMz3iGa2vUcVjyn
rd/qIaAVL0tzHtOPZkH+1a4PZfzEwrFaZ4zaxrC6t18LJRtmexLViFDeb49mrh77UIe7yqaxT/Bb
uq/qF9plLYc7P0QsxClGRqpD/QAOgD6UdfDI6bV6b7k0NAPPcfqaqdm7zLK+BoP8E6cQv5aa+Tpj
ROmOn0WDet+kxYHT003vTBmUzfg9CwUmG8c52Gn55jVTc84m/BFL0iJ6BjD4NeKNcovqrQh+Dj0T
Tc0p8JK1lrstWvkyMXaIWu8V8dTFLJF1HHR716zJZVWUfC7hs0jrH8nA4qvS1ULFjVrWl5Jz8xFP
348a4/q+LVNzSWMxbjqM9rsw7bmEOzpGgeFZuiNONjFwPTAnHvsyQe6BvJgZi+sG/SHt3bcEE8uJ
deIp9N56By8LB/EeoT8OWS6Ip1FGfG/oX42L1JMnsyfMLdsPjEOgBtSEPuhTkUk6T4kd7gyTkDsn
YypWOc6uqHGD07ie+XAmX/qnXLW0cH29HkzQlMTG3XaLe2rDbjgLBhPX2nsqZ4E3OrBvSdz9Lo5x
UYyIRdRnsGR3IrKcXdoXgFPm9hw7tX8b+Aopi2YaNdBOlhx0SfsbD94yhIwgsAR4yOp2iTSG7mPH
BNHu957rqEM0hxiPpdse7SX+Bbr8kFsyeTQpkx+bg+Iu9kfkO+nVs+W5dWVM3m8JfQd1Jxpo0hoJ
C+mgTQ1qQaGMH4ccgfsyKeWuydtvrpOheoxRL8H03nSALS7ZCJCi4wztpRxyrNlS+wqeBiMDimm4
PKcC6jAiMfwjNklbdaadU5MYJsB0d2QrO1zEsMqgAnuqn6GZ0/PxUSQmRAlt0hgNXBm30zbW4jAa
7GvNKuikIU4HwLIeg379c2xy5OxcCBqh8VLurOADqRv/Vsgqelfs/IDvpw25Rl/lC91eGn6Y8val
75KKFbNuhVG5ndr6e25TmU1PcHpTuMdwJ7IIp3fgts+BKm9FqPdDWXJgiwTQT886rEvZwRua+xm2
xWvNUdCV34I4ptoLpnGTu36wH7vuwTQIShoQtma0EQant8wOdlPo4PuY9aNt47WwtGquevzhD/5b
XqK9TQUCYnzCxMYJae3ocpeAH8yxQcXX53rCS8nHr/LC2+dDoBlEUhRinEdQ2subFqb7t7K597On
ZBim+ymNvrd13+0IwdF7km4l5klyzt5LIPxbUVsdWjFPwO6IDELR8L0gTBHP5uRglAtIDsMY9VBl
01E0yXsGruCo1PTSTii5PcbTJb71Zsn7GxnZsHioyKhpvoLXsm0JPYRBYh2cC0Ucdv/HkoO46jVF
Y0iOuLudc6q9fV1jWDe5aH42vYdQcVh7Y0GBSrVh0ESqYHtMy17SK6AE1om6gIYZbsK4ZQt5ES70
GgY2N87c3kYub0xerO2P/hytdss5nra9nU74s+iBRMtbhCAomjFWMOnZdYgOya5EhBWo8Bqq5uLE
5W/cxtuKQNF34Y/odAg5D0RzO5QOI3qrr/cmj5pLJD1oHmEW/ISW2EKiMClaM3Gp3Z6Wk2yxLTXL
jQJQcaT8m+l9rTJQHpBWVbeon9oBJ0RX/YK+lm0javeix2tnPzfe+Cj9DKE2mFWB9r8skR30bgGH
LKYjppxXoB3UeWlxAkCzmxcSVcnT+2VGA0JAZsfaRwXSJpx+xWNo3HtTh86pqm1ni41GMoRGKpXU
p8Z4tM7nggNDlNBVRuUSefXnTHJgmwaPYLVQ09XurRVNt1FAqF4zgLMZsvjgJvrHXEbUUvJ9Ad5g
hcXPYOgnxMLeebSGw8BT3smA+VJacaJvSBFypxSUU6RJzlO2PkKWrDUKuCZ36b90GdLLUhOL1TXf
huX3UtMsSmu4O23cHccaRmWhW1qo89s8h++1Sp4bZuQoasZfAw6lQ2hom8TzG66SYziL6OTRss0z
a1sXCPRkw5XdnQdYyVvYOmrjOtXO62fouLI1aGT9CL+Eg1xsGA6MqhjvOLONoXK4G6HspXzKhzoq
64MknCNtY0RdwJZ8v796pnxrWwY8nsAJ5fobzFqGiTq25BqT6Vy79dURGGbj6LPRP6fefWW/WVsq
wS7w9R/ljufWEFtqcoQAvTHdmZrzT6hLDM5VTVu2mjZWEN/GTXq15KOhzH7CSENZ2KEJy82T4+ZP
xSoSDewUBqn/YervSg8VPR3KoNFFRkxhCgTgKStqqjj7tUok5MeoZiRWEnetim8tniAmWMgq0sic
6zWyfcGymA0V7hSbrmjbbiDJ8tk65sq+rx4TeYeFpk1lAfTN+zU58qkLPPtYMVA+Kj+/TZZoQf4c
PLiDQEANJYTCCL08TKiLbVDPt+l5Lur2ZIJYr9ZODk6tBF+lcDNLH/1l4tAdDQmtAuqHh5sm/lK2
zDsioLEeOPodll3EFjEz4bUDNNsUkmlUvLaksHn+NJ0752GS1OMdr9nvvBB1SngXdwLCeONfLeX+
Ni3TFYwjl9Qf9WVWQAIC2IEhczNGUft59szOM4VDQ71/D5v0fi649kH14MFo913Gi54rcbBhZ+0G
25S0wOMfwlPubb/mp00wbprYgIm6r+f2za1QL42+xbQ49VnJaQ2wY35qCy1WLHeqTuKjHkfcfQOS
AluAj42tpyyxAbNCSEID11UHExLG1XXiRbbrW8paGDDe6xO1bOJ5wKLeE+UmkYVadXDfWB7jaSaz
O913dxDyOlRwAJLd3P2ZIvjae457XxtWr0g619byX8sAYkEXfSTp9Eg7MNwGJauEKN1yL+VH4YBj
G3P/uy/ABtlYtymsFsgQM4Yo6l27Yy5FELMmsC9FyNsqG0SyCBq8G2gTUjHSed6YlMoxdRi858Nd
WXuUgovaWvMfveTfpxwdSIodBun2qjy+6Gz6UEOpztZyInI6hzHkJ1De0u1+KPLmmkxrUeJA7pJT
+aH77IZ25Uezmms0R8SmbJBZ6rOeQN/GVsv0k+XPdUDDaPRhzZ8J0/eLZVFz2C4zqP7spQMVdxV0
R2TAHz6C8D0SvgcrsBm92P4eZBKSN99rD44JjsFs1gn8jH7RhZizel47Taxnl0QZqoT87LkE5WYw
rwBQOOQM+N68jSQlfFi1zcbDW7qXRh6HIUNuPKNwCOLuERLca7365eE77skhfVK1+vQC/elyFhFV
B//uIMLlxzgjGu+LkJseOKeOnnN8rqO1agZIWgZXRchPAwHLCn6EVPD2BDy2nkO05YlFIpc5Afa4
t8qwZhrYPvOLKZsKFrA+ku82jB61TqacuZt3dkSRB6A3O6DYDK4N/qdyYk6cLhdnsdw9t3HNUZca
Or0JJOgKkC8hRVF6B1163haT0pu6bHYqQwVcFAEjI9SZTTsgZ2R1t8bV1LYmOVtEJDMBwosSq3Hj
khC3a2bmx8aoF5th7iGo3D0RMv5WZ5oaMDF36z/VuYzzmFY4FNesVvIw+N/pIHK5zvgrFuazOsjw
gGMNtrN3eE7sr1ZzLaM2IumaUW6JYGluJBUDtwNlAV58WMY7VUFHUusbKZX7LboZmVOjEg5aZnGc
wN0EPqOE0OT3M0sAOgIrdn8Ig546IXKWrr0iLspu+RXxnzKTzyqHelZ+WvQCmFRCI8IyvsuE/wBv
uNnU4xBtAh89p1vZaAn6t6IJycdJXomIW/ZzHGE7lunW65JV4ZU8Wi0bGbiprc+xaMsdfg/N4Xdi
AZkxTzGTJV04l2RpKDcm6FUImVKq0D6B1buq++CxbYaT7Y5oBWg8sjl+5E4ODcTF2gBVVHP+dznL
s0+k8zyfgKRiaZhsbrYmQuCeJNtpYWY4uy0ncggH2OUC/4DGIz+IwgsRfmTpMenjvfIqm6wV9St2
ecFWlj8l6x0JrK3ax6q4Zon2jkuS0T5x2ZBw8KfirRwdeSREE5uQ9TFNzACS4UcOdzTHIYu+7bbz
BWPMW9aQUVvPaKLBNOXVy5Leq0Ds54pRH6Nxvm06uTq56+aEhh3kBRl5P6Skfj0YuUx/KC0yq33y
C4213ceHk7QAX5MZtoVkkNRbHueQazeZw+LxBlLlv84OHCMBNCtavf1IaTZFwGdH/Hy5G1hEDbOg
Tc5JoFyj4qJmcXZT8oe6aryr4+WpHZKUTK9EXqo43rVWd9Fdf+rj5sYVVPMlaolT7JhXr52fkz6/
R/cNJDTIPpUQx6BhKDct/pNftm8iE48FMwtfvxFFfN/bwUajSp2pKUK02iKUz4PH3TJS9WeV+1R1
O5mEzb7GispkDq81g19Ef1VdrKCE5HvC6cbSOa2qmXgu0BLZ8Ol0E6cWu2alrc660UArh3t7vde8
5rPt6m9NyFnCzJy4xuHDNJYDEssdtpzKH3DbqP0YDy9d7b4mzrMF1RpFtgUlbrmNYJdyLWqx5eoh
2guZ0ibt5g9p1Ck0IZQk3ChOZ/2cLUbNYW+hkqi8XxRsRDXi2NB9+o4y4UzgK9nTs7Yhc+UPeBeD
IvjjjvIOJxq9Mif9mXnxQ8KJM4dzGtTij2VVCHF5zdY0vAZNAR6FhXxF4DohOYHY9Fmii5WiW+Jx
raNbN944MzydUQxwzuZzybt4p+zbOc1dcs7VWVKmbusuShB9xM6B9PV0yzn4UCoYATPICKqvCycQ
iCWwtAxpfAu+lrKIzGWhkmwhvPjOsnfzYaSrT3h6asXPOWcFr7XZpYs3C7/CqaTkQA3jcOjAKxpU
iz6TYhgh81GH1Jb2fVoThh1WwSYRoIqAM2zR6WxXg39YUjJHMuUurXA7QmXrD6VxvpOvBlFLyfYo
VY3XExE9OT100+3+mgRgaiixaWGa6aMamN2NWu6jxq/pSHI2D6qoo0VQUL2C7RjuJtG+yYODTpGD
t+Me7Fy8RT4VDY5Y8HmqZDaOksKzzK9SzSinuYw2+VgLGD4AbSOEHjnKO3iE8luPamZn9U9tUmI3
qrLyebYvLETMnXvoQGv36dQ2zY9mqF5jggXRmje/BbXu1nosg+zWUQXvdI0sIRvG+SbKut9DlqKx
yYVzbJaZ+aUnw9uEIp9ay/ycq5iU+6IUd1hqKVGj5aEywlzjKd1ZFUwCpaD/dowH3YU9hBW0GqL7
LAOgzrw424SeHR4bFeR7LB7TNjHOcupOZTUPd7kZ6KU5BPbhEdlFg32yJ3FLyK86OuUfL2uqXTwg
mykXGpUDpSWv26NpSzw2zIKCepp2M2BTdzs1L66NyYOA2eDgWDnCmBF4vMWQnEH7y4ThnNhBdIF0
x5moB+OeNS7atDU/p6Zpl9YJuA7Mubu5QE0N5vk5dqvsmjPKzYriopgkX6mSWb4WLWDpdr/yav6t
aMtcSAW4hAoKVU0Q3mhGdVCJ7R/DIJhAv4a/Or/d92GUvNWRdxem+tdM7+cKSXHBnuf1hxlJeryq
NRIXAvGSkMVJhklxy/B8G7hYS+nE/yzkgt3ehU/KwdHc9FH1WSx+CfaSrpQbcSIQCfIVS5WPveWg
hsbKI2hfH2ThlEdeymlAzvk0ddzcc+Cdc3hHd7aVvcFVyaHNzz+Hom1vuppBcJQqBcHBr3b4Dzae
Zdv32bScl3ltVjLgR6aGJ7rf226GFrmjivNQ95G97t3nbYgWyEXZ4TvhfNIhynIy+/ZigmxUFGKB
PHFvjXANC1vpx7y293bnntkm2p2P8huO9bnu/nSpNd3w4f0G1qeORWMYZsQgVR3rJrTH/BpG7x4z
kWMvKfFDi+gy3fuvk+s19wi9as/dCQ7Oh7g62jbjhGql6EwNo6Yo69VlHjvuUOQr5XBZfTIUnMEN
rdn+4EVo6Xq7/U144xPUbdCq2e1ggneb3UMK/S6t2T+2E59oyBk0HubhGOSf7VCJR+VqLCZ5ckmi
PyNw5RKk0cZXeUsBTJA9Uu5Laq20qRwqsmX0k2jSB1pH05GlkNDtIXquUVcdfBMBSUMCRszl9NhP
+Wcu69PAGWkXL2zxk2zepjyj4cUt6cT9z1p60XGdFu7yafb3YOnf86B5cQZSNZMZ/2AJ1UR7S/qe
Jpw4bCkezQRRjVMdMmeExURC5N8UU4ID4rHUyCukxWRjVPhdO95TX2S7DMAhtd2S7CcN1p0KQpN3
QzMiRDlRt4+FZ0+cgap1nxhPpLMs53G6CQf6mODiLCB6+ICypIdOILN95y5AE5zsFlz+yfdBqEQK
lVjeGIkgNFm1jebUSP+gBvjaXTkBboN6ELV3/sUSpCcWRLlxCa542DC8UUC1Q/HUi3CDMpKKeT1N
ZhI2bqpIjfMBRFdZ/yksnmdWqAMemIQAB3HbOXRDx8h8VP3qz4uwTCQNtLD2XUzQUwGpFLoK4JxK
nzWxz05CBw/+tDQMlwSIMqcIGOQ5GBIlVXlWr6KgrSECCX8HEHx0SEnjVPuQmZ2jxUK/Tt4lpvrg
cJVB+UwPYRD/nJXrMZ2Bii+aNWI8L85h91lOIwkt6DY4gMUD96DA0508dJVHZGRbPxHfvaopQYZw
691Hsf6BP3c7og4lgTf61uIFBHmf3Uim3bu4YNqJtB79b3gzVm3H3AP3izUgK6O3dC85Nq/Y1mOU
BYD+QE2M3rAgJmkwi5BsyYc3v4T+D2AHd3klQDd6lr44vqg2bCWQx7ChxQtKOdsPTtBBKLz6/mDN
6XQejKrBoTfP4L7fAPScYrGIDY3FcjcqFoGK9kyh1779ypAv+0wcZMK4Pphrufve0Kr+lo2Cn+71
vrPHeJ/jZbmrbDVdh0EgIIVHnE0BOz1sKgRjN5WDlNTkTX/OkHGClJ2eJpkGZ/kylNLsizZDLwDU
IeEiOQw2xF7fIYRjQdGEku5VYho8zTkwWuwGNvi65ui6qCHZ+T4oG8xuiAAiuqH3KNsEMS3t5k3u
UIGoEaNBEVZPEkDqMfHjFh+V7hjrw1vsGvk7FVCu6sF6Gsoh5H0J04dQgquLRpI/y8LnYPpoKoHv
PEd+hkj8ya/YDeLc3AkOhCzaejuKEGZC6ILXoFCf56ghJc1Nv8nhvtN/EmrzR+PW8V1vGRiQycDT
bjaotgEnuZrL7RHCGX5NNMtDQltuQhB7r23nV7UsmFKkdd/rUW+p+G8sh+15hHV02yp5ClDdY65G
T40b3UlL9zjVBM+U8ti5sFyRPIGA+5TZzymU58rmbgKV7e1TfAJhI07pRA2onUkcF7fuiFlHXRYR
tnh0Mn+fCRkjgS6QSIseo5btHPS3wqg/dacpkeF3lZ33Pfab+rcHMNsHDLd0zW2RhcUGR8UxhOdx
7PCYYSQorwbAu7Lm7GD8kEMRrs8RZA/vFIgqlosKBc0WiViwG5tVBJlbm3KanpqE5WfAepaC6IVn
g04i99Jf4QLeahgdF909gjwgSBwwYnlA4X3jB2l2KObqRmupNxEHB8YbMwCh1DqXSo9XR5qj1r68
0fN7B8LmbFMbbQcr389BZt/Iqkm3VUVfTzU6RTQbDddptBD+rllxUPl+0DIWF6wGj8EkSQ2ezC+q
DQscx08YXPBmpnUqVAeXFFPBeu6edu4sSHQo2PwWp3r01vomGNBz9F2+V1MR3gW0yxP4WsiyvfJ+
TgyS9HE4tmLvyuDEbO2j6IZmH3YOHN+EQKac48dXOmIcuRcE9+dJMAnmr+8Pqi6f0P09mFGO9yiw
C47GfJxFa34xrgR2UBafJrTPnPHYzNL9kvEqKHD6J3TqN6sJRfk+vMUeEQCMrjNQ6fTORyoOZIug
vNSDwCS9g02r6JZdA82/Ge4RKvLxOdzSsr3tkOULl7Wit6MdTQJ/U7m6eXAzWidhbpFX00b5CVzE
iak7Q2OXrnYN3oQ+D0YWp/4eF/W9jw5u1wNQK4bippwd+RzCpsvn8ubrwbKK6sYPgajSNd5limsB
utmGIrZnKgluWZB7TYJnoS9dw2E+r2CT6T5qrpjItm4ZjodQBT/yJmR2mxnvAdQ5qyZzRVQDTCL6
1r4Os/8OXPIal9lIBnB6X/tF9a0q+awHhu91kI9g2nx0JOuk02Fe5Y6B+wrUx1vuO0aEF7wXNILj
SLIy40ikaVJfNaEScd6+gPsmywGDzY5OXaVjGGw0vSLfPbZ+AFkENMs2J4sN9UmIKU/OD9KFuTEP
sLWa+Z6g+OYoe+tgYm/CZbGcKeI+UY4zt6SPOWkNhS5mehCoFPVr4Dd7BfwbfxAFSkeHSDjTFV2K
OcY1rCp3LO4gCj/ByqBrbUaLMjmmcTdA9lgC7ItqHieCEWmSQWXulVz2OnDPcZ+0d18Pdljs89zf
j76Xn4UinqTxMvuoZpZZenJ4buGjf8uoqIIFc6yd0MVpM2/NSSdb0e69h7nU7k0GWUp6tFy9MeN8
uiatRxDyjO/FN17FUaCuu4eUqAvW3UsTUDvNAxOQJT1Fde0eHPQES2qugK7e0tb3b1yCZI9M2stN
Zpc/I1+0SG5BhsN8WHYJmIydOxXfiMw+LqW09+3o3swzC1Oj2rP1Vgi0G8qqxgN95+mU92zurpdw
kyEnPZaw06peJQ/pTOWd4vVnDD2aJ68cIkDr3k1KrMlzXMEywMXiijflUdZiSLRrkB9LQHxZMUQX
jSkh8rDf5kFVXUQePuAsA1ERtfvYq1ogfaV18mcFlj//jecnOrR4WIlu6cTez5eQDgom2Mw0Cjof
dizX/0WKA0KbqqCLifzMttDSdkhR6jQ8RzL4Xuc53aUhvtWVSZ+xaDkFnjbKYlbG8rV1+ukO8ZcL
Btj103smIZzo6gjgDfWAw8LPGHbfmRT2r1qbhc1yaKBgbPuqOCmXD73ntLC6gdl+YLZu8Rwf3Bl1
s0kfNAMy2ndLbx37FnkgWaUbdrE7cISElOj+mhpCCWgWbjTm8V2X0UNRA25x2t2lF+GtX8gpcPXM
M8Xd6EKvZAzIsJrywGKye+iaJ+I7CLnMc3GySS3eYQ3+HkQvnsNoyB7lTVNiKUhquhv01ePiDF+i
+lGVePeQB1DULU8c+cGikU7D54nAoUtcnPld9xRGYBiK/ky3hSSnYuI9c/3L1MS04hlHcEYmJETa
ZI5lJSSZ8rHpa05Kc3bJkPMdY4H1zZt6gsdRPzsBej9QxSZw4DUV9rJzyuF7ICPrhBMICn1u3UOL
gkvhs+6airaZHQX7RqjsZQymcBsp8yjmPt97XoIKsxmJbPV7SjcTXyudJ6e15T0rKMH5IH7HC2f7
Mq5P49Q4x1p08HHKBZio8yYB+4K2QJCDKXRhHeJB2Ng1hiDrUDnaYw94g4Gpg9NNpkhYvh6+1BhI
E4gXKrEIU8ujMeq8Al+Hi0rpwomDgU/eULBmnKdQh9VAlXBwtcyF+KOvP/966Oc2PQxW9MpTZ+QL
WKm+oJKn9en0D9n6f19fSmlHt2NMoPMqbcsFwqEybA4CBx5/L5RiTHHDgaoTtB2AWSuDAbQ+oClE
AFL4NucwQEEzgLYLHW7918NbOfB6o1V9VlvFS9jBBS3GwPz1JbI1p7/iyv5fS/2/aalRhiG7/S/h
7r9pqc9lmddN3v8PLfVfP/QPLXWI+DnwPAwRduAScvl3KXXs/M0nJ4TkTm4B7E42+dl/l1ILd/0j
vo5aOuSXif9OeUdKjZISCX0QI4Fef+P/RUrtszz8q5ja4YAR+zY5xKHvhWug/D/nh+ZBjrHA6bOL
0K99E8fnhTxFxoLQs94X0fVb0ADuLljXbFRXgoMT63i0ruiCpT1giTftwFqfdaz6C2zrNMGNmseo
WsbqEpU9I9cBch2VxaJEdRO5eM4rUBJbuOSKKdMbqeeR85F6U/g8t/6NsUDAzui3ARjRdW0q4aAm
sJMHHxwZrXSS51q4Z0FboF9Ez3gqzYB8qy8JhnxnGtSeJzZDtW6K6+5Ys006bJfxf3J1Vsuta2ub
viJVieFUaIztOI4Tn6gCnrKYwbr6fpT9d+/urlorM2DS0IAPXljOTXwJnjSLOUuN5VSNOF6FhnNW
Wk5cOLbQ9zmEzeU0FpU1OmKyP0WrcTmti+XcHnWUjzjHn8uJDlDReS5nvMFhny+nvjEiWZYskUBE
SDAusUG3RAndEi9UBA7zEkFoSywREVSkS3QhLnFGuUQcyFmCW1iiEMoiaKYTmMwEKOYSrvx96Qhe
TJrSHm1gPgOjkcl4q/VSuUpzS3cGAbxSnihYrRUN/uex8IrnX/Ki8X6cpXOgET5VSxwVE1DVS2Rl
LTGWsURb6hJ3TUsEtrSUUaaQVqjQ3RuCNHGJ1qgH+0C5Snoj00FdIjo0sxBKIcZrlmgvIeyblviv
HmDQtYkazClkoilRwDi7LbJrlGpUmHNV+5aPKAQLU7FVC6TE44at/KHjmqKMJaho62BKSOGgODmL
ZOo5wh+eSjEAg60BBg9RbEY4C9Inv8YEuOYS6UKz2iI68SGG0jaljXUSMEyyH2oHiBGk91FfZKML
w7zB8Rv9QhEc4IjVFj5j7NVLrJ0vUbeyxN/6Uk+Qn0ILawq6l6LLKAMpbjfFsm0A+0AXTs/+84VL
057UzIc42y22Cth30n+NIPHJxWdIYlAuGYK25ArCkjWMpA/5kkeA8VQ8ZcktiiXLKJd8w1gyD40U
pCUVofFT7yNRejVIUuQlW0FxzJaW/CUlkWmXjEaG5I3cGEgx40kZo87XQkpxCZ0B8zstSGWKZJdX
OjlSi1gxXgLoOhquUsvroZaSO4qa+yKUQPuXWAqCBbGFYhgONaAOoZZg2hWc+GiJIX8jQt3vdbqW
yKNEo46hSx6fJAJLTBPo0w6d9GPm1OwxCaNXq4X7Ej0WwbIa10C0CWOsGLEB1F0iJBidUi0lZwyB
c1c5qg0xmCpv7nrFUZMGmXFd25kSbhZ59jAdhJT8Z4RD2SN3Rmjn4xBDUpJ/tCZ9K3t8M1Bw49mN
CHqmMmFomi23k2btQzXXZgKiUq3na5lIpA4InuD9Vx5x6PWtAojLVMYWNlJIHJWEftHTMIIop6Ar
e/VzhIoGvJvOto53m21QznjoQJMq3PqGEnTQ3FSZI7Rcoh43jimPri4rqElJ4zeFY+RFKsTh0KnR
atpr9Il6Wxcm3QH23ZKzNC9KfprqDPy6yNxWC2cE1GjXpZIDi/xuHp+Gqk/+nU487Qj5txByQoyn
rR67rjhgGjQ6aVt/gCfEpcAcaNLPKXBUVarssHzAbSSaRV8p8VD7m49QL+mLjmcInrAmdRdYBGS8
GaXlcNrESj9t07pJ1qiUf4Ol7Ri89LvJ6jWWteADuvFfUzxiV0zLH1AinVMt6mINerg9u6arUO+2
h1pNAVhhSwNB2CE+PkZlOFHQA9AXhec8yv4Ng8Kz1KfmxpKO4lbZHGEMB8KITIL1hhMx4izafLVU
GmEVsONnA8yX+fZs+xe9ai9xVt+Kic5jFmKBqwvRCow8mP0ZOE5o9rc8fC5WnHQYNZleyABWadAN
jio5dGLanPFUGI6KUBnZ/QZpRur4eC421W9xf4zREdnUaSM/xRe9g3iZTco2yelIGtOali4IiidO
oA8Nj030ahy5EqPAWGp6uqlc5TC7ZRn0XejSv1Usrqvx+Yn1V0Xgp3xEoBogjcZX8q0X6PVaIH1U
4ph6dYNlJ1QPBEZiEcPe2BBtTW+vcZlsQzTNnDGaUTAVK3Qd2/k8F8O/vrApFCaIWIYnDUsGNACw
hJD/lTM9kG60zBV6v3Qt2shASmTegDs37NL8kDP800oDcBRr3fKnB+RJ6zEeROvF7Mj7dDkeDqQc
3lA1v7OJwQCqOFALeS+76z1alYODAfVXHMf7QSL7kUKqU+wtF6FpzyBm8MhIuruqYT/aJAKOXMB3
regQQUGpEequCnZunKjC7UOYV2MBZlyW6eJmEPpngQZcwvoABTqs4bAgUP8vbrUvtSfReMTqpZY7
pBXL1iNBlNdtPjQOpsui+vqM0KvFAIro4oltpxCf2XrMlldv9TrFFDkGUrw4dsyXp1HKBA9P1Lr0
A+JmX5owvFMlouWl3k1OIF/OUiQn8PHJ8e6Wn5/1iKUfJYPGFWRpDQcc5jfyn4QR5bpPrkacLCbL
nGoF7inu05A/odZWL3w8BFiUJ7oKHBwGJTtalhPCBLTCumUPH/vnRWVhuCNVwij/ZanOa+Exchar
vY9kl/3M8Y7LaowEGgzMJ0RxiJa2moWatYmq2YjMiFU/URuK6ZOFuviBR9qrCAaioUXxU0+nsFZ0
d9aRVO5zTaWVbWIhrT22vUE+M+P1WfVAhDRUPR+H56zS0Qe9zrnB1pVI9z7nKK10/MWhzEsPr4of
bDy94SC39C1b2aGjaSM2xbfcabeofZ+GcCvHpGeGDKOZKdvTckpXkEkuQ/bUvR4mbwHJtUB1nInu
p8QfM14VRkOKNDZf83NRBJ6OKAa9Aovdy2b5K9c0Zhf2SSfRz09gAFRX6Wkqns4UE2vhadfCitno
wyV5BIOoIHRCnL6NC/O76P91EJ+DcqmLITZHZwmU2RTCJvtR+jl4pFS6pcj4aIsQFKH2i/u8jNSF
cY+zl4qyKT06+hS4PuR2plmfpHEhcEhGDJpY1aCkNGrYQeNVd3xSfUfBguJwUcFE0HskbLt9VGmy
Z6aW6TBKJSB4+fBAiKYl9GPCOvLwPVuYlevzyWgipAEBRyTCxlziSrFWNsWvqkRHOp44OiE3VT/i
wwSEg2tq/MjgIE1k1QEit8aD3i0FDeL9A57Zh1ClRzTQdnkBl9vEMYnkHOESsC32NM5brc3ORoJc
hxSJl056ojWWs7VMufhGDXxdQzNMx2QR1r+C9EW+w0rClUlXYFHcRs1YVvnImrT4oASSBd9atoCR
gTTgrpIJUHnWiW8pNkhFQWP+IV2zRrCCcJC82lJ/pnQIOlW+WWm3TyLh23iYr5o0I4GLaFIINK2J
ZtDLiroewILBKDZXc3qWaYDYNGffpAbMxZjAyxjavdwmeFhm3H48jVaFWqyblI0Oa8anH2dIVSqc
g3mVjF4rghCjKhwwZSi0FsshIyJU3wt6DatmUav/+1Yze4smNVWAZPmzGVG/+s9f/n6O6/rhAv2i
8rc88e/L3x9kxl50/vvL//7lv78z5Ac1gWe8+nvGf3//f7393y//Ptj/95g0TbaY1hRB2hed5P09
jhO2/Z9v2fcRwP/vS9aatDIhURGshxsQvufSSCu8bbikvy+gt/7nu//+DqjT//27vlEem1pELDcE
fN+bX/nfe/w9Sv1/H/qf36kbkTiVNNlc4Fqo1ffLF4gQmGPFIeIkoUh55O+Xf4/5+6LRGdhMepM7
rf5WAlh0/r/n//fHIZWeDiLmNDMy4giw+v/7jaRST4OaESrRldtMmpZzS4G6SEWMuNzyO2NA2nGk
VuKkU4wbzbM9IcoHo+gRQ0R45BMGIn/f9kJ0LEB00ySraXQK+1alQ4oE4J58Ikku2H/oDkFpSHHZ
3ixOPZ/jSTnT0TxQER6dYUvkgvbqJQ+K0Kmu85WIFEWj8gdZYg8kLZH0Jn6TkPVQ87O504Ug0TfQ
iVg8dnxPDtYLjZT52u+nyjhlb+ZRQavnB39qjLua5w5FjNzJkHwCRORWo9/fWb/kKj3K/yASbngZ
YlUENNJYxV8jG0/uicjbBbmE0YvNt91PsciR2HBs8SoohxteXdDMAND2rvLd7kPqm04bIBfqY4E0
+ijotg6A2vfqLd2CmEZbeMTKc8GvucIZL/SeI22fBWbnS2+qCik0mKTJVT38ul/yyDlmB/MIaTlG
gReSmi9KiPyTzD4O+YZiZ+eXr0h6NtmOr/i7PkrQp+hSY80KqRZgkEk5W9jzVTIQkbDbO3XqGSIO
yhfRMK3Je/RNHORBBjhXWGHbQ8o6OhzJBRqI7KMABVNhpchoNRHWAVqDn4cgzxuALvVtek3Ei/B1
bEu/A+WzogCJLM45v7FBZ0dgB6vSyc7FuT7hvGhrfpjZpGawNG2ZINc27PzL8j8M6wDoC+e/ED8x
Idxkft67+Msjox5HqFPJ6DMjWuqQYoJxdZMvgMGrxnt+qIfK+yExjXbWvhvd50eBq8YNWtMuQh3l
dJ0c+YAc045u27SpkJUDZ+SSHmLa7Rxr0M8r0z2mDjY6i9Dg8hVsneCox/DXXMPbdbuV+hm+mWst
sgP9GO/1tf5bfPPvyFxrrvo6+44vNDrDX6H3u6uKRQQozmPkzTbUKHsZAGVlwSm8gRsJN4tqjnsX
j8UV3bYjp2JJP2SN/Itdkoy68S38/LEu5tE8Ir+sQSLyJnUNO98q3RQVRO1IEclAw9p/VG5mByqi
gYBdvfJS39NbJzi+CE7UvZUvh+j1Q0M7E5SGszUwXTkYSECVgHlWAJxp4VBhR2DalF2cvxxsNALp
lVYh1kE77eWuvL7Gw1pw7l3lNbQ3baN0k0PsCby75PSXt8RFdFHazjZ62Esscppoh3yiApOzlgrg
mQ7lYstLUW2phXt0Kg6QuXfVoYQ6tUovoKKGbcyOE0AyprjN1UNUxN/BX5cXLISjmzS7//u3FDT8
aAO3FZXYZ/Hag89HzlJJXDBfdrSZ8VO/8LrJoQ7qO9ws5rLTrWLMbUZ3cqr3dkeGIlvvdLkdjrCn
M/8w2X72yW7yG3fwabjHL/2+OXRgT9lCngdzP6nM8fd4Na3h1vl3dd2saoUWlhvDWvD+M1PuqRNY
DjoySJ493eb6Q9d9JTjmGzUfzm+k/dqEj5KjV4aNr5vuhZfQxcYb/RSqdsty5mYyy7bYZEWbZTDb
+1riz+Ml9VJsW4tDVezDaG1Q49hE+VbcaD8CYFknXc8n4KThqsd6XV/BxoxfHkdog5bhlHskim8U
SRCNv8Yeqqx+egO1v6mpDm3Ic6DU+1hQ22UA1GTIT/5Y27R7iVI8cQ/g/LHFC94HaJG/3MrqKJ/6
fxAGGRWss3tnrlcg03W8aC1GDWmv+qt9iV+fNJ9Zve7Y3ORfOBGi9E6kSymrHrw4oD45uxLeJSzk
Sg+mGRiDY6lfw6+GvFi3rzsf2qll35Dvgxv5LxYPwDe+6anpDkgg4UXDNO0SutMVrp4Z8xuQDVqx
pk1OJQqN98OD4qbDmsjvJZgDaMYONJ97oa1nGZc2jy0MupRd75ksZcCoeKhaMJsuj4/+NAaDcWB0
5m3tIKIKE+HbdA2Qo1SLgH6afkYaD5AF05TnTh0+y73ELaLR8oFuTKEFM+5gdr5hFUYwxe1s3rFG
MMIqXnERCvoLzaFio5q7TvaE14R6DSrDwEY69IwciJW4InHrx3viEl4tJ8YZ4TttzxGI3v02cyM2
hxGpvlvDPqzxI2MAxfAUc9D70/eTSBXyV+VS/mGDdpZ7T6mm/Mo3yKWvkK0VfxF4RoRJ3z/8YaUu
c6/Cdbl/z4MhXG57TIiXyK8ULrO3G+ro5Vd0ys64Cx9e+YjiHfF/e1wuGnt3GkHr+LFivdEOtHFE
9UGbzi/dCiG0v//BFs3fGBBuI89vL/DSYsOeXeqsLy5uceGpOJYXhKkR/FRX4WgzEmg/jNhUIyig
B9mP2IPauM/qQSPYDdCWAJZMj7qDkOW1pSOixG1jWpYIwSIzdMnvnAxsI1cU3QB8cZ6jJVodmOcc
b+GmtsExetFq0TP6Nf/ButbghzWcUeio2i1rpQ44oHxOUi4Q39CT9A19EcaAJ33L93yD2hzL/sdY
Wn0A7e0hG+3k3FngWA7xZg2Rp/B9+BNaiyenvdHrwM07O6GFDiX/JYnQFIpsiM3r+K71upOALscF
pFpkfMT3xxso2mUOvICCsiEHXnH83NT3hwthKdoo2/qGbbLD5smegWKd7GjfxnacEWiw/Wjbf+mb
as0y+Ii+wpuwVdb1NvLpADOCDvgGW96U7bHGKINQ7wiJagvFA0woRH7D+9uYXDYndzJ8VFqz92Nn
myA1aKrajTW8cHPaiykFDKHz9JabCKiN603ct2Wa1sFA1ciutiZAq8RjdwQwi+7tc519Ie40s9cB
U/bbAEoMK988VluBvZCkQZAoVhAOzeUNiD4BD19F7OXgjw5QADi/hBQtY1cPdzhAyYov5SujPxtQ
ecfzg9JvDO8CNeKIW4vIhKZu8QKTXtHDdO6BifH9auuKAUaIO+FsWfYTKmjudZYNM4Rbrvjwkvtb
cwAlZB3B7XtB6FPNckMfV1qHWf6Kyi9KFh4ORIdwPET1d2Y4+U8tvDXY0k6/CtmkrFh7YQs5cvMo
HAF1TFBjUo9jXZ17wAbm8kV3mMv5yvyKErqn2RQIq874ykwmR7+u3A6ucDi/qVXmiailoT1B5oZH
+ZkSpxaiv2yrXipgvPgjvzWIuWDlSpoIA9DE6HqE/b2yhpvqUkmAtbph25FWmV8cEoDWK+WbvY3z
hEBaMnKE8eDYkTXYSX4qIH1YPuFKfUk5ficKY2sCVRbegZ3ngdXDpr/XTn2BPy85oI0JSghBCair
gc0DLKervdb6jno84Oon9IfB+5m3A6jU0DZVCDiupAVDC3fXm+UL/W4i69TTWWNuV5yA9bdOc4Yu
UfnqXb0L1QoJ+fsYKCZhxGd1YJ0b19Tr1mJrD2sqJrLpoHxA0Z/qip2/SsiiQdztPIrEDQ4DUgDT
1yLOpQQdufqTvcLBGSZmF2PFQ/By9HPfL/GOPG7R9ZOpBCFeV0DRpEs9bSb1QEllzsAs+cJrCAYG
GMM+vRkfoeqa6ss0+Azf8IvywX/Gg70v40hJPZXPHHAmVOWa0YaXRuKBFve6OhO6UH4UxzWKvLT/
KgT3lnsJXoYc4z3dJInPekbLnMYTZ++bOq60aAepV3b0/XMjQnP2qnlXpsdpCxIThzTL75D0ybYP
8S6oO+yJ4SvfIE0JyMgQFsleiEaIjXEe5/NHkjv9S3N8XkqYrDAaytcBECnCJrie9654aeOV0EE9
A4BCkLZW9L3Snp/Cezh9ws0ELMnmkiV2futEm4jwCgjAJgR/2AiAyK/zYcL/EVgpZqkeAQbg2f5A
gDpv86BkzmsHCo3GpucUEAkxIKqQ1O2B+y10bre8ZGchfaOps3nWwFfX2jfc08d4zPwn8p3YmpKE
YeVVudIKJ7cmP+kPmK7Af9+yxIc5ToZWuBNNN9BF7GZybWP+25bfiC/ZYrbFpzZTjr10IJzhfOyq
DZvdeDfv4+RChR8aN8G61gBY56cAkrPy7REtgi4+riFQ0DGnQ9C6P9CkjQa8S9jbIDDYSoNE+AaH
byPfgnvOEzQ1/pEnjOyzZ2ohKmAVKOOgUjEK1WCRUfx2C/xCqyBLMc71nsKuaInkvdYAgxMclum3
sg4F3TAroB2T5q72Uz1ek3WBgaCvS5sq2eGKtwRhnCPImzvl8xRhMPLYUY4uLPLWXYqj3+LCkz1f
c+gvUNVjHHJ0oMPEiPwH/ATYVnrhBszfRINwh/RNmnIu1+kxT4Nn70KPw2RxTLcP9kH1yzSOjQi4
CGd7GxXjSv0eb/B6re9KcAhH4junkqw5dzlcKcDl+5V41Dyd5tdOjTjLCWKnCr9N73lns0G1j0ow
XjMc07SOxSxQ49WTeFm4aD7mdw9rpVd2cW0kL3/AAbSJ3Z0c7iXqphMi5Muek5m2Um0iaiEcRQRM
7HVzdkJpe3jjeOB8srsD68bcKLSw/QMiicSvNfVwn7ijO+cr6lcOOsEv0Vf61e1u1bq0b9Wvspqu
PzOZ2KclON0vWHSBPI2kNP6K2Ziee27C1SCmYYq+UxYAj3okl13F+/yUoB9AjZ3KLOndl3BOIB6d
dQbpC1bfAa5P8kPYhUoIx5ixe4NyIrhZyoZqrpvv4cpeWrj1KWbuSUziqQkwuV9stUi5lyiVr8Uh
36cbLsjuztpqKR4EzegvBy9V9+9E8NluyPTSTXEoqhUiIL+gmQlpEKS1EWjHcESjGMGsBunW3mAF
InUSlr4lU/cwsSamveCyuzKgVCX4Ccq6uo7NXUo/9/hw63G/HCTTmbXFO5G5B/WFbaw89QELDg/7
A1LkJnvWrjizeFmRmU+vnHoBezos8N6WF3bz6uHg4DStpR3S+cyy5x2s62/O+e8SfaABlm9qdB59
alH/xIt0YrnzLminDsfO7dNfiHD5PT7lJ2NbBvg3QzXe/30erK+TH9Gbd5bPsVfuCfKrapUdwv5Q
JJ/YabQAyGBlY7Nr57lrJi8lJQTC4qVh2l8UAirrmnyQkxs+cpTAN+8UmITvFPrRj1G5/Un2iHTY
IAvfZM+krDodF+OSA5mqdCW81J3uU8FbnHKBf8Dn6Wdx7z0sBhW2SeUp9ovaE4loGZyYhpQj/VA4
wimYWJRiNR19yHg24SepRYm1GeDUG0rllc+qQThNxnhhT9CkWW93UKqRJ1+m0SdpHxQP/xrzswwk
F73/EhMGOsSekh4a/RDn/zCfvvLmHWLFzGiO43qBhaBxI8LQizzxTcD7d6kezDhhHSNwg6/jS/bw
ZTTxHjbRrKocy3AlfurUPvSjyfq6M4HWYcA1ILwaO2xZPYSA9eCmX82uke3qTXsEwk9YgdRwcoAL
gxf51nGgiaM6CPLYtQvBuvCv9Y8WjLvx7bENr81l5MAk6RztsUXc2H6cMKxxzo1xLUVXKp2vaZMg
esqpk/sI6bgDIYRbOIj7cNjXSMJ8hf+Gc2nhU7uWqhVlrjQ+j6ldo1LBjNDfYuRUO6r2u2r4GL84
z3ibWx5oxELd57X6l+MOgLM5W4unCv+qlqaqk96y81uJPNCuPRGN9Dd90aKAE7rtKLyiW1euQFxQ
ZuyIY6kOtPcnxHqHNTtq7jzY4l3ZBtYrsfkWl1/yy252e2qY8qf8mfjcSDF9iV6QHOtl/ylvUzq6
sMWowfgkExzPxZlYIL/Jz+DNoBvGTMXZeknoCMKWfdqOqT77S7HjnjRB5mduu3+mAb8V5a3AHJrW
eAHM7V6cqTV7ya5NUaNZ5calCr0RgxlqNVdqvpUBGsaeiEPNdpu/m91hal6563tYlVW/TXEOLg5W
QySQfZccBDU1OLSRYGxuc2MnPj+o0AFuF41dWECJ+uY/KjIWEJzlnxcl3OYKDIbqYhmnqd3qSxyq
x8fBVlZVuUIIAqrXb5a7g7DlPVA9RV3lX3Fg1v9QG7HUYFq1w9rEaBN/Yep6CxSe+oitD6vQRyJB
cUOXF2pfjXALr04hu0Jt+pM6HSE8+OArES/ZEgXLaiOEzpqBhqRRX5Di00Knu3ZX/lkqbivtar3C
2CmpOIf4034ibUHi9cK8h/+JoZzkkL1dB7afuULAkNWVHMg0zOJLHHGFRhgBZbjenbI9OypvQ/ma
rI3F/GBXJ/wFi7pK/AT2l+Za4zsv9k1yCXEBCE9/wK9lKejKWy3B2NEj+bwKLxxDgN7ZYUCc0Pgh
iEICMFrlVG0COX1BLbYZ/Gm1DMiNT4TmAWD2iEQ3WbJoTkTQYdBgUtP72wHzPdvtmVy9OudkNXry
Mn0zWsOVWIttDTp4YiOQQ3+3PxGXhp8Q5X5IXYiLqeWyQcY+25KxkpMticX2nuGO8hmrZ0JMCBgx
PaGW/uM3u9v0kUsBtneYU1FHGWk67SEAJmeKGiytF6L2bN1i7wlqfFxJnNJXDGSmb4kmNoJalGbw
bkuDNam9PcVgRQIRAthVHFlpJyAVBmjaN5E2ZeoJ8aE1PeGFQY5rhNy8SMUJz+v340X1EAiubeJq
n0WmfHdnsGQ7Ch411RoCUPOT6B5SMd9S/ScVIqSQqFkRI+jcg/eIXBFUh0cwIilgog89qCkbpYV/
meUTUaW6Q8kd7gdy0yE1GMISkBFIwA9Ule6jdi3IoZRLtEnWH8KZmihbRpA+cCBdJGm4QWowjPeI
cs4/lUMR4yg6Eoj9EFaNScCIAkxJSZHSDUlS+Pkc98q1OEC9O3BnxpWYXKHhM9feTCo0KaQHXOS/
J9v8jG9ptGZr4NPkl+mbV2JbQSeKuhQn/NgfMtBTbzpJLdx+3yx3cNLlrcwGd3ucx5cYGDsVx/cw
IUnwwn2SHrDt48Wy9syuJTMy5BZnZTWc83c6ydpzB4nq/cEk5PFVtKuY1N8IPVjnactCplgNEuzF
3DPBqTSZHD5lRUXRY0DYu3JCLDjZurOkI2A3Rs8y7cSipYSv6rvWXPMn1G6fZij5a/rGYyns1AQX
KXB0n/vO3RgWsid24h4dC+rFYOYfRHy1x/NGyHruBE0RUBfy9C5P4KWsYh1RHNWudGdMnFo/ofR3
oGMg71JhijfU2if9VuB4Fq0qrLLYYZRtrl0Ftn4+s4CwexPAMsiaYBKfy+SJl8yDLZvUGvALEAlm
ZUHv1+M+IBDQHWY0QmsPiVGBk4CpciYwUVHDoFhRrvj0fFZemW8UiflMPZ27i+1dVS9jw/V2yoU3
ZCdjPCq2lOmNv+If2mpuIXtUE/melKu8iDgkS28JSuPqsKKxXrK8H7/V9Mug9uMnT+d9lnTFZaA7
0nNQ6FuGlSviuirCHeyboXArKz6SRL+eFhh/noHXLP0cYzhyFjLijJcqYBLlJ9gTz0sYVNl8GMME
0kCxh7y44i5SorwxO3lNfTpx7oUChJQPrjqj2Fin75T9+YGPT2W9W8IRjT/J1K3ZKTn5SKmligN3
uUxSFCRHe0wZHa6VbDDEk5AFS1Q2wdR1McsUKGjAembF0/EG2lLBDXA7jB3grqSgJOEUuXx6PiO3
iF2BqRRq7HAnoT1nLi3KmwXvyE9+Hj74hKFcieiVU7ZH62ElUUMbfOoklCp701smrenp0gdzhR8p
ucra8tr/eWfewerWfAQIM9Q0VMxZ6Y+7pCeVgvqBx17NB+Va8d8hkeVVJ1SCEDoEjcfmcH7OG4aV
59MZX24orq21x7Unsctt5HKY9IrHp2IR8Rcewu0YgwnaJFYXRAHM98nho2VYtWjLEPAZF1NZdnJI
45HDlfMkPi+TYLlJFbBNtwDZhqOrjTAJSeNjad+Iz3YXbkg2ooyzhyiJQgtaLe5zP9544+FMlwCR
+tjnfbkc/pvbMy+oU+bRXrg91IVTsmZVPRvagVWhqWuWfK5sO23d0xXQRFulCSy64N+4ibzYsjBi
h4Vaa25f06x7M7Yq+Y/pc2NZILwHD+S2c4VcpgoFGg28oD5F8grB/Hr25vxUA5Nc+gfAQIl+3WFZ
yo5krfLKmUN/oqtrudKbnm0pnggpxYQzc543D0E9w8FaNJaPWL1lootnIteDzzK5jYKwx47bwGPR
xlrmIsAUys/yMqUW6CsVd8Id5iqwzst41xrsIm1GmU/B47gNkrnhNsyUFJDeM/Do8y3lwhPgGo7W
jn4d84NbOSHulQe1FPBO9NwfSArH6Guz1GkCWttxWX3G4oXlM+uxB6GxwbJI8azpt0yy7ti/0iCN
GmdZi7AQ3zIgnhNjjCYtYQsonYAWm0kxG71izE2+xCLg07GOtYdH5Dj1fovmPb5SEMCMYv06Wy7b
idWfhu4zASYGebTM1rm6B9KGULGJhIa873h5dGaKoBTXtMYtxQMxlmLtovmiduUe8zGx+mDtGe2Z
H7ncBcEFqSZeEZeH0mrh3wmuhLlXS5trGdhoC5Oc/YHkCYTjXK3/ht/OPSo4+A4wJ836gqTJf0aY
vVToVmAqGZ+0cMmF08YZC898n9Zg3bgyDBa4JaxFxgcpXBYcJmksweaovlPDYzTa2Vu0lOBn0tfO
zwakMMFjwIp29UDETF5WE11r/KzB6mQAPhlYdiB+bjRvSaQKD2owo87z02LDmEpoY+BQ8bcgWxs9
J5+a3C/Xx31lWob07dSlPokDovVdn0KuicSJyYjkAxa6fx+J618AQZDnAbLqHgbBqDeXS24KPjJW
N01+mectb79MgoFSpjNwPyeH6jkKDCpVTrIyDOXpYqHFFBgNJTW7H5423tpOwO6JTxX1frBAr7H+
wWK0to8fUKr56zJfBezX7MFcP3U/KW5kD0wyElxyYJWsrRzfUpRJpp04hV4tXEUwnn/LDsdXfVhG
WmEEUOHlgDxxZhJaKC1QOAi7NMbwr4H9BaLCWwZcR7gYxVBHe3+QO7CXA++iwwh6ykV4LHxuB+UE
pL9+o84GksMytxKEXamgQnQysjBgGSzrBxMf5FegBAO/Ozb9puwRF3W51XW9bWqSCkRyAR874wue
DDlTGKnIVULlXnZZASV7CAqN7QpBKKVdNeb3Mq+VE/eSQqtIQ5S2Z404F4V6QC9ChgYCfFIfwCWV
XHaggjIpcK7cWsYNo7YN+7AsY2ilkOLXLwb4ftm18N+gRz6sNDXIO7hUHttzqW6YhlzFEAUk0AKB
Ogu08ZBB0m+ku3Wyth4vXQQAHM0cFo/XJQFUClYaiEwzQcr7S/gBscI2pt7rjWCtJvM1R4qNMSW8
sT6M5lRh4GI5y0zq1yDLcTtFjErcwxdsGZ55q0QvdPaiejs8ts8CdvbH0L0tXS9KCQ/vAcmMFdps
2KtkSk7dctCwFhctky/KCBZtmqCqV0xMbgVTFsQ/JakiDp4vrECNWh9BloHlrVNEFw4js0Tebmni
jeaWP7G1LzHHY92ehG9+Nh9rXip6vOlcQrXmrnGSFyKn/UZIX5Eyg/bHVfDIsnKWH3UXxbYGYORj
+wBsbdiTtVoiada9APbzk4oIb2+0LiuPV6bjxLmdcZw6pcxspOn/XDaQ5czOqKShjgR9ALkCtyh8
pk2vnViWgNPD9h25Vu57NWxkXmr2uthrux8mPD2QUDmxdLuYzc5lQj2S14kLAuzAqhBQP6hRtwik
bgO3xJ4HbhgYmH6raBDxV8LTxwvzAeMc514aMZlXDVtseSjkMNxCcQqJuNhY/jYjFmt1zD6ZMywp
Phk70TwsN5sHMZnZjNg5uEWRGIjZmpvGzpMDWkFTjYXMRcZu+wUghA2K807Q1jy8D0byZuLlzMGs
gQCslA5sYxjs4GmOkRRbdyTC+GTuLLEPZx/FMn5kDAnOWC3iRI56pIOjWZTtlyYDt5Vn5RHEHDDj
exQF3YWSg7k8fM13ASyZ9r3Ee7wUIUgasIVkM/ZbJgBhpDsQmGP2I00k9hhdrainZcrXK5gAWjJE
Yly98cMmf6Q2SrJOvroc3yBPKH8uAq2OtsAMuhbU3xqkBcVkDueGChOKbjN65IJk+uYEPddpVbWw
LZHNQ7NiqkI1Uu9K3U0M5vKz0BR0iwYNcn9WsMHW9dyigFajRBYlREj6+AKXMoEp1BmbxZIlQvvD
zVOQnM9RjINKV0/xInGOKYSysWrM2DB5Gp1CRdxXVG9JB40i757yBgEuOxTrdC2ODxrdAqSWWG8K
D8vzEZsKY9hgrhxhOi3LrKRRQWRXZBOfLApnjS6Nm2eTHioU71F75I60o3oZ9TFzorA1IFZM7Fyd
io7u461WTRKphcuJ+wdSSbP22+TR1xhyyFQKpzNelUFveAlxTRQhv5oCmkbsGLvF1JDOk6mUvr48
8+/poa4/F526w9+vmlTBlEwRz39/y/P0iXIHEdFCCyrkqdvkrd5tRmSUArPHCVMGU5n+ny9yNAPE
/Pu5Qx1q08sVbOqahduoVf2/2DuPJVmVNFu/yrUaX8oABwcGNckMHZFa5wRLtdFaOPD094M8dXL3
6epq6zvuCUYQGhwX61/iEOD//cdGNFvbLhhK1Fgx3dBvf14Qy/jDRWG9FnlOEWje1P1IovLP42Wv
b2h+WZ7txwYWZeTYsBiX3RQXcNyPizLe5vl01CqYnVpSYx5oIQvOHYd7BP9dCGI+rmvLr3XJ4TjU
VYJNy7K7HPx+4/xumJ0883OwTPx9X7MGa8nKO68dmJDLNy+beFHZLj9n2V0O2mX15OlUEglNguST
6RXrSkY6vLX/2Kj54V+OLc8ux8wOI51YRlvhqFPmpMYm74MKqgtG4ypmIRcGGj1A9VjrJqGEVeis
WuobZtCold7bWNVIWObeqYtdubaR3m4brXxQIDMTZDHbneHtGGQgH341KT6wvua/B3gxMCOoDgW5
umtV2RRGcN7bx0BosYNkuexzjBU0iDLCmlj6zUI6vKDwpiG3cnQalE0OPP6K+Ntk7DDHGdV12TIg
9zqmmjl+znhNsiRKUbTPakLXSlYN3kH4K7vvWXNX2wCCdm3k94TgahHLdTwXsSt2q3hrmyWFEEAS
q5Y3o2lcVzq+MsKC+Fop/6wdmJ6McA63di0LrFg7yZIAfA7BuwhT/A4shrSi724beJUlqJWbpP5F
mXV7u9/rEf5pcVpXK3/ASCRzWWt5dr9rUgUOVVprD3HfOhs408G4afK2XdVdDmHPOSWBUbMirz6H
jnzVJmAaJEHbgpJieqwlVOsZhNAeOudUFUKU6KwKNaoyU1qSEUaYcdn3c+A4+Kini02pYIRkBiuM
rIgeC73dw6ePpKJAG7N+LhwnInscDlIByuwCEGJs4lMm6l57EgdZvBIAHMlH4bF2yAdmm7onmUkN
qz5D0Ta8og/soGb2MP5xjBPhczX6GgvLEBO/rrC2aUFiIwiQbZBCMAiNwQtrayvMKcB0gFXSpx41
ge2Q3KngtMUBkqYuvyD9+s6cV11IIfYuECJULxS0Dswj7wqrdO6aXnO2eqheCtIiVpqWQArU3FOH
c8elztjldOEhH4KJiT1kzzJMXhwiPre6/e7Fno0/AwNcZiM0LaPgyZCsDOExd3vNHI9d2A94DeXY
f4geoYROgp2DLj815uk9Xm9rrF/TC+RgqlA9/gq9uMjNEgevDoYUhV4kKNMRC+LnyhRQCXDUKDtM
6WISEit3m5pBcKPyK2zzvCd8RPrJXnuYWx2zId/jFNzuCcA+S3zM9m2tvnAcW+1INX6VgW0QslzB
VeHmPa8056YjlQxi40icIf6UcyNinRNh95WUzmc+589PCm1bbFmflcZ0LsgEuXjMR7Q+JyQyciAz
ZE2+7yL9GDoYZSuYtPE0ZjCVcOAz4u4liTSqQFObbGKD8Xe0Pp3AUTtVI+xD9nEp+sQ8iIQsjCJl
9j/6b7aQyDkSddH0uL+P91nl4EVpeKe6rE7oadojupVj6hu/xNggoCkBzhgCqDVASCIV27aNeKvF
PZYNKI8yo8KH+xar0hlzrs1DDjkCmd/exTty25sji6QyTs/rVDYHFFJY4fn2p54V2TYr5NY3UkaC
unlQdf6qZIqkrTO2k0gv55aOUtfT17aWmicnHN9d4qaxpwrXbojkTSFRwRBjOzD/trydJowdVp5I
miVSG4wzp1WNP/gxZhzB3j1aTT5ib8WqeCYtQgNxKhSwle3stY75lm2SZWIGziErewYWxx9XSRdW
54iG94auTXsl8vHGCsNdXNpHmkj2nvrmBeYE52ZbDA9GxjqOzLpzqaisqQbYMKxfrGbYYVOkHacI
moY2CyTLYQowzWseRj0d9kIXJwK3GbpL2N9BSDRjJ74wTBM3KK6wCvSYFRnGeDlQ38WhmoUQzthX
tiWeas9oQD6maF9HgjlhARBVjzgkzH6EsiSLSqv7YY+bBbzBkCoyceq+IVaFQKajV/JuRP96GANL
bSPfw9PYzPPDxESGwPtTF5Xipqvie4Kmqg2dcbI34wcZFPpl65cnL5jE0aSeJZPIvG/HnqIOVKym
1oyjcl6H0fvEyyHaZSr6NYZEJJkifCCfD8npvnBftWjqT15ZXPjVmG5jRMeoB/S3dKZI6D71LFJp
8Dsqo1NihI+57FnnUckYU+PC0Ca6TRfHGy1xCLbIykda6XlZaeWFzFqW571i3uzh8xg1eEO1gX1n
EU2RTgRpICn9igf/FDek24Rhlp5PJdPOQkXtCXtx6ACUXSqLMhA+5vLY+f19G5u4iqDQofAwQyRo
hwMMIS+ipNpYTvarcfCKRNjvI1JHBKrUHrOjZG1L86nNAoVXlz1sSZ2Vm8zBot8eGWotU25sxfLI
qa1NpqePRo8xcNCMN5oTUBQT/YT/CEae5HcjfPTakzkI5rZ0LZ3Vmxulm93JLLNrpaaXocDJjOBM
1hWD2OEIcrKiMti2s1NhIdWdBWp4FTvnnLxiq5n4DWYtUWqOtHOgzhGKiyZQRpv+3hz6lKUFHsKt
jSCpkYAKVWumuJqHV2ocTho+uFosvTUpCaggmNBXZVUxosKdN2IQlFjLP3O8afBmWzN/t958He0z
jf02twygcsfdR8zQd1kArUOGeKaN3q2BDDnIa4+SiZtD4CaLucGtpm8eiMWja9dAFQ3JYmsK3I9o
YrZZuGQZ4da7S2ozwAULSDPJHXvfqvXobZKBxaHRQzVpQ5imRQs251bcM7rRbS0Hn/kp7i9QPRJr
9Avh/hlGqvZbOT1XNckVONTkrG74/xLFyzR50cUYXrl2BrehexmtATLryGrAPI5TfGyrejjV2kCK
ZfgZ2JKJeVC3j6F2q2z46InXVBs/7j+j0fLvPCpLeoFRk4XxxUUQ9B9B4/hbbS/scleVlG7NdgAG
mIp9RTDoWWJkR1xeLJK/mw+j7XGOY7pRuYDgBAM+R3j3cX1Y940jt/Gr0zRrK5jaNUlOlJsNnyFo
Il5huBhFFJ66khKqG4uNMgivUA6LHJbhbWGz4E1CcT4URYhU0nmpI2+P9egLA86tdE1SWWZHiXKr
uE/Xpe/bp9JLj4MxtajNZ4xJL+4GLyr22MscRyw88V9E4GsD0AvPojzYCPTPkpyD6mSTYnflRF2F
Y20KrD8yYQEhcMO+WRtDeSWMVp4Sj9IrIWGrJCRwV8WTT9+UvLuFH59qv4MdFCdbiWUleicbhwel
FzvlrIgTZY1kH40BV1JnNJ6ETK6mTskLI60fka0zTrqwN2ME6QSAYCo3Au6NuXedSC4lRhGwmkxx
htcBdU5dlStp3ICYtWnWsKDAIH3S8wvcjGIQ8BasTs5p9UFziPu+emygLW5K6uu4O9ziuQZ8YZVc
spQJXa9Tpa+MHGi4tnLEe8VdG3csh20Edyi69lFnmnvL867xNot2XdzM88Qc5Mxp+nuWpuW2QYYN
HZiHGRas6zSxX0cPulto1UeFyBjQ0nitreoqKwTu9dPUns83j8QMjMUjJ9fGxxxOLlNSYg1zOYwb
q63x6IyYRmj0TGlXr1QBDuLH1mvB3HeN0fpXVufU7HWVQQmpsfatdo7HTVqaAd2YoIH7lGtT1ZGL
1mfuuSgy9G50k7lCaSFctLJ+cy/01L2oepDdwix2BLUgQ4DwmRu2ccRQ71LXe2NnYg6xYz0t1DTP
CqCuJ4G+GawJOiOEMBbUByOpk5su8uIt3sf+eTLLIovCwdJfjuKkE5BjZL0ENYv8c88e9lIhP3KJ
QDlzcUM4pJguMl4lYFKk4FnGJJiebF0sWpF+j8Gja/fwTROCbePCeA6esVVt8ZTSKGk5U3JqPOAU
zO8Z80zdvxydZNYLUD7x7fRBJ7SDcB/DuC5dxLAWU5szK8im9dC4KOUFXhAWHoXQAOMt2Q75Lmyx
M7aNr2p0ooM3FRHISfPayRJf+bwBciC3ZSqw3K9hbntOkx9qYLQ84M/qbnDVCi5uQ0xPpU8sDG0d
vNrVoZHhiLXSYt3eFHnzTBrFyNDbe8xZ4npfj9DRWUXMmYew/tsJs0v0L4TTkIcWXLh6fGVaSrtn
uSsYOz+mGotHqzn2MgKxcak1dtptkTt7/I8pD3ZUNXWf4TttqaITicJiaIWx7odKQgmvOdLPYivL
KTvM9tHtc+8Pj8AONssnl17ObnaFU1cIKLzyhGm/oiCR7hMW9wenrOlbqvDQUOknsNnfEvOFAz72
uS6S5q02EQTZKnteheo9pucC4iRxXR2ep6s8hRlqCNQnhsr2TtaKa0v1+x54pA/86CIciYixvKq6
pH3SncZks2BARd/ptky3pfZpoiw4ukb0PEQMq3rI3Uhr4YZmCot8aMg3tVFsGmivjUE3OspAnpEy
4PKC+qUQSqzbsX7VFdksdoRluFWS8RNOz0akP4TYSAIIUpZ3PeVD/6fU74/jRIG6eiVN0FiLIaBI
Cde8KaH/hxXVjzDsWXZlyeUQiTvNUf1W9wjF0N3pzH1XAfTrMSyhamiSnFRRpyTK3KTT+DhNIxIy
DwC4K7JLDDUfpjDfaWkQ3KX2U9P3HwO5IECULCVLYI4VP5dMI7Bbs9EPzZChDoFBYhQDfAX30LvJ
RVifhKG/1hOWDJnwjg5uA2eeLV24t/1t42VkTunqSyhkJK6NKqSPPPuswY3yzo7SZ6key6KwPyfr
Lo+Sm2yoq32XT5SB4mEuOlMJajzg1sS6GBiQ1qBRv/rK63etRy0P35qekX7ytjgo4TRvwGjEv+VN
m6gsGFiH9yPaMw0O39pInuiw+k0Xk3sLTBQfyz76iIr0s3SCClS3uq4NvzvlcCl7RlWHtAuv0Y21
nK1BonZ6fOtcY7jUO/LoM04SvhXFthI+PIB1TXDmtVH3OyfJWNOodpPTg593xnDC+1fszUAw4Q8v
pqzowRIcShfltBtw1zgfxhHZQYdxRCT3mTljLrMwUdWAGGNbAoh31SpURHCGZnmFxpfSRcW9G1bW
c+55XyLTik3cNe+55IqbkV9ux0leidQAkY6dTaMxK3JY25UuUhpLQw3Y5RUSfQjjg4UTiIdui6vO
7WOFq2Zw4HoQEkaNMzTpsJEKaLimX/Ze+Un+3qFts182yTgw5NGg1hCY6Wl8T3/TMuhERFSRwk5+
lx1RjNMs3DOb+j03UEH57mZsqmJfWwXdq8VSzu/Dp65pnod+mq5S+9rLUBonnZZu8fzI4S5iqqQR
2sI1n849PkNLm5s2qUNs45rubHEv+1+jt//G6M3Ex8n6d0Zvl4T/hv9n9ZYULUnOJGhHyII+//G3
P974h9mbJ/9uS+zUHNOwhG1bkhDsP/ze8GP5u27Ndm+m7S5mcD9+b97fSc3G8M2Sugno62A51+Bf
FP7jb5b9d49+A2M28p+FqQvjf+L3Zjhi9nP7Cc+2XM+xhCMFXbVh4y8n5tDpj7fbKA+af/zN+L/k
dJeNHBzzRFUs1cvDsknbiKVvK6ZtpDvm1lwqCHN4LBhJjOjkz8fafBB5GLZaxF+xpAwwXqkFOQ3Y
FYJzGbhSzHaIaU1wTcJinZJdhwNMWqRYcjvA1oc6iQYsaLSrbpboLxvFEJ3tItF7GMCci1nhHzDE
5ghi8RJYHpMDdBRDFbKMyIJ95UHdPM9u856Z+hRmjylr53AUtwSr6ru8vxzwjT0kRYQPN+CQ318l
Wk5IaDwx86vKhyaY7jNddSfFSKgp8IF5UJYjTIU4dA2UUfAkGbhuVMSc1p/5JpNgLQWyVdEbrXyu
3nrwrV1rkHNHYjTspQxELMyrD4HpAkOFc10K+Vy5yW1TBTej3j6lgCvQbyqqUeCwwL1AjRkwDc7s
JjMV/0SGJFXxyPslCY2oMaMgvog6ceQaZySWXXhdvHIzdWGxCF1rk/1UZeOVneQ3hohe7VKmq1Sh
lirRa2BJxIL3Vur0iXgj9R5ScGGhPxoCpJRDPG3nD8RS5Gmwcf5jOTsOUCvtLEP4MNvnNQGDTRaV
QDek9WBM1VtopG8LjfkaPvSo0ZgqxOIUtvlrGXBWBydgwSxTPORJsAuj+qV08YEZqzujqq/dxnnw
QuOxcR0E/CresbahtAZsngDcONWNqdXUX6FJWz0hN+VRkS0BAbz6rFrKBoXIPxFqDQXWMSlgeypz
lrTqQ6nmA3cWYh/xvwzgPBFHTiHm4Df2oQuiDYmpG6FHyHR9As0cua912P6NETJE5raPL2n1yzQl
ejsdK6oQkOosuPEc5Pet8UWxYIWN133WK/Kd85GwztD+hQUFnuYSijoU1s5pKT8qZM0Tf1qjHOGl
JJCNTkfDq8PXSJEg57CwhkjYig1gWlQBBimFPMVO01Wt6qs8f1Y6ocbEsWLIQ3uA6l7cGU+Jyany
AM/wEJAbvfdPYvAAypPbklVdobs3gQGbO9UbRPoTUo90nyvtKpkgoWbYFDryyuxHnA0mIjaxAtyq
At5gk4yfE6N3KtHvBS10UVfXt21CUlhn806svmvwKWbPySPTgCeBAXzbSe2808d1EGnQhmab8Tna
z2r1a5z7nRZWQ5UYxKW68c4WJkROFz+HwTE2blk+2Ep+kjlCJhIyTa2H4xvW6R0lxInwQlgC03Al
XOB/0pBRwYjoQFAZiI6EodJY18CNLBBT/5IgJsCR5KnycJfpkl0tGrgAuHIZ5lzsbe9VouCRedna
ymnJ0mwhVcn0sWwDqGMU27V6Baav4P/Fu/qOOgMX2cE0BkUmQU8X9oQtfZegDsUE6qbF/2tKgZYx
sOek6rmpn7uJWZJiNv7iC16yyLrWQmCnpI7erWzY633Giq6+82X8zj5200ruXE3zcEDk9+7LqCcy
gXV6VAUkDpKmBfYFQ6WY/09jM7MVJixuYSXYP1hZdW4zA8qYvTKti68aw+3BCH/FOG0GHvlW9X1b
67deMLNYDe7pPhbXXXiR1oh0scC5kSJ6VFZPBR9NftV2ewXQAMairs18vHW6bcooQfOKX3sBskdx
81fDLP8MuLw8C7ThyKzmzotpzMzEKLe16ku3L0mI3w2Be9Wk0ZdvDLNRm7plXo3ULm/vjUJ0ZxaA
BNhrDv+ikWt3YkgJO/+uD/uPRhS3eon1yKwkFlN+ac2oTYtJEP985TrWdQjjVcUQoUjeeNOG+sFQ
KJRM66FIqzkLzCXVeIYL8F1J9VufQcDpx1+Gmd8rVaHVin8NQX6Mh4kc65nqEjCakOwAERQXo1lg
kXawp7HnjKkemsWlVqE8Mu3+vOnyB52PN108SvCQpG4ndGKFJIx++JZMuz5kTF/RhdexSwAoaBdR
8u48z4wuPDyJMdqj/5smOLbtZF1GvXUMiGhMYuvJj/Qvx0fWXFgaxDOrA/lEiGD2G29QR+AY/7zP
puvI746DXq8tq8c6hoAlHbZ+b6Zv+FXqenDLKh6SQ3sSYj8kyI4zv+CcgcZRc1nXWLFHBd5SrbFN
0/wm7dOvICYjTWIa5fXDmysG+K9Dcd0T8BnNd9cwVRuhEQ/EIuprsqd1r+zxzG+JdYxxNVSkcAvt
VTYzM7LxdhWAYRsoVDQJehrmK5du7n/0+QRYY2DKkEOpNwOyY6PbwB3PiUVhxdVVAm0XFezG0Z/x
RXc3tgjb2QtzP1TkujvAK2ZVnwYtuR5DphPKJ2aPTj6HDBlKtdVt4lezDruvuCfaujqv5cDnsgjS
88FdxW0C+CZ3JfYEle08DQOi8Lm1e2ZpbBvKgtAKx00wmC+BgtQfNOI9E/VNrxA9UMn3suc81HfO
OHwR7Qmj0LlIlXgoDfsuHyD7O0P3EgN2bCdXHZpJnHedRFU252UFFDToGvattzMa4oVZlN2Iwrwl
sO7oeqg3QH6FWREbVMtrw6zx7+dFbn7vVfCNy+TNUtiTySh+LBFeazpoaymzY6OhQXTskv4OeEMr
HKT+ORrTbGJ5kdu0mx5EpPYh9wFlIYZIq2dbYSCi2xwvdVousZD+iSkFKlCd0Y0WIqwaxmDKWss6
SN069Fh/Uj2cHrwhO9YKZ5DYe4mMPtrHk/wME3MrnYq0ZKW9Yxrsnpf2lR2HYJ8JaT0pEEZTpa+g
DDpJXNAhQDH7ZDYdIhtto4IK1aSXm8cIMlLXkclWRvm9JLSHfLHqjUXdfT7S5dR19UUZLcHS50Ek
ureOS4WvQpqeSKYwsbHUuB3EQ9Fzu4al+4ibi126D1EPp004/lOSyHCN6/CL6aZXoyzg9RTxrcz8
L7x59bVGTvjgxJS6xieJYb0fWfhA6nC9SKM7E9nwLkocPM1AvyRdF0AJimB6j3U67MOX7LK34DMF
Bs5HdUqPmFnNvWtZcGky/UnTqOuLnpbg68Gmb3iLXrhPhNtCasKvSO/hmNNjHiwLsUbXwRoooAZm
or8z3PLD9q6Fp78q2/1sQsoYTYMutnGpX1kxiDrJZ0XxQNmJQOtQv26cErQIPMsVYX1mtuhlsGyH
DDyYCKKCKzPcdVa67wiBwzQ2eElF8h5XwVuVTJehiG+xLr40fP3CGaGl5Zl+FI1x1jYZJcCChkjs
EOWG4RGwF4xsqu4mchtzjfhR28Z9IE3vulSeCoP/2AyQlyJtk8XqWhXBk11gp5gn4dGuBP0uykW6
v5WWW/dQgKAtAKvWHlzFPBqe7Rmqztry2mdizV+hBD/Kul2RI4IRZXBV2NSIBri45s5Ok8/cMNqz
gMps5jBoueNHLEksDRxCLJw83bgzrtPYR2bkmpVB8cQldr7P4T/cU8WG+d3qGKGG0QWxGGh7Qlsg
CLgpRAB/taGDw7P31tdsvrsFodLtHAVc778FFuQ9d2KakvvQvIjIPrOa4ikximAjq4+8sW5jDaeJ
NA3fBlc9O2H/OXbtlznJFTPt98gjd73UOVehH992GlkCaZcdMKbY9lYb74BVbg0z2462Ohm1f5Qm
sq4xqF+7oJklefUmIh6jwOkkjndx5DybMdlCVfUrJK7ubDTSVwBtVOku8WtM6CczuTE6SKguccIh
YTBneo7liZ5ceUYPcTCU720KiJY7HQF184AH/159oV+jmKNqnIgkXC6pmdtRrxj+uzurcN9FjGmb
mbpYZRTgXGemQTZOosNXU10DS9QdPuhwbkU40/RvFLQ94g5RB8Rw28JkTU4hvOmkulFxjn+kV9S7
0IDXFz8MVk5saMDwD2kchBQSG7p9RYZOqKMF1GLryIRgU3c24DsgdeRCNy46wtVD50r5+pVZQggd
q2bfVgOLoEaeR2626an4VYW6M2uFWxdiiA7us6t7H1Yw3jYiBTvvqutRGY966b74iNQp1NG/6Nxg
LowTyvpohuA2TwpVg4Y5csQ91Sbyc2yMm0Rzt/UAUJ5M0SnM6aEq79E0/GBTNHB9RKRTgHWsqxoG
cNIaj3PlVbr2luRILBhUtiPFCSj/PiYBnfTdeVaL/5XCAgTizxzUFhE2B5JDFGhHkWAgVZ0+yvOQ
aJITqgwoFciPjSDM1+G9pktjlTvo5ZrR9Q8yOwmFgNVHLyms8NHF3KxQzmXJeQ3KjgpW+tWZkDer
HjTvyTL7L0KMPoNJPXuO/d6F8jGwmG977oH197VVOr+qhOBx1x1WTlQi0yh9CP0SuV1hnxv2R2zm
ewMor8aRkkgnnN6LrVt44M/+1hAdACCTBUwU87OOXLN1JKGsBkV531TloY1RryY5i1pPh2VLyPZb
VrGInMJBY8UXvoT1lZU0NkU7hnlPC09tlNyak2jW3hh+xbBRu+DeZtwz5fqjo75wgOnk7HKfsKbY
x/pv3iQLzLDsxuS/omkgcn55SJz4Nixp68OUjdmOMBMIhuO067QqP/QzEoFfLTCz2rc53hNeWX4u
70sHTNnKGgsFrzWBMJaDxfz1hInjr0w967djQ2l225jIqPG8x1llebE7gx59b2gYeFEEJOiwfvPn
Y8tGcad1RDpRIJAx8vFKSfQNFUzQMcTMWov4V4EH3wUxQPDaK/yivSakTCOtONu0SXPXj1N+IILj
SnX9sJm+wRhCvvc28uJ2BmhSZ0R+H1J2bf78tzCMEBXaTbDSZ+PEdj4Dy15puHzZsutlAxlZ4Wyd
QKP1ip6TZFtewrxk3p03hYYUAc+XytAQBKUKK5Plb+EWb1HcmP/m9+7yamd0I7jpczjG9+6UEjBP
JhHpIfyIoWkG2MrztO5pGkyyTv48S5FWnhV2io35fJmXs5K0jPlNixz+55os71iuznLsuzksj5eN
SD0kKjAKK4uYMIX6ZP7bkYMxLzaCNISf1rA8Uw+K1aeHEdhyKpYfafY156cNCqQSLXDHaFfvLUVB
t0mBjecPsXIHmoKG0D7zfJtWBwSSt/tAhCTyFKS+meMtHSwvnDdZLJ3tFEybIKi4rDproB1s0g5L
hCQv/tMX//Ybll0nxa/GMCnxLj/x++pFoT6X6kmuHObGEc4oWldrxU42YjXcpmmCZGM+uQNwH/rN
n7vGNeH3QFf4jzfU98mrwssi2rraRLRlmBvk37nhq9Zl+vrnDHOLHEzHzRnjuKDLTyr0/jqrFRrg
+bf0fnWFmbKOc69NCEuTcaMrEyP3ua0tn7O8c9n7L495XQlfmuFmtbSEnvwA/iKGMvPvJrXH2Vk+
PoF/Np/5BRLDc0RxTIvLYCR2h8Y7dBDURowxpw6jXAdYyp+ZZWhX/ovfIhET+VStUGai4V6++6ft
TfGFy9SNqWEh6/13S1r+8QJz/rSu+VjhWOu5R7LNyVn7TqU2oZNeO4FGQ1xa3rL5uVt/a6Lfu8vz
EzAoPo3gIPPJ/n4Ltstb7bFt8s33Vc2roNmaQb3/ucOXv7e8ZTm2PAzmVgiFZ9O0CacJEfXynLU0
9uUVP+//axNcHi9Xbdn7fs/y+Hv3L88vD/9y7LvZlpWUf3Q9RcYsyk6tfVBS4kjNnQHGfa73Eq/5
+Xyant2dBSaWSaO5iSHjUVJjNTRfcSVN3M8d8pzbGwempl+4JxNLkjm+sFUJdlICEiACtDnvB6zx
Js9wkB0o2mA3AkZEuMZOaCj9Kq1D4QD1e9kUXtEeaqOWWBjNBx0oETgT6IFaOQUa0Mn0UWvnfQgK
WvHM8vp/vUsaCJJf17xL0nLCWvx+xBD8qOaNHylGgeWxb0qUsstuZ9b1Lqr1rRKDQnNFXuBxeSII
GCiki294Rg+dzcPSsvHmYePn4c+xQQyc4uXp793lKXdp9j+v/zfP/3xyNDhoxWszHk42+dibn7f/
9nHfu878c347+v3Vvx34+YE/n/Kvjv18+/LsIO3X3K/dYCsaqKj//k+bc+P4y8dPdR5syqh9+P64
n5Pzl9f99lN/PqYFAkPVwFpqefXy9ZiF74xUfwnztGLS2IFb/bY7wO85mNno7Trfxvvpn+UXsuaI
lpo3y7Flb6nLLA+bIdl0uChv9S7CP8mbSzCVOfyxgUzIwSDBBbQZgmANaM4w8hNA9dvjJCvlOUAV
k9Cl38+Xacy88ZYGEMzdp1eXmM8J42apzNiZYrxv595LZ4Bb2w2Lmnp+2E8xmIYk/m95oUu48mH4
rulUyxSiTfpgZ2HrwHqZilDehKGOuJehCH59caB+fFZEuUSriiIjtQgFx8ULbcfyGA5z+Z3YNXr1
a0btYG3M+VvmnyFdzCS2KpxqkEoiKyMd64qApQ0OZTlGinFJ2lk+a15cxCaH8s+9vxyra91hFQqN
p5kDt1pD/bFRQVEfvo/FiIRI2ESGhCpufkFvYfkRVswl5+sZAfMclj2DE/O9txyLlEkbsA0I/iPu
bU3dMPu1bZeIkcljd7nCy2NZm49+AT17Ka8t1baIyggavfky/1TfxrJOzlldgxjP87pq3ix7NDvc
t//jMTHPH1n7fMTL8P5dgfveXy50n4OptS6k/PlyLpf4pyInl6Ho+/E8YMmJqRdRaJBZmbNEi9Bk
2R2z2ZS7n5UoSVR99RHF9+UKWnAif7+iy8E4L8Bmmat2ms4ZmMK62Up6eS1GIGPN19bvBbkFy+Ng
xHWuytIHuxmrQ9q3BelFRdwi73zxda8+eLN45Wfzr46BwOywOjS2oSEaIiK6PzZtDgzQOCLB5+yf
x8YqaA9xALrs6TjpkaYADSh6F9Bw9mCQ9lo1/TOe9dxuy3UKlku07HZ0Ib5JiKvRNLT1nyuxXJif
qxPWBotUh+im5RL8bJy5c/p5uNyZXiuLdTImX8tlWC7Qv7pU3Xx9VGGWuwC4a7kopfQ2VpnJ7XKn
fV+i5c5z4x6L4VFREpllSv2MqI/OuEuIFoTGPuuZ5tn53oYJJBZNU5SUHz6VhLWaz1NgcNpTV/bp
2fL4e9cLoAuhaEC2PJ9Cfd58n+8/HxpWz9oxogA23y1RbLrrJnGflg5yuXe8cfCm82X3+14qZLSX
BfhZ6VKalqQOnguuPsJgegb8OM1zHR4aqyJs6YYcX408BGhenoWqTUPKB20tp/JxaUuVhQwL3iFK
07mpLQ+XveWYreGCoZhALC0tnE8DzL/y8L/UioUG8d9RK0x3pkH81xl6l1/v9VuT/Edaxfeb/kmr
sP8uDMuyWF3aUv/PtArbgXXhuNAdXBPuxD9j9AS0CspmOowMabmW+I1Wof+PaBSmwx/4jUZhE81n
6zYcD8/RBVoeC+7I7zSKVNCDjX4IsgK0N1AMqPz6Yrlt/Xka8jO0/n8eW/qC72H557P+1UfXFlaQ
BUMfeaOGyOLN8qJimUov7wTKxszOiayxzPa1n974qSqOqTd1546ptpVL1b1V9X2oHgsXZXE+KWfd
QxFmOm28ZCBifBYlAjtFCZnjdHOwHAeLKIqf6Kg7LUeHDlMBnEjIDgIeuNoET3+rvPLed8PnErnU
WU3wQKuJh7Yj7qipumuwfCxGCpijMLxG7tb+Io37R4LriJKoIQfEOI+0XmwfSuXsTYGRd+gDApSF
vgY71bD8CPRVkD06nnyj+ocVvo8BFPWZ83KUSFp1pWPdrb1kkglM1noG+VYE2HbiEyY1U2VokHzP
WUfBGgtAxPl6UCAtR+SdFBZJD9Bjr/TCxw8nwlBJTnMG1OxO8P/YO5PtuJEty/5K/QBioTHAgBp6
T2dPUZTECZYkiuj7Hl+f24zxRD1WVK6X8xwEAnA6KW8Ag9m95+xjgdlARZ36AzwpBfyoyycbM1vn
ucMFN71X5GMCn0v5KTPTkfJ/AH8jywuFQIx9MKC1Q8wvX9Re+lCWQhvbyeQzhAGgs7hXbWrXcA/l
VN6UI4GswTzvqaDnx3J5CeMJoIqP5k6kAiA6BFbp+k9BhIG/8ojeHdvH0vNe+ijA426a/fWS4GKe
KtgCsZLO9Af0oTBdnODLmFqfVq9ygTSioZbF/Up1dKyabisMijhl1JSbloLSJmgl/pyxo+tIIEPq
XDhkvmycwPk5JkQRTjPnQWJhCA5gpYZTTY/EezInrLZVaaL1NVGsDnJKIKwChkXCgpOD4oR1E7bm
VZerLp5AxpzVDP9Ls80w0s11iXY++D56Fm++jmEjLoRF1IQ1WObPahxLdKnfDRl3h9wsYJUpBUeb
NVf+CKSNaQRNXpUyNEAy7ZOqvq1JR9yVfmpwSoOYTDxxu864Cgp3uJROUXB+OFjJKPaMk1/tI696
KitZnwa7bg7DiKWmzo0Lr3D2Haxk0TTchlb3YV4sfxMRvWXnsYCiunAJzPAGmpagBDl1nG1wmgbV
tyw8k8ayHZONsS70VYyT5aXDlpeK7ryRP/K2+BE3oINEg69OyIe0z3+ZJjXDGABNWXtwahZc3eJ7
KRFUy06lVtvLVTC5F92yvqQjfgOnvxcUfbZGWu3mLPfvrWza2FH+nFGYN635B+W2byTQtSc3W+nL
9eV3vyZdqUOmbDjOZ7+GKTdMfFeG3ZC+DjUw+DFb9Sc1vhLJIUgpaQWtlPI6aKb5hDBk64cgPI1J
mEccD/VlHyavXkZ7AHXoGkTpkTx6KsHAFgzP67dTTD9w2ovBebTL+rHNyvBk4InN1Pz1bSMhixXi
S1IAUkpRk6atd58hEtjRl0AV0UFOtBCtnD37SKp8cicJFppEYCNzJUwsCQYM7uI8V1wTMp1hNJS+
C+DzOnXglRfDz5SrSxjrgQHAca0HA+OZM9CdQ9B32Rh7Z02+uASKooTAk582GNGXLr/Mi7zdEWiw
2gM97InFWzotV+k6EWfhvKzRKK7pKSJDDjk17OY0NHBt+vmO9Hps/bhZTrKgRSCzz4sBWSWSNcDu
wL2OpP+DeOzpqsVl6mfpycT1vkk9/6FK/PwQ5TYK/0bu3YHgEde5RcwEd4yk332U+cvecDH9iBV/
VDJizAwbF4jXrjabcuvZ6TdBZCKFFAjmBmReE3FX2i/ulgoWKjDy1zqfFrK1/qoLEjbGYYLXJUtY
ReIZYzCF0ut22adN60BAyMCgLKEKYnTvRLIZrBYjLwqhrU3ZGVmRW9w4bfJgecO2IagL+FLr0mM0
fgwCF+xaM1+zRYcfNkT4bY9Dsqv94K7Esjsa0TmvkJD1ThFvJAItSuXePqb5RBEdqUiM/XCN+50z
CGe7pJDPubRm/CtXuesh109f7MK8CF3oMitNdjKqaY5Xxq9mGr8yIPFoitZisK6quHqpq+mWm8FV
G/nwGmIG3Vjk94GJdSSqroJ0qVBlvSY2FZyyaH/FXozeAE6wtPvXJVyGc5fFj2nfQX5Fj1wh9MWX
2r+mcw/Exsdaj47lKnHrryVZAJnEH0BjbtjRiOAsTyn/G6H/uvYwY0o6aBNr5IuuH09p4W4K5CgU
oeAODiCpTWl4N0hMmVST13cdC+vHNNsP7bJcocMYLuJxKa9GAPARGQiBjVWuFxYeU6LQ+jJgqE2W
Oz8sP2MHNmAtgs9xU+i4qwfKM1SEZlRrC1D2HiFY54PECKedk7nzvupnapLFryCBQ5M1BnMHG2jr
Ki6DjGsZmMQ3ymjmMWyd7yEAajHwtyM5vNYBzShbJFdV72Ho6ZL7BVanHVlnbkBSrM1WmnnEisZ7
Rd0gD76DgGi0x12IImzbu/KBP3lsBkQ7MS6Zu8REyGXZ0VU2NcbVOMSX5JASnFCAYUYmRUSbDfsP
lrVHJu6l3z8gxEN5gtRsrAkVKVSx3+R62jQDOu6kGm+GJSDC08JcMgbE7SmMkFd/LRo32Y5p+RpA
5OgmsyGojG9zxYOkGsSnseuWXYcM8HJJEgTj6PJES9BGZrdAHgzcWJ2V7/xGEYAY2KIiuUyiyjgk
Wct6P9nbvOCtk+EScQV40xmQSVDCFHNU96NLJhbh83eEN/Qjqw7HsQNv8WxYlTx1ZRYAZTG+2SmJ
6HMnh0vmCt6mz0XNzT4IeDN4jZpZADTOmh9WrqZ4fn8KDS+7YolNYdO/XXobv55TBLsBsZv04MIP
BQ0QEazQAYv+5NB5X3qzh2kWWQRVoMP0cRuaC+DoXAl2+PxSTM7Nr2FgwHCciqwRuBM7xjIVKWXF
NzASOFEaICfCMdJjL4sKeWm9saySapNncgLNKURYp/glFye7Yo3HWHQyp+SFThQsInthflVMF3JJ
hsOUo0bw53C5mmTrHHwXl5hrgH6jWb1fmsU9Tit31hqueJqSMZTz7wYT7eISaT1qKSDlHUb3XS/Q
FbqzCTjPISipiftDi/nrOKbxQ0kt5cpFyEgnlwmD8IZrzgHmIPlFsyrEYxRyepbji+yylzU1f3St
/BTGcw5jfGbKPAzPTbxC2Bt899ymdJEX7u97110+G+ArTl5ZzNdt6DwGK4a5qsJwUsPSC8cXMQd7
o0fowaBOYoCix7RLjGjGnvZeUhEkOPy0cefeQnEg89Lpj15tPBaFX9/DXU1ClxBo1EWibMtDFGAg
qxKSjixu5GtUjzvHL02+7mi46uR88FKTKIJOon5sEuMyXwg/QyZ865bmdHSlzs2Ki227MqePVmN8
NGb3tmrbmyyPoQk6ArpgjldRublNkNwxGlsGxD65SStPbNcKuLo0YuvsGQVFgJqwtrhqhm0WM7Nx
POyTaYlEwfKS+spMIwIZsuaXGWQNuQNOc6n3Bnu6dTChXtjGzLRRQmSY5bQwW0C4EVXTF2Mp0K9m
JNm4g3sTSy5sTKSnJV0QNnLb3KR+Xh5TczT2TNJv5iJzLqSvpu0ywATmMJXD6E3hPgqvF2uYd+lY
uwdsUviwFowrsBBadCNY+4HIdOF6v6RjeJqzUG4mU55n2YONAkRz7kf5kI91uQtwblyEaWM+Fb5z
l1piO1sYmCGhEv+Qyv1iKfcMhLGhntNrTB/XBQMJSd1XXbWadwjZt4614D11vG/guaKNKcLwlM3V
Y0Po+WVRN5/coFa+Ski2xUOHo4nInBVE6Vo04HwLpNNBVR4TGz5SaoaSfsKanlHqfjKxlm9DVhaH
clR5bab1BTDdyMwNm0ox3aA7q27L6QpLdrddfSanVdkwT1CbdYr/3nx4DEjIzwRh3z5UQJ/aH7kt
vmF93jE/JspzYB3Tqa7L+ezN4UQ5u4TR+H6MMJaqDoQxJ7Ap1Y7FQuOtjF5Tc2W5tqoSk95URbQo
jZV9GTXO96R3hq1XCmQYGk0TBIXaVSXAt+O++R7VDv5DVSi0MhXeSKj9jH0g3rWq0KV/oDcJalZj
jAZUU3MMrKod3ZNLl0jOxbTCHqcAXehatN4di8jfD1b3RbdQdb/2fTOpoqc+XAzjviH99jB0IXDo
iMA/DRXSf0NvTAZ2FiDyDV/0/vjYEglojQBXdXdU/7VQ18v17vuDAUkElW0uR93+0u0z5lr0avVu
C3bgIrKuyEr/l0bhD7mCbsM3ynaxYLvQkgAWHgYcsI74IqwYh0zBjYIhRBZGQi9L1NEiyFNV78pS
GTgbVQutQnpu0EmGXazKgHpjqA8MY3KDTGCfrcwYqcIeNDAoUAAhvTcXzmphwts43LXPrappEwnO
xEztvfWBxSy/Dozge0c1RTxVJK/qYa1ORFwj1AjME/cFeimqepjp3oo+tlXFnfnJSscOC5mq2feq
jq/3RJsNJ1cOu0EV7Tu10Xt524t9b8/fRvXUEAZvX8TEslAg1ief3kvoL3CCzpherZQwBH22Rcx1
rL1+43xJ1J4DSGCpqiJrHtQb+gmDLREHRU432qIC+xv9pPuNtSpBTqRzTmZUHt9akCvSxoBlKCLq
z8QSUzXXmCcNoiJM9W8UVCnqFojS8AKzqD9gQrnHGkHpPVXNlFQX5N921fESQ8/MgoIQX1XcD3Q1
/13hoB/Uh6sR4sVsy6C8GgqW4VqbYZIiyyIuJLaUqrTBkmEfh8XXOKb/vXnnVen3Mj8MlZWdibaj
nr+81WBV6ZRhogbIWpZHb/DOmj4mDdmd8dDnBBiKlKHEfnDFhGJ1WDIK71Xfsw5gk3Gh7FpC2+kZ
0erVG67pv/cW1JxIFn4f6x+b+sEAGSpqIdbIv38PyzUsDn3cD3bRfv3w19bOKaDy/ZrrmfcGYIzm
jN4VyD4YxQfmJurBdIzDTdEmjPPvzxw72nuz2ug9/cRx5j5M9YYKv0kZ2U7JxYF+cNJHpspf1XuB
035thl7u9VGbUWrbk6NK9NBau+D0Sgi6FSAZh+ns22+4au/DoWeVx8BjVJl8Fqmb9z/vOJ2xy0QN
51l9tvpjDXw+fn2oN5P6wfvhh6fE1eqSbcGIrhtUlJk4DSuEpHsjaunZUfBkmS2K2woSAfc+iBBm
FEEf060P6Q6cmW9dkMW+TmTqIXa/qxYQU75SXoRaS4W7BfCo3qWM28Aa5J7QV/eG/jZ11+OP3VWJ
HPyWlTQAjyNtHxot3MLZ4qEQpwx1rm4nON7o72vD/PLeX9MvXx8mqiOr9/QmrptvwI+c/XuP7aPj
LZwWE+SbcXxv6ui9kvFzHm0lXbJabF0moSe/+3Fu184EmrflDhMyKzz0V7ohwgUUK0EkQ81sIICn
pg0GSQ2+hWLMpWpPH85Rywq0UJC0XlkALHzaAk6a3jjc9Rmb1PFkGTcA9z6ehOqc9KJBNTr44lzq
bweLPIU/zm+9i8cRP/rk+Vt9WDtxdswt6/KP5+kz2+ytG8s1nMMfJ79+zvu/0Vi1ib64BvOj/t0k
Bt1DCAkz2AQ70NsL1L/SeTU2VjQ6tYIP4DDXarZUNbGAACBWUnsfDvUPnKyS2//tyPwnHRnLs2zr
v+vIXDJEfu/+tLn+/Sv/6seIv1ycpJI+CL2PwLb+tLnaf9GhsU3PFz49G9d578eYyuZqmpIZHoAT
Fy/rv2yujvdXEJi+5Zv4aX0LIMT/qD9jmqr/8m5zdU3+AQcfrWN5Lj0hzzP/vT/TYDbJ02j2Lq0w
vHDSHHC1GMwrZPnzeVVzCjPxqKnXR2sZGnJd1bgAk4qTVg8Wg/SRHKw0LIH95Bf6MT266L1RzUXe
Dyu72I4wQ076h2X4nISivpjUiWypdrne043Zdhici7FBIvKvh99/ph8DToB64/3HfdVlx9rJLltp
5yzdfKRiiYj2bpPvCyP5NhYVyYR4BMPGuNAjZGZm/dbxKEH7+srSw2hpjwgv0wrkKvbXU0u9y4SY
+lhGM3GbwthNsRFf5nYy7z3Pex1x7hwl01JxBUDpRC1P7NbCNYn1ZtOFCm7o51+sAqXFokUzJp/3
RR3t9OcoSVkxet84fhCyfDica+d57ShJdOt8K/Mo3bgsGjF4Dtd6DLSYJtUeBlkIQPNZb3IX6Gnp
o/kXAjBVKF3yY93grXOt29fGqoiVepchmYwl3jOrCSC6I/7cd3mNfi3rb92NPuR19IfOnO4/SGy0
CkM/1uNRnAkUP5Vpw7oRj6GrksRTnFMM7c2Fv/Ug8+2F4dAP8BUS1lOTHr0xAXlYFZqLuVfFzqIm
b7nPjcM6xooSNBOI6CZnlJGJ1bJ8Sli2ULZa1IosDAl3tJuaws3q5HswTgS4uWN29IOOVfU0nBP4
eJN0qtN8GxljALB1pYNvgWYuB4x+ToVbzOxwljEdOiesPq0CtjDACPMsahVUjq9yX2KS4Y4CGLFu
LOiH/pVWLoT6jq02NmLPk+kDuFZHSVUBo8V1+IeoRLctdQdS7+k7voXZYhVfUD0YO4+rKlljaq+N
5fkE+V3kAanecZicSrBzp4D5UqB4rqmH2FdrM6aahhc9OSI2Te6bsZ+2zN6D16ApKC4k+HGLdSV9
7u3ZtV456meK7tfcfaOslnSmcxpTEfLpDvdiCMXBkpI+4mj/pDK0MCFoZ2q5kppUim+nUVRapsPL
jpUruPE6JaQ3bHGuqjaFp0XMWnujPwY3s+oDSLaHD+9dN1+jUMbHPkR7u5loFv2TiONNYqUv09Cl
rzmU7mmgfKnc8Ph2X9qxiUlyufI6GBS2EuxMXQBjOKb81zUzgXqLie0ZMhA5dSzp45GOnDfEZHMM
9aM3Y4xZR0nafDt+zg2Yt9kQgI4omyMkmlNbYca3Q2Ln+sk8TzJcodwBVWq8i3cthadXJbbSPKuJ
pjrJ0dHO8ED8kvIxhrN2D6gGinYat7tmRFYrTdaSasklBECUXGmytHaqLmZrv0Dt1RMerbGxW5Uw
Nkc/wOQ0m2oMwAX0aMLHxD9lY4It0E1K1YIkzYNMUq2yoh/8t/JK7+nHfGZJ+wyIrr76qce2rDsU
2ZZaYbGnmYhSvx6JcnPpSyYdiSINsCAaY6hbfLUOf3tJGYWDZkQJ+ntaJqnBbYTBNG/Mv1M+ms6O
2mQ+HBCWIgjxaZjWXXWSZEG4a0nDWZ8Lb7uikdhYiILS010rq56DMnH2mROy1AnuliWyyddame6B
BxW73l0hzWQBeWLReBPTeDzY5gBYLSKT2fHvAotcDf1RCrTCC5k4U4LhY3Gjz559vxbGPqmyhfEl
DnZm3i5vMjM9vuF1vJyFl76Ny34Mq0g5cTayTcqTadXGESvPPbxZIlUzkn/q+jqprA6r4AByNExI
pJESPkNbgftbk2jXzpJw9rS9MmzMml6YDGeWxcNZ7zmUJCkN9qdiCCi+quWLpdY/sVoX6cPQHl5g
pGGIBdKzXdQ/BZyPYU86v5aMhJkqAZw2xWZ2WR9UI/HsqrnlnCptpd7VG6kefNuziYMIPYbNNsKy
Mnsk6MZLUlMOcsicykV1AW+xuFzNvLhkcVdcAkEj3NioCCHqIaZhBiIAeFHTc8wpFyHRIkGkSlHY
YtNzo+qqRXAGyxUgYjQ94n1gUHRQXXrCJRvfvy+n9tSuuQ3Ck5Wsk3Yk3tHCCmx1L9CPLV6NVj8n
vq+YGOchIixHy3QvZGnOZ5fGBPhvrvhjGNS3GCrkBQba63E259M0zSsOhXEzLXRyxlAQW0LvF4K7
G+3BMl4g3ic2RET0UIzxMq3t8RK3KVm6e8BxOyhy4cGjMQGDXn1TRWv+/U3pw5iJ0NGR81kEOPVo
bHbRQIdbjcTipk/QctLTVM2w3snPtFGouU9nvYGqmR4cZBCDoPSQqGlPruY3elOqPb8uyDwmTEoi
YwUOoh4r4e3ASeyL/Bc2i9tC1tOVbSWMXz0MfBtzbNdaD2k14XOU43c7RkQCEwfL+fiF9sr3pWPy
5kwIIlGi4cBklTYLa+8v8lNRB9YR67i56xZ5hgS0D+fpKXdjaxN6A8vE6cuS5R1N1RBEYT0C2W33
Pm5s6IWML7FjnFq3+QIy7TELZ8S0Rrce/Xj54eb1vqNvNnExbtYlue5BnB1t1SHxhX3MFcLBTYKn
wkpwNazLyXNAci7Oa2d7N9Wy0soPSZQa/WrXW8n6RNkOnyM2fQcxLQN08+SNZDUk+ZOEd3hTMMdz
FqLrkjzb4MB1cGjKmy4zr0y6WYckip9l1TebNQ2om0UwRVakGUmpXGfruPNmE0im35zyBrZ5jm9s
V82kanUk2hre97qCDmrUjUtwFNAGYp8sSt69fdfE3ueihJxo4CEs6ls06bStenX3Cbi1rIQAlOEM
EEEEHr3EbNjTgyeTYsIdN4viMbEDmPnJtB7mdYb5wT3JH81XT9B1DHLjZ4+i6jDmza5tUxVH4C0E
MTP7m70Xa+T/SQBLwCJssR9Il4hquJ/laEH3pe4TzKu3L6iDV1V/jGAjNnDPyOigFt+STxphyk3M
4nnunK/LMln31KmxOtubYfZBv9pkSy7zc+NW8aXtthfBkkyMaaTEuFLe2h3KR8Fy/8oMwu9+5Z4x
bdKRxkSwge6CH/7OK4b0IUtopNtOTvhlIS8cf8m3s2v2+5lmCpVLOLbp9ewV6QazYX0wXLfeLH30
2W6g3nMS4EAqafT2hGBQ6zuUYiRIqvScQz6LXbxC7k7iEikODcQk5ZaXxnhTEEO1EjRgEZv5DpXR
sz/04hDE5tPkBugUvIfJrYsTBs5vkEsp07ripowJGO6uPbrtW+FkCI7maroevGZXDuNO1hBNTMfv
we4H33J/ugYNiwDmcYjuMy+5jL0eyTMI9U0bk5rpLPFnQV8fWrdJemWfbJKkuusdvJ1VFiy4p3n6
PKcCVFr3LPlvSkl8WNq9WytFWCo/UxJHRLCmVz1olY3Tgd2sSQUEC7dS2h7vlyhOd3Ihna61XRRl
wUsXtQyEYiKkBqjO0RtD82iYsweX9jSH3u2YVgFX8QANuIAyZwDT6mVDeMEAoXwgHyIk2DtfqnhD
hwQBcxTeRSBRU+z/U0EaZ+G+GEZ9xO9fb8yO5Ca4PFFQfYnm8kcUwzlZJ2RezQrFY+CL2dgy/lFJ
4mnlOHyD95T/QEv2fWxQx7JcPvjW8BX2MGsoSaOuL9PDErlyZwV5rLR3VsVEW3tp6kYZXbRFZpwR
OQtuGyyxXBiib0Yo/Sy90U96Pyz1b767oz78+J9+5T94rEhapG91onSMvcPsKFKrGkfdca05BH+h
j/UmUT95P5yc7F8/9pgzHuxA0gIoKfyvzP30Xu+Z9UVkktCWeddGwZpBP6w3hXrW+1PfH9N7ntep
9IHff+nDj/Wh3qQVhXy9t3zKYNi87es/bhpudLHgR//wRH349g/oXb0Zs1BNF4VHRoz+bf0oMMbx
GOb9BTqSYL/WzZf38tQQdhTaWwHrU6+2daVKb96f8/5YtajV/fvxh+fIMSSM0ei/5coK+v60D38v
056MD7/7oWxWDnW6ko82MRf9x1c2BMqx7JeEk73/uVy1FrIpva9FSzsNM/Gd5UfTobRou+hK4PtG
l/n0YbOQmDSFsKHhuTPXGnWF/P3nb8f//DOh5m76r+jnA7VTGUoVa1mSUZmT8+o8cmJHE+6UXgrn
JSkkt3p3FZJFxdwY21l14lzlI9F775tEtafeD81mJG+SUKn3h/ReaUQQ/bt5wsv+b7+gf/+fHuOK
wQbw/uffn2MGwX1dY3Mw4a6f42Jk05a/IFCSI1pjJ//fEuZ/UsK0TeGDtvv/i8qvv7dL/r18+bOI
+fcv/V3ElO5fpmCdT3EQMSzMDe83q08Gf4nAdAH5KRifZbu/a5hO8Je0HcuSCM0dL7AoVP6uYcq/
fF9C+PBcKaSJMPx/VMP8d1AfSneTEqppgirglLG9jwrz0hyY0sTZeqqRuu2GkUyEQWBfkeiaFwKq
KsD3O7I7yPZqAnc7zlN4zjPpk6HNSnfxXoKYINkS6YID1OiPj/LurY76f8qhuMOB1SsuIO/yz/Kq
enGS5oTp2rxNX3go6/+Uv/d5AHCCmdvJ6AYMv9AhHKCjW7fn2gSMvhFF+7QIeRTFeLQKFMS153Rv
qMqf8/+NflX/8CLUt/DxRVCEth2KzBSMbftDjbd3O5MWbjyflp6bvoneYtPUE21IpWOV4SOMtU0R
OYhWvV8/0qqs9+6IFp7kt4yXmIMiE4H1qZLM5tIeF62fkOlm5s95/ywM2AdBx2s2KFa9tR3+mxfu
/r8vHTmqHfiO8G0+zOADhXEYKCKNi+xPriN3YTB8GSVrC9txTjlZSdsUZ+PWR0gmYwIIIxMtJQtG
ZJ/fEhY6lJHyu2mexq3+rNdsNNGjUiH0+nzLv3fKXBRazlR8po3/ONsxrp6ApssYfuNDchAb9pdS
8apgAtz3wYhiY0R1OJPoHZkEwxYDaiy78ZNTArN5s54siXikmAd7bzrpslkqRSvKsxXA24MtUByH
wsqIVmLMjlNQ86z6twHYYcdE9Icsyy+z6zmhRoQ2BRafkW+tkfgYn0Codgkhm7lMvIf6UxQZdxSC
6v1a8RzwW3wzZaeY3j65zjZUe958DqBiM+f1s6wx9M4udLKxOKakBYDecjPisKYz5a9mx7KYT1I9
uwX/66V3WqDYr0MCooGFV1a37rYTaCisLLqspUNmrxns4Jb5LKe+RqUkUSpGSpuHAtq+Hb0GIIYu
mDkWrPcIkbfD4TmaxNdKMWMadYKHwIg2eVKCMyGBZRuk9fMEl4vA3Uvp1T9zk6AfJ/WJmjciShPu
Lb++bEhCALdsNziJETBS3UW969TrATiUGAg7SqRxAr3GVVU5VzIFPN+t9V3jxQHMRHLW/ZRWRkCB
gZoBau5n0i+c2L8VZJOz5liOPdQI9HH+1q3ptmc99M6utn950lAVyZC/63N3DSdYx+pNGCzWDNY8
qEIJF8qfI98leosKpi+nL52XPrtlfFOXBBcG2XNLMIXTOJJKUvBICRC1Zexua4nSEcLtBpPGSecg
LW10OY3eIenSeTM7KeDJ7Fn/pLD4msZpOsyu+LQ0fOcBeuyBXKBtlxHFmfnDBnxcu4k8IJHl1H0W
JuFOSyqeuG2TdhDmh7EkOUaAS/CBmPcNn52suaybNX6VZD1TMfpsC59ivBsTJkiTB0wrFm1CtzOf
KZ2NkVz2t/lkLCyzGDzaxIBpFzc3ocWJWOKXmyzWTb2IWAGVJg2lEutvRT1+rAE8q3cQJRJFarl8
ErCYt+AzwTa1LhfmmNyBzyH/dBSvE2VA0U5XTjo9TispGwY6sSniq6syjzS48mjVDEut0WUPE9jn
cN7NRiwhOxKEHHrtAW2gCT+phoc/23sJmTpww2uaO4x6vih3Imv2Q6VOjFES1LiipgbMOZIvWuU7
l1CMdFwmlHx2uUX+dIteHivgzPMBGS9rc7SlC7e9gQATGMvtuOZPqWu5Z3tyftiQFjfM9bJDVFSf
25ZQXpUMPrT1niKlQzrW9FQuZC/XBmHl8Qrw36wIoQ+pf1UOZy94pAkaVPG5L1DVJzm/SJnh1Bo9
aTNdwFfqU9fTw3hluoRcFVhz0MWhDZ6QZns+xKKRq5yvmdQvvDzqRgOOFfZyaNP2eBKm/xOKJVeg
8K/aZtzGLbGwvYpTGJ4Gi5EN/wpeafXd1APnRxXkz8tqAob3j5WTHpsOxGM9cJHAfQ0oJ/APxF4N
gKe2rqkT/2gLbhFZvth7n2tnwI/LUM3lnN6OcoKJ33P7FRmXtv5Ghp6BmarIfp2NX+h+H9qZy0sB
J3zBq55zMumTk2/B6iEFqaOqQh0Z3D+jG389nrJjUcDBK/mOWDq+VrU+TT3O454Ppa4KApvb3Vx9
Rrb3IhbojVP2bDmwDfU/xCyF90lREY/TvuFkP+Zm8tT5zS2Bahg91GnCvcEmFCp6WO2OiMmVS4M6
Oyr07+kUn6sm+qpPkXVSUZpm9NpVPsJqllPUnFnvjilcxQdsSf5G1uUz0p6MFI3s1QaItqs7bh5D
OiPotzMucSu/dV0yAChx7bsoI8RBfYGOV/B6d1kV3IYZYbACUdimMHeBulcYhYq4tH9GjmluAIfT
1OTcd8KCgUDkFe+BD9Q3WZGvPVWASXzpckz5vYoFVSdmSJtym0TZqxGSEmFAUaJdmZFf3/3oqQtS
l1XtiuGTPoucgGGFnJDvyCBu29Yntpu7hGnzdTbqBMfkQFr5WlwtNtG/Q0NF0quWjT8gNIVMO+3a
lHHA8KpnW0nP5yg7tKP3reSrC2wGlUIN0VW77orCo/SyUANtKBfpn9WFsrvDGEPcCnk/RxSYKJUY
ueoFQ/GaIzwP+EwNKo7bYmzImUyePPUvL5VS+WS3hQOJl9sqhWHSKskvHk2+FbdQ4Jwa6H8YMCSb
LnfDWt04grE59DkBamBnSM5qUsIuVrIzy3qbpOmLCHnOWDefOz7b0HfarRxAiDWIqTdwHq8qbn1e
XO9akTlIu8k1TQK503dsNAGklgcwm/BndXS3YGok6dalQylC9/PIu9+NfvGs5wHGzHk/m9wm+U42
a2Ez3pc3C3bGbShJHXPmLz1RViRrKvNel71m9fCtFvKucI2tW/VXSzXiyWN0WdPstZwfIbA027kJ
n42Zk2uhqswYfTVWc0W6ENd94B2LaCYdtWYgs9fiojRRLDNrQRMcPjpm9H1MWkX+5D5Y77E/LHTV
uAutJhPpBtAaVS5lMvr7suAzxStypHRLFbnjw32bglgJvRlyUcqAcazuOC16v90t+LL3Mr2tnfDo
2Q5aai5zgPufRqj6gXeeuaCzSNw4WblPaprswpRMZGdSDMegOQkPwFBHfGNLh2EzhMaeWAWS4bPr
1rlZGuOFRQlxeTmXyhBCxgRQclkLmqdIXb9EecsVqYZVK+a9ZTWfTlvVz0HEaNc4/KJ943VVRubB
ynjGZ9ENxJXURcjgY+FqIl2B+EbmV47LS0jnc0xZHp0xl6xN7mCUus22z7iWjYg/JuTyEvloosBU
gdRnKbJlIubi8jB+BXRN0M/Pp2wl7HikX7MFHrmiGLMtDDKRMJ6qKX+VPrdWN+D8qRJMFkbwynrj
4NYBml5uwUtpf+1blGioFk0Z3Xdxp7Jj2wVYJ4P0LHRWyGNt5OvBgZ3HbSM6gXi+6GxGZeB/3i4z
q0O/CGDUfJ5ZzAA6LrAk0gwgoYcWzy44Ycqu+NkNw4PdkFbbJFzmjuRzTd0vBtON0Vlv7OFbpwb2
NLUuEx+RkpiH5ThMTxnq7k0zvoYgJPeraCLsgXBnfMak2O5veyZ6mzCPX3317xcjtftMbghtmgBc
F3dDmz+naXlXGz/yOWm2dhjcVqm+j1J4jRS3FJYitarnfMgJja64DxktSrI0JqW4Mu19MQgsK8Rh
CGKYIotzFbWjuekqpoi0IfXpF4yCdEgD4TYkrrX5DpRvz0V5LdWgqudzUADv9DQosb/lE44vPRin
lv+o5yB6EE87bq5Wat6HTs+vZWTfmFn7bEcwtvkqh4HIKpQk2D65RJzSf6yL5G4uu+eUijNOvlHi
nYs/OygcsNglNN24OxdmmWzCLvup577SQ8UeQhnzHeOyGJmD16KpyAscEJIl+atZc96rCXfeZd8C
ljcba2QK6ZnhORmS18TKnmMspyyMi/smFNspJRFcnK2lvUNpS3tx4f7ns9JO064GpYknUk1RVzX8
r1l2ihqsxdyPmG3gmJ6l9S0cGWBbwi7izn3OCm6kYvE+5QGIoZTPekxykqcEcVnkTUBJER0mmP8i
7LyWG1e2bPtFiIA3r/RWoiRKVdILoqQqwWfCu6+/I1Gne3ecE933YdemKIoESSBzrbmmGfx7lwT3
UViska17hlv7seyOs0bjarrdA+z9U0UJTkOBYVuK2s7OP5KGqkZ6828KFJB7zua8CO+Yl1IM8t7H
ISZ4rr/1qm4ICjzUI5z0fJl+UyXShrDvOTYxexNviFQAHpPJC8gHRUCF8sHFyp7iP0qcX6b40yUs
ErN0zyI3b5CPtOzPcu577sBoIkzAwtUj8mRjUyuv+44qRnTNS1HVV0+o/SWbKVqSn6peAOa4574S
oCfUw4jKSUPhs/GH+UpS8Igaqv+U7UcG23a9fM1z/JR1CGmDFGVd7cS3CLtLzc4viEGyTdWJDxOJ
1grboX1ild6+SQK5K5svnZyTKTFYrNNv1SIRW64WtBdCkxgFqL5E7cOVbR/0icMqOsp2bJTR+14Y
E036mFAcUiJNZveHUvPDdt1u1/R4uDn5N7lz4arvifSoVZ87xM0miXpcxhkUJ9r4zLjcJoHyUuoE
VpdldtYA+ujW/F3lztpB06p3K3FeW93/BWvjwcvlLWc6x8LaMLpw8984+/bEBeGG+5hh4klNck9m
F+/vmEgb7FFU86erLiVBA7BGjjgPUE4ZOZHCxlRC2Hhxrt2AudtSVCoMwGho1xE/Mfsxor9Np7Ix
VVo0MVMQGmXyljnhT09OqFDQDfkapYXphq8uGyTJShoKUNxHdjOxbxJdx75Cfikrk7S6xCA0DV07
NikYYhqEt8eRxbQ6+O6Zs8AoxTw4c/A+/jRl1e5DlSPTReFu7DG3HDtxYbO+RD6VWDPnhMLg+B3U
CFxDh8jaRJA/II3pF0wCn5IivHtef6x6rGJ1twxWftG+cDEC+AZoCFqvxPZjzCWZ9BLXEl0U+MeM
ilOPKIgEHk+RNCwoB8NN5LHUt33hG7sAcSWSJLQL//1PqdQI2EpDYh7MGe1XJJPNQsLXh4jgKs8h
oUvEOxTar4t8YTmIkIAsknz/W9PAgDfmSsV20lTksrxPHqEKYeA/df2ppxA7eQ4GnpGFLiFbyH4L
GX/5RzfMbZL78eGfu/4+xF8g+sUzcPmVtswadDOhAw7hdFUMqf/5m+XWPw/+5xeLU+QiKVnuW35c
bv1z319vyX/u/Ocx/+t9//asCUIiNISkTv89dmhUzDz6haj9z+ssh9d4Xoj4ImP0q0gDyz+hnmOb
SaKxUWg1CVvqF1kb2MX//FCC3xLC3NGS1XQysHWLLVfLmrVe2OnWWAwwa0XFtvohbM6LrHz5OfLc
J+xkCB5UxPMgbMz9AKGoakV30uMP6PhMPxStIezIiB8bNNB5nLunzrMhiLh+Sw5hjtpvuXP5p6ow
fbQijAWcyNJOoGDQR8Js3uJk6Z2iPPVPyy2WU4gIMKRheRsHx2hubQkLTU6RedLq0jyRHm2ewql/
MqcA136CWrdNXX1lrFtlSMNxjPpgjUkd3ZdXbF2jYFqfF5DKdBJnQ4dUFZ1WpNAwsgpdccCU9RDG
eO+7IsvWiV1CvQhsNfYPfndouifrVNcTcaypT/I7vrGGWRaYmWJ4bxPh2Uta+WPgzAz5VXpchcZ/
ClGKmVhwkJK+wrbgwcFJeR0LzWKPNk9cqxYXfUIBQTg1eOI9zfqnspfeymjEg+bnzZooy4dQl1sv
eWUeeIJHqa2tEEJGOJDp2RgzRqO+tpu0+Jq5wyVpkmyTe+5XE2a30iJEyWDCCjtmpqXJgTuzSJBa
MfuKPvA46skTE8vbrOESjKr/MHfmS+dn2XnAIIyNjixry/L/mJP95QuPTOFK88CdCtKtlIK9ar8q
YnnHHmf/KscQwSn3MmlvTto9NCXcPaL/LlEMIQZaEQ9xhk2Jtv3ImOAqCB/uG0lTag3jZuh+58bU
PzcN8WuWHWpr4sC3Vcwhu5wQfu5hZW/kx9EZrHWLnLLOLfk4Fh6ZcgYV4BR5B6Qm2J+URnYo0mDf
uo1YESqUge14YmPW8fNYuC5FS2afdaf2V1NO5ATypG4VN7iUDP6L0yKMDYrppxkTeokZaMmcAKM0
n4yZObAI/MX8F7fe6aEvNOPgpVOzITV4B++JcXvr8XrRewUfaWs38IgCxvt4sU/HHiOEBv8AHfQW
6lH/YdiY22uguEPwYibA0AP1sTn0BrjtgJm75W/b0tdXhqgOpeVjtuHSZJZh+5sjoF8xwmCfWeXZ
yXBs6xE2kFI4A2XEKjd9b+sxLDnd30Rx3XIY6bbA2naOkvaeBqZ8yGbvAllPhAweRSZ/gcdhZGX7
215vnWNA4o7Vt+G6a8ovWsNDVJofNlvjPqMSE9Wgb7uQcHAMWnZ9WvNSVbIFToUfGRnnWPf9hx7s
mhMIJXqtlLRVsjP1/uC4M4QXae+cBgJO5xgfvpMz4o7sR530OtFoeJA0qHRba3hz2/gGjPDqhv6+
s1gs3Li6STe4FoZ3D0MgkdrHrNhIHhttmO5ao3/SuAKpuOm50+QPI8Y1J/C6W9mMYFmK6EmC5lom
vX8UQfWZ41xqDEEMJYkEDiDUBw/nHGhOED/aenA20UjotPUJNPQZY1PaG9ZZy11OBvHgPthx2u3q
iDmJMSRsxuXeb8KLlkvWmWRcYaP11BQZvEc4ek0TcdqS8eMaD+i2+1XrAldF7kDYCgEFPnX5oa68
H9Po5Y+m46NT69fCnZtjJas/BeksSB25XnEuyQQoQjGP2zBIKhzux5ocavdWW2V9qDprN5nxvS0L
jIDITZ06hT0GxuPQ99dJEZ5nFm7ihOs1wDcXKka8Tuof/QZSdaj4PgTFMW6NMcpTImUOIHaafZjp
+kXkaXw1h+mYjlpybIvsNqjQEy6CbivduD4/Wb3tvJDKBBPF7XdhHN70FkcFNE05AYbum2M7ryMp
5CHdi2z6rdYR22QOb9OEowWEj0DZlCYowaGq7+ek+RXOV6dI7xW58ix192QY1v0M9ifDHx7DvbXn
kIncg/dWzqF1rVPQo0I1MTzrYZ44FCSZjLJNZFUvZUEkPKOgcDrgbLMrGBWkIT1iwawvJvPBLPu7
7bskRno3PaTFgcBG3OD4BAngy4LomoTyYcJnw+8wBKGKr8ZiXWFfkBkEbfr5foDEodvYpMQj2EQF
47ctgktXOZ9Yc4GJgDACrTMp0TaEQjIle5gb81rK8t66xocozEdmWyREtCr39DNgQuioU9qI0t2l
95Wtt7S2pNIgjArXdV9c2pIww+bdCOG1e9otKetH37aucZXdJ41lg6jna9rj6mN+xiZlMHkhB6Eb
b0NkPnlutYtavnormoC1HIwZEC3gbZc8jE11xkuIOUB3sPv2pD7zopaHZDZ/woS8GXl0MZPh0XTB
DxwPoB0pOw5x7SbJiyeMKnAIoVYj5BH2UZSSOzMb2JlnMTCVjc9ek3vPFj0X7hjdLZ8hmcfjNq3r
N6jn5wI8Qtj2m/pq1FMl5M5XrGw+yJhZX1P/pw3DhI69XCV1/x767tdYefdmYwcda/LoveZ8Hd1Y
vk9cQ8M8b33j1QnjT6dxD6StbsLcYeIVYxeSe8dodk+lhnMn0YBGlpMlZkPmcki0sIlgAgLvxvao
jWSP93JjAZ3mWEVlMdnwY/QLPOV5ep6inJ5Rh70F4mlDIV3lUO/iOXjWCiYULEstuTIVreqZFNZ5
M/DBTzkrW+I9NX7xS8zRqZU3H1Anb+ojTiMfWtrNgEnar4aVrE1Blmy/QEZikDjB5P5qac6+vraj
eRk0yMZ1SmSDUWXPozP9ARP7Qamyqcryq07OfsppKNiu1uAHR3jCpJHiql8UhzEfwUWb8zxXcFuN
rKez9Z8mAA5vQPvdtcMB7YpFTEVarXPDu9kT5ghw42H0lcUF5+UUdMQ5u8BrStOscTEP9rlNfW8r
8gfq6mgzQbyH1BZ+VGP1pxyJIG0bTDONiNAHY1sVmnMeJ50gWcFqIDDud7USG5jxs8mqT7dh10e6
2x30jBGrA6hcXgooYgYoN5TSTSy9y9gM33FfFnt4NuuGpLtVKDDWyJzofdA414bZYLBKeQBBHB9G
nE0L35k3etfW6w4XLPIEqqPmpa/WRH9UFbCPR5v2IhZEho+0VEWdv9mD5Z1dA+Q41Z5BuJ9cLJ/W
KUw8xx3BaE1CJ+1pOBmp8TxRJCnkBUcy2wBQph2MIbFP3XBINZ2Apczes/p9GUb45pBYvm/L/r3D
E3sHvjSuCEz4kAxQ45GvNLlJOb/rWDRC42RPLydy2Idij/UGg0d7r0n5ozc5R4a0+NEFAKeZ5WKA
lmBD5QK3sblezcninB9IGY/jHR6vDLUkGpYZ4sNaJNorzG4+k7x61frp6ibxa4ELkmd642qaa7Q2
Q3dOTUxDXHNdTOZjFoKbeCp6eiAhkDEIapq5/w4CcJWNw6xrJf34XjnBbSj8VxtMjlAVe6a+ptZz
PVCpqaAXzorkKR2r/UAOIF4y7333aLRrxzc+q5nJK/9N8CKo1/HUIiWjHnau07/oTN9Xfokgs3VW
zHhBxcj9WxUOUcGohvQBS1L+zGfvNv/1u2Q0IUAymsyB0VPmTn6xbjhBdF7C5enVsyWQHBEI7fv4
V91rm//6UzMuWY0gi6iHBMyuxmJ5OekEB/UUHRY7GVGNExkhE09HJa9+NC2xsZLXeb6p541IscM/
Y3lwyGt0sU/qhJGxEnJUoyXe5qxbJ9kdXnMtAebAzgKR7Qw2pDJ2NyW3cYXZLrfV7/ivRMIScOZY
hDcv91OkGlW3rXFFs/XPAWEKfgFWvPwfG5YDXQV0nH2tcTJiERbw9+ohpeHt1G11OQa8Fqkj17pv
DvjPEdBs2o+sQ2sDxK5v9W91YKKdMkaUwLzJ8FSmJtgcHn/8hZGeA37siwAIhyCbcV+S2aEeoV6v
jHEdlWKjjtUh/2g7F+GHlQQH9eJljcpbvQEG13gcHJklj8TJqadTx6VeVlNvh8jw5b3zHJWzj+i2
1F/Hvv5YM8k2ChATHlqTgqU+HvX21Ef4X2814KjMkWoO3KxCQubiQZ8wWJOjvWX93lUpZxv3NUzA
Jg9Xam6rx6B+ATn5RCO/tSUQBw9tsr8PTyJ9rxMKHvJ0WUD+tdmuDXAsEIoq9nbqrohf4yJ0UA8h
mWkzd3QopObaRv6lnkqHk18QCOkCuk91/TlIcVNPqR4TyId8flSPUMck5B/87/51UBF3qgNGp3FU
L8VLXIc+ZaUmV6AxlpdTT+cO3YGnsWrSQ9PpOZgPQ0zYdZei1ZAXBP26ZIjlC3EbTYBFIrVPrcVU
T6Qprm91temVlVdkJd8exbbFVUWsFeR9zS33caRrbPfTbRngl236zXaLAQ6na+FUO3JF71FqBmcd
1VvHxNxEixC7qc65BBaNrxaOTXF7TcNw3ENHwACrOYwj0+xZ6slOwEZ2B6c6OLUBPSS9kMqUAuix
2ZhPdAufRY/vkgnxfKFB2BUnal88sEkClqmhiF3dkcmMjCG8ZlM3E+lLdiPw5zzEWEodrUi8IMO7
hzN5a2ZrqMR6Usqa/NTI/kn9VwREMpeKJqaoYA2kITNt5l2P+q1hgsUmgsVO/K2TKbZLvC8taAlY
c6Yf6NXI5XOAqPUE5HumYnMs6AZW7b2iVHi3BKFgLikuOQ3DgKqiLz8mp33JIuqh2QFkd7HG2lgk
cUu7p43Tj94onCNZSfW6Tg21ogAauyW1px/p9wXuRk3AI2XibbRNXRQXTc0rDTWBAbDL1zXCTzOx
DpOGEUpQS2yUS2XtAyg8FdOt7bDNSHN5jXIKW1eNzPQWBgUOWl92nTRbGdE9mgPHL/5IXzKstfJ3
+BNbXWupmBjuH4faOOgFAyQz0TMC3LdVW/4QpSGQDmfpJiyTVW3Zu9lg0NL6HWH2nf5S5mDaDNM+
QoknDSGSBPcwpJAEqh8qi15nGU5SO6NvBDuAk0/oGLw+FEXWfg4RKAXEsqcBoMo0THvLlWJnjj1W
Z9hil7V+RhyHyHZIyG5Xw0zHlJcFws+PheQwF+aVhCq20kv0OFzXCT5h8N3Bsg01hh4MeG+5fIlC
itTlRPe9eNx0gmxDzOa29hh2ZHqhUfD6ZC8ahn7I+Al9V3PnTp3yJVmi9ONOunOqizs51nHS+Fa7
3l8PGXUjtncH4UzD1aNaYqyivOtIh9He5nD8IsUJxWeQ7paXrkb4F26mJdvRFDH2l5E46tTXDknc
0BkgkYyWfPhNK6j6Sg8eIxcrNDdFBxPims7JsGki/JESzotBd9/y0a/XxP+ZWzzzdj3mH9AEHvFS
n/bJxF96qbN2dCoqGGF3SzEzBtbolHiLUTMWJsNeONW9EEDN8UDAmDmFJ5Jy883QH/OO7xY7yFD6
qwp0w1UxB8KIxX4Yv6g45RYHKnMPp+GszCLD0fypGwwn4iG/0Ac6OPfNWPcP4mbF8ot5d7yCeROQ
/1ieurC6dU18wQb028+vQUBpVOW4a04aqLO6FsKOc1srxle4LihyXdYAIyOusqeJMPT2gqOtEYET
kkPJOxHESylK399xqhooLiypQnI8FHnrZk4+3MG6GtT7Xg5FpB0oj1ocsKCQHQtgmxg1ySpT02Pb
HRh19RR6eXLq/HStxkXL0KDOmctRfnxkFEzrULEa1E+6LW/O7DwXMAgZ9jC44QLuSpPoWOuNDONr
KkgvYOSY9fLSu9WW7WCnI/EF+euyHXryyyw7fMXkLgtvo97NICL9Zia6di0sqjL1IgOTaBEaP/JS
fjS585LF8IAUy4utg+qRYdncCtAhLuDC5TTL8c8MC/2Pmp8txJy5Zx3mRc+OBW8CrPgaTSFzWno0
O842fnKh9wBFUn3uGIG/Wb1/rtLsg8iHm1VyLoggfteGGGkaQ22zI1UegR7X87iN207fOCEbfjsH
OK/hj4Zk70ccNe+xgoGcHiZPEjs46ymODCSUuzGDEQneYY2rBj2Jla3TOGLLjiBWBlHyG4KYxVDV
ECsMkPZa5HIhdHAi3Ho4DF2OA1yVB5dC83elY17srH+eGX0DHXKCuD1vIlFfkh3i/2gU9VZWkpQi
ab2UTaDcC6ZNIpG4uAZMD4m78xEP7UdLOh+pa36VXfOpp8yQrZkaQOANmPR8BYFNfxGtUU//HTPi
xXiKQ7OGVNcPGzg97TrKSMTqfcXTUmOmrqZ7sDt/5zGTKhjO1VHzlo3BPnX45GqPmbbXfovUx1RT
kaeG5pcov7XhKZFHHL/OWa54sWrklyfudTYNUqo4zRvF9Mxib9MmBrhJ2UOoaWpII5H4UBM7Vw3Z
RxQB22lKvtVQ0PXLt8YcXjIjAKyh3+gnzl6A4GSdlO4T582zqJFfazaFq5qddbBEShn8rIf55zCy
AMmU2WcVxCzCBlYHfZ7+5fL/r7xgC8L5vxGaDddwaUwsdh4L3jm///onm71GOCfhwOLfWMKhmLpl
KMrk1/dTsWEHfZkhhx6KBhjR1kJAs0Cl6LHxdXxIQmPqruhResvCN7KxK65ShVHdRtbypikmoxdR
FoWBd1x+ckLU4wIOHJ8J3lqRq6SM7nWy6HBw4Urzjv6tZxwZqAFehVKDBvR5jvjc/m86ufOfdPK/
b9vyHIP3HqgP5n+8cWhcEpV91R5o0w45C8c4G9fAgzyqsTWv5vqald9ywizaNFQ8oG+QDoSLziqV
KRcEnRysAMoVySk0KZpPDBNgy2TpmyLkV9WoAmwOPv2KwL/e33UOn96yiwKwrTMIBX3OtmbGxUtf
h1wIUJDxFv5WZVOszlNUKKwJFt/HX669IjgIARQUVtONKut9qFmx1QpXuCYtUYzPkV4lB9Ixyz9V
Mj/WWm7/fz40698s6KGNY5FgIFh2fSdguPtvH5rv+ZnXa1aDabgFAa4M7zMzSk+VRMssd6xfWpOx
2EKmXOgRTF2O0gaOU1sLDcvFkxg7C0d77YX2EFXmbiHHzAOl1zyzeHjuJGnj8nPWNnxyLqdQrMdP
wKTvf9lstvXam8xxZ1okRW6IhuQwZ/VT249sqvGxJpkzBpRWV+D/fc54/3nOWA6LBioMHybjf0gQ
EA5luDZFzUHXG3OHPBNn3WjtxWwTBZbCEDMSmNusFbqJirPxk/NC0tMsvsqkUCRwxSbHu+DRKeeL
hckyi99hxqU6KfpjU0KxXAqGsZqeRpgGUm0qkV18YEnHthQEd5EXvKAB3AIHgvVHO4cFvooxgsyF
OoRkF8ocbUVOTBRy72Y7eMiRInK+o3SE4YHTgKeLQzpPCw+JkEiE7E15xMsdbqHa22zM5vZOYh+l
ImL5UV+ujZwxkAV8lNCC74Ma9mf2QWY1prPTawY1YfYaQk3V7sq4qqQgzyr45HzjZhqgHZUAYPax
gom1+b+/ERMjn/9YwDzLRLRi6X5guZ7+b7IQp9OsMp/QwKd4rmx6itU9OtdxY9pwdsTw4M6uhYLc
YyutEJ8TlLWp+/ibPbnsIDbjevo6qZOPyGCowpU4x0Fxxf7VXROFrNLexI/apPkXzK/+LkqNccS6
dYW1SbrVDPMXllK/vST6gHu2G5rkbgb5t5+xcBTaCzgLG2ptMkOBVZbVRHk10rumdvcxF+TWTHi6
IBd6rxSP0w7BhrQ+Jj9yQoftaa9hG8+YgXQDxqzjtp2xR69afZf15I3WwjkLY3DODnTXLLMKFOSE
k/DUl74YT2HQ4wvgCOMYDuYmKarHBqwO4908o/BqjJAiRodNDnd2U2KK5eBrv2VpQ7whPxQH36tc
wE4WPMUMW+hsVgsD3bF+qxW/zqmRVJHm1vl3HkS71mdtcmy2hoVJtfzepJDDLONJ76NvlcOppRac
mOb3UlBGRXlzNSaYtcDybtFZKOIWmuP7HNYX1RdHZfLTS+tjIMNXVsoP1ZrSRWPJrbChOG9/DoHz
M9TLTeZ0UHr7EOlIUO+BIS/VTMUVaNQIs+xJ9pXvihhExU/aQEyZ5mTfdj8+VUVxNvXYpUmEQ59Y
VOFz8HsS0VtU54eFqdrGv2TUfWqmeq6YHiLAkF4giXAK8tJVxHqfcabMMRM7vZNbLaMTTSpxqV3v
nmkweBWrS1WcTd5gi6p6S0jlFz+Pj37kkAv7l9/Wqb5D9Fx0etHRR9bVIYFDSgTJ3YuBOhSBzo4Z
O2U66KHgcM2mmHfMnuDe2+W9M+DzV1hC+6oVppLdNhAjd01nPfmh/BmqVcibeXG9rd6Syvy5XOBx
jSjaEeNTnPYwAMoIAUxl3sp0DE+ypsdvAB4iJnqJX/9AmXnDdpnFhr5n5Qzp3qEn97WaUq6g/DMC
2iLD05/HSj6XqLUnpZsgGnDV0h4HDZu/ThbIhmTsuwZ4vgkNY11bOEYsbXerAZz0BlDATHlvKPqj
RMwO4f0YJ8Oli36B9GvactrG8dkwanYPZka55Z9LF4Z/2lrJueZDtucSkoQQP4diRrCPkC0bGFwz
GX/tMmmcO+hpjibXw5Alt9QcjtPkDwdpBgA9XuHiiYjPOYI0IIsue5aiZz/RA2dP1voNu4X0qGVu
vilDnQGgP1yw1Pp0sol4PWKd8d2+aDFasBkRS+u9+nHFclQXOsIAEKcEvqeOFXPtlS3wlgCQbRN7
J+IGgxvT6rd06P4mQ1jRdfnebTWE6W5XbGQwKpS0pVO1Gdy1itgDSVMcPILoFmIQjn823uQp38R2
dOLwBKvsZGUESmSaOM0zvjY1AeerUZuvJqj5Pu41iCxCHIt2Mk9zMF9jYWeYqpo3rTNKnq6cUSVn
+9medQhdP8upInPVqSKcjJvv0eReRwNjkKZhnaCkWSfPa/51i7GhkZFLo5n602zgAQ997VDqJITG
rnV3AzmfgvZtqBIXfAkqyjBVTkEFz00cUfKuTfbEbY7wFSvtbHr1GcoDNjnhrJ1xd/Tw2P9efsA8
WTsvt1DUMQStbWi2Ykq37OMOBED/OkNeP9i2F5zDbiY9Xlg/kirAETwasRafiw02OQ6jqUk/R428
dvQ/BznMDxE+DIc8zQ2UIx1087wqzrkmtLXskxKXaMc5xz1xEbmyCVJHuRyF5TW8Dav5liqnIpSC
6OEgYaTi48cd0oau5WA5+8LvCcmc4qOb427UVhneYmmAlwcvp8vkLHS9PZQ5OD35x+XWMuDxNjAE
z37xVnXQ60xU5plXu+dSFSGhIeHTjc24R2z2ZEdte8AgAEc1IJWMupNBy/gWpPpuTqbNaJq/rSHN
tmln1me7auvzGBtfFeT0XTHK7hyXhFPCkCFzWsUdjL1x9MiYPWP/654H0/bWacTYkLX4hXj1tyzp
MZgPdegsIaKjwl13gh7SstLzMD057fQgGi6XODBuJoEoPogJ/EGtSQ/jSyRw0vJxIeMAujkSAEOh
sYfk1O/xuD9F3dTu9cKlS14cXR1lbtaF1qqfGaKs08m4CeVjCcE+PaYyhHuMcgGM0MBrlLYwQ2Ry
8lmpFRnT2yzPEUHlPQzIMtamh6tEnsQPCQxxihUgUJoxFPGUZqIxTgsDOGtQomD+ATOLzJ66iYDV
vfiwSLiw3AEBzvrvyIWvA2Htsqxa+KQPG+jVv3OMTTAheV2qi6In6oE52X4wGedFbfOzj2A7+oz7
YHLnH/7EMoUh3EZXegZHArSnNoZv4XahRufjmOxjBFUT4fO40HwSbX5e6NnCJHTdo5BmXFdzMSJa
G1ztAX7UbjnKhTCtIKI5LG5jvIHUeDJiDDbxp+cixZO7Cxh/NfelTqonto8hKnAThm6Vh0G91jq6
M2AaA8CbOMf5SW2fC4cc8Qus/pq1n3eRglI8zyHob9FkH4OiBuvQzinT6/tcFR+KD6vY564FAx1h
E6PEcdMgCUgQQYaSgBiFmuNfumHXp5R2eaZygJoj80sTUl22iBCxf8BfhdieKj+l4IorAqEY90J9
zjDsW2ldRWvFPYtIBnt6ffWxcPux4WoTUmaJL4anng17oxvuMzZDR1FkWCRY8bUmpmqnN7tFs7UQ
hMcaGUGt04tiDQaNjJRsRaT8tsoITkkDzllY9LfVOPsq2/5ktChfU6k0qIF5GLXqodaDe+TMzCrN
G90t2hB3uDswd4s8+Z6rnGuVEVSn3bMRxMF10Q7U00fvw1Bp9WprTtWt8uyDmFyEJhiHqwbaU2zj
rvEeYUs8DkVj7foGFlfr1SRZKTRN6QEDjeit+qbn4Dc41CGJwACkI71Rmbzn1kuuAM1SqWtIpQtW
ehXge9VRtFgXx4Q3RaffNyhf+H8ygFVOnghxMxzxfq+yXRWCopnjyQqtjIEMkowo/NPHA3WxOiPm
2AKLpIzEF7F8oIgeVgvYMob0J16f//CCdp8m9U+kaceI+Qq64mzYqIgbNIw3vSH+ELqKPVI9iYi6
yEUwYHUzfulF8dFo2q7JtR/LC0ROCKGH9cESY4s3dXNXoh2b9YHVtvqhas8FP8DUZYNTd7RR9XlT
1S8Zo2tEMtS+BaBNmtLWx5q8JPgzrf3Be84n66HS2mviwYIOa5jOTR3c9SiBVMv81g346AKd4Kgk
fXBM14cgDy7ZOfcBQ8Z1NP7QDTAd0+PjIL3EW0VOYsJD4IEG6PNan7zfgFvw+QclAiuk+obcP34f
SJzjkuDSKilqoqRIoW5xaDZzuqVF1HiKwIuvfh/91qIrIeUr0OpX3Qq/S23G5QX+JJ52+EZ62Boi
wbwNgmMNJ4Ku/Nhr13YvHwnx3rD6IHUZc4zSo09D8BmqKpUNe+tO3sc8VB8HOQXvelF8GyZiAXXd
tkb85PrFoW/LP1mYYTEDAFKA/KLr1Y/ZVP/uQU4tdYw47t5Lj/ytNJhbDjGAOSToPopZ4otYE3Fp
mdDFXFun0TgMGpdOENrORtOGTdxbiBvx/9o7MWxda0y/F0TEh+kQaWGz9gACNzZD9+VuLZ5WYW+8
+Jn/yx+DBzCoraqX4r7b6r2PkbaCqhbpkIw+hGOjkOyyHlDvnKmG/e9aFvFFDzL9CMbslx/Ff0Ts
VqDRJUrqTmxCZTI6GrspppOHJM5y2KCbIP9ltPCibq19KTsaHKW5azQojX1FaB2iFdWPq5bEmWiv
qcl4kYz0Pvgzk5xoFZS+PiVzIJsQDCqFx9IflTG7dhSXiGdwiPH64L4IpxYFhqFOqmrSXoUJNQk5
9QLALbi1qapmr0GU0g6obzBUgFcaIfml8CsUzmwPIsMBqUP5w1yrGw1k9ln8dwCw6HN0dI6rEPYX
8bdQaVXXYZv+Oml2g36sMWLEaUveekOz0T4/ucFDN7f7QmKfZsA9OSaNARnL9ZniJDnebLFga3nt
bJcvwzmndnQ0bBI8rMbLd6lLoIcN8R+RrvbQz+5zW4pw7ShVmdZil9hYX5NaZTN60KGtw5VWQzyn
X0NP5pZcROJgj7tSJYTgruttsew0W77FRRGrJxM7kQi2yGnHHKs/Q9DoFwPd3nIIdsqKO4TVux3r
6NO5uLXRfmxGwe7KipQWNIsVQS18UKxxDcVBNtjbKpxuxmRAwEB10c2BOFql7mGzhZAIscZpEYgO
5BA7Ha1Ru0HqqYnHZcC5NLlmj27P8i6dhrkhVn+rupDvVqvtIjk/NAMX6qK6DT3mlU41djvrswvG
e6A146a1Eaglo7CPqT6gW3R/S2QQu7bwLqWAQDt5APklISBHGX7aMgZ70E2UvuFhsemYOm26mvZb
jpPgmjxChCUK8XEiG81f44sL2PTJC9AejCyh9TR8y0yD/+kRxYUPwTrPb2kCS8inapJKYrholhfl
STxXR1a0e2BX78vIbZrY6/x2ep+JviJs46kv8IeFCg8wFmSKpSA2VZC+L7AVSlH21bj7xAz0cYS3
PUjv3lbjm50LrN7c+xD211o6e1/1rx1QBawxNFvK1yGMNLktlMpLjZvdCrEsB7/0k5qOX8OgYfAW
ywzIJ5EQzqsVioPg786XlvWt6ZgeM83cKQXicnVl1rSzq+bsCxPqUvZqR7wVmVbHoIND9//YO48l
u5Vtu/6L+rgBk3ANdbb35R07iGIVCe+RcF+vkeDV47snQhFSX50dtclzitsAmbnWmnPMoFtl6ngH
itfcLrdcriYyy1BDDYpk/9N1jJIOOLFO2fSaCWr3jovLIl/K1r8LyX2padGud1g5SWX+EarOseei
ddV9ZB9qS/bS8CeZekiV+ZT/jKQNRYN1147yRMlZuwSa/bRMepfvEKkFs/qEpnPDMJ9A7aN0mU20
7jODJnYWdUYqVa6G9LDLob8+jiO8ODWMB2v/qxf9O5ljD7TDGDikYbKJDrHD7VHRwFiuBq2Jq+1y
Xyw9BI0BCyMffiH9yf2ku4/qzIxoM90sk4tlgNXZn4HXPS1eIh9r80pD1GjPSbsZvXCikTi/RqOG
pCGIdgXnYXqPvFZB0xBgo71m1MivT2lB1RlECz0KcA/w4dBIBGOg2hnjfAnVBVlJamd1lpYWPAVq
0KPWFPe+p7y9LLxGxuLbcmaKQw3FA2pvDkLjwVI7nofkEyt3dq/OY1Y5bnLQNcovCBtC9b7UScvg
6Ll8ykkk3gbOnd5Iw2exeBkv7gyEL0yJFJStxi4GiZXTjhHI8yTC32rWB1zvHizJreqT/fK7lvD6
uWKSmjT1M4X/70LDEj1qLpH1abhejMW5WsdZ9Wnb7bM23i89oBHVydJvHkMDwSkzCTV1QX/mkBJG
rkYgq12C97AeunmnRphIzZh5eXwteXOPvfm9pbida/8F6wODC3oZKOrNK9FL78s9VBvGsHPHBsOK
SyxlOW29DoeJYtQoS5wzko+ceeH9YqT1lAFfuXld7TujSYGLyd/jLeGYoe5Mr89+0DjSZ+rgZaWQ
DLSNCTYoB6UxIUrNcF6XEcecAyWonCeIf/KXPZUOVEf2nsC94cv5UVBSEwrKN98y5K2L7LflFj/i
fLiP/Qm7ZWgs82/h7moL7fHin9Q8NlWzYufM2+IyKZhA7qbFrhr3JHTlpaBuUBfrFHO271R3Sh1b
mJHFm6ntdourUJ3nYoVCsHLsr8qBuMhGbIW2FAkt45qhNvIp3JrawSJrlOwph+jUgLZxwlWrbizG
Pid7FA9kYlYIP6ZhJzA7D5U4WGH5exEMILFnZlp0m8EKu82PptHAwFOoxbPkgBI6P/DCHNRHxkr3
rvvTTpUzsfLWija/j1xOx2r4rVa9pJJb1P4FxVForYYx+1Y9yEFyhlwc3OwfryEsHUgOXNdeijVY
x+ujzukVrV+JT3Qm7It4hni9vIUIWODaL+ZVXUYOuvCnZYJRqGtz9ILnhWuRYrNmj0T9S3JdCRMg
rXTSuGzzhz9RLmXcV3FJP90L58dRY3BWm3zcCzCIMqQy8auGreYgBsbTInCbU0LUq9CoH6fMqal4
Kf4Ib5z8Cn+stFe9hpGYy2I5rOCEui8KDx9t9Ft9oupfi6yGikw5OlpT/9OTzoW5YXpGppudXgo6
yLNdZLulza9TmBqbosm/ZRZf1clpTjmicbbdZUmMq7jg2mGs8gqueGsFeERzYyDkdH6rJQZcl0aH
ow4StikM+B3zeVkzWuVLTxIETSn+SRDT1jloxh1tcdKnPAo9hul/bPGcbEbpUjp79HINCEuNQ4lX
jjNpZGKbYqmg2g3zjSJf0CZivKMcDnnT/dIZeGhgTNZmz0KS/0Y6SnM3cI/S8OmnUIEJZbi1u36D
lgxSKGgv1Bj9l5Mke3W5L2timsT8czLZLfMQkIoHkbmMlDiCLcdMPfKQ8ttfXokFQuaXRETR2vOK
4MRMcz3UGmxMeuALssCL7R111G1BFRjKFB9NdHlLG7NUzhlyuX8iy8XAQZt3lWfk2zZzeFFnL+Ey
D63C+TYOabBu4wYVn/sy1S0kZ+9laSYsfQytnUKUQObTAsdosgm1bdqi9sQP1Kcso54fUUNb7inK
ygeL6MNpZrNxTC/ctc8z4MtNCoVwl3sSu8bvSQBASjWsp7VtP0VMwOEhzhDzuQaKgo1d93tjV6YH
qTAvuVteNSlgkDjTpzf8WlzqQZ0iL/H5zCW9Go8i1a7iS4RT1/N6toIZX5c/mPVaCQM6KiLa8NU6
67mJyoA2ZMQ6ZAU123XcMVQg5koyRys2avquu3Qfe7XVDdVrx5KsOis5CbJcjYeaysj1Ef0hHv69
FNDd3D5ZlnztQaWvTb6fNM2Ak+IaxvbfvWtMbQdpESgwRpTniG8HCgzXSX+lVXmcMp0joDOvBKTW
P4161GUfU5zDQmaJYDrXr4dZZ61DsmW6iDM0TDpxvRUVQq4hc85xoE9I6sRDrhQf2dDf6sYk4dCM
b8JDg9XM6OByJZ6qQg7vNnclzdltz9YSTo4giYHuW02XdKP7wWaRXHSOR+VJ8LTDIWVd+6zHwfzL
5WCLNgfXS+FCef4zdZ1zkjVxY9gNFKDG5feNib3hDkXYlTqkPyEjiBy0dFNIedoGLEoiy95H21pU
DK3Rf5KzupYxL9ltflgmA1kbSe5a7eRqJraQd2KHAUht80s1of3WhL5dGih81TWnkrcFrhKn9VUr
+ye1b9Zo0Gnck/ssUBQvJXzCdMg1uM3bMPsq5duyhC7rWZH8iB2KAqtCSyneMj/eBzH9Aacf69XY
NFeX2euOMv+HFtlbI68eovpX78nPqmau7iUMVzKTIxsBBIQkuRgwib5shRInsdAsqBAO49UKmh/9
1x+quitC/+DFw6pHqGMVDk0ecN7zxewjhQdo6degX96Jyj9rWrDPjfTnAuXINVa4XLWm8RCsyKnC
LhR4z37HCSywOIF5LOeq++UCBVg0HcMcnQYvfkdxSHNvXC1tzopRzxo/4d4nMP6wgKEWpddQr8ga
q+nncXeo4V9Kiijj6PQXkidORoEMVqJOfy1gIdthR/FLi7AH600m4lfSZi8KYKS2TZ0EDHTBzTdZ
p1dElN/LuA61335qqzfiCLmgwq6C7aK4DbTPlGaIPJKSZNb5O1I3X9OVz1g0j8sA2AApvqZBsxK+
fw8L8A66Px1FNaiyIZfGXfCkyqdx5HhfAmRiJEkzr3cVwYrTYa4kflLkVwdE+noutF9Lc9h0lJ14
7GlPSS5S8GalzfdutCjhi8ZDY63gOj3ZzjrzOUxFctcjflsvFymD0X5t9w5B90apBvGPMkI9qz59
Lm50PQwg86660Ca8KK0S7oXDcvZbardSu8WkO84eM83MiW08Iy7+rwbhI8JsC0ATEl3CYEUKGtp5
M0yWZNSmpIdTokZGs/VbkxEp5xCr8R49atpT3FdvneHVG8Y7a9/pbmjNEMIrlJiq0kaFRMLvJ1Yi
/lA93z7PQAdoND9Ve71sn1sFfl/Km06RxpYxqpTmN2ksxUba35k94ihUOAlV2ajuaMwOSNSasbZG
F1siJVvGX7vKPqukIAJpSNITTSv1K1FjSAUs6jNh1ydonSyjhfupbogkR5pm4qtRp+hFAJe2nLTc
Of6o76BE80WrNxqpE0An77SD0+QFsHcPSojRPiz8rnRmu469Hbp5jwqQPG3WSHPrIA1vSyviXg60
XTFhnDYZWa0riXHTdJ5Vd3wu3e9Caz4V0UrVjAw+XvC0HOqsvldMkTK2LzNND5rInBmhz68b/wls
6TsuQnyYrOQsd6wr9/msPy/sw0y9fF+7jLqmb+sUD3GraHSQRPJ9YCHTbc80MWHb02UxRlaOqJ0p
RJuXkj4/xtMYGWBsbdRHOM0pORFJ/+ipe7IsA4sBCiIYSi0rK14zfZmqLxJKVXgud+6s6HqqBlt6
T/QoThanl0zkX5bqn6pP2avma155J7diXDc7X/lQY5NBoqvnvydFi3PFNzFBJOomPyzbSXcR403K
YoYBDtch34ZGk4mZTe1yPuQ7FfUjFj42dMZ46q9NjmgjLo1VrU5W6mNeTsSqnb7U16PLTb/QitR/
PUGHQy3OkXmpADvwCjiP0/OkFgq1g+M5SjvIe3JMEElUCVA2Tfk26Wxb2tbOqYepGn7gS/6wWxZe
rXE4cMOp4ZOY1VHbU+17WJd3zohfTak8Z4niuqm9x2Un6VH5gDvSOcoz308qTiJcoh8OwEICE08i
CGG2sUTJa1rID7XWLHu/Hcw3C+HRFp2omHYKxSaR46zMMP4dwMFY2Xp8NirYhnFRvXfl02TZzwtB
Sh16HWv+kRX+GQeewg9aJKiH4Vt309voo9Ks7+pB7FJRkrBe8YWqU8Wy2WgebtBp2iGJJM6bo6rq
Xpi3FljCSvT9MSmGIzapOyT6r+3gjyvc9c/F8BjlTJKxRDzXpmkxSExYutIfy/lWK4RG9scqbu2X
siF9auk6GAbNANvG2WiG1v8nGv/6vyIaQ7FF4/Z/JhrfNb/CsvgPnvGf/+XfPGPDcP4lHMfXUcQ5
tsLi/hfPmFHgv9S2iyTLcFBM2gi3CgQj0f/8H8L5l+nwd75lmdAdLZ/X0LITqr8yCGXzhetangNL
29H9/yegMXrh/5SH6bZgScDMzBZs2Z5u/gPYm7ZyTgc8fvdkpKGPbAHgze2JKRuomWE6TFm4w0bx
Glk1IwmfaETRpC/eGH+HekSIRCyK9RKi8/fBU0FUQWJdAOYam2y06OqpEBL10BCbRrp9tk9c5aH+
wwfnxL9jZb1moTRPy0PJUGQ154m56Up2TxJ5j45hlNsuAjmXZI6zZ2VgqhLiUsI3NWwr7PAHafXn
wBJfSaYF97XMul1n+a8klzJug8jsBO49BtYmHKZ7CTTgIfXyY9CJmzF63gWp0NWWaXMEy/AzdqJT
pWQToRjAhWlDsasNWA/8HsoPco5Qi6ifpAo1dczxtRpwgNalc2cR0Lm3M/sGABjmEH13hoTtdzAG
XzrNj9OYEdhcVlhv49wZTsJjvDAQqLRusHwsarVKSdb8frROVvY55GGDaiLUofo1xTrk3WjJyVaA
HEs9LPGWy9PlJ6Jpn8FkId9X30EROtqhw1LQ1wzC07lFjg8fc6WSO5YkrOU9+I7jHKYZbHtKA2K9
vDmdf41lucq2/dDFdLmy58FKLglFznkCx7SZSsYXZpPSj8O5u5G6eReLBl4ha6BBhI6hTWwKsDoZ
dEdU8r3eo9PgpLhRTi9CDMAfd86R83CL2aNospXRldXGlg7RMgNalgCh+sZN0VwS97wz89DdU1wZ
R8v/7x/9P76Jv99OGadiqzXytyWKvV4RKI6VGICjx3G8UWyZ5WEcBSEzpf1Lh7hE53doT6GTNHsa
X82JQh8hhfrp7wPg1xbeTBnsxWTvUO7Vp+VheUP/eBpbAPobsn/WjWkAFtZUxuYSUPjnx3k074cs
hYVpmB9CcZPgLVSn5ae/T/9k4sF6Pni5SljnOy8V2Gj56e/DcjEsT+dprDeG3XKiX6Jc1YXgLvlX
S1La8ofL1TEk9ruVk3rVqot4+ej+Pvz9MytymVomqI+g/oTqHv6Th7hkJ/4NRczmIdhgeiUqRuH6
F/b+XwD/cp//4fO3KRZ5m17tliEeedNLSDGDtOr0355nDF6m7kG0FBhbL0YkFQk5ztsm+6SRTP5q
X4pNrHm4p9JuPiHbn0+YfOfT8nR5MH0akAwmNGy8H4mRHzBG7yvIIfBGOgslUFn+OwJqVKm73tL+
q4up2DMlP+P3fPPKEbaLqW/cWGonz7KeURnnu6EzCb1ZXhSR1TEjPF19xssfGOojXx6s//ppeeq3
pUE7X98bLnF1ADIJ7lOsoxyyDxsEyU3oUKFAl2cnp0ChMQryz0IBFgkedE2biA8c4h3w4Pc4b3wQ
Z1F0EvMLn2xqrEMBUSuweOgjX57IbGPVjuz3qu1CYirFM4KNfLe8xFp925GyhI+OmW9w5eV/Xnsf
J3n97up+fZyGGpiIMSTP00SbPDX0FnLUAx2LfFUOotrKvr2BB/nZNZpYWxpnfb2/xCG+brXTrU0z
+I5xbh9n7M+7Ou82ZtA8ZZ4eH8JUvuqihpgAaMcs/M+cpJfNPOQP/k76DfPQnFhQkn12kGAs4I7d
AWnqjAyXmUcLo6Dy3GLvjePHiC7BGNOPUJT+kfG3tWlzb16N1UyBry6FcbzDolrgANY/gskAe2jk
5nqU8habYNeQ8qYns5Ao4vq43Ye8O/qzldiiQIB6Y/Z36lSeVXPOEtHHYPvz1exyNYX5VZZ4Gc1q
PscotnHex8epM69GPT55KIfXg60mzrmLsw0B2XaS7G+2hzbPHs5zAimlggOIJT+itEinVzQ0xXpK
tGbjRcV3agmGFp780vRQnGbM1FvLyxALtNQddf8QQOwgG7l/iWesXVUyYaf2umM4DcpnWABJQ+29
drToDnmZdUb8CFCViSQTdM7wiD4KaK9bGwlEa3M2T0zRnaapPGsNfseyqKmTAXXsW4m6ymqDbmvH
0tyEw12J8XZri5ooU0HrpMFQ7I0zU3yiAJn1SCIFE89gDS8trKGkbNFnsxAOpL8mY9b3tMKfZTbd
ZQ36nkygMZotbQd6xN0yM7Ggsc1IpPQesaEpD2YSVLu64pcSbqjaMgW602I8m0Wq3cjE4X8Ov1GB
Ozcv02BVB5XcF0H+MlYd4xM3MXZGKX6USYUSc9ZOhTXX+IS78H7KqrPVeej8GqK2tAYVGNEyIF+h
bsmcaKXeTsenIWnanS0wZIW5v3Y9aVy9yiZy0mhDdhEdwI9iUM8Gryu2ZLYzI3gCnme9gXSP5Lmk
ZETDZx7LqN/oevydMrwl4Iiee+RqV7qza2Oqp3XPfn7oRm6gvog+2ryvmAYN7gbMr3HUCsQ+VuZv
TVo7V17MtysmsI2moW0NC0z+/G0U1r2bBw+kgjOi4jN19PJH57cfhNJifvSvQ0k95HLfpmbdQHEL
bwMc+oMJ8IrDJUzwlLsziiKQEwEeudywX2aX6nsqiRaDI3EEDPWSTsmRXvZJNqg7HKHJTaYnOzNJ
akJqB5IURfQKO+krMxO2E8ZNG1IqtNvcbWVeJnt3gsyUGSQyRoOebekIrXU5yXt/NpGG+zYQsX74
CpWqguyM5DBnNtlnx8gx3oZWNzeVJj5Gh8xe18cWPL4gZZuZBYrfKVr4h6J5bqboUvnhuHXDLj02
qYOPThTmqSCRDdhtcGgtyjUkefm28g4NkMt7M/WfeKH3iI3lGpZKfU2saB2rYPDc+QWM7X2uQhNH
tX6x9MDbCr1vUKFXGAbFTRqcLWGkMjbOpYY+QdeuecDU2svis27VvyvAr6um16NdmTkabRrqX8AJ
HGnNets07k+ATXeJ5te7Ua+vsLWSbdkzohxT49LJ8WZNkL9lkT6YbvrY6FkKM6l7hh9itdFd1sUN
UWA5WPxciabK8TikmO0A081cKoTVNR5TRZb+EEx0bWzrihy2fmzfhnSWm+pOhVEyJgczgS/LOKBJ
2Vup1DB1WJ+2/cOa4uDcBDV4s2hgK+Ku72rsZ4gA7weXo4yOepbRx64t2p89Ju+dO2ufc9HuIlm8
R2HMSXwW8SaLLP4r/y3yyCOVCp09E49YRdADZKWftTEFy4S2ZZtq9Xcx+92RD4K5NTBmu1v5ldbc
zx4Bcto6chP7SuNt7czECGBVdtWgXNH+x2lDyp5/6mGFmhYOQpMdmxjJYcvyBLjVKEPaR/eNx/DA
CGIgHIXJBzvN68FR8xVC+8iuTyhzdHJKCTkKEsIuo8ECWGmr88nyfPkpJHvgz9OhJdEB0/thIVH+
wVGqA8zfp2yJaGTa4nUUFcfvvCAHUNmB9QHTYKIOUcvDoDKS/vEU/yeCv/FUmJz3LHaTTT1PjCwa
RAnwbJQYLj670oUcXdM1pYdenKo+zKiSQPa0jmz2kQhhYWUvVqlPO81vJ9pajLBqo2p2Mou+Qlx6
p1g9zJr89wNIeDXr5xh0KPiW8jpvT66wkw3yYHOVI1JlDSUdNVMPhk3OcRzFl0ZU9amY+s801Kat
ZebHGBrYfvnjBlxS6DKZzXVnZSkspBPO04kaYzrFut1tGBOrywvEj+eZ31M2Y4XFXkopEFf2sddP
UmXV/n1Am9iczDB3VVkHUuZ/k0IrdR7OCb+gj+rbdKbgkC4w0E7Yk/5H+e9nASG7uXvn2V7FKZGK
ZrX8aGXKVamSxpenRsJZM9gJdbIf0i6GDql+ZO2KdJrPHeGk+2xEhzS1+ploZuPJtspXYNL9gV0E
6sKoh9ewr6+zyMWzgKeFvv6ehDUu7tLQ7hI3/la24n2NgOc80WnceRVY66BLxpunHoKo+zXDn91l
tjudgEeSidxQH82RJI4hQ1W2jwKdsTvHJ8P5wmBWbUkuqNZ5rEaZ6hKJ4rLe0z117mDPH/Aak1YY
OZ+yFPal7kkkiuLwVoAugW1hmbSOMya0zgAZvjE/R0oud2jLxwtbQ/Wk1WhstObN6JLw2fE0RLRV
bG+oxrWVsAv7BXN7SgkM9kr0v6csKK+dAb2hzcjSTlW9iKFBbElT4ZZ2jeYukmFzNzg250+9lPsm
UagmWNlxxJLpxEbBXVnOziZmorXBiTReTX96QPJ0rZzyxhfhH8rMTu6F8ctqm/QmalpoM7P8qHI2
VoFpfmCLx1rqINVv3XLX+lO9qqt4ukvmaNgZDnzkFCxXW47jQy4Z+Jljfe2HnPqfCwY5KEk5Vc00
EvH1Vtfn/KyFeXMcEX0HhWhu/hS3N+Qx7a6Ke/bzMU6urRN5O1TcaDNoGvhhsHfXXT13164lSXGc
xH2LPPpsZfS0E41KhmbeTcBIQ9zHEkzA4cnhfL8myXE+syocW+zaz5OLIoxcZ/PolO037gMEgWZa
HjRwhtjgBP5xNb2NoZP6xnQ/+O6764l7UhKN4zRjBRtsGxwSgCbsdp+NH/7QCNK9x4rR3wBg4bQu
tKuNLHbvS/Edd3O2L4XKj6fGerD0kf3QRu/DqWXP8eFGmlR2xh3PeQ49gd5h5HYJ9xysARldykqV
cHOtUf3Ud2SvOG5818Udok4pbompnXWZTogR86/OQgUy+QQqRF6S3MjnoV8rs/EBUUZx6NmkBx6o
mqeLO5onnRPFti+YO86NYRyb7H3yEsqTku+VKQdKLCngPQ4BxpkW6VTHO6KF3LpcXFW/jyLPX+U1
r4YU1lXBMrNvgTKu9TTgnTaIiVMKVpOmA2m6yVvpUMjOaXdxgGykAepz/ZHsFePAry22dagSSzK8
R1rj7osSuRbf29ZIx/TOBGkSxUFw8YLRIk8bpSADj1Qfh0tTuMNl+YkSBe6URoKU4zTFHqFhCoQn
qah7Qtgtkw8lab5qEUlNU/bYJ0m4MQI9Ofc+PSCtTEKmWMI4lVO/E2UsQTEqh4LjDrtk2gbJ0G/R
qXeMJf2TyGvnKU1l9GiE4+qN0cYeYugXDAZ9n6oaB93fnfTvxm7Qr7rRM0cJ9Ee9+JAd91dZRru6
z/Vb75TBltU1hRX709Dndi2cptsVvu5G4LDm49AyEjJ7yZlsIE+kzcL8zqui9Ja1Pwc9xN3XWc0x
YiKA4ys8aVntHeuGX5El5fdgXLLeQ9tCyobSbPS7LGzKmy6A6fUTuqWm7s6YSD7dzLAuviRB0Zfk
ciaGzbeaBcxk7FYe7FL7lpU77aRQioTCeSVdBySoSJ5k5zc3I7LLoxTG87LQtnP7SAqoftRCe7gZ
SU55P6X7USWtd9iR9DKfTkLPuBBkNAOWMe5FPIRXaZs7q1SaIku/sRt9tIHRnApvfHA93yCYmyuw
C+RKVsRd20TqgA2jC9G4KdyxbKx22OxfWGiyowE+mBL4q7Kb7DqFPspVxx13SBDc/RHJbL1NoI2S
qWqeTC+SuwxELKcVxo4mayRXzHsqKHabHvV9axp3cQqHC7ovA14BGaZEzQ2xOMW5FQ0NLJzmbpwH
+ai6qeAAZeJ+dc6w78DMc0+1KBlrCNtlrK7hch8WP8Wgw1eq+0NYRsZpNH5yxBgOuMbKg27bqzyJ
iuOMCGoDZb4GqwQHT4vHPcnzBz9zmS7r5gsh8+gdqSIjTXOuJBZFVV4fpmL6TFzEi8Q+c/P007gW
rcrerczgJb0yBTsmsZPd+rS0HzheI6hoyMmNB4ixmj6WmDf93+2MUr9wuo6jbhRjibfdNaJ35tQl
B2xpFM81TKtpnrS1R2YPFa3pIQJ2xHaMibNuTQ6w2J6rjaOOA/XQWMxQzNtyFNM7F3KqDW5Llu1r
l3nOJmpK4+Tb1kvNOi06pO52KZmlVeGwwmoG4V2HoRLG4cUexnOKYu4UcFjvOvrWdgCBzZltOBm2
QdNH26TxnO9DmX2NzeRvSC94dDvzFVFUd7Y0AfBMdihzTDLf5gapZlYdPTsJnqUuR3g4nwKVAPzk
mvVJ0XR0oo8Jhao2RuiLK3BhDvVYPvs8amAhpjNyZaxyZXM1WvSVJGEMTtDvbK+fnvDp7NM2GQ60
osTK9N1+W7ZBvI7iLLplNmdvFy3ezqd8rdF5NUakrWWV/270BMWw5w+fdlM9xqnCVNdwHmMH6a83
wjwgKZ62Juj3VCQR0AiXhoOvX2Q8B1vd1aLjzPFnHZNPc03NJyqp3/2sjxcXRgu7v0qBKM3ffmfS
NjGt4zAXW10xeMKUNJbIK42t1dHokKZtbSsRj2dm3Du/wc1mGV7x0uj6eCet4M4Rn12SyDchE3a2
GewjoqUvDy0nZC6/u2ldRCeqwKZYtNPO0kX/UONlWms2SWqJIYK9nTbaRlQN7c/WeGTqx/Ey9y84
Nd+mDAHPUEOQHDQe3KCsz7mOeLsXGga5bNavFEfsh4Dwt5EZAX2TmXZBWd6vEr9tGK0Oh8oQdLrU
BWs15iYV47ZwqvEq/Fbbpwwh9dprLuWQRGeXV4/+FeStk5ubnrbZIZuDzzysqheCCzeAh1lkbX98
RCm7nystfAJ1ehham2usYP5hJEC+5tYr9zazeAK95WbIB7HJKG23uR4SBMNGsyWQY2RkAW4UYZ11
GPyiP0cN6TBs89om6NDCxupfaenckh0ys5GWHOY9C5VxnvR0123j2QLOTNZ5O6w9hjWUD5AF4uSx
dPAaFPyjKF9b8xDFnFDTurx54W3MGvvcpBgYujrLjl2aPRhaPOz8gS8AL5SN4U6jBJI+GwAl9hpZ
sjzGpljjKs+uNCb2g/C1Q1+b7dkaim4HIhuvdDQmjIJc49g55Zdpcygyeo/4A80Obg6glnVGMifm
MbpVQ8gnMrfxNp4ZKAuzr45kNlKvlQ2W4nImn3vQ8BkVWrFfPmgjQl1iGNNNq4FZWYF+duGRGZRn
PTvRXMQ7kdQe9GCoprHbPCirwVBVLLeDTasLvbBfo8ssn/UsmQ8LrT5BXd5PZnct8+Gjz2aDVRZF
SzASuYYwZjZBvHo0SNv0XeCp29v5bF2CPPf39ZT/BJzcrPTJdw8+/nn6kXDLyKC6YLzDAEt7FQ9v
k5xLTHwGwhYyGZhY4pGt9KOtM3Qqkzv25PDskWV2dXIcQlpa3joCiC3e2b4aYwpDO3xEN+FeC51P
aniPoYJevLSrVk5gIXTzIPJnrk+RVmqPdpK45+XBawAJ+loD29USOXiPCsXUkLOchxwh69xr9vHg
ulczdoorb9uTsXYnEufDtqV/DNSzzk0+gN00Z4p6ZeVlLRgs5w0MRHGrpV7eEst8rMKxOSdxh0yB
mhVrxLitzGl4LNTD6BNcWchHv6dSLcakuavFa+X68izskgh25CsXjXA6KAGlTS8qqc9zbCTH0scG
VmSYcyNtfNJnNAPpNCcYTWZrD47VXGV8cQhDKveoyQQrkC4AQDGw7GeYb7HH2dVn7YLXEySnNMfC
Ab7+gATjJ071+ABD2bsVIeq4fIqvfkikAJARxLKJ/BoQWTwkXIY+W/JTT0BalOk3LSyNGzXvEf0j
RZ2TYlmbOZxnRxQI7Z1vANpqKldFJck7GoT1eVA+gC4U6dkpODZiMlhnky+vZGDVmsVmQGm6yioo
IKndHKucRTjPMPf5IxULHad7r+Misvom5Zh5kU1RX11ah7ENPCOrLDx9JDCh0NhrSRgfQy9AvAOK
Y+NiJL9Lp/5udoE3Z7QD29RXKa9lfMxRBjUx+WgDVpxVwny1NaDFMcD0VxOL53rMGfF0ZhJvjbKA
eOiQiFTkPvd17/xGP/ILJVe99wvvZzS5p6GF1YgXDC8X4UfrGsXo1m7mW2OBJoSvP6wjmtMIuTNt
PwGF3IuMrT6hbNoNOdHbsqirXUz4vFe7xiYyQ/ma2w0+JMc6Wpg6EE251X7KDSRm2RCd7ax71D1A
433Z8VpHjumIR56rwPcuNHCfQ4O9JAsKZr2x4W8d6R6h2ZVtDU1GIfsWp0osqd4mW+5zm96uMdcN
+1quUT16D91Ie2qwSQnSNMxkU2tz6pF0lBDf/LLCsTwrT0mo2zC0k2Jr6WwyrWzfCqf80CcM2cE0
fErJydYbk+3yPqRX23trdt9ApnEBxyG+QkO+RLBtt1FJUt7U3c3BqzOKcNdr9cwS6NAg9pncugye
TmUnnrF1GUIf34XNvjM0It9ptjz9meWrjtY/5n5LnPfyZ2Egn6O6wCToqGZvrnpJAB4kc/QS6D9N
mDICDe/10ZrhE7xXX2asBMlKaD0sSaPQ83XmKg3C8jxpW4Lx8vBI81A/Tf5Ak5UYxo0xRBzfhRhP
Sefj3RRxv/L08CGUuIe6KImxBjME69QYnzPUcDAaLN8yRpqg55+55UnashpES/RsSBVCRsenQXXK
9MzHcxHiim0dYziFZpFvcFQYmNO74bQ8RFlyCzrQDBqtmlM7gXcXIxd3zhTrHKQNlbJtPnCzQL91
6ld7HkxqlhiRMbVMCd3PCNcM/XPkvR5tDMeoqvPEHeJG6XTMLDnShJ7LdWKSnuNqOobQmZ3XnOEb
0Qd9MRKyBcMESDFZt4jY6pZBexTCY0nBay3vZHnw1f8KroGBt3p3y4OGNmqXTkRX/uccOrA4JaX/
i70z620cabP0X2nMPWu4L0DPd6F99Z7OtG8I58Z9DZJB8tfPE3RVOSvR0/j6fgBDoCSKliiKjHjf
c56jgt+IpDotn3xZqupy/OXu8gS66HTTWnSSmB4yCm4zeVqW/L+Xlrux2mGVaeIvb27iprDWRY30
jBN7vp0UmQNUOHiOktyaHCr5ZrDb/rTcOFy9jnOrkm9pd84+872VqxbrnM7ncrPcnU0Go2mKadgm
JGTws+ksollnHMDOUO9tVjVN6vlKhpEtIoWMszNVdZrGdCsY8KZWy7zPj/ei1r8YE9q1WBVNocmL
U7bUSxmDiFPgOc99kMYENtREvZnAFpalTC3FJQxM0aXQhHmSRiKkFu+5Ux+HBMY/b7oa770ccqAN
6vezKGUQYJ+KaiqpvgEQn93m6+BTNCtdeK65opF83AxWdelNowU0DWDEcga810tFmOagsSVXJDto
g0sZkUpmMtp3tp8Zu0X19L//wckT//pP7n+r6qll/Nb9dvdfsIH4+0/1mr/X+ecr/nVNvrWVqH52
/+1a+x/VzVvxQ/y+0j+2zH//891t3rq3f9zZLtKu+/5HOz38EOh8lndBgLla89998j/+PYEY47v/
NvL+5of8j9OPVvyY/iESe3/ZX6H31h+BbrpeYNMVRfTlkUwuf4ju//wv9Ll/OA6Pkw5mIjDiib8k
YsYflgvT0TedwEQNpoRlf0rELP8Psuk9XecZ3TZQl/2PJGKm95tEDKidwyjCNwLq8J5Nd/OfJEAa
h2Vh9U6L+Hxct/GkXWdFLKJqEa/TtpV4sBK0y63VbfGcPyHnJL03KYqTYIDQZyFXwqB7IDVb36Qd
KWOlkCSaSmbYWZujIvVx6MAJTndirFGw9+4rP9mQ8rp+01ajszOm2TqRQ3ZEh5AdkfHXe+tLKov2
jKyCXLLCxuABPW5jdEOxs/ugAP7CxTRIGNc0b6GRfm1puN8L2ySlQHg32LPkpWqzZxMA51rShzvn
YsBOAfqBJjbwhFhq9h6C451fdt0NPr0nJcKdnEHs2zESx4hIB03XnwOHIgeeTCbN4/QzKdvNoHKN
4HWZ9RjRhbdPHeUNqgQhEoORmXoSMJUv7W+aTF8bK6j2le4PdyBN6edQ9+2ohq0UDLufshN+PAs1
O0mtVzzQyK6t9Jq2TISF3oqNLypgSmNV0KylUQuN+Smdacs1ZHkCh8braDfzJuBqsEfz9mnq2+JQ
yj0q1HJvSrZcuznOMvJK3k1+VaWfBi36EiF5WMzerWsC1/aeqiadcIUnlyKmiYcsVSvjZO/STSLN
0kOjAb6zruj2KoOwY+BFpJ8K/LIHTIUWHiGZ3kFsM0hMDXiYnQhhDsZnHpXDhnznVzvBfKVbJEdN
6aGTSAp7kACAtbqeCSTVgJSgAm8sdgtbNg+zc265L13Ql3vyEirZVQ/QvdlvxUBbnKLYdojItiiw
2iyuVEmsOqHXmvJ/GDU5hrxFMD6qVCzuum46kL1trdpAXdipY61hIG/m9lnXRr6UGG0H79OyiPod
A/sw9/NzGddKvJiTS+RZalgI1lEVApLwasyeq+ZDFykNePeTKTeTg7PXMkgLw6x2MpmSaCMilmlg
9w7FJzIRHiheuFRwawt6/GnyGeFag9FtZ8lPo+ago1uHNyFJ8Ne9R7T2DmOl+dkcOdRaO99zDI87
MzfhxsM6mP1TV6TdNsJ0btGhT8fAR4CBWBrwylRiSLU9I9mYYHo3Hi58KMTa7ZRkX8r5tkItf86b
ZITGld9YTJnXDvRqOSL4zoIGlotMOOYH+dV1v9SpMTz22mfHYDrElzqf7F7jS3W1fdqm/mWkpwAu
K/7Si1Q7WcSmAPiI3KNtVaRGgSKMU7N6brxs50XC3Y+JLA9jxVfgNnBPKqN9jDgUqKjrNQAJf0fq
bXtvYi8pWmPYu0V3X7W9uce4NOCIha/DnGS+5nlGVreLaBJUyT4EIRvAMiIAGOxHWFn7oHGZiHPw
FFsk2ONaQy90aIv6ouEQjgfcSLk1BuuJxK9t1xMWUFGWn/MNzIZXIiLuW4sTSdLmj5PEm8dbofp4
NxVYp2u/FI8+tUePzgLdb4YzYQ+v0+cr3eii/0ExPSAFEUCdpPvD3EY6NLTdYB9ib59HlDFRHq+S
EQYCICCmjUnAaVGgzMEhRPpBfT+ScbUiugP6TJF/TZRsoJjS76QRkREWNU+ZoFQQMjdZzzpfb9pi
veRb6DcefkBYgqO2c6z1QLTSwf4Z+VWyCyXfsw/GfxqN0+y1xgrXc36Z6F2tawaeO98bHnNGpozF
6nk7IO4hP9p/1lzJIYrs7p5wZCm1H5mefaK966MDHY5WQcsvFkLflt4eDs8PvyoPdQiU0dS1LWXb
r9pY0HiM8wNZT7S4lDPHrLKvrdAoLKDbGbBVUC0cOKApdDo1P6DWzG6rrkmYH1OoBNZfoTfydxk1
wBw5xNZVK0HzLNhDJcoxaM0E2BNmhhLZL9GFgOSzt+kBNSqppZZJ0l7cI7eaGqx1UfHk93g6pDVd
AotDoYRVeCzDoOMcZ8Oh8RocBUZAHgCpbVKG6cau6nDXl0ydqwRHBmYRFK5J9INh+KHvMXJUCKXj
4RrV6KoA8w0bjaqA8KcONjBB6tJNAAKN9r6jarjNop7Tlgbgg2Dkm0y3ZgDijrNzE/9n4mnmxa3M
YT+X7gsjUvfCLNDcwTslGpfi082YNHtqK2LbFhaMGzc3KDuh90IWne8Ks2vuTPJ0RZlrh6it74F2
1LfAahPSt8gVEoXqhCIRDmbvfuz14Sh58uJHzakw2uy+pbihRsQqNQMLCdX2+wFuGaPL5ux4SQbD
xP8+atYp0szwOnUxIY69+XM2U4cCFR8CBldKXEAjro0o29OccWrq+HmWJjECToIQtfEhuFXji45U
bJfNjjoMDkXc6esxBVCDdnMNm4XYXsypqDtvILZ1W5IWNSihnOu8E9AIfveVexO7TBqtEdcKAU2L
GTtVmxuL4XFs3wZd6WEwIZHoghljVrgmJW1ae1VCmkWXAVW79lPU7hma8YEJrwGHFO8K2hGYbjQU
T+rHSG+IlIUOXKoMkbAB8Ceeb1tjziPdCghLOs5rdzRecuKK925Oxmw4TpSpn01ByqEMdJBguHSq
llONzmY5ihGYJ+NNX+rzgT71N9/GolJS3V1bEkRPSaeNNjvVPfYnTtsUo+mQPHQaoAmrf/RGb2+7
ObhzwOv0lZ232fSfuAwNm7JTUe2+ZObbj+PWB46J3HsYNoSp95umBJXiC+MnF2Zb1TNTDDu7VgUf
p8ZhUhadhHQNEJTti2V1HBicbbOwvggjAwRCaW89T8bXIsw+V3ZgXoCiLZcyKy67E8YkUtsZIDmy
8YjCBUxk5PnG0819abnhyUDhupId9CD868hqtV2SvogEsleZojbryAggdQJFVBLvZDDxwdi5RKhN
kEwrbaL2ZH+uNazfUqNml/iOcxz923bu2mtlOLCIaCDjxxac5BibaOrUWW7jwOy3NFYMk34ZBeYY
siHXQnB5buStapQGF21y+UJ7iVbNbSzqmoE8clEkqatKqttWkF+AEJqgLr/75s/2o1uHw51BIEMr
Uv+hIAekmwjDoKF2JsdNnmUdr4LeuVRcm0H7pw+IFqyVlXXBAYGXtY+6XaKjcUXGkdzVNgVzmPOc
UaO1b7f1hhBg+dT6VnDJGus7lf35EbbsNAr9safOIaLhabmRdfppGqf0RnqC2LmxxFkwRSSPRuTj
uLo576I51Pd1CzuFqsPGcdlSZ9flvXJ4OxUYgArbBudARFZ1U1rHsO6oVlc6F20nfOKSWN3YYUh4
+RA329gZPYhfpnfMVOPVT2n3lXPnHa3QdK4oIF7I/Qi2oLO0reil8aD4JUFROE+6MzlPYQY3qKRL
/v5QENNSkHqJxwAQQUypKYv4cYiGVm4Vl/pGyMbcT6iht1beUziJu/GTofHzNdAN7pyCjxCP9jdn
IjsAQeaGnhpxRM03UQcOOT1mSdW6pg5Su8lNUJCQiqFu8OZLhh4K2zA/1yxZS7zbPe2QZEAKU+pH
36vmrcb3tro0fuw/GMZM/dIdPuV5DtbIaqe1hcyZrJt78EK3HkqEtYbmtJZUu2GzRQfhuNN6lt2T
FeDCbYSgvgaHsc1QVwbDVvYhM/y+DtGXJLCHppbsKonzQWviA5e4ZCdlbpAzjR5SpfzEEm6OyQwg
7KsvbkZKHwVclJiDeejMfTtPwNXaEetgs69o/hXNHl1hcDSC8hOCq3GfETMZ1fEBt8W+cNlDBsOF
Q9ma/Q0TjvsyInzEgILW0EXY9FzsVlBCdNsHolAjZY4T396lNuWabvCeCpRmO5m0YCU7ZEcOSMwW
6sipMY2vOSeKTWHDyC0sUWGdtc89v5uOjjkMmLneEWlhI9tqDBzk85x+Sejvk7HUo5mru2YbJbqG
TN0ntKMnd11OkK3G4Xv6KkgIvGcs4hGEpu/9rL041hN+KnH2PDRrnRqhDFp9aU3viXpxc9vMJZw0
5yuDcxKXKBfyVfeEmEoS4WrrntPNuW3ceJ2RNLZ2/a7EPRG1F2ZTo+GScwDx/TBoJDEVWGEDL/tZ
xFKsR5efgNtkBIiZe9OZjj5jExqjiIIjYm3xXT3pOrPJQozmhrLvwScYQivk/ZjoxWEkC3cc0Q/H
VPDsL5FjX60IJfrgutWmE62KEpk3LaO4jVOmj05sfPFrvhF0mC5yQm9l+RGRcEN0LeeR4eKQP2Ls
uGgtRi6XyUoyisehDImGnbrvEdddhMX+uitIeh0884vfMEHNapd0zhGagYjj7JAM3utUD8xiR7M/
dkM0I/iOoFDTLAzygnZel7nrxGUWoas+lMlAgk8XAX4x0/6S0COLpOYdhY+MI7IeGsYmXAZNwnKQ
VxOg8ZME750p5mEPYwiVVl4hCP3ukQy47/KqWue+OR5S1x4OHu94Y7ggIEICmlZFV+qrNbhtZjsx
09vK87YykAVqEGQDkU9sMN6tcXY8ZlAyOLcKy9JTVjW5SDwNs7+HEZiDvvDIsRoKADNBfQ6i+uIa
RXcrK/vFx2YJJ8i8IZDLOxD6cDvluXYUoruGOjIEF+TfBtAbuaKBV9zK2b1tRiZ9gVG9MTz4lnm4
w9GUUis/eEgEDzAszronnqIsQY8PHXojbaqzedaTyOGgo51t7RkJnbaX/LhWY8PpIoEjsUKgr2x2
ZIukqHfTjHx7XeQmeh2BCKdOsr2RFf0WoBYMNq/zkBaYV8JksotDOJfXd2c77q9W49NzBQJQmm58
U5q9JPi4gNEFcY759ewfe4migNISYachQ2q/0QA8M8rLuqurNdeY6xGJVrCgkti4hppnYZ12Yaeg
s8CpRvy0VvMb7ak621azYYD1o0zrrzPC3iMnYHdt8ouFU8goDBMZstuUinQR6E9O881vQYSEc18e
sLkqeUTBIIE3p5flvhIupcy+X7tMZGyyLYGT6y9mCbNlxLaMQM8ydxkkyhWIXa7MoW2d4dbdRWZv
rJs2f6loVU4uzYy2qnbonEz/YeqFe7CxeW3zFn9vHY8rQhMU7nMh5YpuhVh0585RexqHbd3YyCjE
mbDkcM0ozECKVwMvJ8MsGWS3aeiOe7kI9nMQR4xTSnr7wrgCXDXub8Q07pm4PnPl+kmeiYLAB/eN
RdRoqverVPDjDiNw1ZakTjX65UFUgUX0D/hrTbcfixb3smczJJ/1GCvN+DmPdX3fd+PeMKigYVxj
wDD/sE04y4mbvIYMwGlJB3uGI29DV8Gftbiw38P6fUWniyKDDCJsBEwmHIGAyJrtbwPz8D7t263l
1kAV4q+2URgr0x+1Ta8xRMP6lG8tgd+oY2jI1G9LdkCxG/pbx+sfuxabUj4ScMxQaJPaogMv59wB
5uXXntkRmbnpc4KBZNUzNCCiMAPxlBXke8LM9PT2JbstbXBgYUXfJXf7jqiKb3FHWUpEr4bFBgLG
+ftSq2jlICMNrPnOK1VMiDJdD8xeXdNlchCRauQ3JdMSylnYdtAW0CzdMaOEZAg+E7W8vga2phHF
l35F/AkISKcUM1XpGfFQsC56upTU1yijkdQxOTNRT0nxeZnFpQ38Ns26CbmY7eHj9BtUDrnNfl6m
EuQxs1VGjHHzqWv1cTdWXrCVCLfj+V4qfLFWYV4RGHcICoOxpUBwUE3WjCbavd2h3lHj/pq8mD2x
VWemZ84u7Pj5NowKVQ1Nn2kWFZRqCq+sD5WeqzDxWG5FI40VqfDkYXT215RMKOip+omGMXB8k6hH
XK1e/qgZzhd8EdWaXgeJnE1OLQwbjypVTkMbrxEqR4e5cB+DLkOTJAcTd1CDFJWIu8n3ojP5GXfh
hHQ/jxGHoXqjV1KHtzkTJ8Lo8clFYfRN5n18CkX+iDslP+MIuUdXdumH2LzAgYZdysR7S5UERdVI
0SXI4umBVuvnvhn4lEw1clGfRTL654o0MELFcLP3Rn8KyQ5fxwWKFQT0jwgytpJjRKRBCQYHEbxv
OOf/38H4tyzulm7RVvh/W9xvfgxv39/+2b1YXvK3xd3+Q0ex67lMPfEMBb9a3GkV/NWwMP/Qdd9y
aWZgM9c9/8PTbjk85bg86tum6Tv/w4aFY9OB+TWzSVeNEY/iNP75wMVAryJRfokuYuIwDmVbW9eY
Zlk6tM7WU2olVNYEXcQ9llv8GeBLoTfG9MeRQnRZ7FxAKQBGMdtPSLlKfGDRuHMB+pSd2W65XGFI
qXada8zAKqn/VIzAqdSPb0Y87GLcP9u+V94/G6yaLqrjACQrR9m1q0bvU1uE0zZIKVwGRnkXCkid
hn9qs0hch4kAuYqIcs5YE5OnJIXkOJ+Esmm1afdIz7e5tA4eTiuC+96H3c5omRbqcvC2qTkcdbjC
J6OGeW70I4rFqH1yIFy1uV59tgK5s8rxJvBDAZ0TLag1qCkt6MyTbze3scd4fEKEunUi45unBdE2
DKk/JRh9zqFpn3K9L+40JQU0CNli2uyfexCiIHTye0jwVBEKgj1N/XPvKZbvfA6YSlT0yF+qStxB
7r3Odayamw3Xl1Ke/NjEIkzg2HbUqRvKFyekAsYhIbYN1W5yJYwHIrzlanmFG5F04Ltovky/TDYe
WiAIRnmx9gTY/m4EO9mmoLXDjKy7pN53FeUva2dAADUA5uyqxmZn1z/73ji1FdA9upr0x5NyN1tl
uAvs7wRDUxPzQ9j1FuR+0lVvEjiFxnlGbXEr9a4g/vQW02NPRu80buxA/vSEfBkdtKxaGG2jNMHG
BDMt6Udvk6ZJvGlTVcItc3HE/b1zMrLhsbiXaw/47MqpFBwH3VpOo2pdoTZd2aipRbY1Ox//bl+k
+4TB78rq9HiTzlbPTMa4q1uZXa2pTbd+i/kln6AWexl4mogp5UCn/S5KteSKEYXxPvummlPtCS1E
jWyaQklRE4s38Dvwp34P0QJerWdCq60bbCxO1V28R+BG0SESFSGg/U+HqJhrY1RfS7BVe6GXA3Y/
+Fk5ctoTSWifI1sEK1KTbHZPeJ71oDrWkpqMxpRkGAbrxkKcsdALLMaG1Sytz0gIdknkHZLWyc4j
EebIxKxzigF8XYY2Zl67ZB6URJ8CF05K0Fgcth3RNQQG3pjxKKhRmsU2NEZIt3yLMumDfZwQdDdo
2bihSJMfGOIfXelQ9hOtf8e7PvgubM1I5s52Uj2hPCs/03cXF7+qyrWwnqw87l+avnykGfWJydqw
qYbcOUBnIbRpPI+DxECNWI4RbYtMKAmZjBpyJmU9aeECt9qbZiVXQxHKyT8RW+gNHnDP4WBoGjUR
dOJtgmcIloSH/7r4bHpFdYX0x7ynosZPgIazz8PYoqbsX2LbhBvO6YrozcJqt1E0ay96blw7ZEY/
mr6uLh44yhkZwS5Lc2cVG2F8RmvdApAjepHc1OqKLV7HIlS9mE4dniNqVls5CnwDIsO/5nfMcgDJ
bRim57dhkIkDRo3wmNQ2+e8MeBmuESIatWJgwEP2uiMEqvah6rfMj81NiJWBCCbmm7rhEP08QKFL
C4DIXhg+d52dPmH5XFcNkv7BTOw18HH/VOkaQzsxo5u/6SaLPWFO0yoZTIILUuLccsd9v8nT9Fo6
4VF4JG+XfOWaS9fJoFV8SwfnB6odMiZpNm+W5hax5eTUUKVzOkTcuvvKhIQQ9Kg4c+5HI2OHBDMY
gbYxSoQuy42llvpYwGr/uL8sUYxUghkfQcf789OEMGa5vzz/cfd9zeVBrw3Y0vLUL4vLUyM1Hzo3
xt2yiWWV5fHftthbmAGtzPzkv5k+DIieEHo0PXOSr2LKkH8uahWLy/1laVlpufl4DQlLcE6Wp30a
hZDp/t7cx2s+HltevTzh5aCVwt5RgeM5KZ/Lg//1O9CW97Ws8P7vlq38svj+suW/vC9aQXrm557v
P978L5v+eGP/5Wd9X/O3z7m8ZmzDaj16LSGXaid9bGf513SAHycnoknwsR+XVd4/4MdH/23Tv6/+
+6dbtvHLO/14+fsrf9n88j5oaXZ4nv9+h3VNLJkj8mrVmhp7enn9cmO7DX2yZfu/vInlqY/PVgf2
sc6dds8p8CVyCKP6eA4uu0tJfqBOAlHVzUhN4p+EzjWtSmNNgCWS6zjpd80INpEW1MmbQqyndQ5T
YCx9Dpfl0Y+nutYkWynUTr89vtx11IuXLXw8+74VEbVs65cthnGzSmsEU/gKEaHq21RHuYZYnQb6
sqg1E6qk5f6UIEmO6SMBbf37wZJMgmNWfX5fZXlieV2IoACZnrwNsyTgPKCRRIBXH28A7l5O/VSA
cz84Nxn+ThACzWlZam38HlZvYWLqcsytxSnDzIkmg7Rw9XtffqL1ciog8RJSvskvsjq3AfgACjcz
XHyvPCrBihDDD0/84EyO9KWcXnOtDqn/KLzH/DfjYwF9uNBh3pEfv939WG95Gd9GvcqGkp6r1x/G
sT6DfPCO1OZXiT5+Jaa63bWtICYugF27ti35EjJ/q0Iu84kriIJXRtjFF0vlrjotd5uRUpJLzWCS
e4shzsnPe/ekB5qLbg2NbwgPY91HkTwtN0It+VVGxaAoBhj9VcSO6QdWRmKnq6Xlbt3NBoTc6qhR
A8XKzY2sMjJ7Jq7mFSbVCgWJX55F7qLUU1+pnfvlabnxcGuaMvQOg0LKjH/foPH+WRsOMCf4SMBZ
QguRyejeLY7nycI3N2kjRiOUiG4eaoecHpvmzOXRxkQ+r0vNoTXoVtlmmBlsdlaKslnFbnkqcUuL
yPwpJL672ILLg9KbEEpJuc4dmhejdpWDoOFyxn5Lx4fCsKdjXOPC2YJlJMa5wX0kYzc86qiQpxk3
kIYvyrBBlkr4sEi3MD8qW7eC3yxLWFwRQlrVAXgtAZPAQle5oVf4OzimCkW6anTtz6UA8PCeOcF1
qMksW74DjmyiVxE/4GbLjWm97H/MQMNJdr5xbPKHD985LXLUsWFuHUAWyf3yHqZFiLtAtqRaXO7n
c8nQgGFer6SvpvpGnCYkqwQN6IwdBztqp5SxQTEWv9wQwuXT4yjsG6mVxs4jJ5A9r4znDr3Jea2b
03AgImdt/+3JXg7A5VD87bGp68m5GqN5RS3b3ASwTxkz7gSjQKV5wXFvKiv9L/ddxQpifoanJlEn
F5cE4T8/jtrZACX/3O2Bog+h7Ao3yzG1fLzlgCtmAl9W79+DOtr88GjHuP9wshWn5QMvSx83y2OU
Rcyt9K0voUL5EPXELlGfmWx6nMr+3w8ilh1WQyeazfKhl0NoWfq4WfbBcpdrJcPV1D44Cvi0uNQj
5Vdfbj7ugiN4kRHWyXLSAatLZ14v9vT3RcsecYn4jqpWEQC8ONTxPnBUq5vf7lbC3hUWhuTFPv/h
pl+WJsWzWpYi02/2HBYnX1p0djJp/uj0qSW/AY32chNjb9iOId+XaAjltAFrRaL/STna3gp1PC37
D5HSn0vLYx93u7w8CbMlbdOx3X3vuDt4BRxGM5yvCfPt2V3YX3Va0+gxqThRIhf7iWve8oFsftJO
ZaCu0JV2Y9HrGhF8MVORxnLFHDOBj6VAyAZgZH7o2Rtz8FzyVWwThRbMssWNPoIxi5KUtrjimgkI
Z0ZLj395s/0CQAvVCd03XWV0/OtXoOmboRyo3SuGmlQ0NbzhqzaatMNydHRWke3GOH/KfM7/79+0
Wvo4GCjrpSf7saT7DOoNL++oyG52/jYalXUKVFapp240JoNEmGJZrJBud8tVLZDJKcetHUHQdhla
HxLAIkPcP/d1QCpKm4Oeg8uwguyMsME0nEuCm3pPwTM9d3bZ78FX3jeZ1q7t2aNonOQaoEi72kxN
30Mg1oFuYIpTBN5yK2YzO8SQmoxaHK3UxM2qtEaZOll0NqcyO9SB9C73jZCWOzW9bBMQfHcqS5Do
6EebdeArtbwaa4/qquqZFjPVXnu20N5DVrrJC3Txngju/LTlt9S2T9Ld03HGDr9s3UacyfU2JOZR
/V85gxSCxFKU3ibyWpyRKE+NrmOkQzW9wB9OxBzXeSEBqMVGhYagMy61gXkfiCGPLc/OKeCZVnRP
cc+5Zp6jT2GYh7tUUbeE/ZVuzHQyRWScif3wEjY3lsj1kmb45GiC6mhBvBdiY5SKoPS2yxuDLSj2
fWZeqgBNAHWBrT6jR9d+xoKNxs3wBV4QCRHopMIIpT9O53g1ApqK1JlyuSk1LQJzrf+wBb9FX2kp
6On7NGQOKiitA7mhbpYlNKEdubVGd3Lt3j16w62njB1pHPfrkhPKFpBeR5a4WoFf7zFz37yh7Xdd
iuFs0MPN0CX+QQ+FfP9sZLR7UC2kv2pcddJVNwP9wdNAkWWT95xmpvlzNdHM0LqZyfZsrGfPYPe4
2XMXu2j1s7BcW14yXVO6uhur9mgRcnVY9k4xqfOujUkPkGlFuV0axYnJZnFalnw/wfHz8WCgngFe
fy40Pd4vjxOSUr6vvNxdbpbVsB7/9drl/rLVLCnjfW3wBap/9Mt6yyIK7AwHkUvqvHrt8liRymNS
AgIvnW+ZTk+tynOYRlUHemKytY1w0kfC7+ZrMBvZw9SG8yGVD2kbaMBOSqDeniqhaXhHAXqvIqBq
zhR8jWTxPKvwkllFy/XjQLF/Jkl0nimBj279OUK4WviAeawc3FhMo6QtaZQ0FhpkOvdnWeTtt3AU
84o25euSQgufMKbF23i4pXu5opDabjU9G09ymLWH2Yy/GSk2H8t+FZZPRyCS4a0XR+0VAL+xLvEk
v3ltcpnHyv1kUvtS/dV+ZwzO8Jpp5+V5CZ2CpqLMT0PYho8NtiAom+ObHQvISAVZI7RzBUmVPeAQ
Si5vsVnhqwv1S5RXJKCIxDl2s3S2y5OC9K+xz97IMsp3/ezWxzTy8ObG882yVfYah3ri2NcgqeSt
Q10YthP/rvO1F0Kai0dZt+bJscNsW0w1PP+ecX2lY6Yag/mlMUZvV5ZOf2hEMD+jrgFyxoecOkn8
qEisSy0a447ZDz8Ixut3vgudTkxwjEKCYO7hVRvnfownqmt8lJmawhy42RdYJ/PeGztjb9Da+OKg
1lzeVT+h74pT1zxLL/fvnczHZLHsHZwSyKMS646sSuNSWhPkbLXJybMPw+iYz1OZdsTEVcEuE518
KWhKL6+MKz/dorG0ToIAqcd+GF+Xx+n0oO6KwvHWnArrOrudXNvqXxkxVtlcp+GkxxBCxrbAxulG
b458/4LthsMpaYV7HKTePyXZ/LBsUNZOAaXNBzI+1e5NRRjC+xfoYJY2wbgyLcxy9Dl9dkLBNL5/
gTpwutiUr9j8u11mIjwm3gA6mKlCbng3M8Eq0MM5xMg8DQnP5rBbPrjd6HANKvPB1qfkDNaFhHP1
ghJrU2d61XNSkS8GgXA3NbWNHaYK7tOIAmswWeW3srdPmMbNz6M/NzsmytEpStvxPlI5SMsafVQe
HVdLv2jkOaGwbptTzQnpXmgkrMDErr5hctmHTjJ96eFMb2OrgaOoqqNG5R4CiwNt2U4x4fOy8/iF
0RZBQyg2TkYQirupAxiybMchDyuV2vCSO1TCMGsU59Eq4zuc5rCN1H+KEKBG+hC+iMAjhK0uJMxX
w7ilTIw0QX2edoQ3UE3dK2FNfN3Ios4ekppbPYwBiqltuJgQi87xX+fGCzZYINJLWVGHzmPED8sa
/RAR5zqLN1841ibNbcIxJ9wRTkiDc/kvI+eAIPXfkOWOGyS+1gUiTX3jiZaUKPVPAgBFCPkuywp6
3WPn69rk2nVecOUSEb6v5ckVniHv64DJnGu6J66AA2cOQSOlhC/yb+TXq631lRFvRltaV9QDFWgu
Gs5ZK42v1DXf30+j++sePeZNiB7lkiQISBrLzr8W4HHUFoyZjJmSSxtQghYyQBjrG+hf5ttgf15W
oI0+ESza2DedMdUXWxTupos6/abq+XqGgTK1VrffGZJTipSd/uBFcc21bRaHYi6Hh9nXgOoZbvNd
5KRlub391lj4KvOEbTQcn3gndX87pIn2rHXRw/vWgvgRNqPzTDoTGmXLzc4eTNsbDiYogLEfvvl8
WcuqmdVhioBb/4BoDnkaMizQLZXzUClJ77JKCWK9pDj7Znsy3dRZ096Yhi3PGdRz6Kc12ZtQ65dV
+fUAeGi7Z0or2Y4Yk+CEQiNGmEKWeqMDWrPQxiEfab9bTGpXbudq9wYo3gODJ20/u1b66EWUpEuw
JN8LjkpSWbTXVLMJsdzkmohuYm+0z13kj9sEnNdne7YB+rB7yH15RhGbPNPHh0cXoQE3MbJgUdag
X9m1Ghl9Xtace4g5/WAY9yN0/IMEqr7tBqKRMbw8So9W8bLaBIwMHej0qqW12AzQZK5gYOILomJ6
ZKEXf5n77Lp8FhwXX/Shtz55sTbgmPe7U6br+q3hIbJNKNt8Mwa0KHzqhpkcOpC5vR+EzI5JPEx7
crecRxBMzAnVKqEb7XzaVa+hzrnaNwN59UzySkPbIMw8Ed0XRA7nZVUqdW+EjnGdLGR19sK82Bva
WCk5nn+Ptmyi+ApIui/arRm02ksGTWKDzURcSseIb5w0Q0lb5N3Xwr+f+sL5NsLQwt7iabdWoZsn
BCSxYjD3n1s5XZdtIWP+iTU6faK/4O3F+H/ZO5PluJEuS79KW+3xGwB3OOCL2sQ8Mzhp4AYmiRLm
ecbT9wdmlVWlsiqzH6AtzWiikiLBCMD9+r3nfKcboeSxdbsBlmSu2vmBNQhSlG99wZzdb2cVjud4
zoOHrClMuohcz8eHj0+7QBs3z+Rmspal6eOfLf/+4ytEcPr/s/H/p9m4ZWlmx//7bBw/I6y0b38G
wP/xj/5jOu7Z/8L/j6pMauV4tikYe/+Ht0+b/5ImrjraJY6Cw670fw3LvX9ZHp5AgHVCMWxnIv6f
7j4A8FDsTAHIy3LJQsUT+J/2xnuRTszu/vBlYnf8j8//T86ItogAZP37v1nLD/nvs3LbE5aAKOsq
ye0iTfHbrLxiW4W40Vhnw7dQ9lTF1UdicyqEQ4ya/j4CoD6ZXRFu3LQ1twVimYe6msIzFfHt4zP6
oyiaU/04pbV8zMLsS8W47/zxmUOqKDPykEKlDH5gyPqZ281jgZn9EuIXXM9WmZJF70fwt9SWGis7
B4ly6DAUuMyAszGbzqyDqPLqaRz7r2WaqLOreugjTfBg17l49RmRImo14XJzGDoWQ/bAa31vWmN8
yl0V7ZTyCfnVZh2u6i7zz0D2Dk5oNw/SbtUN+WhmB8Gj5XT9Zppysh8c1GDgrMNvqq0OGRPAnUDE
tsEckz8TKAU10/fIHR4JGW1D30cOKuTjjH+cGZi6975tPGex8004jfk44lleIMFcdPVDFcHw7GYS
PEuMHydeLH2VPb0FJu4mjf+c3GqnX8lM1Ttpj+cW3ATpcECaptjsnzF6HILK0xePuhVVTgK9fhEZ
8PYhxRXCvXlT34ILa8g1s+Lw4sn+oSScqc7b6WgxzGPvJAtWBjkEt869dLjLnr2ZMHobJ1ZP6s+q
SWLzobB9ha8fdWHUJwkq3Ka/sOE8KwIm97bMCOtQVv6QF+k6cTOFyWs6UHJ7YEngVi6xap3Te7uC
L78RKY+nsL5HRDjOEF3WOibA2DbowPPbHU3wH3cWXP8cOsGjh/T6mrls3j55mc5AABEKbhB/oF0N
ASTwA2inU1rPQEWuYWu8pXA4tm2Lg9OfaMul1acga4uzRbm0Ds3yaaj0sHbcogUokXjnkRg+NHWu
fey9oDl4toWFz8ZXMpnWvdHjsB762NuT5I2DRjx0Vjn8sZb+ySj9pydO/P7AQdDDz6tdE++uY//+
wHkc31K/nuvzhyux9wtFvHZ/Ee1YrMgKuzZmFx4dET23YWAd86j5Kn2odqHEBGkFxBD9twXrf1gB
bJJy/nJF0sTGLOn5oKVgJfizXMaIsHUZHdwXHYTDMQXjs3OcklKpHJ46sCVHs4f/01SoTxdzbmaZ
xqNfgusBOltpUX8m+lWtfbSqbZp5d/xWNJMzP3gb5HBRdE1IfBm+urxvK/q6wYv+gRx/2khiT889
MrO15XgEHVmJ2uex52/jxlkRC2Wse5TjDSA69A6KdAVcQW3HPwxweW1ohtUr8qgH0oWdDj8jptnW
6eYHd4oBL2WHcprcY9UjG8zLByuV6hz2ItqaFnyXuA7GmwQGIPzsu9HPZHCib90Dzb7Wco5fgq69
TFboUhogmfZMHKVJYomjtNQ1MazgqiyaBvYSNt6VYXvN6vzZnoy3QQfTk1czI6jNT4kdy0vB6EvR
mbzPtc9U3gpBdA7eTut+08al/cLOXsAol6TZoPcensbSjg9hq0PUgqmkTz0eLcNFFTD8ynzR7qu4
e7VqxcMdkddcCQQLjQ5vU27yGLtmcQ6C+KLiWG9F9hUdcYCHKne2MtXtps2sb9prGijfs9onXffZ
VWO9oYxLjvFQbUrIKkeD7uXKLVtUnG24MRAubicQmLJBbuqR23CoE9E/5m63bez8yCUx4ZjAygFY
2MZxA9u/GsbLOMM9911O2yXF4SF2Uf9Y/TvRydhO4gK8ScgszQrk1s7cCT2SewmduDj3dXrw3KY5
h4m3aUBxHzmQZuuurb+iKDPRAxAPlAYEgCBxpuPezsbaMaDzlB3fNF6ekdoxDrMJrLPxp899uOS2
TfFu8dcBmZt0ca7kIrzFwANaPF6l1KCcwkk9lqGUZ3ueXvidoNX4z1L1ehtDD7mS2H1L58pbemLW
LZXkNi4ZUa72zEMbtviGtIx2QO7RHdmf+moCpsXTQYS97+7cGrdB3cZru9DtOQSsVyw+Hsd3H0MV
J7t4wK7npQj6q4UcEzjRQ41qYdV6r5XDPZBqvOye8L85kEdx8QbrurTCPSKnZeT7bHTGol5yq6tc
opYynTw5OQFpbbHJdaH3egQqnovaIgnM6wkpq8gfIT+stcYnj1hN12AH8BtjgkMYb3MsQ0dDElU7
ls6zGC35QJBaCefr2Aj7h1Ghfx8XqFES+S9Cup9IwUK7LfI9UQDRtooLXEkQBy38tk013lOJ8H9K
8luJcX3j26beLiYXEqfwoKqSxyEk6ymOCb11wxkA0NRjTMdVULQgc3Aldiujj/K9RJ0/eSBrW48D
UpaTD9+wS1Vj7TzTAa8PldHQ+EkfqUmabW6ZckOoXLCdplHjbSteg376LssOa40I7nTwqP0rEzYT
DIkRhtWeA8abNghQ/Fh5qrl+C00PgFNo2GvHqT/1uX5tOgezDPb4/ZjD4xmW16GAW2bGOMUT7K1x
Ott7XFJu96XWfbx2rHtrGnqRCULq7oIWp2brcbLGK6/sQzeY0aUIHabeqeHsh1L+IBJe3sSPbLY5
l3AI7xDESsf6NUQZ92JD9HsTvkdNpLZ6eRhz37+Hqj5YeRwxPkP31kXh+mONw4jIwyApMhqXbtjY
t+epjZiaVoRHWcS6yaF+K4YhPhB1iAw82mPTfyszQFi1hydvrnIP8aQNKzQ26DIALAKnYnAknE6T
rWYorUAYgQngu3pyfFQ9nO/QT47ODSm3u/t4ItH6rkNUyDfXrU8lB8xD3QBapeNwK+aifOxrOg9y
ri/lhAelgky7ZeNQxNO2P1FJNbeso0vpdsxZ7PLm15Z319hD75431Wvwi3DasNmvetFdUGhXXBuu
gkycVKXewDAye/ZF8qSA8spyEfQHlLBFFB5bjdbSzbKQcJ+Fxa/0C/NTdcjLbCfS2b1UxYaIICJo
YiPe5EFuX/0JYWYzhwZOKyM8J158BOZq0jvFwk3Ew68B790qbJN5I73IPPe5+ElQZXxIRg8umkXe
qNKBu3OgsBPsjrMg9p2c+aXnrEUXvCc6yZnSQPf0C/BNvoxPtegeCzdpzzmLya1OHfscdbOBVYLx
BqeHYyqBhbems7KaFvU7IY07Y6DDl2MejuIjur2VyNIT5hF/O0hCHlopEcgTLGQAmNhJJQDnAua6
u4G+0lGiIEtVc1nclHitWjajhxywBVxd29tMZsVj0jEORzzJvD2bCiI1yttghtXV8zwJBwTcVIuF
sGp5CHs8o8hK5XQGgHZRrGk7r2dE6/CKrc2epOfGb5tNBt/0gJ2M2HIBHssweBilUTlH5D0LDR49
fE4628WIh0ejQGz58dmQGGg4FiodW02+adlin1MbT9s8m4cKBM4+B+HeZ5BvuceSjdmzlsPBPRLI
4T8GmCQwVQjP8z9nZSeQxFfZrh3NB7oPw2qObb2dHdpp7hKBNAXdEgrCCGXR8+SBfJ3qNyhf7Zax
j95Hy1LbBUTU42OhH8ejdLS6iXCdObzYaAF3Envg0EB7COKGmVXVscXDUVmH4VPbej8TlLrnxDas
lwZmVIf54ZJS0lK31O9WXBIr4Vq3UlgvXE58oM39cwzM9t4r5yiA0pOzpwCKBtUrUDm1jyTwOzn6
7X6omhlyEm97NJAvOw/jJ6K+UH7S3YyGLSGl+tZWxrGYqgcpkl+RKcpDGE57k3tVQoh6BB1965uE
zWC2fgQqPdP3xmQeIj3iIeMh3HChI9JKXtwpjncpQOknti6pJuuW1+bdZNk9yLkhB2okFLYOU/fo
6Oyrm1b1uYrU4xxW+VNZJ+yAYwfQOusq6s6SUxiMyci0m60Vs1hg99SAykmH8oJ6Z+tAvDauvdVE
cEa6aO/ZSHe/V3G0C9Funz8+YKN+L+KYLzdCDmBMa89hiwOiz85xh2p24jus7bk/dm2FUPADsRjy
mxxGfF17CDfkniunuPxxgKwjd37C6hhFDgDnjn25hOMKZ5xIhYhqcGPmPobuWsitH2bjIZz9aBV7
dnDo/ZbQk5BodXSMG7dMMKWV2NOySbU4MNKfvq+wi/T9wJcm/UoFoTxGbkuWjQ00PerKrx93ZRYE
070fQkDSzoMuq/IeVvjHm9Epd7Yzfg85Ia1jzDm7ojZtzNJU3qWcyl3pVp9tTndrMuYbHEgOUQWY
SQkfAZDKlXF5LWmgATX9hjCUbCEvE5STTiEy6QGhF0t/6zU5Xq+ywk6WAEQcgJxwK4Xj4LNvieIM
n2/e4FSBrRkWy50+H7SRffcRxd5i7lHsA7faO05mUqGpoTRvevUkjAhBs5GeA0P/GDsbG0sd/ZRR
8Z0jrkT/VLkHYg3h6nse5lP8uCPi6s2QDGqnwei/DR8YQwfBKsMJNjkeZf5e7et2grrrd6CShUH0
AcLxbWAfRd9bl76zv1sTVU4g9VpMJJZ25Wwi2B5wqUQal1vkVxvw6gBlTGorB+Ucpmg1EFJup9uK
uG9fEm8pMXDtkYH5F+fNY2W7Dbn1JGhEGIzAwbnlwc4svGPqFMUnp4Cn4ue4d+faFQ/j+Ga3OKwe
i1Z5hwmw574Y7ZuuKTUyA+0wkoTJyqpdRFjJmr1CnH641mje0h6wKthQtcnBZgq7m48RCdgrep9f
F4jmc9Laz6037TuUQ1hlBvcieLG2HPDtjR2jgA5iCPtuEFv7RspfvCvRqSoTa5MtwatBfZSzNeyK
DsyC3eBicMLsscPO5S9DG7tvQfqo5SnQhJkx6p82Oqu++0kjLk5H0Hgj3bOVxNOtPfTEuF/TgfC3
ItRIk2qjuViOfS06+D1c2Dd/hDTh+Ha27+aWQyIRhVeTmnsHEhb5h7y3KMpWUVOHW6fi8RZZJD9R
5T5jZcLAitszZ3oQDMnFwxLIFz5Mlgh36Hwm9H8dWrwqPZURbSZQh4yq8pLzf3p1sro8D45ONpke
z04lnatFR/6Pao5xprsmJeea+q65cxQnB1wfuAOp3YHkokhzp0ZfzIRgd8KOzh8fZmK7pUwe/NAy
t3Vsz9uuBWzqFuZB5Rxqsae9M0AbmNVSMNrUVqMTGk9D3hXnAaH1vlnablG5NL5mgIUfzRuNo5oD
BSlAsN7PNVSete8lmBoXrV00xtEfqrvKyjZ+TwiZxlOGprw0VgCSqwsVmnfAYfUQ4eJ8oj+ZPzhd
xgmNhWAdxGCzbP5u447dN+HHyZ1nJbmPJtBo0XF4LO2FyGOXDxUWyItvtzBOe2ukFjXC9Eypn5xz
j82uRgCxBgrvn+oUCtRgtw0WYy/+MatYEqKdZ080QK2DNXUWBgcjgNa0jioyPGTuf/W7NrugI+DJ
yklmBNPsnTqHY0TvVmDBGf69DAj2qXS7fZRMmPWwiBbckutUA6X/CHUgEQKhfLrQYOYqOyf0HgLC
k5+MogC+KQBRkzACN09bZ7wn+HaXppcxils/ErbawdPbR10QvQRj7pxy3GvwPswQxmU5X+BqvV8G
GbnPZuW6z2FVsyRYuTqGWGbWtbu47cMpfiymBOcu6ZMmuEgm86yNYBBp61ZvxUzsT+Q4BL+qvtiD
RbPvnec/95zYd8Dg4gMGBEKugB4dk8Q7fvzSsUh2RaAJBavtq/Bq6/pxr7SkH3AafiTpoLyXZToz
CqcJWSJsOM+0MjbSt5mCgP+jTk4PlQ901d9OZj7cOX0xPQFzYMUgLKLBm6iXXYZSmC1dBDRXbIyQ
f+ZLTTfgWhvqyXep0iomqrIwTNJrtbxUjAt/EqJRXKKBZcmVZktzbyFZ1phWakqvDRwX91w4CO8n
TWSUDq49WBm6hMnFtWO4HV7iE8E2liQ/tzYVPL+SFY1MdgveqcZrXuCtjYeaEMtDA7qVEWS7DlN/
uGZMn9bSrqKbAb5/neZiuAoTtRiQI9C9JMhJMKtkRPT+E2M575JIWR9SFnR2W3Pch7P1ExQAbsMB
/EgYcUz6CFPxOwH4V2fndGwJfrGncDVA4T9/fJCF3e7nYXhGbe2emapDaMxG0smWAsQzoNgEdQY2
jpmZsJaACsjFBbFZUHZMQsmIcd9TpQgwKpt5Hn6WOn8aXWTQuSHWrKjfArAIVA94XG12qJ1uvW6N
PLOh6bGSvfCOhkPvx4xH7O1zD09aONXBj29dkzSfdFq91qV5Rb+nX/Psis27x0lFxFeWW9bVMaKd
CTH8wJYBrG5iBa2SxrvPCJ+pd73HztXg4dw5uaAnJtI8EueqLh9qohLOY9V8AWrB880UTUWgPfwx
kEdnAXw5xYuP3O3jIIktlHNjl31pPRo6eOXp0WbFwZMtYaUJv36zSIBwL3yLmvlnEXr1TjefCUCB
aKmghOCdQQxX7aCoMARPIebEsZr3c2Go9YQA4zCDwwwaveVNNggu748l+M1LYfSPLRC6Kyr/LyFu
PipP/c1ZjnikJqVLKT3mPQ5jKIRnuhoLkdBnlz+hSHYGegoxZ3VZ2fSbfG7aLFBQVmhnd4xqdiw0
DdkUmFMopYOzjJx07To2FA2vsncI1zkBMh3uqJRfAbmQ7oWoSxXCfAkcMuGaMm/o0BSEiS/vP6Xb
tPGNWa+VLD8bfUt6IbjWnZf28c5SNXWz+DRBOXqYMlIP6IJetOtxug/sy5wyXpimSG4R6ovrlANA
6wa5N3QuOVTQyKwT8kMaqykvhjTXCXvlQzhthwQUAa+jOFIJjvcG0i/mxYWEBsuXxPRfg62qKw7D
VdN52AbpdO77wAg2oTk4BCfm4G6y+EAviXCVgYWwJu2AksBbwX2uN8aCx6+9HouPT6OyjMSLArmL
MtuFlk4w5Tro3GodeHgL7XDPMYGYhJrZu5PE9SGauDicYh0T6lPj57wKAV1MKp3otBWWGRyHXnzx
EhNws1RPyK9q+nnBJ/AdDm+t7lbCoLvXItI6yMZ/T+J+w3mYPcvM6gMQLH+tHcLB/Jw214pmu7FO
YFvvaVlwyKAz/MvNrepipIGB5mbYqQLj+EczpfOrL4w9nsoxYf7ap0RXYVyOsxrlucrjU/ZJhXTD
A16llagpraQq3kUdIYm3+10nOF2g5nNPTtVmGws1gp5NTgNubh7CAFhYVlj3qdLhRmUe5X8kiZJC
4+Uq2jZK0t+h/95tsypsNl2Jo91Qb8mAdp35L/lGtps/9kO1C0rnROUldyBvSHvpoXJ8XD15BVDY
wGqsim9h2w9vunVe8J6uSWYzH2Mf92CfP5pzANIFopNIKs0x0yoBXwySVmY+bEGcR5u+Dyim7Je2
hBkTyDZivt9UNHpmdeI+/YIokKgP6/bRuRfc166sqptoo6dGcdDWM8PIlmOuLuyQKAlff+q1d6uT
mbODD+Cwrwfj3BUYTz46Ep1gDXdjqi0vnoeVnQ71YWD+RbZ6HAFtcHGaIncb6XgT/rYyXR0dein8
k+4p/Fi+6HGp8BnOjrcSlQg4xgAdUaILn6EvQ/ccSPhxFoyyu3xwIveamkG7/yhaQpvolqIhPCJ1
g7PNrdNa3gwt2m+zXWA1MdftVee4jLZLT6AAW66So8Onhrazi14+5Mr4pECGrNo6DNYWmPZbURFm
GrJUt631CL4j3DTil2e04pC7/ZsIao9uhuT0VLnzdmjtaZU2gXumTXr3oV+exqSsLo2tYPmXwWmO
1ZtpBMB8ijKmezD6j80QfWb//15UrX4mdJ7s4ha6FlrfAjykbNZ0bdKXBdNitDEyuzhf2kfa3pfM
TVel4EJrtxefw7n9kTQcvqmKkH1Av9rIOhvhBUEL0bBpMq8jZru1sCkLBS2xnqpNDHL0ZTYzED+g
BlqDFLp27Jj/+oxYk7JwXimBDj2i4y1hcD4qSNO/ApugP2NHJ76zWHfam19w3RIkoxkbaLcHc+56
9zbO3upy2IWeab9U8r3xTLVxA9e8z3F1QQed7io7ynZJgb9PDnTBxNy+Kgcvr6gJfu2tQZwtu3g1
PW5nuBFMNDtwJcE4fyExBW8wmcdFgrY7BkHrwqXbWsNocxSnQNF9Rh6vnZzMplzH9DUF2b+qaBlH
MqW9zFreA8VLnabm+Hmo/F9+Atyyout2gSO3M1lKv+Sl/RRAHWeoXZJROrCx8BYZ+6iMmnsvyUiJ
nAtPh3VFd9RtfJ+s7hBC03GOwJLAtFqCkLynMdDAEnoz2M2JV+7iEbtkHIdfjHYK9i7pvhsYaglp
YcI4ISepacaxSuqWClNhttmNflV+LbvUO2t/Jrpg+b/smcxFTYJmZX5RBj6ZguHjukRocpZkk3pi
eugyDmlxV+wrZ7r7XdgfAyO0rz3a01hNw53nMNrzqK8Zi5lr6Tndqx9+qwywbLbly6Pv0TThTFST
g6TLq3Qm+tSQSUHrhw0RKU382SnepzCImbUVNMF94DNhVIXnoAsr9v4Myy0RaSAGvUeObzRhGQHO
9QTtJpvlFWoHPmY/nqCXYDGSgLw3yCAv02QljGwmFq45piCp6uaBnCVxMa1ftkZevYy1k5gKXycd
GVBR/ewNn01l31UXMdpkGYGB6/3o05buN7gJcqdE+zyqSp9p5tyNaX4furx9CsSWBr7eOJJ81RYt
JKei+NfIQrWpK/ENI/yLCpReOaZOdijk8FFN2oC5GkyIH0fxIIGqtBBd9lEcPMRO90zOCMpYtty+
gzhJnBf9JuPdDxq5CQ0LR1nHUaJyOJMbzbXlbMtr2aD7PJimck9jw+MTmtaZ8w0MSgPiXCEBdiK9
37vDofb7R3yhxCTlkM2nPnu3TCtg9rBeRimgDMjDA8a1QY351pJ2tmb47kFbnHjoId2saiOFGVx2
+NJ2RZSWb7jlbR4ZShcigOOSDC41VBczS/xrGCp9/fhTEBgQ1QYNax3NFwGdoj+g7/gyBN7rAN1s
5YCrXKsqDBjt8+HjTx8fDLTvp942DvlYB7cgz+CfteF7JQQRvZj4wlvpD8em6CcEKsvfEdwY3oam
b/dYj6GUCKI5lVLWlnyh0lwJKrDbxwfTFsGuQ4/zx9/5AAt3dcuExJVjfDMDjxy6KZyPQZDdkzGP
b//19x9/wrpFVlZfgxB2d2Zk0E7pSi8+EUlxkdrjhFZUP9nIWWIrwl+oIYmwNXJjE4OY3PH9QcT2
HRJBGsKkFYueHktinrSWb/YEl8ayyNDCiQFljLQr6eXFxp6remtpil8zmiDQeXgbTdsfnhNak5c+
IvLJ1E8KaNF6klFMpm+y9lv6ffTi7xmv7JoAYQrn9IZt2lsLX70BfCpXZRG9Fmb5Kx+iT2IID5z8
T/STwRrpicNzRSsHk/a+FhHt91qerZHRSiYACRXtyS0yxtPDe55/Var/hl9yRaCjdRiqvW3VYLzd
z6nlMFZDVVwH6qInmsWc7ajaVAccKw+eGuaoCRwheBxVvKQ9oGvgFEdadkfWBFQp3WPWCtdFYn7L
R92swrfO+g6Er+AkJU/FMLoY5MnSsfogA6qR3NDik5jSA2ojRtBYgRxFfBsjkxz7g5TF+CBry6Qp
/XW20tOE/Jbg5gxJhec+krTJiLesb2judhxbu95f1Sa9NelnjKO1cQRFE1Ks0okOne7RpyWOxcEH
4pB2N+MwpmP4WTili26F+iCmaDRaSR+vTS8uWUqLhuFr7gVs5XnDsltBQ07XtI6dldfwPc10ORU2
h8SYUniz39PeGVaxIwpcjHm7MXy1jt0t1+FsBCmDcIXvo/6ejDpbEc22FNKFAkGmAI/ohLbNjqkV
9XDm4ozqGo6+y29Ri3dsca/UeTNBfc6zLt1NNEfvI0JSd3kuahNkJ4Gu0HbcH3MEDLdIF9O2NzwR
CXPDgfDI7Lha261tYn8Zq52qYRYJl6cg4HAmvWmN/GbaVpXz4jEm0mDJdiCJQIuFzk+dvCedy9S0
Id4oagRZ3l0ZEaKmDlkAulD4+V6VebueBoJATPLP+Ornoa+atdFVYIUmst/zBoBaKp9Dm0BaeCHm
toyBCNnkVY5O/Rly8H50iNBk7/jpuOaBsn1nJybBVWRCs8LTjA93NokS2yRHEJrN1ZNdO9Uum52d
5zNIEob7qN2BiULglvR/21XQB+WWc+a7NYp7V9N9lH5OyGjYbk2nRXgV/YSXzxsZdUDGgN65pFF2
ugk2RGmRvuLWUAHzh4YGj8DJypQ+I4YuMd8YSn7ldY3KBzEa3OCKm6oA/7E1Wwb0HUDbcdljCtoo
JdFsKW4OFnfeHx9JBBranNFA0hzDtjlw5kTdGix8i5KmfQLHac4HdvsCLOMU3xu1nEnBMK3LSusN
HTQ2HLsYkhXxqc+K1IFV0+/yWAJNB+2ZmLLZYPEoNrChNhlumHoIagb0cA9LYmTwX1UXTN4JuBbi
3WyaTdjHSJpcAnOabYS8aRuTAmoZySP+BrkGLTmvZ0Nv3YixztQZkoUwZ1aW09/SlrgxDiW3mOCb
1aCIz4KL+71NcXlYFaU9AQEMhE04keX7FOMCy0qa9rPS1jrzXwttH9KMXkpt1cGGgftzR+bVCi59
IX9kRNug5P2Gsulbwoq2ch2oPSGCmrQBtj4QoltNtHzoYKyqUXyCThqu3Jess+CR5TsfGtrBdT+S
uICqKxpxcoJUYkGcXupNOTjtMVI92SsU8aY3JPu+fKuRvKyHNvR4eZpnyF+A33OUlODTTg7GlY0y
1U6SYsDB7nMcJ9+h6kC0YzHOawBB0RDuTU+/TOOZXJmvNivRpmUctfNG+WTSrg89msvS4+QLrL2Y
q3AblPaPsgg+dTx1sbYBmiYjhXoxv2U6++n2TbknV8bvvWNQ1l8zzOibWfSMGmYSEBbGSGjTjKhH
9Myts+uN/m41GeAZw4+uJu9F5scL94y5eRkTM5Krd9QBb0HRD0fVeuT26Z9EM+BlSg0yFPGA/L08
bVG6/lmfKl1X8J+lXa0FERR/FqdVRSa8OC39U5ckm2jyPpeqbNdoRuGDDYHY21CGaUvgMcs7H1fe
ODAnxLbQd5sOk89WJqpBLKnCfUB19A8X9xtoyiZdxnUcdL0Kka8L2/jPFyd9TDAhswQAvJ444i3E
mq6jdueSzUuLnn5+qq9adNHS0UrXvRe6uzlaZ4rBrGFRlw2zzxElW1LfUaLa09M/XCDq4r+8esrl
8jRKQ9s0f5P29WGhuoY44pPkmAezqqaayEPg2pGxr7hwMssGkph9Jo5EWqFvUmtQp8Xt7y/jLxpj
XibXNC3eRwuQvPztPbRk1xgB0sMTahqGFHMCFl1tisx5K8DX0svlzSzJrvKx3/2DvHH51n/IoI/v
//5vuMaQNWuPd8YTJi7831FgVYAvB3WwOollJE1uKPtc5G2dQZPytvzGgRoGFDLwUv/+d7aX9/63
n2w5rJ/cuaZamGd/vjcsr4C9kWYOI6gIl6BpnrCmbTAYESUcREs+N8tWM77ks/ercOd648n79FHt
ZZAHfSP6lY1pspl0T/8tH4HUz905jev+6jjFNzi0inaz+U/y1IX99vtlC9MjSdYWklvmd3nqlNHy
0VTGJ9HV9FeM+TQsCoJiiVdOhOzvYvGAEhOPQE/OBDH6xFJfEODWKED7aYcqMR7s4hIkzNwNMl7q
rpkOiV0/lm1JfrpZbrsa/Z4rjD1zY0Tk83s2eN1+aGIGDowmVhmCi0tph2jlXAyTVROjnojtPaPp
K4W39fL379Rf707PURzIPNN1bYaMv71RRY5hjVdanTr6xquGB3hlkmRY9d2XRlAJwqtK15Ybf66J
eN/9/c/+6+rGz3bJKuZM4thIgv98k6S+PaB+b9TJMtUWjG+zQ6TZbUvX34DqGv5hvfrrcuU5Ltl/
jqO0Ztn67acpwjsr1JKY4m3j51CUuDEzmLd09xMr+zWW/s+//+3sZXn57RkAkQ9hEBiBh2Xht5c2
qbKKzkfhnBLfd7eREa8pifdWA/G/6JZmxzIiiAra/oHxVJZ1jsxLsNsWHk3AZTxa1a6EQUvK7CI9
y0oNUVtwqgLyAO5d7hIWrLkNnIegqU7U0Poflg/7rwuopwAMurxgUvCn316yPOrJ0ANcvRgIXdhI
tO/jpr5bnRecRlePB8syvggGYUpzuQiqsDFmIz22RY44eChEyBlpyK9cpZJw77lQV88oP9lRGbzM
+avvVPP+71/0/+F21pAPLYuXnf3+99dc20NkzqVjn2g10OB3mHYQ+Er0BsMTDPvWhjCbCXUXnCzz
D4bm/65t/x/WPO5kVwka0LAgf98PXZq3/GzA6uPiHqjyeVpZHsodUiPPlmCa79f9dLVar1zJmHCf
ZNHU1iO+aTR+/T/c7dZyd/1292GQkR5hhPi6HbFc7X/DQPZmlAtozNYpVRXr1aIemhfNz537L9zP
5Sunch446kPDNYp/eLLdvz7a5NC6DoI60k6Zhf927y+zLg8MkXkqTfMrPcES5YiYvjjePhPpEzkP
gnCdjBaov4xwPiKVSSAxUO6+uZF98FPD+l5b7mHuCuehFyc69+vIgmpbz6gZAhX3O2KT9MMorfsc
UmKU/v/l7MyW60a67PwqDt+jDSCRGCLavjjzPHDQdIOgqiTMU2LG0/vDUbn/EtUutR2KYJEUSwQP
gcyde6/1LesQeK1xTLqqO0gJ4tfs9G0jc5vUQ0ZuJZraSxAFa0GfZYFhRG6ySrH7jba3joqUYBor
e+pEs2srLz8ylJiXBjmaJXkyUK2tEtWsMQbhEhIc0q+aMt1TBnuZkX+J9eDJJDh3E3sMCnvD35Gx
jR/dWIF1GE5BbNrbfqigL5bayRDd+GXoxU6LUSVpWfKkNAo3itpT3fUTczGPYWfNiSpu9WkBet49
5UBtmyC5tXVocDoj//mfn5v/ZMP2dIxQpse2xwHisZj97XbJiTKNRuJEDkFvuccpkVuUBl/jsHZJ
OtGPboAMIxnRDMQGB5laNgvIzy/t4Ms9rF6GyzRZgwpdsdmmW8/o6ROgZWRYUqp9W8lXUEVwN8jw
/c2Fy1+feE93WGUpjz1XuI878W8XHqQdshVqwMNDJirRmEza+B2ek/yaZeqLC9ciTSVR29PkY31K
mUnn7a3xYJpyejBekNBk1F+sWZF+8lOszZ4tUA8SBM2wU+yToKCvGEO0xgzQMeXbQtbDclQya6gZ
axneJ4FNmuhjLbOOQAQBNCNTPxhDeXtUVg3n/lN2Q6zAwugNEKXNiB4ys+WjlYn7oDELgXigfETP
RIRETApZMncVHTz8k95G++KKcs53IBDoEZo6Ud0LXuFr5g8kNuIG2xUNOi9p9p//+a4wfrXreDp7
NKuIIXiIzXePsV7V2LCxBB9Sl2j7IbzUDskEyNnwF3ng6IOGGB9jVo0mhQWOqMIVP4SIIhKvDLYq
+c3qbvyypdowbXlssBCxtlnvr6eKagaXapwO/Hr7vVMjqQCFPxS6uhDCh+z/DvytWDqks5mDXm7C
CaV67jB4i0L8q22Ec/s3L9G8jv60znJJLtZB3bY9dsv3K507mWiyaR4ezDASyEzBhNKv8HvmDUlo
0J4xkdc5NixY+v3j3iaaKtM78wjmWix/cy2/1PvztaA1NkASU7zKd2t+hjunrH19PMCzxReIO2Ff
NxXZ0r236Ft+ab5pIn1l7rlqbM1YOS3XpvXlNUjSfDFW2Y25PgDKprVWYEFxWCBRPE7D9OU3F/rr
7mRTUMyHEsxNHBDeH81SEUawQJz+oCkTg7rCjpQF+gl1rMc5LXF3NGB7lpjav/q+t9O8bVXwaHu4
t09a9CQmTCg9QIYwUGqvOkznSrnZKR37c7gZEPo+ldWQLVnuLo3XlM+sENmRiSWGo75cmy3LcJHU
5Wq0ErWeCu+znzff9An5ZzEKf6PpTYbOqsw9Es8RhMvYork4C6vDygcF70qUhXa9FSj1rdqRewmw
lXC3zFk3ZlUvSsxCRwkUzESZtrFa19m2NamJneHkO5oFAnmQ7W2mAq4vqR/jlWc6pysJcWeSPvJG
zV0WlswhLjAWfrwpm7HZdGNhbR8HkIKBHupX0Zwm3JK4Q3L7Oo1IEIizbx3z1Rgp5+MkeM3M8nNa
c8QNIqJSiCPZ4+D8rnT0IJ2Y3CW9l3MQygbwbetdH4toTNPwSDDjM4ikz3ox4Y3Q1j1Kq1NkaE+1
ScBvMKClcKyAbK+PDPxjPAczn0mRJjifKyNffR/g8WANAlhVshPAdg6Mi5FG7HGZv6stOfym5vj1
5pcGJ338xp4UwDjmkuRvG0FEVFSJmoswmwSqVqKWjxq67NcuHmCwUgwQSGT4zY3869MvSQa1YX8z
pHDE+3qzCXSz6YZQHdwkgV1VWOe07bxjrBFGHnd2tJpcsW2aiC4NqqwMM88PvYJsbff0z9divjvg
WJTpJKKyE2IGk/ovz1SO9cOoYGUzmtZeKsfNTzxEbMGShi2y3y32DWtvh/5Zg1e/mv0ak8OdSJqI
9yFOiP0kzFTlbn+OovwrhQiNY1NblggdBy2jdoJ1tZrCu2D8typQZi+nQgF4rtfFMJi/W+ld45cf
hzVe2LbgZzEFZ9R5b/rb79NKmVRaiLYP4VBFK3dGDk6Z1A9ZHdPXfnyMZdE4PN5L8nRZl2O0J55r
IvkaJ/Ti8a7rI3lapG6Wbsgw/jAMyXR4vImo4pG4D5jglFw9PiW1guYhrYtFUDXTwRwSBgpNA9kC
KXqrV2KVJBgoru24V9XEMCW2xSGSsZZBTBj+410dZYoW0HjGOS4OceiOa2nX3zNv1A5R8UiUJKBd
ZbUvlwRxhgvhd8iWUpHtLJnsSM9jrh1b/oEMu84H2TllJGUsmvndEbMQA4lDPr95vOfVEQdKPdd5
izuZYlXo91w2mGVU/Nz4Fm5pvwp2nEXT3WBbW9PVkdkM4XPVsmmxiqGYq16Id0NoTNwIIysYQOFr
mAVy61TY2ZgloBfX7GhhqvDl4cz8Yb9CL4jljqADOeAHakfGMmVqVTctejMa8MEiqy6TFVKAq2jY
CGxaC9jwwY6stBQUVLI3GW48EaJpvORhu6rRssDYIzsFKG+yNEaLjFs8QduUVZo8Stc9OZlY0Xv2
N6VlbB7l2diXNysGIlYGCbk7VhPuGoxij6tkBn7Omb3vW9iJREHAT24SM1p5CXcDxxcm80iE4Glq
zUkTRXuKET9xuCCHtzOtaakaek3En958v9Jf4kD3oIePSG48/xnP/zKpeIZ0rSJTM6pLgtQga6H2
s85BHqTXKkYwWyQosOzetvcPuw7blgaQm9GVpgAup02OvX3ELo9bC+gpTcohDxGvCi3fhrAVF0HN
cdqT5AbV9R94Z3eN6I2X3krEIqkCDQ8oLfmxkNkJlcusdpInmaA8C/BRbBtErlucW6RnNZyfyN5i
9ujbLwjGQP6grtkWGX7IBAZHQ/Yc85/gAz2iK1Yr2lCGtXPT0NibmbULOOyjUZ9MGD7qMBLpw+gj
ySvjU57JD1aefXLrAGFpG84g5czem63aaJ0jd2D7sfIF0EV0LP5liKtPdeZHhLPUzjnIpl5Z0a4O
1z3fNG7VcOMyF42NPf5Hh1JPkB266qkgEanHSPb0MKaOsyx3qLwXE30XQxj2HEnpd8qH9loYE0Q4
Lc5BzyGv6tLoI0rYCmIrt9HDXeyjsL1ZHRMmjRCZP1T4pgeTvfVqI932Ifq+USdJMI9D4pp46iDQ
Otyvk3mfUMa89GjEF0mUhoiT+DCt2jNGHoPVVrfRjdBdIAUNUUsohltEoDrWxLjeZJEb72o4fp7U
cqIL8T3HKebFAcPfGvpeiAvbF0/oBfj2k3oezdRZ6RJmsJZg9rJdkMHsvEs3YeRZ7K3RLp8hMwTL
UlUtwxMrXYqJCWtOONqO6B1n1fDk61hOERCkOyuAQWf1wbz1jgFiWx0JpApPNEvCvRWzCtU6D0Qu
WsIPRUI6MKqRVccA62wTFNq7DvVT77LhO0yovUKg0MNZcOy3Y/KtTJCKou0rT3oUzcoUDCcpwsqT
l985qTQnWr3pmgakt6ycWGzcguTkVCuCvdvVVJk2ya3UtcvCza07FROWFa8+501rELGpxXginjDu
ZAvMUKwxNXEywPw8GirW0B/5+cODnZvLSHeHWyzz8YaCKuQOmBZd71QbaYXujfgo40oq9aLiOEsC
VRIfCGLAlmJSdHWVdopd/MQBQ7JW/1SUAz25vH9JTAjvPWb6VVMGVwTE7nOS/MHGwIQVahE5w5x6
OElWgYltEzGvRZLXWXZ+hxDq5g1G/UJb3tjo1SiWSZinhyENjtlwGJPIwVrSvKVjrrYRjNJlUCbw
KJElHWGUPdX6IHlJ38I22Hv4ZIhrQwQ3In7fRIy1FwScBguCCrLXLHlta7EccFsdI9Tkuw6QIVPG
+AgSzF0qD7h5mJfoGh2LsrJkSXnSkmBTgohyjMIjUlYn6U3psLWT+G7ltPqakge/KHNrpel40siF
BRWYEQcYjNkrWz4LFRpVXm2dRp9XtxiS0LctqYk9LEhDt0oZBm+D1l4MQdE/pqlxiYrIcutjiQc3
WhBfoFUlT7MuL14svieBvRpJ/VigC8AlLQe5jlBN5QHzboSzxXHMKJcrf2Xn1he/AnsKDcHcNK6k
bk6TK6p7fg1xSUwipAcmwD3OL20bpBgFcItNF0aSNNr0yVsZuIk3IbblNa6YjHSCCq+EZyRHpZ/N
VhcXji1o1eDTXHslcPIja0WbZIq1S89+OzRqVTimOwe7wkyURbhBuqXDg+Wlb9KR3I1k2EtR4Tmf
/2mGwtHSmGktSHdcHo7huWcVWjssoS5r0HNlBvFSBDCRNFYlKeRzxVKZOXV+m8Yi3/YdDLxJ2RhO
ugSLj9+6y8rXjTWvZLyWjsRLOdazZSQ6wchFlTcN8ZvufbCTixW1zmcb3kYtqxS/FnjXeOi7Z1Rq
y4f2tyB3dTWG8i1zCA1DRhTuPa1ZV75mnbPcGteqUzeOlH8SXrtzO28ih35lUUpxMBr+RM6B+zCr
745DVIFO5ujOap1LmgQXkx731azHz6NFtiPBziez1r2dqYj6mgRS2wB7IvDt3oBW16/baLIJA5P+
wqF1SS+OU0dITLo90mZo6i7k1Gzvs6QyVuSaPD/GMm0jCJHUlM11518EsdK4P+1Tk1dHaxZbDwG6
nTQ5FbGl9mZClnXjBxitu8ZCmNcPO8F3MbKyP9p5sY2C0DjJzj5Obvpn1cTexUcWJGjwbJtJ3aoB
tnwa+OOyILrtEBn+KpyOObmtF/RlSIqtUtszeQbyoitvnfByREAaaAVBEBjjp8Jzw7PEPmGMhnuq
lL1yJwEl2+/fHs7yJkJjVGXhWk01UZuNu5Bg8GKvaZaPYUhTCm3RdsmqqgxjNSBtXQ8RPaKCRvSa
eT6aVr3fJ3EZrtzMuJd0R+L2D11uKsQIlvK9fYSmZBH6ZYJAD8O9lWO9t0us7/1sYcQhik9YCQZ1
4VekxcOubMQNRWu+GmNVIgIAcsshD5081uilUbmKhOW23EamfIt8Ic5yIqodv/ze1NNP/tBbG+ah
xiLMMC84eH0iPW+OyrGfPXi+iUUkuk/+HZo9TqBJ2T/nJJYdW9LnGaKOy2aEsUxy5s7A9mtSmj/R
23vJRlM/phN6ld5P9mlEDEiKbXU9OiK8ICfZkEleo+3DD2m0DcYTcrQP9B+NNaaMdMa8ZxyYJdy5
iPj4RB16mkfXic1YIG/dCxcSX90kl3aS3pXWiR0hoIyYCCKwZOxX1d0Xun/l3b4/ACdB4gy3Rx2K
aHqTeiI8Ue8LlnEk3ZCMwZTy5K/AahLa7gRoCltuzslaWVbT7hF51KtAuN1dI19XHwL93LRajRJe
QhmSdrLNQ+ca65baalmKaWZCeAezAKFKHX11yCLbD32LY9XLnpSRsKFl2rMeWOU2FgTUOFaM+ET2
mMHJOPGGqiR2F1CCodnzzhns/JLvNXTJx07Uz1U2fLCN3n+iW4QeqkzMa4fJmvYQgJkxrhHzJcDS
64RTC94mrHnddIxqfbqaLeABlfXal1GkV5xIra05332QfQpt1RvnYW2lzOYEnJNMR4KnyyYx9iqB
Z6xb3BvpbKrCAVaXOI86u+5PAn/ozq7cr9ABTJxjx6phSjb545xYUJVrS3rkHBnQnX6IgGvgBIhH
GadiLlrY1dgf4Pi8VtIk7LjM76ixC6h5LrnPYXt3Rea89Txg3oQtqE3rnMhrS38qbTQ3rCb7KHCx
Hw9tjEHdn/cMjlpDFh5i65NdadSDeY0kuaxLY9UgWTvUZRXtw2y8BdVUbCxr8j/ZIWqbwV70Rdzd
go6sKBnX4uJM7MoK6TeBzubNF9bVkwMekB445YiX2otSj6grPI7I+85tZR3JFVJ3WZf1vetQRHYl
MX3z+eFx3/Zowpe9guFStyh/W0cMT0OvDDKshfeB3cdbyxE9PEafzVgCJOjQx66U06qV1497YnnC
V07YHwB2Wkct0zFY6ma+5TfzcYDHzYyO1daP9WXpoQ7NVRbcZ6QM4X2cE5PBAtAkhmfSSVlDEhib
xCJSK9juc+p+9icJAMXwngktR1nYQDTisVZLojrZ1udxQWtie+Juw7xY+IwRgYOHtVWu4zxRCxpn
aK7yYZ/pDfukskDUdGRf4zVeFy31QFoJABdpMm29tIdukBbWia1mhA9hIkAq8++0Mrw1UxVzWSuy
yzVzGPe6gSvCH6TYPLJDRSE2iHmSY8awad84zckcwuowMGRxpbrxzyH+jUckzElCwJaHVGMgcWyr
xrHZFr7+nDMDILAZb9Xc3prq8I+8Y4br4XyFj+nHJyzWLM2m/cII/qXPx4vScHVZVHBjXsc4HiVG
0TpEoa7wehpbLdXrZTOzjOpYfogiPDhVndZrf3Y1YdWvr2XV1Vtw6PisDPfIQtJt8Ve7G8KVanK4
6jezaQVIsm5imoByZ9EF8xpGCPUrpFcjIGytsUd9RdrshWHZAN8VC8q4ydLUprQd1oRtI28Pypzz
Vl5felDjB6PxDxkhtUe3Sr4GcBO2aTDg6LCYghWCedgDkdSgn10j2wpJRvOWES2oC0ycTS5rdRcx
haQfq69j6I1zgDr/VtQtaj/D+2kyd7GjIV0BSGmOXdCIQxZJGmaFbA+Uw9EJ+mzpT8F5qMJ+gwnA
WyhGJUjAwZzYDFllyGuYo6Ja0rfAbjb0+9ZR9i7yh0uA4JLAYfO7o0Z5znT3NLr4ImoLT0o1xv0u
RJa50jXxxUJxvLY5UXBo6qZlx+u3c9SH3mVpMAXbetv3Tw8QFLWRzoPvLQzIbA/MBFJz4+KP0aKr
QnXWZPtSoVpc1o3K1qVr+xzYo3bdBUZ6poXs98Vw6uVwcDlDHEoQYC3KujWK3wSqlq2OTmxeDYKD
nzifc3vOBtksunRudoApbF3x5R4LQPeIbskopn+/6mKvWjsBdP3GQVZJugHJeVXZLlNVXY2yHT+2
GzTli1IP1LVGiG7hWnO6qb44rTwSaM5vHjzEhkS0L73iCx/WQ9lP+Wpo82uCVWhlBKgvK1wVC9C4
H6pWvHRlNGIzgvdNIoMT+2DCYBAtWfmh3YZ40FKzOvd8z73Xyw+A0L9Qqywqy0232Gopc2lqbFOV
Y6BJ43NVZ4vHKVPl449GaVraYp87xqY2GL1Okr1Ln7uWXpdeKjOk4G1JfhbfDGBc2MOrkbJK7vSq
MD8CrIWi+DUY8MwAofXXoZnijzQ49g+mcNfYLI2VXzfBBmfbLsAdk0yiXlsd7JjQC884B/+0Wgo5
h8bAwjYqufAbHEEIpnGrmS+JoCVmGK3957S08y+EOQRngto57bjGi5faizqwPwsg41czSvdKd9Jj
XGVPxKYx7BUW3Bd/uPeQ1lFgacBkE7K+66h091FjHusWdH7dC/nWGZFca6Pc2+STXzmLnrjlC7se
9sypzJUW4TF+VHCg6pdGxPQiQnXMj+QhaAPC6BCq4+MX3E668z006EfhysTo3SIL6Eee1RrFauhw
fi16lh2vFp9q7vVFGIzNXkzdgLNKy9eePq5ZJiLSBfqjOTIC7Yzq8gMEOQvIgD8NKzIeBQYHuhJD
bKUrR9J590fuza5FZ5wX2FkSmpVZ/OzZs72yRjiI2nfrVvDm0b+VS6H5DZWzb2OYic+4xvpF4JNf
XrVYhKZp+ObYwPkmPfboCA7h7BWcF/T6zzKO1A6WCNbzbvqqbeHy4PjxLr3Z9ge7N/vlIMJu9cB3
QRWAnTQg2w9M0tN6k2btQzTJoDg52DQvF4kE6EII5tZyFF1YjnVuXtZbq6fs9lKOU2xBdoeeN8dY
vmg6Egyhkx66JnlrGzs6U8pXC2WT2etSN+3Dorn3jSf2onbYUkbSGGma0smbP6er8QSdN1gJSdRg
0Hefe0s1m57UkCVx5/Q+HUetPbfnoDfMFpWmR2gT1vruseO3DSSJglQ8xWmrEvjCuCexoQK1G4gt
/2TX5p4wurFz9AsmWl0O5T4fGJmNAIeAriyBmw43JJ7OwlFMSnW1HlpT7H0W2da1awIO9fvkJsal
VwBCWqXh2O57nh0Oou582Ekb/6vqoSa4quVuroBsuJLMe93ryf0A/bWcXHubzsNE6MSEK3BtAOGq
LfMTsS+xB5FsnKN/mjBWGX71hb/D/GK26yaKjFPdVxezH+y9NmIAp5d+8w7FdQmxxaZbRIZzj9Nl
Hyd6vaoNApJMu34uU7N+SlVs7TOroZWoZTd1IR3Rgl4fnJRb/KG7qbsuO6vauogTaFS47YaOr/FC
WEm7z5l6FKq4pRKWW0+6RO+zIWAw3yNpHp+iFLxFMrqzfiM6x09p5UpCXFJjxfJxc+wRXABRKaSA
s0RP4WifqES78UoPeSUUDI8Y2ukdzSpDusoeF9Lua57GZLwKXG4Yh0kIwwcp7prLYmuZtbvzgcws
S3LEl5yVJaOI+c6toMJg9W23wE8BdMk8YBBeW8uCLRcfdh+us8F0NonRsq9ppI/qXmR/7sc/3RB3
FqldHDHNIb3oKnvzvfxLK2majOlLnZnmq9lNuE3RP4L1KI+m7P7kzB8SKIiHRKD+vbJbrSzbzE81
oJKNwLW9oK0NUyGwnpSU64mF87lgMSJD6SApmjbhYH0tqzH6gN7gk2uUazC/6puk3xkkr27uilPb
6uGZlPudgabsZLaMD1zaLTuZT9/6qAixNqRMrkhL+uD7nzkRvWR0jJ6KIBGrKEyuRCzpTDKicTOF
IQbTPkp2FPSnnkzchRb747MqiSL3mlHi8a7ahe/3cllN9KRCO6jveLw+mJRAZ1GeNDPSt0YOGPdA
pjsBclX1IZHg46tEVZ/d2Yrg9+VwrapCv/dGDnI/K29jUX/PW2hkZh+n26TXnI9E8MyEukm7FCPe
j6SfrI3J0WtXt15MAaXVl2C4tVCQiq2T+ivhxIiCabEtIZCwVkHJJ9++qZKTQj198AntJgXVPExY
ZPDzIJPdo+Sk0eWl+iI08+c+Hj76hTZsQhC6J9/oj2JujdgjebEdnt9VVqjxgo5uvJgsZSttINTS
a8fXpA2sG9lkmr+wuLSq6ql204YhNKnVzyGWzZ1NqD0YCz4cS7991r29Zaf6NS3CbeEUxmtATrdj
6tlnxXRlm4Kp2KjCaF6dKttT+K86G7f7gkwYP+B+hFADKlJ7M8rxcw/05EPoYQN3Pej02UqmTXLK
JmRkXib3TgN9ilO8azfHImyBD/O9cYAki3kkHeN3AF/X2uvtE3++fbuRTLXA/84f9us1WsstvJCj
vJg39yX9aP9JN9gsFzVxu2Sn5ZBcGButGiqIaBUR57WSa49VGDrAuANvrE69e436Z3TshJ6Rr4Zq
dmut1uvL+vL5grNs8eYujKW/GNbD2tzIQ7WPbtGt++B+Et/B3lD1ljZgQdo5SzyifBg/Vc26lYw+
1km2cb8OjKt2+j49jrf+Zr7UnxWidXwmeKIc2E9LGtc+wazFWms2bU8E+Q73KkoQHCT6JRyzcSnL
8CVsyw0pahVuKQaVbemWO0CI3daPWwsrvvKWsRi1vdvnF2x3hGq04ee+yAYeVHvN3Fp8TSgEFpSz
GmjQxNkFeXEiWrd/K0pgAO2gFecRyd2t7fUPE0GTdd+lH3kn3k5dEVBjRulHOslLqZAgJDKs8JZb
1kfR2XTMYsrNOD8KDB85F/H8Ua3tBR6bcXNr+hWOzMMtAVzlP9+cO77KquxtUiMJRHy8qaySLENw
nz8+dEIilQKi1BiNxOrgQG07+BXRUY8PH+8lNbdGm2Ung3HagcnXSQtPGZ3bTTUHBnpzPuXjvXcf
KqYju0l2q3iOsioyZw5RCyreGszLNkPqPj3+ZvJtuYykokM8x/X4sTg5DAg3j78Egp8fqjlWb76C
vje1v32+zB2acHhw8p7AnsebYM5Z8+ckoH997vEeWJt52WfPTnEtG/P3rHP2a3/yq2n5uHQZEapk
MdNdBgapzqDuiKYPiu3YpKo+6qXZbgvwbpMk1+vxb9ZzWNnjvXefiysAToZKFfm16euUV+FGkZcM
4SSMmhUbGkSoOfKMkw+pZtg60zyetugYTZYeM8QhxKDaTMmQ+tebx+cCR6W09Iqj9kgFnd8wj6V3
GnlzfOtgE9cYakgkhM6q30nS9aiDisOPGCzG+z+0g//jJ8nuDyD8H0U5Kjq4zbsP/9cLdv0i+/f5
//mPr3kg5f/1EZx7VdTF9+Yfv2r7rbi8Zd/q91/007/Md//r6lZvzdtPH6wfTP57+02NT9941Zr/
A7afv/K/+pf/7dt/hewvEF0h9f6/k/0/vvGrxLpf/MT2/+t/+4vtbxj2v+FQm7XFrieYqaDf+Ivt
j3r03xzkXaZrmDgs8kI14f/875ZH0L1pgWtE2IExZBbg10X7+Cv5bxKOq0C4jZEIeZ/x/4b1/0mS
h/Ee4bPhIXymz4sH5b1sfcIaRhu1pUerSyLX0K0iaQv2FJs9cJYM+yOUdiSGwaJh7LO1ScHIdR1y
4Pwg1qVbbTzlgbNt9bOWJt//9krefigD/45AN3/WVD6uzvMwdDF6tWxeoHcivUASu+OEjXW3YbfS
MEQyhEmeCbwm91Fq3AvLf5KE9VDXxS2zfaxTjm0YuxZXPKWVG60T4Bw8+hzRXBmfmEZ4C3100JHM
otDWjzZZhsVgsrulKPyvv7n8n2VWf12+4IjourPW/b3MSgVN0rOdW/fJG8rPaipiRmtxBQy/LOEp
wD8NjNC7hdjTRf95xFt9Q25wzGwnPAkmOiczSA9VQ2vIgTnkzgdftzFePXTCUaHBK8/ojkRmpfZd
Vz+Zjlkf/cBYFH7Gya6kr59p6f03P9PPKq75Z3JMBFyYC11sdhiXfpYamSIKci9OxZ0bHZYzk/Bl
pxwIhn2wb5ELL5yQXEG2RUQniTuX4pV2IAtlPMHN7LeRW726w1gdkadsHn1oy31B5NtS/ifWk52q
YhEg2R68oPmNRePhWvmX/PSvS+fZsXiieKrey/zzMvfboPTMOwefpW5r8dNobHuU7Ys0i/ylQ1/n
mGOVXERjcsaDP3zhvNS4/UYSnbKLI9BBPL6AZIMJiU5bIJtKIPL0Yce2EkVHLTbPWkfi0+gwUiB0
Iry6mlgjsNKPoUX97zj1iK0s8Q5+4eC6VQUBQFY4LQRaNW7Jelg3mYkKATgF1WwYbh5kKFSnxc4R
V6Qt+jK1UAVNnCjuHEgABDTlotUYMVQjx5mZrPB4k8QrpwP2Km0S/1Sin0eEYXsZUQ1haMezjhm6
R6DzxZud9C6UmE4r2nOsWemapWLY1rovOI4b8Bv0prs+3qNvfYMRkax1ivAnASryolf+vmDqB/CK
NjmC3t5OwMnga1dDYjDRQaDASKzaD7WOK3s259qDt8+i+pOZM+OZBte6h0a5k1mtdv8ft6qNOQFz
nUTma71TZLuQStrBCc27ZranzqEdlbqKyX3NebGFy+o65qUXlgvXtn4NIykoLZlmFEHBIdz0jXNY
lNvW05ZGggk2bY07vrwgARIoACCsJoVlU+bex99c9s9ulB+3KcktpGYBrTH5789PmK3pTjxIZdzp
4C1ZuMMnok6uwkkyTuv4wqvcBPTh45B36Rpz/kPGqSXPtcccWzePiIe+P9quvWuJfY1IWOOIuCYa
BXTJbP/458s1/pMFQRgPN4HusSy8X6M7jwY+U3zjnvluddOZobhj8oXZ+ilsi5YhRA4JKHcP6FVO
xpQnJyOIXyN6ovt/vhDxs+D98boJLJQORk68Db+Y1vzRadia+C21eUf+imGd1MeUJL5TEYlFqGvt
h6z7DHzdeo6m5ByYg7dsetO8Pl7KsW42EQYuBtQNCX9juwwY8MTmvqzyEuOAIVdRrMFloB0Y0n7p
hszZm1H31EFVuuTVeOh9uNWBj61ROUiXwFOPBy1OP8VJqP1GvP7Q7r9byYTQLUoKg77gLyuZadEc
rnRfv9dD9IfVEt/auzqmJSWcVRrLp7FOvtuFe9c0VA+lP6RfkF+ejbED8BqJaVPiqdqO7qQI1TOP
ZoPKnuRNkmA9LHMoG4PFP/9u7F83clQN1rxn8MeR5vy7+5tAlbk0KBTRmXdVY302YcZsWaSRZ7d/
lGPjXLEFikWV4kNrnUSu23mok80dqRp9cpvImwGWEbP68IecLT5GiMdbusUXSze6Hz1a4SJwCM34
2k8M/5mEir1rfbTJMdvpoVAMQzmK5nyHHQqgA24va5WVNeU6Fk7as052aoE7nfSShxtBumMOT4mO
cqVJQFa7MeQSbXAyYtc3+HC7S+V2e3YF9xoPUwPS2bzldSC/azFyuqg07lrrHOiNBYciNp6NmQIJ
11otQE5ZnMcKzP7ZcPZtsExZiKZt/qFMBezln193a14r3t0otA8cXgbEMIid3y2BMSKM1h094+55
YMCWztQ9Aa8pjo8Jva3ZyJu8DtAq9QVspKldhMw6H2KXTgOSl+mWv2lr6zC5BiII7dK2jA6kNYBg
gti9jytQwG4xHsvgte0IicfUvSkreM/4G4FQNNSG+Wg9B1BbN10cXxMtt5GvMcjOzeMkWvPsFggz
qpEmkplYm6lPduTqpc9dNUFoboikDtt8M7APLvqY5MRMJh5UCtX+5g41KLZ/eaWEZWGxsHi9fvGm
aHRQO5sEuPtQ5h8JEqIZ3YafHsT1ujKslWtrIx0sxWBuZkXKsVmEbcZwxxrKIwMZfHLleM6FM/5G
N2+/ryKJ/GJN4+CgI+92cQj9/OwQzWLGejLW98fkIu4TerrMv8hTfvUZsZ+Uo51wRuW0KCO1Muw0
33LSBRszd/8ft28pmDjLUUksZ5o4w2UoFlHb6afR/998nddy40q2bb8IEfAJvNJ7Ur5ULwipSgVv
Ey7x9XeA1d3qs+Oe88IgKcqRQGLlWnOO6Z8JkNCWYeDOQNpK29htGpM/OqWrtoMQWVi7+8B/sN7o
HLMmDhODicq1d6loP2iBDHhFF+gH422eOShk7YKBRlZtVT35i6imN2uTPenI+eDHJL3Ue/Icc5hE
sAS6RRv70cYQjJkKO3WWUehXGyvXx9VAfuW95ZamH0mqOpKqYVuyNFN7lNTq5muaGwbuEqYvfUUY
gx8ODUYrMLWSsB9Sse1pbcVlCGqcwf//fVoxQP+fVjrbY7ukc0KBm7BN3ATePxY0Wvy+oHEaPpAp
U15yDSiQrWVi6SBDgSxzcpz6N/NUCA+T8vZtEh98cDDPxNA0+8FB0x2JT29s0oujOtuGsQwTl4YN
ZaOh7xlheBF0EFwsxCKgBHE/4f6xt0mg5Kk7OBA6WEccz0033tu2Nh7TYHyhawnktbwlfnrVCdNa
8Ybp2yhpfsWdu80Xs30Wy3f0OPSmixRBO6RI6aAgmT1xLuuxR3nucUovrDLuzoXiX+ptg1o1CZed
z7CUK05y7JIkZFjyKGLwuFNEldS7/s71wiVCOdpG5LguXE8VW53mMTR/G01BIRCquOl4+nvP7B5G
JrkiGC1Cw4LgZJACAS0IaWI9rPMyrWd0p6C9W6yqsKtp1usFg+HR2IWp+ejDKHpQkHI6mIoYvNs6
eTMG0kISs8RQDMZxSgmgbCaEpDlJ7FvAeQR+ifgaRkSConzstyKRhCs6jOBCSWhWO1MLONBrmnCg
eXSSDhYI9Y1Lnf1QDezhjtS85ST1cO2O5iyCVSe/MvJ1I9fSpx5AmzY+oH8G7Jh0yUXNzogx8N21
Nea/iLFUuwIFMeNJ+zLa3Qlcb3wFhwMS62rFEO30VGJWteiujgKUAEqOcj0iSc2d/isxh+yoD5gP
+kzful4wrhp6V+6kdQ/2wNHDx5ttQTkRAqEFaAGVdp6YGjmB3l+S3rdufZsQ9zx9FB5MjwQv/IMq
cFyzVyLezL0hefvRJNF0I2B5Y5d5vGoMDojE1jZaJctdnbrZxinlbxvl6n5EmcPswtOfaTjtS2RN
Rz62mGj48kBhTAqfg0Q3k2CL4PdC48fbrqdZdcyUe6s4VXZj5bfnasX+J9j6BcDOsvvyjJK0q0Ym
58xQKAhcSyLflHKWCchL1vjMirtm7xlefjRhQdLOIACCRi1affrDkxzyMyKtcxcLRO62B69Tut2q
wpbTF/xbbtyqq8eEHVRlhDCYVM8NglTa00PeLAaF4pFEPg6HaS90I70M2R/QVultBBi8M/T64vM3
B5RcJeLVM8Y38KhENa5ik57OoqYCZ0EGN6tZ7rF1ezAVDT4AnmquETq7q51NLaMYk7c10rMjwrgQ
QezM9rRR/nr6+IpYnwNDh2FUTZr3hkAvYo62q6TfLmB16jciNPSbmsArJnunwL8St7xJMqlwTOUW
PgT0Wyin45Co3ODQYoo75ZH7AUY/Rvo67eJ2dAk46+ttVkrGMY5G5i+w1CVsL4x+jf9LRTawa+vn
GHjaFiV+MKxGhkQLwZG/xnMxHawpZK2N2i/RJuPFn29ERXpM7dEUYm8njkEUQDgas98QQsLb1A7t
XjODW+kFS62e7GdyKc9NE4Tn2LUMtM1NvzOi5jWvU/PJDc1jBEPxwixJ0HtY9BZSHo3D9hN1z281
Z6+VU05jufV79PikNhB+uzSMZjxWOBwr9kLpFKXLHNqW7U/idq9lwiS+ylGLL4C2LmEURLuwyoMt
isQCTYhFfdfX0KZk4hIk1ZeHQYhl7QbihuflZ+22mHXxANkpjF4mqmu8gD+cSEEEq2HRGV2N0LQX
5fNgXyumDyxfBi5RursdckwJ5ZueiAw2Iu1XsFFznFSAH41+bHZRr31FLXlxXRPcCAVGYOB39oth
mC9aNDEc8QLET7TM4baS4oSb5D932b3zeDuadNLZzdYHjJ31gW1R9fehKUcQpPeveJj/WZWnje3H
1QEm86Svp7nF//fx3EAGLeIRSPM/GvzRqJ1NIdG7a7ytHXnB/3XT+Ac9rpgzFTbHx8gqu8Zw95sU
j+ZgW9RFrgjaVeoIheuLGxFO6hBUYgFcod/VRry8zyciwK9b08whW2pqnav+4+/TUXyKXDPdVi3z
xGa+ya0A2htUfDomTrLK6lwecnumn6A1RcoPFU9pnTzcbyKDND343/IAQvOXm8MJdjPCLwMfDKZZ
6mozFNlLaIcvDbDBrYfDZOEXOYS/eYKRqYwLUBQxfkZQchQFJ8vU9PqimtSTGbFQ5yb0cG04FN3o
7HtJ3z120n/d/OPhNCTIXIgpmqUxCeFKFUFDsng1NcCxYgrKw/1mEjgRvh82SrN3PYxKP0Fjp803
XIurw/3h/V44WOQW3R/D2d00BjFHliiuzWg8zTon8vm4JIuMGfXAYr8yI4SnILzm4BZCRNzy2bDp
g/YhI9p+DsKIGdNpHqpjpFhrYXzplXtGQJssLN1x2dOSUpd6pB60NXM5m/HOarRdfd3WA/q4YVhi
ICovSDJbHGybkBnQWjOzj8GXcPEBXLFWQkToU3fFGHgj3ID8iSpYQj9WcCXQ2ssM5+dQ57xR9CsO
Q0MMsq99+KS+xZrg9IzY4aYt6qBkWDcwvUeZ2quwZ4BKiXMCKkjaexntvZprP2K0ehcXHwVs+8Er
ulU7IZeSDgY8rexRLmb3vTq4nkx7ch10/YxraWfCzAZTIPqlsuSR1tCumAc3KEOQX8Vq4lSbb7h8
7f2wQcI9P0rmAc/9dfd79+e+X/v3e//XL3//BCeiOYj0EzfOP35nLllSF9+/pqp17N2g3/7rZ6f3
15h1j1asEAekT3zL9w9HhlUSN1R/NbIiduT+hZLlaVqmJMGC7Gavd/8J9698f9/9T7k/TMPKpOYH
KBwqbeU0CfO1YsTOwRlSeg6hexobJK9sfydJsCU3Q0czPEwrXEFAxF3k74f7zWSaSFwT3SLfsmXB
B69qIsiAl+fVyxHaxtJzIJwmkBmPugs7KvVJD6VXTjOsMn8xxUR0rEdEcPQ1uKDBSYpF4fhIyNvo
afA8zuT7l+83Hfuggyd8IjjrykZqaiHuuX+Fq6CDKTVBr8FA7v66+1P3m/vD3CnsneY4Kzn/kPvz
Tub9616V6XQNUFatvr+BSh4yALtl8EPK2zkBJixPazFiYJB14JofAk2XJhpuAjKBSe6SH+Aan5zc
8da0n8pDEDrEht3vFvCVGSJWXsyyNn/tfjO4eoXJLaTMLSuKsK62/FVwn6XON/48Qv1+GM0TUrgz
HLrfT3r/efX3c/fvu7/6/tz3jxlDma196bH6DDpKfMzyNBHM+fBMbQvCIDX7c9gOJFoyA6AAwt9y
+L4patf97yfVPE/9/vI/Ht6/0M6D1u+XhIhhEDf+58f+/76FcqDHnJXWWCrpdfx9NcH2/r/uThb2
WeKh//27ZZy2W4dLjgPMmoSyYBd48b//+O+Xff9SbR4yfz+83/vH6+7TsO/n/usfv3/lH98y+LW2
nix4f9WtoX3aosif/8URiZpRLe8/BwGvbJ/0+a8mQyPPceryzlRpX+SEHMwoQAyj98/s+xO9P/Rb
kw1YXmbc/r1/f/r7pfd79w86LvtwoskyfwN5V5paFiKftlYCOB+MbbkbJr9az4jPGu1LNy9zjRqc
aX0/AsbJTOSPcV4B/fvS4Tbsjoya4L5RSsL7inyfSoqnwhz/ddNIDxD29+PACbUlim5nQR5dtRaT
ww6Dg+v+Q4lnKg+OaYT0JYIjojQSY7Vmg3NxWN7f1fvn0lD4bsy6fK7Y1e2DuYIx5w94al+yeKav
/vtj//507s/910dU3Q/Tv+/6990grThs4q776XXhL6EhoHacGG8drvTF1OFs8GuCFqD6HMdAG9B0
OiP64xS7X8WOS/c2ngaWKE6g4LhB0GGKZYZpp0OKubOL1lXbym3vo6UpKSURZUzNmREEom2zfnNu
mhtYJ694CAwn3Ke+2od6iGe5DDFdRsbnBBrtgpLq2cG0szfbC4xoHOC5/YDXyNzRaPlEfSoddbFF
SlAUSzDXPKZEEmNEadbuOe6i56nBvygy+zkZakDrmEhKFitsHgkpZ0MfrbWYa/0Y+z/rhmCAshvw
9hKpsNfJycxmWbp09Z9+5Lmb3iTHrfWMdySDBAEPuBZNGFUlSZNX4F0bzDzDMtCDEQkHG3rNVh/x
NP4sZtb8Hdmmz0m8TJhMagPf3TQSgLmVChOiRznufWP8Nc2OkSGHbwL0PLzpcJbFShZ285CE6hW+
ttirQvwuArRNOmIx5I8QG4XuP4Lejx+FnOpt1ScvPSrHNcPhbGXg615ZqiQyLh+cD7OnYWYZU7iV
YbwnmjS/hiXdqjjK+k0dl2c/0d8cZTtcYgM0++DbVrztF2ga3TJuil9aoRfnvpo5CUWyow96Y0HC
YAc5f/ZfXYDj9vvMxWPm6/lzN+dngAX7HE2lv5JnrFsE6pSaEBtf08uVZ6pt5xJL3U7IrAMvhMmR
cilMav8gLXoGfB6/JkFAlU/GdozAjsDLdMN06A+KNabMeu4udVkYS3i22eKQMwc6gYwsXudsJc16
HmVDcmUYY7M3O3NnlCHEp3pZEdJwQmCND8eQ9Q1fImA4aWwzafjEnXoLr9Vw5WrBtK7L/tqrrt4J
Y0Toia3A6aDkCKd7MMHR8tkpZpS5lx7DFqW7gEr5mnOh0zwB7SAI90XCEDMhkwNK9rZrH9ouSVdd
b3unrK9ew14Y+ATjfY2qeNMpeoi6g2iVnM586fXKIQNA+9ntstR+UGNKTEkExE7Pox5T0KemaQNp
iYwTlMTKaE+tjzOPvFDLdbb+rfcXk+lpLBfVxaeJvQYmKH/nfhjjJDRemd9Qwc7oQMMY1pzd5QXF
/EafcZwWMd5HoyHoq7LMU/4xMXJ+bf1Ps1KPKi6CByO2f1q1Pd5CoF+HUqkzI7z84gjCd6lV+j1y
PwIWSvnazLnEZp2esaInJ5zMv4qGHlWIlvOstHxYdRhhDj7cwInh+jMRiOtBT8b13RVUyPJ1sLxq
z/6U4EWNsABrPN1lqCImAYm5yewYPPbG5K/vAAnFG7xoAlvbZWp6SaqseYYVngTmeEutTTiLOr08
Xjale9CIM6JVzFTUyAQlEi5/6DvjtoltfcvQZlxSbOLc0mAReZFbbsuM+UFdKOLhY3dZOFB+TK6r
TdqCJEd6cmwn/20kGfFkywnDCJmEKyCAOgQBTOpWYFtHCi989TnJ5kZtLYdKLAOjQP6dJz8UKIF5
tw8ZrWl/aOUgIJRnwVkTxZdqCXeqxIaXzGEcAUe33lXHeuy6R6QHT2Zj0k/g4SqYKotpi0a8pvj0
s4nw0cq7dFEq90po7zq74ktb4aJSEaFjmBYQVE35ibHrL1Mvn/1RPreh8sjWEbvSmc5JXv0oNdTS
TjNu9YBZqz++63j2VpCZ5sCSJljN40fD+tKT/WD4zYfxwwyK6UzU6BoeUyU64zlWP2NhEcLU2z/R
4Ls7lMuPrZP8uecgjRlzE6ekmwtuuWcv+4xWDVKCUM0+V49eXOvrfnRx9rrF9DT0dBitgg/AArqE
QXiRuYn2Ypg6kOqTSVzVcwQ2YWQccHJqs1sweRDLXNNCwEi9flShvi+jZtM76m2ya7nGBN9enL5I
1mWJSc4XTzqS+1NYkPw+RuNqTHpvqwXsAJUmQqCXCak6yEWLeDgRbqadnW6Fg7N6QphNS8uqrlE3
5AhHjQ656mc5m/Y82nWdOTxRyrnQXartmA3qhyXTMzyGk7SS6MkPITMbUYKmUTYVtrghetGgwTwI
nUbY5CP/mdzuoVe/YtNuPjXpklNf4+FsQfGxdqUF2+jBXAgxKszh4UAPKK0eVMs1zcsIcunmQR8n
BGa76QGFeAdImmcCUniO1lh8pYmP0dLuyIApXZJvi5NnzwnykhrKnGKie2YARFUmZLjwe+ykr85h
MnabwcGCUHc5mJYkTV5U6y4akPxw8PPk2gZdw2GdM/HwYWsPY3Edcyc7NHHWrDkmltI1j53kwoCZ
Q64gW/12nfaiSsNYhCr+QMYp9mExL9s5vWhVYAVsKCopvRp/g1mB1j2Jbqytu7uwX7jt9mDppbMf
PU0AO6pb5qe29oRCdwFG7k+huuG1cpJDqmPZsaH8PQKSIxs8Drd6mUy3yE8/rEiVZ9kXZG0wpz60
D5pgCOjW9iZhod8ydmErb4ttrRDZj3bONYyuqOnu+9IdXmitcPhqOBobx1qWVmgjU3bnWmn4oDmv
bzPwbxi8B/9sJz7iIUiI/piOl2Z4CKt3fuW0H3gXNsqYfhBqbi+UHmGT1noUv8pSy8CmZRrwziwR
jr6QDoqPR3NmOk8g0KSmbyEuDCZ6Jmi+wSR/Aq33ytKZ7VYBkHBd4p6iUv1h29lLP9hUsLRY/aBu
V+BcXOqB8Tl1ChNxGREqwxBeIUKUm8Tlj0g0SyxjQhUHS3lb2sI0V9C06u4HxnHjogsCKsOtlefD
u1VIY+064VfYMJkrmTM9jKNGWdlGJ+HfxhARsFlkT2XIodzHXo9jg+WfEoajQk1XY7ISYmpqBkVC
XifDwbYQjq8xu2Y6yFP8jA39HIZ4kGtHEZVHeogX2Dsr8X/H9Zht9Z7TtUVAtE6EvGgprIZRWWTH
2+INhDxVXbbzzYEcbafgcOmqL4Y5j05n6r+J46WR7LtYX51qTUjvCtyY+VBl4iWa8ukjCvHwAWtD
bW3V1Ix9ivsyxTZVmdghfQFAX3PIfZHhgUuo/qrXxaeoKtAsckDUa0wLZU8I782gO01h5J8qN78a
rqCuRz2yjrMODk7KTqOhlj6xFe/8VDxocq68gmzXkVSyTQ3vgWj6ZtfO7RJ9AnpoGlW5ybK62uCQ
WUWh3dEWxtUV5QMCiIR4K7TY7rsfZj+9KM8XTubWp8HoMZKP4VFviXxM00HftWlNhGlo3YjP8W5O
MWwDQQcjG+IjI8EdrWz6Kvb0XvuEatQsBpJxzMroaMOVBNct0LbBB+isxwTNzDJziHeuNeggQM6z
PcMqvntkYJdR7EeZNS513zzdMVLRnH6evEDrCBatTjAw7leESL53q0awiqmpv495BiPT4IIypz0V
5KFTKrT8BZW1q8T4G3//dVRETJNnmiDVPtapf0MFejUNmi2kIuzTSRBJMxtkc0fcMKW+VwA/wBdg
FDNMudAmESwSpm9bkPD6grIqQRPR9vvIyB8TpfV73+tSsAveHwoeCxO3JCrFt3HgG2QBcG27mq6/
b+qBqqL3yJb1xg9XMoCxtS5+cfQUY7yEPBZQNmHhINu4TtdpK+guWQ4nvd0u28y9FJEF2yz9SZqj
+Cpk8GGX7xj8xkeXDKess95LpKVX4VdvhZ8ah9a087VZSUW9CXWyThxnpxndsUyhHEYxUj9QsfnZ
hbNscWFBbtnnF7RYh2j+mTk5LUtzCbrPeO6zaof3LmfSNsG1iRxGX7r3mLL+Zgp/aFa2BNwotHOI
C/Otjuh+a9ijBzxx+kNv/DGKCt6sEgAi4Am4Eq7aYYl+B51+pjySB28Opk7C6aIDP43hPJFgJ8L8
vbYH42Zi018YdV0Ri1JO15FPYlFZTUA8Nn18sNL4RyxQVu1NkRK6T53gUNpPbp3Z8JSJZR5Dozyb
Uf+QJeCESvx3WLUVbin8dJkBDsc3InwXXrS9yzPDODNhLkXZhvV1Sb8EV3XiYHsjTZzA5h7M8FyM
p9p4+ewt5jddgkNNcBnNI7KNdV1cBiV/Qblf2gyoT7037HRPTvuOLLwl74JiBDyhYyc7+36MI5Nd
pWFe7Yd4+IMMcRsZNd+bQjHrGdYsMCf363ikptTtY91lX3XYTitkOCCYGB2DN8KAGuTGY7QIXyNP
OzGlKbEMEUmFUBNzcXxDEJ2swpqr+/0mRex6rnP1NqSi21H5wb3InV3u1ezPCvjUdoISKfNQ3JPs
sWN78yw9OGDpDzBsSCV98EKBWxH1gW4EFxV7kL+8GLM/JERyQzOtX//VGph5ljPxvuTJMT3xun4D
ZPs8OZV/KtiPAPYyc9BjdbtLfe83E/8di0F3rGX6UKepQUqpa29INjsqS/CB6452hkkAr7Q23ZUx
ao/2oL7YX8sdRthPcyyyFYjFaDdEWErZEx0zx/nBgM/be2nkI8jVf5dTRf7OVGgb3XbkseuItOG8
2VV9mTIRuzuku2AFvxGVrt2trQL0gLznahIWCCoLZ11GvjfkO2Xua7xX9PZHGx2B0g8aQYxc3dJy
LYuyXyYMPrbsiJtFzsm1pG2THYtST9Yqn24uIS2rWWjTNcxuAJGVC8Mf/TX6BNRXa9l3OwYR1pwN
B0l5LVQ5nFp2Y3vq8DeOGXmU1mNLV+MhTf2Lhp+HZVLPyVgEwKRMvPZtRBiphbonDG37wfE1sKEU
N3ZSnLPW2hRhbu1cPUhYo0kBmipSooEIQUel83owE63D6C6p55F1bYgda1fSjt+wh6RnpymIgA8J
MqDBFa+zSPjbiBT7JTrMYasJ6swK1e+RH6bsgFNM1WrnShe1WwOFTpsbJFmLOReS/HmswpsZ9td7
LObYGkiUC8LbuO62i6TyJJyV5KQjDDwUtkFJmtn5zkcouLZEhk4O2BJT3/qSZ7NxNLWSpaaqfK1Z
ybiCyudqrfloq+SrHJixhrIYt6BKupOfp/7OYVC2LFrjjyZ16yxkvp46XPEDyY8rN44PE0fpcmy8
ble4jM/TebgdBZlx0fJdKsvoVDHyQggJeJL50HgAmTncMDMdXPozWjRcB+m+VJV2di0c0rYwWpKQ
9D3iDnWGJGQvWjCJZwEVUKsb0t/mDUlYO8mFYOe3qYsgGqTm76EXizz3TegsnfkysCT6WImf+4YY
QLsXl1qa9U8/x+hrZ79MYpjZj5tPNVnHuzRARQEYP17kVkdovUtF0vbhJsDiuS59MqOho5JWmhU3
5Jd4exvOhoyURooxuUhaN1kLeg9L1DrJCi3lvGUYwCYy8pTYegbRn82xRhRVmmsRuMGuAbhOL4vB
+dAUE0ekYrc+FyWJYSSHsGKPwPiSSXsFNYfgs8UUI3asrOHZgqnObLa1GBgEJkkxeDEgTJAtJjfQ
9la22QXbpDM6JhhYGGRrx8zv9A+fCsqpG97jtPrRp6l2AACWPBoWw5Bq7dmNWt4tCZ7H5kW38d9H
VQgPNww/wWr2jBkfQ5aLS6QVf8AILUHmJzsvJQBTRn5OghQqWNkVrPtkdgJCBXLIHEXbwA88hAlY
BlEMCdnmV1h9BftGFSzcyJi2nnyBNQjxCYTinhG8hZppIhA1MNsDoDtCNXJbHNJWUaaBD920ZWww
cLI3nNHwGBpO1IZZXqBdzYKM8L6x12Gid0c9BQEVoW7KbmE7Rvs7ZghcgA0eJKowc9VPaSY8ROBn
ixH+Dp038ASykf/213T5SLzodG0qX13VxHaBPMOEcKfgTVVNtQ5NL1zYWSWv1nDjahSfNCl+3Fsw
mRjspROZxi59t8rMYIaLIKiECsd5Y48MEXsoSWHabbXm6x4QMsaDfSv6/reTu0efxPL1DGndOhnW
WjE6T44stGVdOsgmAG5wJfEfet9Q+7Rq2LNaI5C9tPrDv/1g1fFLXoTmStIyXVoOhJ6igk7c9nRR
hlnCEZFd1RpJsvLCVEd2S9xwbpEdYkYgkOG3HWJlb+42f5yh9cqdimmjRUG9M0VJ+09QWVtWlT2a
Rvbi9fGjP2d7h2E8Qn6gAHF1GBi6X9obInouoxTdsWKIoF/sMgCsXVlfHRIL/PpAYwkxWvk+6gk8
8xxuvjssk1wbF2HKFS6mUllNsRjZJxuAJ725wOjROMrKOUeQNo5JGlyHguxfUTofQ3U2p8g7WcQu
L/ME94mTTL9TrQmXud5xPDVTDcg0Dqi5y6+7GD4Yvc+icuXbgl5VsogcL9jq/JNYzSd5daEdO+aL
M47Dn4nEWMWOCXGc3e9645OCK74S4Unfrxmzs+WVtx7W1SkrM9A4JfLUlLOZ/LJhmQ9dcy4H7wRU
vHikb0v2YOyKFdXUS5sQvMW4GfXAjGtBcPRuk2RyrEM8Ep2w43VDyssikVm7VrVE8eBBVDAbnMhk
+ykCMy9M2Ano6nQm2z6zfVKgnxUjCaS66EMgRoCMcp0VquJuJ3WDVPDKPpMgtwd9DwTuSWVRtXei
JtxAfHNwaNB6TOAwLWDpmelIl15T6cZukx81m+FT4mqvfcD8xUPzeQzT6irjWbwIosq0mJ7ihwwP
g/9YiUQc7zeZZnPMyfwxE4F1SVP7K2KPinAY9dxi0IoPlVyokssTyJ/xDawjutNoXRgR9oYi9Z8r
23/KOBGOIVxDV/rzWZ3SjBszWlwpyeco4eTVrLytH+gwTRANerRdNUw2ws/+1H6vr0U1cSGT1dlK
iS1hyNLuQYRSkJRRe3DQ/BupdqqzLnuJxyR9aD5NWW+LuExfuDobp0IRntfUWxsAwJOOsn6dG4qR
jWGrs09upQbCgnjCzEPE0Uzbe2/BaB7ZohC0OlQkKsQoDCPmH7rXxDv99xhp0bGG07dNLe2paHlk
ds5KtYZ/Vnm618pYILlv6gMGuJ9x3XlrI284o7w6IWsX9lM8mouBolbYBUFzbUEPKzJBZJo1WfQA
YVWSlyxBBGmgEEEuRPb2nQC87N2iWLEZcUmHrJ90aY3bwYg2bWSJx0KordWi1Ss9A6hx+rOdZgVN
X8nHIhV010CFJOzVjsQ0e/ukoFFoxGV7rDWc66OpX6OifOUtADA2UYIry7hZEf9+wYRyibg939Qe
wVNdIeyVRUW8RaPbHDw6LNFYItlzzZPKtE9t6N1t4VXTRgB12lTxaxvm4y4KBrVoC7ensRqfgyIF
0ZH17SnzQiJGxi4nbvvTB7cXe2b+kbCaLizkKzh+wjOAVQLKTYsYCCNhNXJjgvhGTBzaYFg/nJ7m
cNq+pWUGNFpqzxZpUxcZsm4J2wi2dUM+4ehPD83YE7I9/ikYyq/7iN0FLR91c6MguY4pZnxR/IAM
Lw8lljGkeQA1+njq0cgW7bkj3nndO+wfTHzuQ++cMR05Z9dPSRuss33pKe3KsB+8H6MP2nXNZRwW
nh4sJppBT1xz/DliQBwlSE0ZZQsNl+au9x/pe6dPmvYnU225ZWbYL4kfNR6HKj2NdEZILM9Q4oQx
RxsxnSc3ta6JXZZX3xD5JZMvfx+YPccFkmyQvgj2XLsQR5jOCUK7wV7HNjwrLjvlc2wOHCRG2J+s
lhCTvoPwNTST2OF4JIB9oIIyJTtKRkXl1tORNyaQ2uuekZUZauWJVMm3jsh4Tzf0W8nASkYQB7Jx
ZhxWRkMnytzdd4r8C6h+E20nZMvnm7Dee06LwNYVWzOeuqXQFUiimObdmIw3J2THGQYPTWSMYDPZ
lgWeIu7ZzNZpUI5rNL9b8hzY0+IknMNqxZmE848pJwln7JBw1KHhbuwmfQ/n9USIoCB8W3sIZZ+g
T1fjDh2jBp1EiF2valrA3UNWWAOBTPDM6mGMGHMwdqwkl33iIiRglQVDLCrWgrIYSQw4to6LA80u
b6Hhv1gUbUpZKsujrpEoOXIdrg2JJksURFvLY+1AAZYVsrkeAuCS/wlNIrAyr6MhF47GKxwKhiMD
ySci3SlbRUCxcm9pVI1Y2DFyfstsrVM1GMdKn5Ir++SKrUDsLL3IYRZRVCVm0ZCG6wxtoaHf0+mm
x7pzxKCe7cROHkKWrFApRC1CPQ3S4RU6AeFon5d9NZdnsbEOJvNEcwGjUQKVQpWK+LmmQ5eDhUYZ
kfksLP5TJLy5bWKvIT2eFaz6cq3U3mvUxZeCMHUacSuyMtyfFh5F4Y5L0VktC1PnHY158cyF3u10
PjetNpdNpVyKPwMS38wsMktB/y6HfMgeJRWRg0Z6tk/GtAgZYh3KsE5u/Yyec0davbJN2kOF3IKZ
pnupvJaMATZcgEHMN0KOwUm3r3xYL2TJEaARN8PCsTrUBe7IvlOP7E1kmy+9VX7aZj1cAm9r5r5k
/8wGqAp86g83f5wiDMljsy2crno3BeEPefyUk9a21jq3vU1lvrdJLy6J01neJ3P35MnKmPnkhuLT
M+OQC45pXEw7OQr13JEzjZU581kgM3UtI+IjAnd4dzyLfxLGsllaO5CmFCD2p4YcF3ZwuGIoUXPZ
7MSKCSY5zxm4i7bUWTmMNHjNCaL1ImgChdEyJq6nYQ3mnW5IiII5m+CISmVV2yKnBdsOx071w+05
RKx0BAgNd+yV0qmGBQ832EkbfU0+ys4LLEYlGsgxs8hfkEqPR39mTCsmRaN0rEM3pPW5QbCy9b3p
k/jg4qibVn683ythkRyH1HgN66baBFZJTg1EWED43IyThTNUU/SSMnmG0LZ2SczegpinMjfAypom
sjEvDlFOd+XjgH2ISTIfc9FHyBIT0qdKUeBXSCfjWTVhA0obG3sTgo4DGj+eQbwu7/aygvHq05T8
Qoh1JbPXfZfsVyL//7F3HkuOY1m2/ZVnNUcatBj0BAQoQKfTtZrAXAIXWquv7wVGdmZlVVqXvXlP
EKRHhDudBC7OPWfvtZXXarJ6AOOiOlqwidxuBFpiStZRS1dTgaAZ2JbLSQU3DK3vDVkivHw93RHd
NiAw60GYHsuq7T2lhPWcdj+lyF9iKv8d4we6uqjXuSkv0IaGnEzQhPorF4GIphddzlnm4G96jq2x
icyT94s+Yopm2tOjqE+LPkYuSmnU5WQCory2q50dDw8x3GWIHayUtKHee15IglbPRU3xo3RG7RoG
lzHEwVWvAjhQ159yEPHI8xwvSsrPRCz5Tgklb1YNJTAW46SHdgnhFfeuo/deImY2hvZwbBgXHZ0w
v6r6KIX4jY1XL6m6tY5clsopA2bGjxG+94AyCY4wU266p9wdOguG5arqGRqVSONZ2wKkq4MCTCjj
QMJ+sj5vwZSSUYy+2962Od0TMWrSZi5iZsnVQ5/ZtR/ZrBKFHGI8XzOokmIm5pVsBRf+P5eSo9BW
HLsQWzoB6W3eQwNJS+NWCDNDn2ockhMayPBRa2uG8az2G8dEkUKCGb3RYn5HGl7vZcK9iHE40cqi
7FclH3qr+mhn1ndeo4vivrmDr4x/o61RvQPByRJ6uotBqm4xl3uEVeN+RIJQELrR1cNeG2V5L+Uf
GF3K3VCKc0xD1sVZ0u7b1vRbc9ylfWJ9jnCdG39cCOUp1eZsx2PjNYaUeWNP/xOwhOmKdNC8OIV/
GXP/OUNoPiU6tuW8fMlpqbnYiSz0VGQoq5UFkydkl2chmpgdEq33TtbhezGtaTtFDlm+Vp6dpqL/
nBKFviScYG22HmuFEUltpZI76Qlu8S4f/Q74vcvcAosgZF3TdpQTG5TbJlSaoDKa10iT4Vi3+Q3g
oa0mxujU2srN3McLjVowTSyEcxADHO7I32AexvyJ/d+qeRyvJd2SD83S3l38BJ2uPCDwLA8d+aLX
up7cwzQf9kthPnU6OXNdZc24VKQvY+ROkcdpDfLPcbDbjNj0mDptAL5rV0XXvUdNTbjHMK8CUuOX
8fn/iCgPc/X9X/94/8oF9TOXt/js/vE7LGWNylUVcoP+yS+3Mld+/+troC7/9Y+TgI3eN+Jv/tPv
PBQbvAkGd91SzdWb/wcMxTF+sywHWDwW4T9ZKPJvpgJBRVYtW1NlsCd/sFA0E0yKrsor00Pm9ocL
739IML/TRX4hbKLv8u9oI+q/+KoN4oAshCgIAG2bZiluy79aLRvFTOq+juIALiybq+i2Uopul66C
2yxm9ZzTjLC/NNxdnl0O9LX8RpaTvTyn1WFQvi5wocsBYywi3stDxG3VRu6W61TkHjkzLISMsPYJ
FuZOphnsREWDO97wmGl9m225iQSkb7mm0Ts443bOnWlD6gBRGjkUE3Rn0aR6g9krZ7jgAm1hVF+R
IekWDRVW4fS00xUE4Ha/3HP246NYFtr6I0LslNEbOmSD+wbqIhJR6jbGYGdicG+cjIw8UN/nNPXN
0QrqxlmeaeFibx9xAGbkgPGfi/CjrUwTKH14hcez1US/NdvUcSmyc9QuqbZR8f95EG9MFwLDGKhG
OMGOqwZ/ogXtdpGj7ePDwK0cwT9aIUb9W1ViVaftsBHtBQ+eVngTpp1ChtAUxe+KSEumAkmxmSr5
W1MfwOXN22RmCt/StWAFpTuoGli/F4aPzBuYxGQJWtlqeKxQhG26kJ4Skrot6auVVqW7JEp+zMS6
S2s8bV0aeQL0tN9p1k0WRzd2NR/onE2ebDISg/21QQtzVDAJ79A9tzZEvygTvvBpIqlr9XWs8X17
5swMbwzJG4vVKPST2rqxKF+pijsajml7biQTPwN+eJd8ggZjFe8Hyy74aAT1gq0iRUAS5CVRP/3y
3qpYn8fvyQFKTro9VanZeQhmMq/NZMOnA3XPGN0DwyNv8FWRRIdpl9FFLLupw06ISS10jyYJt3nX
kNMgjdMhlrJgmW5JQYv3GQ5RN7X0BydvwIF1UPkH+5Q3lXTgrTlaBIEdI0P7Hha2Jn0IJH5U+Hgl
Q7oRAy/TUIBbK7tJ5rdrsmzYW01LvkVvDWtfL9mHOilrUSVjnYyK+TCWM0SeBrLFQgBPmagxgjbL
BxrYbtQ1Fa7O2EXmXSedZZU3k1LpYMjD69QbM3cRmK8ZXPJCMQukkB57t4EsbK1wIynjropHK8Cq
8yWy2znO0NClMmFxI4qdWDIeB6bB3qgagZyg4CvhrnrDtFrTlE2nac2dGSGriOmpxB3Xmd2MvOMG
9MrK7Da9rX9lSKbf4vbQ1sax1/NAR/SJiSu90ld5imU/REvxilgN1KcQwONEuGzb8o7GgtiWest0
BrVMLYGZU02UCNq8S2Jgu0acarvcotjj5lXHNEQ7eYg9Jy4ZCc3qVon74yDC2RVZdV3i+evqhjHW
3GLrKSlxdv0S3aBw36qGuUWdRD90oGTvCp0rXI3lXZejRLVU1HolSMlKrv0COC4kdFJNsnwz9IQ3
qRpswCxOT6oizupUlT4uCaGN1/n82LXSsjOqJmfIvUfSG91r/PNTYifXcI9ercE+tCPhDYpkXZW5
fjPlnMhMZoZjpRofMs1CsYBRMVs+4yuBeGUjeIwPGR5hJNh6tb3bp028jYjGCBW6+2QvRisXUVtK
tEkF/aSsl7IdMnjODeNmHpblPLTtizTEz4mehgwFGCIvbV0emtDelnyPyig/GsbblNnZdoFdqmI/
86EQ9Aj05PdIgemLkT8XMgqnMfLbLv9B5Bv0TvUVpnN4rdoLa9MQq+x3qHsaTLmbal5iT5XZ0oez
bm5qkg5cSA6kEeKH0iVwiBVJIQwETh1TJmNJrK2eKcdlobspQqYQJgqXtG8/9JwQ4dJxvkWtv/Rk
X7GDgnwh1OqszJoAXLtgZmDiSHIDOCQqIK9gaUN8ZB7ihNCheZ7faQJotFGWfThY7V7Oy8GXRXzS
Iu04DpHGnWgCfNKrhCuP3dZO80DFaYnJSr1pVL/Rwn0CZAODHc2elpQjuL7zNTr0bnmyJhQWIR1k
317sr3EeNijG3VZBjBOP9U1tRfU+KQn+GMQnZJeEnjRW/lJCQBDPz1aX2n4z2wmAjokHxALoxvLe
CJgNSoOquCW0d1dJKG4qNTVclG7jPpXHn3kqS19J9dPYOjPoZGxlyVTj3l0kv5jYhXBruZX1+7os
jS9rfDJF9tJZaXo/Cscg+Iu7JjsjnMfy+N0x+rstUFEy7bEJyZhmt9CcY7tgByYS9E00ECrTU1KE
gVyiYexKPuN88fpQCRQzosbMKqREkeNZyupkqniXumH4zA3GzFF0L8cF2PiWVSW/nskJRl80E+fq
yE9ae9tDrfVNXCPA+vrKZ+e2uM6HQo2u0IvaRPY47Gah3cuo7a/VOGZhrtN9x5ZzaynwErDdcPnV
ih+V9Zs0z4AMMtXcEMMSbsEnpNieS82PzenRjJcXwRRhw2DWU0YDzFnSv5XQpPxS7l47k6CoxWSb
3CnWiGgm2bZKuSX6gFZrZmLSQOy+UejYYzKlj+Yo4kWz1ORomFTXNqSn1EBm3yQacAIbV5zh1HCs
Z4nOdBSK0+hkvjEOBzvvtJtSGXOUiHysFo0bog1ab06s1DNphZppS9C0vqyTU/xaaWWs8qbVlI93
J1pFHtxrMf/HgV0xbc3kMg5kNTtIvYYDOXKqq8pq2KMZ7b5uIkzOfWbSMZafenl40YTMLaQtfFmD
6Dql2FnLVPuM0fSZjXEttRUtSLykRaUg4TFZz1EFHqxeujPt4WbkNAJPcZSblstYtNIn0fGaPkoP
jpycI41sCZw41wiws27pAkeImU4ksRRI8F7SiotXV2FFRlECs7RoX7jrGNtiRveLqZvBsUGrlKxz
ye2WFMwbk3yWzehcIkFoK4i6RBcFUjMZrsyGueiycStLRbsdzOrQTO0bOSbIsWdLBI2hfIuOOgPE
N8GHGDYMBl8kOyhYxmz5YET54hs5MLwaevjazVZuyOOgA2RkjxPRPVt0XcrGUuUQIWWx+GyxGSKt
tFzwpamHFoxO6otEk5xXOW9aBwgZIabRU2tAIEXNoEeWhmKLIrIpMalbcuynOUpRLi+4lPKIYK5c
DnK26iC4W3ttnrOCwSnW8xCcSiq4C1Y4fnqRUpGOanpbVmpgrN5bGT4MQI9tjr6POtRkKADuFerS
vh00Zc+WBFG+UI/yFLIXNvQvRPIl6glk8QYVS288cH6qPqS1xJ1NOfWgGAQIuAAojL1y4ObNmaF1
HvlRdMIcm7ZrvdcGOT46GniCvK8pYCT1GzJyy8THfNM7kjunpvWmIh0PdTR5UTGwu2eOBteOiEG9
jJG40arQkpyhJu8ncn5c2uvSCTLAxep31ir9bVI5VwTxjIsDlS9PjbfCXid8Vjs8dDIROmrP7fHy
tB6Y8uC6z7nJy9xBHOcGMZB6wJp0oIGDnzzBLpRk5b3c6MU2t8RyNcrr+p05dCT1FWthMgPVx/Ku
1lbYS4pqiyyUpzxCT2dWhm/U3UxxTBAHnIFT0lGwAwRB8VB7dX0L3ArtYGHFRJXSghNsU5BRJ0Q+
WTcKe4xNKDXC1/jI84SVO69EyEnIHKjOzdMSijMD2edK0ltuwpJ+VEaP4XRt4ySzR8KULRMPp5Wk
OzK7qYZJS7la1PRjSpZwA6gLbMiEMDxz1KOudCYm3ersxEPrK05ueiZ+Pq3P6Pr19ckU6nJu66to
Mmvio7SdDsEF/cWwZc/RPi+Eq7gAWY+zIygK5PK+nLTQV2IyrrqxOBIEaV6NKQb7Nm12OrGWjgEY
2VbvoAC9tsI50Jl/nfHjw+WINaIv8beWKoSTkWV0UhyCz4nmG8iPWug980pPRJWkhKHxi9hLjgxo
4TRrW3+J3mK8uFjYN0nIDoaNwwv4nWTXYnrdqN2wY2n8JIxIv82U/NjkcKSplw5aRyJzUxVmoBvV
HpVsayGEi4ZPA2XeSeHGvllDgxKURPdSMnxlDo2oyYA5K6S7IWq6p9gA/yfir1aa5G1fN9PVQqBO
JqkEEgQoEyCd9K+OkQ9ntjJEvYmTVdP6HiT4ZquXqIHwAer7ZeBTY24LnWtKi5/Il5PhxGcOfkRG
duLUy5koIq7p2K4xZKjqNpsW2uzOtsc1A7YXmsZYulmjRofGFMCd+sjnAyeaIsJTYSJkHSVVRz/H
ykhay2NUtcneqCBjcpHGBdwPdeY8Wpw7K4b3EjF4IBiJ+4AFt09X5h05eXeQ2hgqTo7+nieGXyal
D6yt+FITsTEHhUu7qmsq3AK9Ckp7vDgo/8b0epqnK9QM56ZTswfkQyzQBr9/pUhNoE3Q2QFXHFDs
GX5TyNTKvC8blavbW+RKuAvxGLsU5A/Mu3Nljve9QGDIdh+hvDxchSmhL23ObXUuu/M0Lq9ald9M
8soi1LG5CZWeaI5bOCuLtbBqiZ7QCy5HZfEjWUwufvBbFSQMgorsKbeYCZts7iddxR1nzJ1fWMNh
GipzK3Rj2tEAHWmTq8+dJlA1hON4kDJ1BLX82dp2xnWa/yRpTXJxIk7KgAaXzTZVJk2+PlHbAzmM
D8hkzWOjI6eMU+7xEzS5iLoAXeLq8c9rYjM1UksgV5+qqv2mIW76jNV9I7PuBalK0LIRqKc2sXdz
RQfAKar6VCfxZhqbJyChwndYB7ZwA4ikkgflZDdMpCCkD/UqmUH3Am2FvDkd+2ErnhuTKNpFwtFA
1NJ93OHHbAcL55lFTCJE5zghTVgwHnAjXhsf2/DdCuWRNrB+sHAYNGi2Q3LxuootjOzTIJZi/Nos
JpXTG7teTRHB6UdVB+UxCoRu9CDI9g6ReStTwawubQPA4OBkUij4olRqRsczd74OCIVRPKql+EYW
YjLpmtkeoxnOpuyDyvedZNiEjkN3FY2c20XJ1SbnDsq0ptIxm/Htqb/NmW5uQfFWW/2a1MKvUETw
PrD3PyNRGZBkUdzPFfa95izZD2LEypaEeA1npb8pTFUNallSA9YpwHSX50tPivLl0eVQ5W7Yw86w
zXbAn39bN2XiOWsQ9OVQG7USlOvh8pTFG7o8rCEcWJkaVOshzkad21ETX5ummexUPSZaNHNuzDAN
D5ef1q4v4XJgCtgGAybVP16E3MkEb5Iu4U9r1PSwHi6P/u5pO5KqUkjtwVpfoLzGV7fWeykXyuHy
5PLlaQ1dQvf1LUMo8ihB2HrPC4XT+mIvj7QBsBJl/hZnLvrwy9ewsaJPExHeS9405IXIJtdHWlLo
GwXh+0bvEzswu36gFiFQIOjjm67T6c90DDJnSe72fVP4NQtPUK6HyyOH/tyvRw0f0+VfdBQAqq82
ofDMUVddqtkuoGfSBVoLamuQSfiUMH4qG/Jw+0Bb/980wZBaESd66Mh7rEnMa+shWODK/jpMJERl
vDf/88WBOwpnCXZi9ro3UpPimZCtgTKSR856+PNrBdU60VPJOhAdg85Ufj9k0tBskeE9TObabrOU
uwjGXkD3j/FMPCoMsAfhqROUmD8Pygoqp8iugpoxoWfLUUtqmykOilOjv5TSaj9zew5Q14CioUbn
hEZJqTcSU568IM8dFMevp1LKiNfpyTTU1w5hkpvk0HElHhTzleTBMZCViCQbODDoc0mdXQ+Xr9sl
Qkr6oIPklvZibMpuFT7Nc89wymILX2dOz/mcdn665K9KcsKs1gfpZGTtvhJJjx7ZTkhhQjGN6qML
/jxkq089NedpW07F7eXr/HwsNqQAyAs5X9FKlQG61QZVIcd08aB1zbNSkXQN7NFIcf9UMWLc1fT+
56FYf+ian5Wx2vM3N9r6HRRU6wRj8g3r9VX0M8oN+n88byTgo0WGeyNsyocSWTEgLqJ8pQl+v8Uy
aTGp12S2SUUh49mKoL/E3ZMzVpTrDlzMWNHfhqlGKJyO9EUWksrweBDDoB3GVDqFQ3uwG9AvUjjj
ZCcJGl89hpWxrNvNYISvSOxuo7jZDfJgbHvwlVAmnue8GH1o0+TSIABiys40kBhVpe5O8LkZd5rm
VyLd4wKqffL/nA0o9KfZiK40wo22PdU6KTyjs81n5g6Yj2yuY3BmDsZ3pnKSbuAcc+X9WJDaidTC
3hPqvo6ZAknNcR5q2VNkk6SHVM5Js3zb9Rj+2jwaWFJxSFXkSEZ590NJ1x96g6pUSp9ECs7NTFgv
5d2QzYanwyTYmGu7nMmAu5ThsAVW2p+Tkm9rgy+jS1meSMYsNnk9ptukKUw3GwdXxrI39dpXR8JS
1gFbzlDy8MqlV13mvChn0+LSQvcUos4cRmQ/DF3fpeypza0FVoqJqytjw6WiRwe/I0FPtw6tk8Am
ASzqplljnqyiIZF0eHKK4TQ05RzgtKaU5zdzs7bub9qefDRJe8SngPGbYpkQyWeipR+kvkRYS+pI
Q69sp0ihgdIE5DkJaeXr4OQdTlFUE0FeNM9YevuA3j29DUk9WIry2oPlcy1TtfyymNRDND4l3dg8
0MlyTZWhpIP6xsmgvtdhdjtFBOIR9bUlSDfZYIWZfEvpXwYD6mdf04DqzHcGNtkHJLPXwsIcpFjx
R7dYAnSShKRp5MOQSO9Fi1V88IY/40f1maqSsU26iEVicDSoX0M+3DNAJHAJFngU3iwhUM2pp+/p
KMaug+aS0ZZYMxDErsGLlOa6zQrecw9OSof0IfNcjPtQxuOF3EveaaWV7hziqFAANPEum6Jv0pcN
V6MgZ7awdtcGrGKA6RQ13QDEZ2cnV0zhVyiqntSe1jqP7BAmd57YYpIya4r2jV7B20h0lwelvtyM
dBgZhaziVVHezEQP0OUgdUqzmYbM8ePQoNtrLYx+oOBLiIjxMVdumjtwOGjo7fFECf66aHa3NSvG
lUytaYSiyJ3KEQ8sg2xDHSB5n7i0OLugCCYzNpPIMF71XOT7gnlxTvDepE1PspLr22jo3kKpzzzJ
kDP29pxmbRLTuUgofEp8uHHxGvHBsA83vDJC65J0Mm0bdoytnRyaguF4MS8Akup1CJWHD+TyoM0C
urtVLKhQihGfuLjcdZSRWX2Hq3pG4QIVGctutc0EmHEr75M7/aYi5YSYnggJFG83vRgtkGv7Hc+9
fLXGfrA9N86VinbRSEKm9bT6ZlMiJT15m/Fqgw3DaqSAr4pEvMIYlFsllF/MJH2jsQ3HLlpJ7NWh
spXoyNrqF2WH/4lftulMX5rY2sUm+aNYUtyee+/O6AR6JbV5QOgn2Jp8SRJ/hrGG+mmSDPgXtYf3
wdzamfRp6PniYqP+aUbCsxa0WKUYly0kLbQPev5gjmPMVA3r6RSmvW/pwCvycHX3D/SfMXOyZtFL
dmh0o4HPqzMWzwxLfxWbj2PaqTfyvq0x03DmhRVwgrJsI6ys5jvm/seCADA4q4DUai3fRna9rw29
2BQpYStiLnAqs7CrGZbIIrJ9LeJ2KkZW8D4etnY3X6macc2ChapYsLlRtZ6fTWuSzeV1nD0ZAwIx
s6mf1CUJA/DM2xpnIv1ZsTyNA9oPdPl01hbj0KgmaUwaLVp1i9ds3meKuNKF85SCnAWRr2NwwzNE
PyTfzbM44XlV2HThAMnAusTzRwTOaLc6ntxsMB8oPJ/lWJNoY007y+H+j+PcH7pugMQPGJD0W192
nvtwJhmnyxSumfGJNGa6yVYgjxqbkQr9gzVbhFsr/jLLO12dNTdhHsOGz6jYKpfvZTY8I5vMUNOQ
AWsN79AtCd1qlLt2wpkKCtfN67DZ5GU0Xg1yf27z7JtmoD6YhISDtRl0+mLMLQGHlSGhaevXLn9x
OYiVh5OvuJokyp7oayZbyMpjcDnUmM8pgNBw5zFtMWzQe2HqqxOOVLHmLs9bMolQJNUjZKmm35lg
+IPLAdsypKz16Rx2RFXHigi3bah41eTb8GFFpTJa6aUB6LCONpvBhK3gphPAdwQ9ScZ0UPEYf9Zu
yMjvIqqydPLWszA95Rk3HlDQ53jiNu4kiq1sirGZggocfirLMxW+mILJGdG00bhd1cP0PG2rpUKh
iDUtODJJWx4uX6+XTN3BI2BTb9/WtO9xCjGeFOndGHbmVtZyJ9BMh8J6IIfPEAHBOnQKc1LaHEZZ
B8umEDJb5FVZR6x5IZWFq8py5c8yGj+NbPHjovT5UY9GOiJsr6JZwBMezQ6JdVQaCHeYzZgqWD09
ouw018Pl0eVAohhbqsvDAnpiUG6HWE6PhaAxNKWawnxY+a56qHqzzbWd6RRwswJnmG7ZVyQnTdBJ
Zh3APW2Cy1O2eghjpW4PBYn+x/oZWReu2eXRsOBrA0RXT1YNuwUZ59IAM7Eta6ZhLwjWYvOHNZwf
pU8FvXM88gtvRxKNt3IupJ2mm/k+CQ0wiJSBfx400meCFh0swenrw8vfzGa9DVX2C2ka58e4w8cz
FAJPbPV6iQCa5Ym0o1SQrlqMyMzW8/TX1zqzPQEESbhQ2fmZC5meE47KcT27LzFFl0fMozugt08j
4Hg82pMW5EPElQCN8xKetJIkL/jIS1bUsuhpRl46Fg8tpzfzN3FRRoKMXRnLymvHVhzVQdolBX1q
kTREX9DPCySieolhCoTT0MvTJmujVrVNt3kt6wl/IoHMajjH1lL/crBE72zVyLrO181cJ+xvsL2x
x239YDGa77WYMpwSriDoc1OuZbgVtZgxZPwQYtV0MLCDrzatfLW+sqyNYs6mqxYFe54/Do4tZ3sl
YgtbxBAkeQ8x9gjp5wJhvIAZL4c/OY1a7RiQGDlHjS62t4RHXqcru/KXWqSvfUgL1Z4ohsWSSWOU
1X1n6pth3SPm627RMTT2MxF93MsHEa2CuWxZcX5tY5mezfiazkc3MsSnJK9K1Mg2AdTHWlOOHSMg
GpSg5ndo0XK8WAv9VJycsdUxeYuqctj1s77vV5hYXoV3oeMU28vPGfMcSBA4PZa8tg2xmGrjbWcv
jHOsnlo9LGn86h0vdtD3ttqT5rhuhCTD8oe0fGnX5C5tPTVkYVC3OtYCDxqY5p+5XpenetF0Ow1+
Yrdu8sB3F16oyaSyLjoLpbbuBZ24Ftw54HIO7cJkKGbwZA80hbX+w1Tnu4RgtK267kIvtNMMvgKr
0vocZAI9z0bwXgxlf7QyMk8q2goXCc5EHmP262G5np9Ni351TS27vPS4fpkJn4E0tK4UGc3hDZJq
7I98hPgNidy6BHHV2PSWGnYkPwSMqHaIzf3lu8/YjX7/7pfncip+/WxGVfW/EVkvXxwGjbxxfbmV
+vQtjrSdOcb2rh2Q/dJJZVniDFGwny7SPpzWxWX9WqObpNUxhfAuv7Fu9VBAL+9DIrUvi67YWKEn
V17fjviqQIwTWOT8BV3bbvAOaL+uzctLRNqOURmrkYcWhNoytz/CuXzM1vZIW8/RjiS18+UZCOYv
Ai8GCG3wSkPGhxsdNvMGUCaXyvqyLtfL5enlcKGZjn3ce9CnqYDWfzLNUr3V4CU5rXEd6RnqEj7d
xEIYzQ0yRkS+TQWbwGHsD0OeY+SGsUwhzDy8ml+4g2GNNnM412lzK2VbKA73Wm9reyftr5VCYfsQ
IZdlT+NN9FqIq2pOg5BvqCBoRrJyqVlHZvaQqUxbkcVqJu3rWom5BmFAlbyrajV8VvQ13dLJ7+xK
fcHq+Wpm9nVdKY7HjlLfAVjWebeNqyxZll2VII6UZWxFKwnNql6NnrSK2pDvJENvEbKjysFOBCQl
f4scYCP9oOZ+RuJcEa+x9nQWB81OoYToj/181OrwVGKnLFVjBCvdXydj9la2GeusfgKZU5AzWH7S
jm/vBnqVA2mpzRTPd1kIkYJ6zI5guVAVHqx65RvhJvGazDzRpr+xCZt2rVsF4rpf6enMzV2cp4zK
WEDY9e1Z9zWVjTFFKoVKNx6qpvzkilxcpMKDqwoiwFW5ndhDQO+0W+QPTAuKIz45In+0AvBa3X+U
8o1hhfpnHDYENs7riKekRh3yCGeO/BTp0tmhceEnaKAP5tj9KBeSASiCqW5hmpSSs71cjDSdVxtF
wvCtkXejae8uq4jTAJkjnxnKZTpFGM3nAzIE1jXMVOBIFgkwdeEEEw6CX9ky/6f1/E9aTw1J5P+m
9bz+Hv/f/h1jfSya778IPn/9z98Fn9ZFw2krpi7/s97TUn9DamlqjgHO3bQuMXdF+SsBz/iNEbHC
jNPSFJ3wEkL4UJVeEvDU35jHWbajaTDAbSSh/z+qT+Ov0TQGc2GL70SCAywK20ZE9lfNp04ISlTb
4NGdqN2lwjxpeeyTHCc91lfZnvJ6UdFCB2yFytrrH7p3/TN66J7w3OCum4ERzjhoN5b03FVH3NgK
u75iR9fTaPAA7rGIgzQgdjV+RL4EXYWbLsGOnrot3pH+adDVEjcPvfhR+aqPyE0OLDXJfwo3+Wuk
1O+/o2PzthmaxR9IaP85fqcJ8UuoZFvt5cV66hXYGP2yq23thnn2Z9/0Pysrz61S8WoI5e6fToi/
kdXqzl8DTH79dJ1PCtasbMnGv+aulWyH6yTSsIw8OuNR/invmrPOaPWt2yK7YtGGFfRj3et3JRuX
I71DLG5b++Tc2wwTzjUWw1ulOSlXdaC+59fLIb1Naf5d47gfb/tqw/T9en7H2jFzp7+3iFZNvHI/
fZZPpOjdwKqzvyPDpBPgLE/pd8qU7EZ/bT2mknPpkgxonDpygS3XBYHWv9WP+SNJNmA6mHTkFroH
T0O4U22YTwLDJIa3vSKfdIuzk9V7v1Jpaq+wPMomwIT3NUGxG+XY7uxA8/K38hHhQfyZPPDrbKfn
4ofwz7sFNOeJ+U/vEgM60AfZj1d0IX2Yocn3vM89vNCzL2hsVe6PeqQt2zEzSqQD05T2g90TZgvg
SB8tSbe6Jx2aNxx3OaKuR5vhDOJCJhBo9R9Keq6PYQtO63a+WRAegdPZNPZDeZt+Rzhh6Cmfygdj
t9zZmIKe8/EBrQoTIt6O6Gp+Kd6xqtGVwCXxkxDFezLhdylBGvlFgkJvP9iwr9YYYGBvmkUQDsXE
y0ARp50WZExwKAr5Vpe34COt2+ZtPJof5U147spr9Z7OOY3NodyLCMHlxrkTO+ka6Pd1FBB5EN2Y
xwEXtmdisyHI+50URBvuqRvflp72k/jI1fotsQ0wJsaPLmEitGWPn9Dv24QvjJuq8kY8dPEJ6tTs
MbIHh5f4TEyPyw5Tl0+kigNFisb3q/IVnirGeaflhaLB8fIzU7y3+KSipOOtbSuPbvBCQ86gpeom
OwufpUt873y0n5nVF0yHSi/7bm65G0/XJFfrZ/mV7ZRxFx0s5FjYYgR39M2obJyHgXcCYUKH6uaK
xpC6T977Aw2Is3pH/WI/Rh/mdd8eO8kVz+Ej+CrhcmpXGxDdPe3Kg3mdn8eD3BHKeWXdtrq/4sD2
xce4LZg97Ot99uJ4rCfOnjFEcnJunKeldst+ZzE39rtNztXhZt/Dtc67eVSTB6bm9bk8mOcWmSQS
JJSbgiojGF/w+1q3euv13P1dMlZATb2be3wutav4Dnw0ZNebcuvcYpTBEoKlZkO6tkEakK8L1/xs
NvP6C5rbwrcOQ0KsBm8k+79dcpr3YbXHo0JG4DVpCP0hPpGATMRS/IhCZ2YaPPg0PtZAjohJuKt8
ZY+xn+211xQMyk515z20SvaFO6pG7DyP3dvs7ed9/MgcQiLkK9pEZ6vzaGUZD+F7C8gk6BGHn4bh
MD9TiPpoRZxbMrEplElwbw4yFvMdpLxWde2z1j9CXDh1r3GAghQZyJ38TI4NOR2ufKecMQn+7+vj
X4OnWB3RwXMEeqYo3OaMf4n7g6htG6Op1vs26rzCWTAZWs+2aP9DjNS/LcLrjzEc1XLoXNqq+S8p
Us06VpJDqPiGMj6sPwKA/GGOpu+lZbc150htl5pb/B9JuH+z9DPW/re7q01AEqmA/83eeSxHDmXb
9VdevLHQAY+LwZsgAaT39BMEWUXCe4+v10p2S9GSBgrNNWGUr2QCiXvM3mvrpm4JsLYc4/9+8jCS
hPtvt+1GkfJXgC+BhxcbRfIUAqswNekDbB0L5cwPqpcktHVXEZ+lNtIVoqEfLMnc6tX8VAYBBiCh
8lHLysXvIUN0sSYf0n7CHSDh7xNN6ysaVJZYjnVPoLryG1VB88ZIzknr9tQh7fEzQKPgKvYoBZNz
sWj1QR8xsWoJ0BHTD+q2fVGrnqGoxYSYkaBNThlpCJpYbl2eM4erOOjDeaNq7NNF+dwZVn8PjVY9
2lnBvLoaUHhZktNgod7aXXuYSJ9azyEHWSBX7/ZQbkODnipnIWP86cMRdS6aJhZEzNvQJpe5X9Yd
y+9UWWsySTQ9QA4zTSqHvnkNE5q2u2lWlS2RWj2idlSK4RLDH3a57B2PA+EUduvXpEHsSjkHEBDZ
r2rVSGjqlspVmvinbzpEp2PDUL+U7ymRZ8d4qBEpLEzpMCsC9TIIhhLzBtnB1cwYXMlzzhiDXCgW
aBovUvyoT+AGeKbipXS55QIHoCIuexakjiot+lqH+etPcuFLakqcVCJbx6618Kkt0N7kkYPP0s9z
gwjelPSv0Z5QRbBByNSHYMHKNsPAcFbujHZLLJI3jclFKxFmqryywlieDPUz5PWyAM7/NmQAoxdC
Uw+Q/JzghkPtT8ZKaRq+GpsvfQywXAfmNz50HZlJkTC01GiNvjiLad6NBTVvBa8tVU6yiDZAs9C6
/a0n47ZUEsqycH5lFPpSTdknicEyUZrt1N6mqLgnQfikxu3fRKDvWLiBF71P0ZK+Pn6sj54yxjDf
Yol9Wc5+cloU15CRrAQp2R4cCfh0PGMxWRCRBKyrOZPHBBMC5LdTRJoNM7GjBMiWYQpXWuBuTkpp
LWXAextMgsnAJFFLWYQ1EDuLKl/JAksA5CjhS9M3uxtXlrKnqSKVhQAWQkDIGbTTRxbTWkr7GQtp
TwJNb15kC7wNqJmsO9GgOjNtd8a7ky0kRlZuVYVoue7ICxHSPLY3qYu53cWDvi7k3n1cMzmQSHn/
BmbgW9gttMhwoWd7Deujjp2FfjHhZ+aG7QxMhYoSOzawGZED9n04gCbLQUWLoQytJrw75cMYkAk2
WFgovArjO4k+l+m+DBDfpuFZtOPB1oj5sGRfp5W2UvZuCxkilGjDFJt7dl3mXgPvtSan7zxHRsIW
MUAcKiChI13ttQOLMcwbDA4XzU3KedwaHaBTp2IYNBdKjUOjmDdJDkWFHLEKlfTU74u6gb4QBmvy
d8k/g6CywtOt7MIW+QngEtJhNNG6DKrCzTwMO6VvdZw9U7CqKjpsRY4R6sS+1SKX+f1izgwts7ih
ZlPtLlrXnbgEHW6HQjJaN1HaxkHiX3njY2g96WO6s0yi8BjROL+/FIvXYiD1AWdxtv/9FQM06z9/
NKh/+EQke5bAQIVChf18rQ9e2CBCiPAqF+Qrw7+IehV6HloZkHqxd4lX2ezI5+XWjivKRUqAaiPc
9lhekR/Ea6Q9lIzBu/q8bNT3BAKc2xxxjx6Vz4yZ4R7sk2m79mWRHJ7d6ft857NfHybkXz/NWvEG
KoSDdhLvTnmNhCO/Y3bRz9Fne4BBdGQYEpzKL+b+F8aBBiOwN66R+Sb27T3a6G7M4IVUJnG2qrXV
kuewyiHp6LxR+OrYxLkNfPGTfGExr1CeAgwwWRXhIQOh6Qhrq1zJ5kJiQC7cu4Lg1QJLBBXHZbVs
rZBbGV/iIv6Kbf0dD++YVklQRsqr9/zF4afWPONlPDD1JDZNslnAUfVg63azk722XsonCnk8Y870
QmjdWj7Ha+QbWJ/QUdpX7Sf7YNyO+PBr+UhYJq4B15QqlTYLccpmIhvdbt9tFPD0DBv3Ksy0kLUQ
D1CIrQnZ325jrE0FuzwkKn8eN5PwmaqhqCWkRtG37OJnPm0dpuyVjOMeKY5nYIHHnlKjEwKW6FTi
UZ8DJzAvBj4Fvj2CArxln3uQAIQfScwUeSBwnkDzWk3sP3kPAV+9Zt0a0CTF6Qn7AngHbcu+t3lT
8aYooPzRPsB+dLBOS5FjnFUwEVu+HFl2o4ZG3GkIH2Go6Y7sawlPded53clOo21U3g/zAPpMBQQF
Y2DwZjTyncPg/gpDGS1g+W0EK63ZN18l5vUv/hnyseXUYeCdnW1zl9aoAzZmccOBMNnv0olHmH0y
jJ35LlXesOG2yKUtbzFawDy8Wyf979Dx9CM6zumYpA7YpNBhUTOKJ+tUABdLTiLem38NT7ouL8GZ
/ql9b3K69lv3NDXgBBzkvKvlrTjg9PxLT4anSf/Gxn4yj/lnX66IE+xeR8hCmJxW9omPDY7Ch/p5
hTqkfK785g5fGBiSeOcToH3lNGuJS7ISBnQbNSg3+DPGRd01TumzQalKfo6yBzhHDgfTvFegdxjL
K17/jtcr90cVlSZlN2+1N2E2kJ2nJl2xBbbqdf0MZXcOt3yb/NPDcCmVN4ibhYD4fQiJM069JF3x
Jlo0kmCZVsZBqT3y23aCDhS/eMmVwn/mEG/GBSog27z06Uu4rIkVMNN11u+lL73w4luosIjGG7Ku
KcRO9nnOPRk/+nSctsMhZZ4KcMqj4Qwkp143+z71px1KqyM5klQ2BMUhsHqT4VkcAsaFFvROxuKO
XGwxcbHFpJtzENaCPIe5RvW/kEiB6wpIvSNtVJ4Z/RcLwE3R0plHm2LCjOemb9m6M1cUAzRgowcV
GZXFGVkANrbRTTWEpA5JS6rqSGI1Cm6RVQh5/FDTkBPXdbS5a2hRmQt42Ucj0bisJuJJr3TkDB/T
J5T2aHqehL3qX0lt06a1WGlbJuJvxBmtzedszTDnPUdlxPGxzY6xrz0XzBU867Av2Vjfx9ybLjWO
wAtuxc303vnJNo5X+jHlMUZyp8sSyfoLiyrc5CdEim/Dm74WH3wPVzpdUWyi3bAeFlY6fNdZ7i6e
jXTAnc5IC+dmJVt+UfryKbh1tYOBka6uWmH3zZzu1p6l93pv3Mlt697EFWXWR7Rt9wGDFMqEKyNi
G0seT+3hnsy+WOOPCLa2T7yBl79whHYXjMbKAZncKTw1fzAKgDFRj2m8ss+StiJ3VX+uvnrXOPKE
1Z+0U/xM/sNGV3ehhm3Sw8yozizSiG04VN22ki/mVT9a9/IFyQgFJrb0InQD7jpj0/ylNSDgb99s
lTe20MuZlu7ECcMohB4x/mLNhhrXDr2ID6vlWj173FWeu1Ww433PXf2tZuPrVLrXvCngMTVuA3EC
ktcoPtFosOciaTMpPtcpgPeJzB+PGc45fasmK5rUgYlC7wMH1VE6Uiwc6CqVv239RVVh127ZHfRr
9CQ5GkoYX1zVtX1XIpe9Mz6cUF6RXogAGbRb7zTbSHXB806HGH4bJpRTfULSJJPjYq4UPpU/Q+Nq
W2678HX5k59+H3PwDXf5B9MVWNfKRx5uKItsb77k63KXXsN4pylfxIsnAn7PMf5AyzOyNGdzHeHk
2wsMRmwAePj3MybmfTA+9Qp3uvTjEAIp0HwBHkERjJyU4LZ0N9zxNv1RXiXbpSMYj9k7EwjtTQEu
zqzLUc7ZdvHrq4K0kHruGn5wLvEw0LRPe/D743AubzGmsj+dH7ar/BVht7CBBK5s3oDRSTjKeD6G
tILwS1i/P0/VcyiowlcpgRycLaXPoaLwtHtPPjprlZ5V6tLr9BZgcnjoqVbdVuOOTVQ0dW6P2sAJ
PkB+wO0u4GV+1c/lB550/aWKbwkO7r1tbEjZen8UnpIff0L10TMHWetDc7dLzouGPdwbXpVN5etr
ZNUsVhmIbDDNbmlP++MjFq5Z16rffwvDRSjJYxNdBR6j/l3c5eUU3IuN5QXv/Tfcqooq4AnJGjA+
rXH5oIQn2cuf2fKSfnklwO5WEXiwSj9R3NU/mt9/EAEa/sy7/FPVrqRutDR1C2/7sB9RSFCE3znz
4qu9mi+DvDbiLYpRb/6AxVI/81TXch6TcNF29SndN3dWcZwi2ka8EIyKRNY+M1D61Hz5m5+gmxvD
LepE+Dggi+HbJiyilVXwpDK93Bu3imFJ5EfZNf/G7CcGL/82wMCl18Xep4oveYJkDetEuNFwGUyY
qPQJ8ofOuAUK0bDINCd4acO3xcwBQnNA6V6JDYiPXkxjO6Lor0dAOH2DqXMhLrWhUYfVN3LoAhPH
5u/ox5kG/Q2JZnBstJ+2+dNEbnPhe5o5o4ZVsA2/qWFIOKRIuOL6DrB6UiXsrM5rGg9VYPWe9NS4
jv4dcBkLnGW0H06PzAqiqhM9DYfhL4iVD8wnabhavupvuka7dUmfDn7wrSPMc4jNFTtmyfg8YVM+
TqEVQqPdcpzd/JCvH9Gj7sjO68R+8h36XaGvUdOBiK/2LMowR3qLjCXe1/9CrSUVaI1xOtzrR5Rb
j/hXB3zNKXsvtsk6mlbtF/ZQlLjRU70vUaCgLj3GZ2IDTkLs5fX0PXyLE3elBNfyaTlGx+KP/RSe
uyM+cP3L3sYvzWHgLgAC9ALTfS5+lOUyG8Tcr2i95mRbkPPd+NMfS5DY4k9IEkiNENzoEnK1ONdW
gwhV5CizvF8QXzOEqI1wt9DFRsA/92OIf3n6/Q1F7o5DDv5MbufG6zJO2/7xu79ffv/c749+/5o1
ogsv0pSAprJX9vYUKxD6H3+6tJZqF8yXLOw2Y55EV0zGD/0kWd8Cz0fEc6arwRgIuYGdq/J+VRoQ
iLwyFdbaIH4isUJ6So7zxAc7bwei9pTYNaz0SpD4Hs0xr83umNzquewPEicIKgvbCYpad7u0QgM3
pOCgDZWHh1niwUmoqCQwOcEsey1Zog54K4ZRtsGcM4hCD4LYu5KakVf37XhXcmzaeZH5MCN4dNsU
3B2LLbcOIEWQ4HNvW7JVykB8qhGy50jCxzRrrpU1EDuaTCUN0QLvkzUMzVXU1Fo8RS9x7Bs1qFop
sRQ/DmHHD1rQ+LWBoKAuOArLuuxuNdWR0CAD2IgumymkWZt02rV23Os953qVLgxSxLiPkuwK7xE9
EHa0Y9Rq76aOimPh+ZD0abSFcKk72NVvFWI1UUF54HAiGnI/oKtTFjBMdU2FPJbBNYuDD13DBdMh
sxzKifYZXijttgGe1/9NoAUUu03DPf31patQmqo6OYGzmqfeHOd0IjNFRd4BjR3t5yi3olUCLSQa
BN6O8BBU0xswAnU7jNjn8868BMln1jegKGzlW68y2rIBE/lAUCPpOjHnL6qhXs/eCWinAEgHm6CO
Ch3f0jWeFEy3JbziMzDe8v6tlUp5Ncnde9FjZMWLGCcBysMfRaoaR0OyN0QZ52qdwspt7J8aCKLS
Tg2IdCymcsFryGfFqyfdG8Gy0/our0SqDptugntYy9HPgtJagYjWiDBzI2ABm4BZXt0vz7VFcmiP
IGMFAJDZt4nu0AzH1/nxn8EDC1MFhhkILSbQGQ540pnMqPN1BdFYnKBNbyN1I1eMp2PNXi+pXq7S
An1lo+775XWspdeheDhy6KltjWnjUL52Hc3Y79/FAfcji22qVDysR/p35mmQdWn5M3HOTLl2mlnG
eqq/FVO6QY9kosnGeCbXnDrzYr/wVI6cXoS8AuuPErSvpYGqMachrgpKVK3snotawiWkQ+ywRvuL
3BpEil/ED+3wZaC7KSmYK+TJlo6WQn+3M+Wt6Zk4pjoLrA5YNMaEQzn0xCjRMpBMS2VVxxa5HqSX
Nnm4vUUGSyVys+gZo3pdKjHNTCs7am1dsdC/kORD2wRsxLPk97Qav5KJk0YUwXq2mQfl3RYrJGYW
7LJ2gm1XT55xt6C103ikZDLdctRmpRvFiPIxb3n1rHYbgpRMoNCxuRsUDgArfOonPVrjeR7oS5Nu
kFeKJF8njqmWTG7gmU94MD8NHQhKq1ipJ7puq2ZautbainNRxTiCG4m2O0QhATfkOX7E6fGI9LQZ
JWcT9K6ssW8L++os7OIaj82zUs+PMdksiP1UnEjpbvbYttxv4zOxdZhDVTSIqfXQqbWsLbBsJ2PJ
Olm2wk01M4I1Jb9SyqvGW8vdqRabRqekNRoEKUPavyKYoB7J2MXwDM8Pdv2CAqWl70/ekayxvkoC
MgMheyeheBqAeC/4+AOVnBtRyGucZqEzgcXwDFD/bpLO6rliD0hc3eCbxH4hBYdMay/gstPpngi0
neTEfNYZnWsZ5c/g+iAaca00W2uQ05N3qsOpB0Oz7rrgOzKhxQ79KylKCRk3OP/MLEm8amaxJuvT
DoqAaNWPaKKQrbp3WHahUp3Ya4A4QbAuuvbbnljcE14iY4i1pOKIbJnZDKri1Y2Y2m1e13fZFqep
Ql42YsyAMzFuod/8rbKdPcMGCXOO0wKltIiJWJVamO+zlb3j2mhTtr8NuvesHFTGow9xKS3O/P5p
zriTjZrCHpgSFELmpJqkHrqeqUgjPXpVMd5igRYRLOtVRttnZEa+0WrWvlPZk+to38Mmyf2sRyHc
46NqSchAarcLkkbel40EjVfObtPQvQ9VUjt1TgpliPYR6bnu5MVwLSXpcxp6b460czgUe6QT53EC
E53afQuwk1ZSaXG5QH7LWkIQdML9HDNXm02QyuvIoicuQmSO2GssFwXUczmN/FLFWK0Zhz1MpGfZ
mtyWCIe0NZR1PWYZq1XEiPKgrlueZg4cWMYdg3aCiPOSDbO5jvW0xye7M4xi+VyMeK+Ei7RNZOWa
C2rQrKuex4kEid7s7pPGBDcYrSsh0dTiOg941UYU26Kh7TP6JnatqJnJhLcMHOSVn9YarB2iWDSJ
yC0GfVpmK6tYKbYYEPaDiO8S3/9LzPA8LdO31EojTmLsqlC8ueE1jEb2KEM8ImjYlkrk8Tkj5ETj
OdXosR9VNPYWKVrg6ckIivHZbBMgw/0SFyuZSHk/gDt8Th+GuUTgIR9xI4UEbEfLqPgae53VzABI
jx8IYHP+1FPAEiPxPKuySreLrGzyUmz1pOtJblFIw+7TlOE4TveFHDAUG+4Yzat0UdsV9soSX+ri
axF9mYKIZRUk0mUGzLc1KvAwDQI+p89Lv4Z7uU5G9WesB8a4GZaFpwHal0fA1qqeE1qHtj+2KmEr
Pfmei15sZtHd21ww1+yabdCLTWY9ohob4zqCbXDBaW/jyT6lvEWrOLCIYoIRWYUcNiytsiy+1zP5
PnVrvGLYN1Zymr+ngfw8NtG8NnDZdLH9askhg75h8g1tDHCptfl2CM03sIVMHRLJNRQtZUlT4LnR
LZ/LPUIQUN+6ITQc02QmIB4za0PNbgsBJlG13BsQD1S6uqF7SsXHONfHJ7AXBnQV5W+fg2GHXLhm
jl85kV7V/hB0t7DdlpmFhjQGyY+1PsznnwTviy/MAagP71Cp614/MV9TYMkzciYE0GznFWQp9A/1
H6uuOdlMbomoDXK3m1rTTX3lQYIEqYyUXlWeA7kPDwNpb46OOqIM+mGVJfE9BYvks6DpHQTFG7tm
lZ2ifnVIN8oCG8lixKSSuUbYWUdVozLgwXa0ZLg1vX0NAtg23YzkMC6G86D5klDZy0e9tl6aQt+1
OSFlvz/63346ZeW8jZDVh3X6hTEdtviD3D6K6N+//P6aaGbbw0TwET5io3+/1AOfAB5YwJkrqrZA
Ud/lh7e3NYs/Rim3vp3aUOhkoJPyw85oRAMTviikKVVoZB96X3caJA9RFTPNjM7tYXUkZKLc6kyd
jIcuNa2zf32BLn2Vcs3yF1syd20yN7gBDJyVaqSZ//xSFOhPund8Z9ZO+p9fIJER7mnU2+Rhr8x+
3ZcPK6dR950Pf+WWj4KpmGYUFzkY1fXQG+kB8oz+/4GQ3/jUuvn/KhIEv/hvwoD/Awh5ekj6/mP1
2ZRZXHz+ryrB37/6P1SCxj90lIAUx6ZhqSpsyP/8j/G77f7rPyWh/0NTH/JBWUFJANQNecO/lIJA
IME1KpowhKyp/DX+1r+Ugpr2D/6oIgAw2YasoJz/f1EKaor60MmV2RyWxYN8aeg2YgZNsy2olWzs
NOuhdvjzeYuLsP2v/1T+m5VOdd5kACpi2dDXJvMrQ8wESSQEFGFuuSaaFV3DZMTtrAA47ULF1SpZ
uxV9TtVGgM3O4IxJx8K8VRJhmkurFn68SAWsdGoGRPDGZQgcKPfDxexDPwyL5E6+qHCyeMwPbV9V
r1pDEAGD+1hePnD3MyzFrXNSu6LapwtCQ/JXYOfHinWt7YXZETn0dwvBXBoCcIEKqd2EKs1+pyrq
3ihje28OXe8rtQlZOqoNv4LgRundTn86WzpGgqMpzc1srxfkAS4TsWeDMo9vctO4QRtP7zGmVqnu
DK9qqOIwcpev8wycuEa3z0lcoscN++dp5jyPSCE69mCUnjlwIIZVJMNWojIdU1aiZwDqbm5k6yxf
8n07lad5uc5BpG8HUX/all1Qb6ZrhehC/zdBIzGXaA1+3B8fNohOOWla/GqTLwBohhHskg8EGpE3
ls77Fi8xGdzFi0zIYVbBrE7s5ak0c82TDMaupql/S6MgqYb/Tm6X1iWzGklbBpW/HlxcNSwWlvHW
03Eyl7iPlrqKQz33CWVqfYA35RrefdL29ou8T67AT4sLNte3YMxHP58yllt5QkBq05cbe51SKfi4
YFgOKgX2/0G56NNwK5qBKIY+mSjLMtxZfAuqeZA4+mjua/ZIKNG6Rs43c4cYoLXgZfZ6k7xwZrs6
EWoXSTBP1uECbCr9L5+jepMmub6hWWAjCRTdBRv21KZSQHIWfhYRtWfiE1QmKgFqlYpA5MZQp3Wl
dhzUXBy/s6O1LpNQZtpys/0F94dJKgGlJq5IApW66VKOCAk0MLAf6ads5S/AbvNmDmvtKku7cAAX
oqiFfTBA620n/tGHF0rzOtkMd5rKXoKuK3MHLZZ8KUhsljYCxBFt7UWrWFXZA0ToQGMHo5FIUj2+
WEu3p/OPN1HRVzA6qPWIh5DtFosSiJ2dZd+WzFKPgtwMrLNGDitTh7kJRziNKz/mztqJAMnMmMxM
+oLkEkOYNmthXieNSbgSsXvElQZ2K2cywsvIPFtGuBTWLRpZfZ4uSciGIZcsTqFB5vKjZPiN8cCq
Ab+wnF+KWSX488Ghh9FUP4yPXFPO/iRIHvouEse02Rx8i/Ef/tneeSL3td9PTfSFUyjbNiSdOwag
MuB6mVsCjwWRiqXHaprNvNzGmByOurIulpxjVVce3/4j3KzQymYzSfXidrqgoXrcrFUA9L4s6KsQ
SDCUeSRxAhLBfqk3F7tU72aY7uIAzaYaipdICsp9NkYu7UfqDGYIU7pk/tkApyl4Ah/57LwaHSCX
hY7XR3N/XSZ13sqWwc0dJ/siqCJfkzTMt0WZuUYfmOuewZubJGziepmNlTxnxAYQ2b2VdR4TTVmx
Hc4m9aTFwM0TLVonTfGh61goS1EmWIVX7fQsgZoj3ao/lmqioPRtxPZBuZVkrdtFIqbzRd1bEPNx
tpiWWAqzn3achh226jdhk0m7EOfuJAZICBLHS1MP/FpIBEYmrK/YlvW1Rlxv3hUn056mWxUrOSjH
iiRWYoWdWiBS1QXQUrMw6J2kvD93VqNe9VQ+q3VXnAWNy/KbHFXS/IqQ6JKalogMQeuL0ZBHoNM2
rJKXcAwXT+SV8Aq3xDO6pXjGcayk8Za4iRamgWV7WUOARxzRssWqlGySSvpCxTIiOFLPZWb4eqT1
RxNmGjAwHHGcQ+XBbLQr2b2v8syTX/mWyYg5V9z9XiTH8qm1EZUXgqVlSJO4Du2FKRRIkwf0NsAK
xRC4tj7DOLBftAD+pd4ouyZ9wPeqYHyMssjvSfLpYOYSCgTZsH1zSSCQEatHEFP5kRijfrY06XmW
tX3emP0z6ZatGuhsjVjHqgrRG3LX/yQQEZkWIC35jYoziprDg2zWTZ7q874W7G1j5U7AlLQXAWnX
aZY+NfOfagjOfaSK50SS3vJHzBR5Q+7CXBZoCMZqSmF1pULd8vLc4qRd6gawImXsPPCTcf5Y5OJj
NvmTOIsiH4c58FGjgOMVzvii4i7e2NzxbhfYzdWWtpqu/SWi2X7BRssIWQ4vRPo+IqJFxE40Rbs1
x7dJTkkOIiuoKBIJYz56b7A+rlLZw16nxdrEdfEWRAYBvSmh91XKEnsAQLWeFilh81iBTW4StsUM
+xipltDte21VtPmE2KNkfaOhYVBgN1gN6bLGYMiMa9jTlIwhgRCbANUYSj6Qi6BYIsLTmkfa8ijh
FiLW80OFwqQMJuF4Sjnt4kS5LHEerjCQGTdwG5hqR98slWHXBWDLGIkba07qCl8Z67+xVn9UKKN5
nyovs7KXh8J+mbPxRmH0uRQRgSkzGU16CrBrsCPgmHLfHpZa8qpUfEb6jKVbGt+qljqdfAGzfjAP
7ArCrK7s/3mQWOwnIoE0AkokouG6kTdNy5nY951KDQBrOG3Q/kd6m1/sLEN9r36qtWxc01GGwCHX
2kFNtdhPak7qCMOzo7eF2DRdj75EiUCnxAlbcTKBvF7FY5qXc7PJNDJYGlVLtmUeKkxa5p0cZGLD
xx0bwvjHzLBTLQHR8UECk5LhLdmzyi3NQtfqBhuPFqBhxsW71hibncWopdflW9cRflax5lHANIJj
2pJBpDlgFvbDRNdOvhVb0bZqr60d7G0eQIeSTJlVlOaw8JrWPDDO3Zm1zDCvIv3BykhUWmqqAvID
Vv14rYlueeSwT7dQ7u9dKxlPDUvYrGO3il6NVLQuXBPB3R3y5CPTUE5g/v/byEbpFXbQeRE6F5iV
yRE0W+90bYPJzUjh68xyCZRIZMGa68x8MMw/Rp0kblVeVtXIpsgkUvjEWLZiaNEgOpiByXGlNU+E
7wLDDI/GEuKC1knhdlzQYi1sfIdS9Gfg5BSPyXgI5lrZBCOiwrYxdFcXSPmbQY0OplF+980UgNtR
fObfGSBfnUHpKBoYOdLrCBRgr9f3zpLK+2NFSBmRyiWGHOWW5IXiyzXSlDHti7ehpm3n0SYtF8VI
/1jY3cBytmyxK+soqAsZWDDwixZErJb9Xhg3KdLHsx7ojG+jfp3jjBH4LGQlaa8gBJ2p66y9yBjn
4xM8IDbo6F/3zLR+NEOLDpiRWY4C+UMiEGvstzv8GeQBQhas3B5cs4chEeZ4k3QX6JAT8j1WvUl/
oWZljci7iMR4WkD7htkm0hj8yAR3sGMPFT+zzJdcZeYLlEdmRmTAZ7agLU6D3O1TA8aGBhJUz0p0
hmJ+1ts+Xmtq8GRJ5I09wJFrIxnPEbWbUzTLtqj6YLV0fOZRb65MVXrCB012ZPNm1eCahAuSuT5X
CHk0jOi2GtckDaJeTMqNnEISsJVZ3hmITx8Vdp2wiKOQWdwGOCEjk4FkZL16iVDUp71RbcWQc3ZW
yy1lKA6PeD6WcQNkZZouZMKvei1Wtu2ka1tGcx45AMSu0/OjDihbb2hTmQ108bd4aHsDSYsPaTFD
RZofAqDO0k+sX3pOOxPezcyIREjkDsHMtkCWLAxIH+GjbTq85g1xvb/FEK/XwSEtYEtU95YI60cX
oJ6X8DFpXOyDlbLz6HFkrhu1ulsTK+VYiRO/ZhEOVSY58vu7zBQKLPISHGBKCCB64gZpL3qIgo0p
QkmKstEap0MCdIK3BFRyRTrPXh7zj6TES9NIRXao+6TeDoWM/lmK04NBPlBBT+TZ1kwgp1nPHrkI
2qafQKuYA9KsOuS/moiVaTQMRr95wjKnpWeQ70KqYDneNHtWTljCyep6jG4GEfGyKmfJqxkjPYIw
28hvoS3x2eVxHJlyty1DOHvzgCyEjaX90NETRKDWGVWlvZU0Ct8+pqaWGgJH4xwTVc5dWUt6vI40
lew5hH32w2AObNkF4IdxFEhj2X8MKhWWQR8AmkYGVzX9WILIERCyKdjc9A8WAT6QWoWZHDkxYCo0
K4WOSjRsURuMSxOvbVs8RBPpwM4s32X2sFVD8B/gB5F4VQqigbKOgg1jdW4BOO0u1JO3JBUhAWki
44jlMcCl89rsJSHD+wzqGcnGIpptVwP1iWCkdOU4bswGp4mqhifCc4onpSreIKbt4vLB8KVgBHnG
sx4yVrTXp+mey+awLjtZrLMAzb9OudJNNCxyVlkbvMlPS5vOqzhtSphIeIh7e0KLfydosodeQDpl
lfY5Bzhxx4MZNKjGpAE/1ox3qFZOQUecSdYGo2s/bstGBfA/asMuT9NjNVevxFqZ3H7MdkWhxfuq
mN/bfGCzq5M3kJQBhJoW0um4BFzQOH3rSchwBtuM3bRfYAgL82ioEkII2F5c8Ud4FgvcnT5BwVD1
eqvUxl9FNMQyEOqAwM5Emxhn6KHCYORcbUGOkwDNRXJ/G+5YzNjBuvxOYDXv+KD8lNQv3pBEifdg
k85GxeWG6cU6Wxw6ms9V1Op8c3nNOvQRmSk/EhJjMjqdcZZCv6kt2a3Sgi0fw1CXBZHmz6ogPKER
bECqYsNKFNCaJVubtMKaAJ/ymJJDeJR0DRgJ1YoeB4gU9R6uUGv8ibX/ztiZLbetpF32iRCBBBLT
LUeQFEWKmnWDsC0b84zE9PT/Aqujq9pVUX/fMOxzJNukyBz2t/faI0GLutwaQ2jsAag0vr33RBvu
o4VIw4iJml9Z/7Ct6dcyYOHe6c/t6J2rHvtaWRTeuQ5oph3T1m/GxNwoxxxvwoCv7wD9OE1Vy7W8
YxGuWmiNxkxTc9B/cXPlC7I+OM5u9+46GGQqw+quTXmlGnfPLt5dAvYjWiUbd1Nj1Y8QrfYK28NM
z9dMmfEafhidvdBudnqTio0ejh7tLPNvNyE2MNZ0go0Vl7Bkch8yQxMvUL3Nh5j+3T3tPjUzmYGh
tihuhK8PJk1PlyxzgdN3YbS33ZR+gbyF6vQ4loZ8MAYnO8TANlC1iwWQ47TuCnbMgtpl8yvbPN7n
QUImTxJrS5GX8VsX5CO6aqfRGtTlUfAWiXav9CrdhQksNmFy2qGCAijLTCsIGAbcFvi9tG5PcQgg
xCzUSdXOeLgmKPk2TS9rsWyBY2NAgfKSV7vpxodKsM9NqT9PzRXfwHSCWAMqMWhf7Al8nkl0LvKs
RRjfJ13hXrtRv93LfhNYRCOHLt127YMCo8mZKGdRjQSJnySt3+lTqERAR7KKib7Sdo0/CSJY3Bi9
73DNzIsIYursPom8FdfS/eqXYgLYtddK5DvR0shXzhTZamwHB2ES01DyRJ5F86eCdpTcsMddWiFS
ORLSGdGPwyTOiuswLrLhI+u09q12gZz0xc9O0+JnmcUf96ZDKlC/7jtWAhA9aMlNCFEXu3LWXnuE
mJl5w3MEcdoyG/OcGtiLItX1exY548CywpGdYW+XvUUm7pDJ2QwmsZIS7n7F2HOfx71xGXTJKKIN
wn3Jm7zbDXoELadsfVqcBGAvyMtNwlSCYeeyVz8ay7OlqkXn1izjg5cMMDsipz7E094ZOe+Fg5h8
ID8MYMhOr+qE+Foqwj/27GDuodhGNzUyMhwB4XXklsKZpZUbt0vQjijC3rljhjYly5NVJH8S2ehn
iy4/K4/AQSLxHhKBAdgbDUSMVsfpQHBFYc1nGtLaDIaDep9HA+nMeE5P8WgWOCo8TIdj7ZyLstT8
2lXPJcM9xiOpDk2i8S3DLPZ9RH1ekiblkl6JzzQuG/sqW5x60zjBD5byJ3ywVS0PlTW0H6L1VlKg
akKvmy8yHyM/SwKO+AtEBljBWS+/3bHbj2M9rZu2czeR7n1GGq+Wiz5DfypSQMjudm3p6NTnlLG3
4jbDyWa41l+unMvdYDb1poGTIoOgfKDAy7pFUbRJWv096jvzK9RwP2rqFJvW0RN2cADVF54SN4PS
6Q0Xu8WoKgwg1gljpSxmnWcX1zbkuRFjcv0JC1S0qmK6FwfRH5JsQM1l4v9cqHrvzfjDWguwVB/w
ngWyCMJlaG9W3CBmuoDeCXg52znBq19KWi4cvXhr06fRBjOVWHAlzQiGi+YUFylL1MjhJQ5T5yKH
Q4iG/uCxLxtiIJ7VQrNu4d1y+JZQj2xCUH0+0q3rUsOMcI6KVTj8JQl4QtrpSBUPOGW0MNT8WONs
XSgaKoo0gHLeD8HK6Foqn6seM9uiWPSzwo46OPleiwk9IOjT2BpqVNA2TUqnbElGg4/6TF8sIlB0
LbXpVprcxjOQXGpU/dvkcVJmf34cpPurt5jGp4nwyDyhEIxoE6684hWY1kJo3iI506OQ27QT6CHh
Abp1I6tbaRzuzkOYvrcUhR9ZLskzoTM8oY+sy5GmaeBx+WHkrIesj7kFY4IPW36jMSA4TmKCdwh5
YBXX+d4djE8D1XyV0Jeqsi5+tx2iOGnzVlu/ekBTi8LhMnnT/9hMlZEskT/ckJMzRLuDY6f1saxq
DEKUJiLdZU+YDJ4hPTl7Tl/jIZsgkY19eAihm/teBEg86sv2AVuIts5KBs5BbZD11gwm84ouwLBs
0IIbHPx90vhaj+XJKTgfsVckCz2XbpeffUXkYaiYo/eTuI45vDqXxmdXM1bRnIb7GN4SOw4UP40l
2Vh4VN3oQJJrsIVm7EfMedd16JAQJphF8zgs4WY9KiIVbYJsnGY3DfOOmXrjUSwPBPBjpME8JY7p
YG7rYovC5kztuiD40upR20poR4kCk8vhnlK4BsVV44u0ItGPIPL8KXcpr6+xVre9flnGsbs7LNZp
JS5QRay0xUTmW4tHqmP7cmBwrjzUq1W8lE3OtrqokFP1CCPIokAe2Sje3nG1d1LtCAPS5WVDu6V/
2mmiK9eKTVNboL5y+aiHnrXTE/uxBQm6H+b6CeIpF15KnVZaHpbb+78z7e2Z52txx4ZfQ8CE198r
Xx1VkqZkqjnWFHjikfM5UrO4wo6hcdwqN6FuRutfsJNY6NupPgKvG/b5lB7u5OL7Q8hxPS1hpUBx
4RA54NfMw21fdcHO6tP3ssm+q7LEdNeGD3dy7Z1ka1rZH6dU81aF+EoQmh10mqLbRB1RknRy9sNY
/6LOgl0UQq9GjXjjfc7BR7SMlY3ZkT6BzZWlYeZ3locwJdAWRhPe+IW5pWsuOY58VBu5vEXuD0i+
YF+Zv2w0jw5KaZXpnrn6A1im5giScABCDgYg8ppdaKTP9IuKNcc9fDvTMpeQjJt1dx0W9J1lIVTG
Sgh+0kV6W2o6VnZcWJsWSo/NOBp1EEwc7/fjnOcPkzuae4665ggUqpgYZOMTGA0QEjEgpJ1WeD9p
c/4u5bzvKudlTrLfga7tMEOFDG8YZLBL2rxXDpMWtUdhYjWgkuntDms2JPmVqZ++LIpKVpW34RSY
7aEcXdvRFYcJazSBZ9p3I1oSJx0TdRCOGAonZtx18aqb+CyVTvoTrqA6uuMVzDFbYGmd1QImJP2X
72QbnEowTGuRVPMefYI3Txi+9bI3Xsu5w1+WOr7FIgAyyFnceGVAEGJ69TLT3NxnJDN1lCezWP6u
xwcRT/qj5qr00y27TaJx+rCIMh4rYb1EGmhIXXNAexbTmzGM9laPARmMRMMZY4T7VBtYs1Uo4WwZ
EbfHYygC3F4pKjeKFbH/ivEJdxlavmREYqnNsccLC9yaKkOM0+j0C1t6WB6mtmp2XDVv/3hfLtP+
CZ1xpUn7Vcb9GU7kS+59W91bE0c3bQIyMqv6h+NhA20a4i1FYV/cXLeAlad/Rn3aSK8DN6GRTKAg
CnOdpF1g+fe3bWdn5Dg75jrS9GmOMY4a3xwZxSI48jO2i85ZNuO1GZcciu6sMImGuLNpxbJ/cUzx
bHNLBF7QzSAfhkzeUBzptIILpknvh2tUX/qCsy6KU59yALafx/Y6h+MX42iWAqfigjP0H1pRvbe/
3OiRehKF2fVBbxdallou1cZro7fPtIMeAetST9Xf6FnY5Ma4idgS1gFakK1wGwo4CHXuvaZNtA00
9zXiS48ODYaDmaS+tUD9xqCiunTW1vn4GNa1eWC6oY75vf3QLshPtIqJEC3J+YxCVtf7iILfkSHz
2u4If7gPQ8d1sBaYya2pfHLTUWCOsUOKRozc23Bh1Vd5CiqTFO2QRinqe3ijyx41ohALPDt9lNrK
oD+jn+LnEPmJ4wuWEo9tJzQHqgkwCK7K2dMXSUOHAVesKIkmla3G72SB5RV+FXUbt2mQDLSCZx+R
p5rM/NDM9LI15NRCLkTC7gbfBFmrMKz4Yll7soUJqCeSHEU1oqIZFJITaAqNbGcnXuH3tEuRpyS9
yXvtO4/oJYb6y5mZumcu+Uhf6ANrzU64VHreObadDw7EhIWD+oLTqTyqf/AGLeGD99P3sYDzmAXT
J5MJrhiJG6+tKeSzEejJiRkKvWQldt1+cfd4VZ3vAJ0+9AFJd86TaHhK34dmeZytKDjmNcfq0cFg
a4/jey4I5Jju9FYt3xaELRtezU+n1Z44IWDMzYKLzvpz3+7uD3c0uowTYOOWSzAtwvcf8fwCYpwN
Bqpja2bPtWWxxAZkT/HGiU0vqQMp+5q7isG9EEojtUB0xcpjHfC6R+GSHiryC64FqnIDDn2lIhOj
80d4IZlpdakoRdrbKR/0tAThM5A4jZmjdQvs4L5LL//y+6+G7Af1G9D+29FYj6X2wQCTvGWRv41k
Qej7xixfVUsbLwffiuMM8qwbrI0C/A0e40r2qyR3buxXA0nZ+uaViaQDK5yPlk44SheCQo/cOXuj
GDEB9u+GQ6IzpJ48xpe11jKOv7lh4DbzzJ938L+19UyWZ7NgqAb5AgBQ4B7TUrjHwIFp3AyA7w1B
YZIY3iyLPWPhV4AJgEwf0aS9ajIJYKiq5TZzIdJbGXHIzAvYujKqYSKt946ZMP7U0jpICx2TUuz9
fd9GwFIHrf1h6toLtFaqhHmn0BV9CkPbr4W8tfhwyEg7RM+7dEYtY4rg9NNFtdkS/dmNus1wsrL3
0qzfpj4JeXs3j2k3nkwUoZOk12kyG3kzGwgSSRWwFNvjAz9J4NTe8BL2w4WT7RO3NarVLLI3uWdT
qxYXfyzBAsFdeePpkvzinL27fJJqVU0cHafzICu/e6dMwzjMLU1oxWDyk8OtupX673aoOT2VeA9Z
6YJ93CPmDSS/Gq6AELLb5oIiSrECV5bW9QOjIOKUVeNxUOM+y2pWwUWYM50lbfpSJxpZ7SgivgQG
L82QMSwm2y7KdkU/YA7QE+LAEFAAJFdJ57grxNv8WuZk1jRb2zfA+Ch6bTM/FLGDg2+Sa0OjVCK3
9IPutjscQcgFufsZA6A76IJDjDNdekYipyZ2URNw3Kh4uHQhJgAOJlmjfgRJ8VPnR4xRdsIuLFS7
wb9hroa+/qKP4ktL1pnZWSe9wtSvJz8LgYWlnOimM11tOIz3pixBeL3gZk1FQLTW+ltpDLgaSSrg
rKb4vN/J2KQTlWnNxkthJgaT0284OVMQICdfqG9daH5LrerBrPDC0OlSQFW/JgkvHm16zV7kQILC
OnlxGNj67aT8tKcVb7BIVZHgjWR4sLhLrhubqIhX/mnKAOwQGaQKV6fRRukXQWBQEOuEE6Q/yEIS
q7R+exU910kLs4oGKtT74BRHCaSgeXQp1qkOJs10W55AuNNtBDIJmxBx2dgwACXG5Tmw/0edFllp
v/EmIGWKIBRR5M39CGMAFCprmcwHXn6Jhyz0je6m91h3NOLsUxpzwJOQplCddTJxHFiXccovKP7e
Ruc3AzGgOQ6nfQavYtUHCqlRb+ydBqGF9/3Bs+yBCRG0imAaQpSm5wZKxwELFmzfVLaPKumvodNS
DWasKHr5Rr63rq5ycq5S524W3aYPKyo7Y+Q61SK6Z9lFcMG26E3YtGG4Z4FKfLfEQMtVmvjKocr0
76ChsTc0x2Qfe+TUGH5V+8Aq9gHCEKsVpxQ92YDpcElpB56z8Dmn0zg2GNMd/LwN3u1R4toyJbYx
Q5Yk3QIahlwaNiHXdGBsnN/9ed6OMfpfkwdAbaQU69IGvG7PG9L2DNB2QSK/jObFdEwoHQMehRjq
/TK/wvmD+2OrtzYBQ0SukjwIcZ4nzBXuDthGw0AZC0Pu+qnU2I5SqAd0k3oWnQJMZbjGK4aO3TQw
bxwYdxXyNOrLbQ2HThmDBs3Ck62XHw4g/9xWdEXAY6pxe3Kmjrh1GKR1TRYN7Z7ASPOf3gB4Epc6
KIIK63U9QUAvAokrv64BxxvfLnpwrZ80GETbMEpfsqoWpwnXsFlr3O96khC1xiGZbc7BMoMdjJCC
TWgpaRSh5PrGLY9NWs9AmJAdEdDFsphKV5nhA2pA1VhLfVY+FOt4zp9yhIKNGfc/MVM/k1Dq18j8
m6pKDsHFds0c0ZSxEbrjms6Sg04HqivH5li2xtaedBohVeHhlDF2STAwPYTCkEmz3Y0prx0O2xse
ZW8NyXtfpdTalsDSampGE6mJfYAL3hp1cEUGvJbQIXAdtuIXo19zbVeOCd8BnuhsjFc9SfLNeOOG
0xwtenLwmMQ7jNlfddz3qzKoO0QvYlrlOfRaCnEq+TMbTPAtAwAWFfM5p3r0E/MP4dkOElCSeScG
wdo+a3JCzi1LnzvemmJUnPTA1bXLnwL2WOJVr5DacDl1uLKRgg60R1VPdl5cE5j1R+Y39kYG059S
j0bfLAAzEpJZcYWA3Ze2G9OAWuGmpQQBHV3SAVJA0En4AcZznvUPYeGKlSn7GlqbXFd1NYDDKRk0
M7egToz9FyGFgFS+DbXwszGeiq6YX6t8P/OOoisiXA2GQR4vKSEMOuxFVq6j9ToDRYKwCvCNmRtm
4pCR54UZYH8UGb0tbqswuozPISmsnW4ZpOjbhaCUL++G1mEKnxlrK8BpN3TzltrwF2WLd5fxEeke
9BVsoq4oIz5zrxk+xB0WDa7pvD8wkZntkxm50Ykx1XnAeLjCOh3vPAARrh28R/TpbVTn7JJwBGIh
myPdjETSUPG71sYYo0JznXD+n7VmM9PlusqnBRcko3SLL+taV9klcEYoWoK3jSubAHNfre3qPIZL
PUSPTTV9Jo+jkr9oAGIgUBWvVVcz5e29r1h6xi7y6lUeZRMBCPKeLJunbOZqUfR0kyxusH7VcXkD
AkCgpz51jOJjg32ZQCOMujl+o6qV2nKTmr0sROfULZqTiuWTOHKGZu2D43Kndte66rtTZb9C9uwO
+nJyv3OJ7w//+O1So2oTIdlYMURqjdwdIgd06zvj2lyEhfvDHXf+z9/+f/y3HBVj1XHxnL0MYJ2L
cHvn0fYgrtb6uGB9bQUIoCEevoAsS+igqoE7sbQyJQu1+/6rO7/7/qt/Pvz13+6//ed3/Kdvk3Lk
shBbwDClSFlpaooe2ia6RGREt6GYx7VedjjzpgD6HiyYNKKBtYiaVznI71CFzSVOYmp97NRZydo9
FS7dqZUNt0tiR17bfJXssZlSKQc+i049UR1JHiAIToxdVYdaOPTJA++8PUssXeUTZxLlReNlIBvS
ReB5CmuCjGTQQNwic1iMaldSxaeQ/z9F+I7xsazV7CO2BV9fIhXeWWZ/WDPHdamzzKl2srZ23e0t
CZLDED9o6VabCUz8phhQkUTCKrngEbgTIr5TZxYYny5LxyGwN8VoflVGcJ3AP+1pN+XqaPiaGn4a
FTSdgLJE0TEEtamTy6Zh4uW5NF5iohmamB97HEWGDfd4OVGSeXlT+R+99fLnQXx2YvqNuEr9ox68
gl0m1wXLzGy76limKXgAQl2gRQ1J8GufVgqa+sDNfhjL73lKzpxd2Ab19g0/NLr0zFIwudkjxwUy
hBgvoyVNGAt1ywPI59oNF5G54Um9Do2955ZOmF3oBCeN+FeLQAFrOR5Jd/e5bzTuS6FFYBYGGtKF
os+O+/LFpArLVcPzmHNw0C3Il0PuLUGkpTgnDE/uEiWJ59k6mks+pFeudZSl+5JpQnHm5UY35vBl
kIvGjTNOsN2a5jFTSjvWHsiNQNkDg+FvwuMB43b+wLI1IdCNCULWU4gCWztdcyrHi8GsmvTyVjXb
jI1mE+cwoqbSo+pxzJ+g+j9HHhQtPTP6TQMtbHWPedh5Xa7cKacnxSrkIWHcksbIqfQP7+8BEuRm
v8jzae8tfAzPMw6A75b6z3Lbpfngy+WO15O7Yn7Q0SPR4JXwSl4LEebGSTrzOxfF1dx5dC57Q+RX
QXOsqhTP9wjbZnn+ormYtoOEMuqPTMtRMiebm3f+TgH11RoXki6+t+hNUlN+cvVKx5aAsIwofVMJ
5x0D+en+B3nWg2kv+ZUByTkirdmhGfRRY/v4NuBwzGixsCJD3HxuQAMFDRvUcfh11Pd+P1l7k7pJ
hlYGU/XylMZgQbPHpEiOZa74e3s0/QmaDdhizQqOkMB543AexuPK7T+lfyvoP0lmXZQEopW7Q7+e
Ko5vGeVG9EK6lnjvRosmKw9wZiVo77L3XeZ8zkX2MUJM8uOx9B0qZswgCphiJ+q5N0nCz3pEZx7V
VLA2pDQllmdIoa0KPkStdBqnE8T9eCKrS0i1StGjeooGtkFC36FLC+4zNYS/9dzZN1Ga3BRGhpUO
FgUC+n5IZXwrIiZbaqZnxXW8s5ZxXuf6sHWYSDGadpML8WRf10C4aKWMKLa1vQORYH3v5agug3wo
R0/zVdwwcWw8JKEayGMbXQQ8lIP1wzZg0RBRLJYAZe3cRqSckIljhalj107RU7bcogYHIpQx41tw
mTwwd0w2DNRe3AydI1OJs26XqUNZeT9pKGXCZapiK9xsOhrL26+zkOq9lpcddiFsy1adIoM6kzBF
3dI5kVK5Th9TULSPUWgzt6qS96SqzJU3JMWGNEV9nJ2OXSyfgKkWA92elrCXoC4+YGAGA1L4NiO8
sp4nz+NKQw2DjmeG2c7w2XvxeDSXdoX7g1cRbR0MdAP6e86F6CkOYxLhmpiCsvpQZHNyDDpDZ4xQ
PfWC+uGlreH+oCoMKtaS+erd4G1MR3tF7gD6vkVzitmP37leOnBfsDoThT9xZCrTZQcBliaN8KWg
rQquBo6CHsH6aCud3sPlYS57JEJCbqz5lFMII36bK74WyAO7mm3AqwXtNOfNtxGnBeIq34MDgIvV
sqZRo/HHc91uPcTyTTYE53lrELMzmXn2zdnF3/RZVUzwKoxmRTC+N8sEuySwutGH9Bu7VHTo3Uq/
9C3ud0dJxMBYe8OvmNNrfMVk3K1HTQ7cLlK5G1q7ZdccmQMsxbOVW6gNclx0mrU/E3o9Nwl5stvY
vgD24wA6i+a3CytknVn9Us8s2FXMj0ExKKbuRoHNdeNLKusH9PMM9BlFtaNU55x/feMV5S1wrJ9j
az6HMpo/tbI8ec4w/s7NGMTvYM0RkDJm2rNmxUxwKtzJbtISBS/fDBKkyWwNuz5BwZ+IDMwRQ1TP
qGIIv96nOVjN99S+O3BvskK/hp0E8tsOdOUV5p/AwYxKQJLihcZNtkFvcDcsMGyZZFE2IgojNO/g
dzoT+AtJckcTNsCwnIszddaY+sTsPdMHwDu4bNwvMRy6qr12unWz6xg8VBOmB6ppd25ev6JRMbjK
lrRAPu9wxv2wkqsc4+ilaAQyegyvjKE+nwxWNqemYRWkxskKcFN2nal2nLIrGtAxlaQlbc945KpA
b/EXt/Qp2PVtwDYqPbP/5XbuwFbiNS9VBBCDk+3KKm72pLqHgOLdehL0OcUiwCuAsWuqKfOVuiAU
xc/RjpzqELposMb02zMz2oiTfZkO8o9RA6RssHxzeaePd+CF8pRpXZQrxIGlUO0lDotnMl/cc8k0
/bZCX8xa5c+ccDdOOKtTGFkkZpS4NhZW7bFhrOjYlGCrcj+VQ33uI3O+KltF+9QA4DEit51dW3/q
sEtjX26LMxlPpqsJYmrf6C5ruhKfrbHAxlPDOTrLmOL+kHMnPKbvQ9RV5wK27DlvYnvrVqir//gt
Qv6+7eS0NjmrTHIerm4XfUQTGa/cZcKjKuOWuAE8Tq/HT1XH1TbT6iUmAr8ijShApxWG9W5Mgf2C
M0kDuzt0TvtxL5sPreU1r1BuZCrkQ51qr5YyvC06QLHtoj+Chgu2yOmNcRB1rPOMH1LilrYYB6uA
cRNHVqBnVYrJNZuPbWQFjz1+ADMbjhhO06v7PNgpFqKl7dEtFQYJb8zAGoptO2DHJLzBkdiQaEkV
oZmSxdjX8sLdugFQi3/JOf4HALL1N3ifwKBFntEgNmg4hAf/KhdQUZDRsBEnPi1VhHjm1jj3nX6M
jc574uXa0aoVH1NpggREt9nacmrZxZn8zwWhFI5SmNmzKc5wtCRvfetywF2abuM01nzsK+CzXZuo
8VCZ/ycKZVIztC4bJ9uEVevTkJgcJ47wOAYy+6WjJpzsB0weM8WHT8RaR0jQ5y16UuQbVfCZ0b15
br06ORjKvFTBTNPz/31w86L1KYR5CUXNXEtyTupxwIHToHlwVm21rXRxUw5UnP/+Msq/Gdm8jK4p
mHcBkTZ5KeX/m7scIgIRswE6rBucb6L+9FY2CSACExYOoRsbhaOPP+aPamrx/DiZuUHGN2+4HS3s
IFl5gBlj3pi/thdHzjs8CwRYyJuTCtOjZz64hHGU86JPrXZIvWaFvyS8wni1N7z2wDpt+1cmmvaI
OTh6MoghYrmIvrImw1M0zvmbiMdiI0t4FSzRzhr7Z/DoCHVwx6mGf4RPzSCnJ9v6QP08XgC0mDdX
Mj//76/TUorxdz7Vo1HS0g2bmKzjLPnVf8mnFqYKyghfgK+MgPIUoJo2/P9qKHm6iTFxlIQViuOo
O/U6VlZaAhPeA/vBVPEBefgxKDz9IWJC4UxZ498DbInVwQwPLW+bM29cf1tVHl5cuDjz9JqP8eOo
06hO86G50YL8U0uS/lkb5AkPz39/bvy9//HJ2TxBG7uwkH8RzIuJFGvRz9je7Sw7YC9FPt0NpRl/
RVVLBDIsKVqS/CCYXsmdWbdgT7VYAxwq2LtKDsFNBng+sbJt4TJsZX7a03Gp9NfGo3HHaQD+pryt
4BvB4Ua6ai+h6WT/8qvUih4dw+weJwUATzPS7hdoIpJYU/FudzCbqG9aRhKkcsXjXLbFJgx15zOo
8gMVpcQCR/1N75LPGNzuK6cbtc9IwPjSUcYtwwgOA7zHiDlMNhZ17R3Vx34mKkEtfQLUvOHOsS5L
GBc1cxN/yuyDbW745IiTEV0b14CrFgr3mU2PsiUmBEOdRQ+VZ0ePXGZZEAKylE0yBqe2Lt771u5/
9wy7Atl9lWqa8LhjBTWsW9fjY0idhYBldfK5QsvfV/lYHF0u1BtNECTNa+x8jurtj3osL6KZrd8s
rT7qZ3CybVCpdhwEqw6I0EsSyGyrhGU/ErMjcaHlPqHLmH0CDTLasW83u1kjojLs2rlqP4m9YRxv
D3x2ye8OXvdgJKRcZM92NDTVR+HY0PsxKeDFkseEPnK/MxtQE9TH+31iwJkpO3ObccyIglJ8/vd3
ofnvK5HlgE5xTM/QdUf8/QljwBNrJplc2mIIW+pYl02kzbPTv2e9cY0datpk2NhbxETjlIm0RPJL
Qx8LPTd+dwA+sswcY934mVvovJLZ3d7RmZPr0Cz6fJo2s0e8A7hPsVGLq34GYed0bb7OJzTItnG3
Zumh3wfRJ8Y2TBuoo2s6Ss96x1dm7mD5ObPK/+Vp/90egLXQ0km92aakj0cXfy0smkU7rjKcCJxa
eYkX7I8xUd1hZ1r8GFrqlBcGJbRh8VIaHjb5Xlcv3Ggu2gD+YmpadW3heqjeMZj+WOEZxJa9iJUm
Nhkyy1WP+zvMe5yDixFyHn8I0n8rUyMBGCbJKx8igKjMxNKmfbTN6GiUlo8cne6yMWA+7dTWwiG3
djVkGOZfm5lx1v/yEvCE/239gUggLc8m74H6KP4qanB6vSIRXEd+b1T9ZcpC96wak3mZ8WE7Xfc0
h3Z0rMP4lyPxbsi4eh9ioL1OOO5sR0eQy73qM0svXS+esynFxZwb5kvuQBmsKXFz2UROVt307178
GWBTuPZD/7Medd036omcmyb1NzOhgLmz+aS1CXmVqbx0ZoB9nzF2VGZvBYO3yxw371rYgR0N0uTY
ao169ugvCorqRaEIbep8pKxeldes0ocLqJvxYQynL1dve2ym+a6tJtzhlv3WTol16QwpL6yXH5kE
m2Ibgrcp0Igb/iHzAdbAo1Eri6thTjxk0M6KVBE12tLa0pJbXVpGNZtuMs53bwlr9qHNuPL3+uhi
D6nnW2WJm6voT1N1czPNzn0YMUTdci6DlTfjOMYvuWfWetLKisxJR52CqyzSFLO7V7ApO71mVDBA
V0eWerKEAm5vd9SmdiHgNg1DKjHFsJI40J3KfTCsVsO0hP1lxFq2Q//4diZP35KmTldEwIr1oLLg
muXiguKQ7ZM+a7YV7WX7tggbClYJzusirzej62C+E1oKQzAFLBIrH8sp9r2Ye3kwI3ZbgsLjORqS
E55uUEsaorkVucFW1MLYyy5lKXjjcMX5L0PR0yKCz+1PS9Ah0cwTVq65/9Qds93PESYUkpGc/RQB
x6qApNAn3BuaOfpTZ8YV3+ZZYNm6DDniqCRh6mLMWdVcu65NpoDLOZa5pX8PUXESKaP1Ai+gg9ti
ivUXcublUxaNwEdtvjMKbM7qs/uGU2xFmRTlOl5iP+RqYsBTBdrrf19ZhOH9+8fKMRxpC1cKaXvy
ryNyJDSEoR4WL9NUUHzMji6ZEwRwq7oF9gy0m0v0raiSYDOJlsIbRxbHIRJffQHzbBwR7rQErkTp
eeO11YzooADErCnKfrE8N/YbkAW73hmETwvYe1cABaym/GyVVnvpJg3rXt23KzOi/cALtLVHwzUX
vOsYpdF1Gfc9cSAlWyGoSI8LXL8Bw3lXN5K924OFy7ue7wuRU6j6yNiFzPRsl5gfemtQm4Go9NmS
OWPzUlAi5JU/GJujVLvlWUUR9SSC92NsCefRyLp6bVIsvosGoIKTILqdT917PhjOdUjjrUnabMnp
7XJqTene/OVM7SEGe4rR8moYP5Evel+j6hwb9W7mEPHocMJlJxkGH3gI/hM72QwsyNuh528JDRtY
Ux7MvmmH165IsNxwBWM0Nx3gXlibew7eck6mjayXBdXs5yg28IQH740Y7TmdaugU8qmY8Vxx8KYm
1vKIA3ZO7ROfB+keev/D3nntOK5s2faLuEEf5Ku8S6+sNC9EWQZd0Nuv7xGqfW4d7D64jX5voEBI
SqUyS0kFV6w155jO1sWGTW6Wch4y+HELwqQLOsy1ZVQUGxi9mhxlzIg16eyrmESHNNCiNq2EQFyN
3sW7pjhv6HwBJR8itJhpVhLVFgCNS9CDLGArCP/FjIdKMo3T4nuYIQwIU7JmST072wKv4u2M/b8s
wP8B8+M4ps0l8f/l//w3zM/1p1I/2/bnz38n/Pz9XX8TfgLrL5/6yRS25ToeoUAsBn8TfkLzL8fy
HKHJOsIJOP474YdLLs4d1zZdig/NBfoX4cf9KwzIkAb/Av/Hwd/2vyH82OZ/W40CqIy+FdLTcXz4
rcE/ViMxN1Qdo6eOzGBIcJ4aFEP6MLoOPQzzS197TOgduzJJDsC8btT4Qlv94O0rt4NRzEg7OguH
+O3+pNW/f758+8LtMdWTVz5xwSHaAv6ynlXe8i/NOGbYebv/+2aA9MLOw26v/Mg/5Aio1WgVJ2GR
/3G7dTv0Cd1J/PNQ243aedD8rZOFhJ1kNH2TT1m4bG83ayTO7JVScNSWQ/wZkT/oaenKnSR6VYby
8dqeYpBsQfbFQ/qGaLRCQQUGr1vOI6y2CTTKyTLxvKFow0M72bRXhK/OiZ79Fm09bxLGwameC2cy
/mpN0LNneEkNmodVl4nvxoPjmh8F6or72U4pXyZjl7mL5rGTNFP0LmIaRtIdo+lRz6iZ0GFd1XPr
mQF2wiA71xNtOSDMpxmwN+04OXiMvRM9/+4YhIdjHwFyle9V45znKU6RNTjWyi2XOxHnydlw+qcp
b4EUMiN19+Rl0xkYX8E0yF2B2KIfJ/jPY7WzC/fN9PMr7SPUdAzvEz3FL9REYjSD/VlP+FuYQ3BB
Ko/t4gu4MXbWiw3Y0Qre2QkgTWTo5WnNwIx4YMa5sbKKwDiYc0kQHVbHdclVazcCPwWmhFUVklJp
Lq+GfB7ZMOboVRTzOfjlKFQioMmZM1i7cOnZt4YuARrkvI1gBFe9IKYk9l4KulEHE++1rVvLERNI
ZuLQPxh65lbebmytpUhlcOe21UTb0vplKPooKrHDU51Xj2ik6ic7O9F1E9s5N7r1DHiUQtylXzs2
OKZshrsWit3KWJ4Foo6dbNXWmAMu5EhAYq0FmbQqpHemDxv2HJ3ZxNpNFm5mFfnfuCI1zOiJfpve
lVaZVFpvQtLWJzLPZGcF7HH0J2h5gdRagBRGqqLwnCdezOA9GQkakCRxdqz2gyPwnQpOmyitjipR
WD+LZs/0ifwh2z9ZbrZvCjCTlGDPkIxI6qujdjfWkKtUPNPYcHaT7MBUZEF24GLCFNZvTuYAmLkZ
jwvDzapBAZkYXIQiPPLZ0cO5roKBSBukPXYyfMu11mdeyqeu08hw6JxGz/aOZW1XNRBy6N5urMzc
WhFaWEzMBBclLcgnioSZ0qucUIQanoeqvuWD2B2UT12T9oQoTsiTMq1TMuLs2pgOiRsGQI7lADP6
R8JccV2g9Dj4pXmxOjLlW1paqykZZhIWy283w1XcjwlyfB8JPVSTjQIEicydGcQcrjiLN0nSvA8I
azCf7G8x1xY6lEjrsSyK1l4rtCyt1SqZyAdavYV7WHJmZdvWwNmzhHA1qGDLttn7CBx3nEBPOBDR
Zc/v7RhigXfRJM76F6tV6a57h6g7LNktbZErcvbPTMDzRGzjmZuxLj79liaHsiQU/IiGCGYNQE7i
Z681a/g7cVVrHZurFW1N1r6By2H34ZDaidmOFYpgC8xYZ1Tv4xYrK+aKO7pJ/HlQjGrlXIiELtVa
OqlVdYaNgirUSjtqxB9kCsdF857FPfOIymGoqOSeyC1/IylkaqkeADlrLzpCoWE09lL43SYySVk2
CnwijffYm+6P3GNNBXnZJ9PjNCQ0jHLa6UPTxMc2fIk0lrSFusUblEyHBa1WwznGkNDfLbkmVtpa
HqH1iIMWJiJQ9LRScUSyaGvtYoGIMTbWjdY0TogbI0SOAaKnTSSfETsYe1uycg5gQhlgJpsu38Za
KelKBzc/vZcQEaWj1ZRTAgh4iuN8PWmtJYhy0EU9GSmU1juhRLldxvrodzbMeDrZmNNo8EitdxoF
Uyv4BcMY/HQRBe0Gf6YnFfI5r449mKlPfOuE3XKlCpri3XN/GQXx1Ba4tXWXJ8cI2T/6g19BqRhG
kO5nNFaPAz+/TjiPVxPixb3KhpwJq/QfPcmcU0FHAl52XBCwmv2Pqo6XQ6SFrXo2O2WaU9cSHFiq
0IatIIadzTJVuYz08/koBCMLuW4MIvQYysBF1WpawN4jQHQUtoXW2i7pt0VrbzOtwo3SdYEol9bZ
p6NVuq7W69a9M4M4RXkWIuZlMP8V7n7FTHPdG9NDAVlh45ghbam6PTvhAx0kTD4qy4/Cjj6aEtQw
UguuMtI6RoXcex4SEbdTKIxxgh+MHJhgk8vD6BFlya4Cr2hlMAr3kIaZdrQtRMlQi94edqvmFE5n
RLMT6TOw+xqZPs0TTfH2S1MwljGoQYC3EkowIk2ZgFqdIq8u8HuGByctSk5h4LJO84D+kKyoTF7r
gmvRYo/RPjfpFGaKRWPMfnlan11opfasNdupVm+3bwNS7hBJd9Wj7UbOvPe12FurvquaUDhX6PpF
/VJaGR5qjbjSanFoSU9xOz/M2XJt/LbbZX46XwZyoigbGKlbjvuM4HqbGosH1W05s07fJz4JdB5S
9UZr1mfE6/gvB61lN1rAdmkDaGWoF/pifCawIiZ7muPPhuEdQq8mGqQkv5ny5cRUcIMP5Zxa5r1Q
3gufnHdTj+frCpF6k8lTSD3z+5BRSGQtKiph06IgOQxK9caTI+XD4Gm2YUlEG3Kroh7LY6HNKDdH
iiPtz4JL+oak6bupx8vtZSzqS5Y/yarizJPh5yCLAkoScI3Yc/ZRbGKQUS4u6qTwrnCW1ApXzocZ
DMjfta0AVivWBpN83zhQX28+DbB//WnIDNLcuqJ4NjPoWrNO7Ep9RMmVx7SIsAlR1gQZ/Ijmtt4S
tIdTLMSTOo0BbcJJHUbD+KbFlLvQqB/ibvB2MYz0k2+4SERHIl4zcgM2VkgmXFMH5dqF00RA3Lq3
cYGnXvukiEeJCoNW/ArUEFgKU6/f4Mir3xJeW2ENqVvaOtpX9NsYVQxEcEUJjT+Mz9Upc54Z0RDX
4Avnt83ElFGM/gCjt6nMU9GVAKYRIYHy9caHxGw3TMitQ6brWaR+Vye1/DXr/92oBQ7CsYf91KYn
OnGMBib5cHNjzi6h9dbM/ppsBPtQ0qG6GSNdLFg7Ow+eVdstRyd5meUXKNzJBoFhub65Xnw475wn
GOTCItlBeKApXuOqmiICZHCuItu3cQZKvL6GRU0Y4hUyuuqahno8MVNJ7/rJuFvCDPR4j1Q/0gZl
XbvHlUQ3MxOUYKXWT0yh3RbMpjzW2gbLhHvj18jNYQNrgvJQb0x6T6S39NVvGxxSthre4ScWv9d0
oVhu3SLe8CExnYA9ODbREaehY/vtDv/0IHE2jbTeEAH0hU7f7A6pRYLO0Mld15Cyp4029KnGjQyx
ytya1KVp+lv23Z9F0tCFytVpoe0AX3FtdEixvFh91sNLkQY/x4T1QprlvdLC39LOTygvXqcYFX2d
XZPasNeDlo0AjspWSIq+honBxFD7lkIGyrwNUb3RU1235ONkkc2wMKTkF0dYUITv1IESnWt6gWOY
7LLS3CEP+zlkMG4W9JdxBkOMPIZuys+W5hNX5rUKbOcYd858cvUmwiWjBQgXQtqgYopcYrDhZTCg
hMiKOI08ACKkVVODmZDlEA5mT0bt1XuPCRrY2fpgmCGBEDkhLRR91bpS7Xwswudm9gW9Dw5j/D0X
wXxckCTs7Fp9cRzLgY2+WKFmj2Bjd0oM7VK7gb0WAzCN7lE6UEOqDyoKmCkFi40gpaRz8ehVBKg1
xUJXfFKvNYvtjlGPrGY6tEn9Mowy3zOwHM5GMK3nJUBm1x+w2xinNum+Uj18yWucu4bfnunJoEXA
7ITpzoQofrKBea4y/GSbXnp43dCUgeCcDq3XT1sl+nRV6RGzgTX4KMq3xPCRFWnJYKN1+e5YPNk1
QICQBMlVqs9CuzEwGZMysJ8YYmFTRWUthk+R1pzuFSEzCKcbaIP5JZ86lg4fvhycEVy/xcSnO0gV
wX+8RQiOKPjmBIZbGG+KHggJO6u7JBqJznyEDMtEi7SGNf7eaznH/q5LO3lGL0LDEhb/zSYW+dhe
Qym+xIwx1lIsLHgzJ4lX019C1ESDV+VY0Vd95TKfAkGHNjSDeBJ+qRMS3mNtybud5rNEWsbCk4Gp
+hAJoQMZDLthri5Y3s++46B2apZzDqHcGz1rBfSq2aRaQtmYlNTCmxrU5cgb8uEo3c+CXN6VXRbD
pg5+FVo5eTuYpqQCizwH2PrCOar3rgwy/z7kVf8FY/60G5H2/H689sk8d+RQbW+HyBfkKDOTv5im
fSvSt4tjPd2chZZmcjtZb22Nrv7qOQtzswST/mRMAyemRzyiqofTzT+MUhtlbuaXh5GWhI8YHRJX
Pa3RdQy77i1hMTpFi+mewBN4v29low92o2a15jqkVljUmy0swmSlIOVTk0hj08UjDiIcbt0IMq92
68dQwaMx/VocFtRwog7D06C/9udweyxPc4RxxlRtQ/2Uuiyik5+mzwqxLirjMjs5yZPtAniJVTR/
d2murGctWk3LjAto6ROuRv96f3OIlqGINl1NTq1quu7kNkGA9KR8H60M27ALPwHSXIZt3vxZofx0
PqqeXgHQB6Ia80ZyMgdkjmm7Li0oBND6EOmrpCWpdtO6W063AxTo5aB6jOwYYlg2yPecBJOZ28FY
nmqHNOvbZe3Pw3ZHic5naMZXRuwzh6Wvrqpzw20W4B+eE/drRO7Ezors8bwITqp0YfFdOEcPcVEe
YY6OZ+UPsP97hXuTmOKarXq+CxVaUHgOkR3uWANMri6Iux002Y+3Q2GY36C5v3gIc/BXWa916CDO
95F5w7efwb4TO+GhYrS7ag8g9DRRlO7bNIdhVZNFxZm3dq1Y4eBGxWOmjDjy9Es2O/HHpJ4NaKN9
R9CZKuONFFby1R2QsrS5R9DgEj1J1YiXqqI0wJmPEouPuoq8xyhMWFdl/qNrjH0UEhOUVP20riGl
bPwpnbcIeyDhU0Vce+mcyWiJCJVhYzDZZQzXEc5ncQxIvPhQerhf8q9Knbe2oh/s2hHWDUza58ys
ebPibD2mJN32gTkdPdf72fX5VZpFCPDBJCzLEXs5sj2LZEmuUJIcF6W+RkVhfVc1plt/fCPmyHlu
cj/eeCnhFHZsS9D6aAoY+d1XSf2DoJFlk6C/XZWdK+gVpsMZLQZxw7a4A+dX7kJYgFqGG16S6ps1
5s65epjyAu9l59mbpgQf3SThBkM8MVDzUh1Tm51vXEGnXWJa+bD0XSwHyt41o+j37G4BTChgPFHT
XEbShy+xmz5749eZecanFj11ZocPb3Kufuh/Dd7y2ArvuSrGm6bzrKv0iFLo0E9PZP2sKqnmS5eD
EluM0NszcAgvstSOyRaiZEOodUiUOVK5CbW0hyG4ymbycn41UoFTAUO4XyhH2IAExhbM2bVcZqpY
U3txmZHe1W07g470B4wU4zdGye2Dp9o3WQYu0mJ9wTVMWqhhLDZ0LakD9UXYoKI8zUlWHGISCMBo
EmKHrX8dar/wjZYRNIAQSiO93h6iFppPjzUOK/paHOa5H04pDqZVDktpgzu3OQ26f9vpA+HmaHQ9
PnzEqDvzwjDF4gTMLbPcoat5zfTK3QwIsmNHa40HdQr1YbabR3b14++H7FvTtbL9V2Bx8c7WeJLb
wdS3mGjuSoS860RfcWr52AIOON6+7nClx2mdEiGIebXhyjlVMBtbimtfG8hvDvXbwZ5abYOga2Ay
vep9SSCfRwfhdCt6opb/9O1WbqX5LlPWl9tOp2RbAwHHAlmkyeOcKL5l/bDAG+/R2h6LwQ8Phl+F
Z5sAx7IEShCHtFVIfqDdMqv0UMX88YYpxxrZhT1ZWOwo6x4O2KyIbZWsH8bjZGUEy0UAXBf6BSt3
8n8O84TPzg3OOJ0t2n8Luuex3+bls4zTkwRvcOLVNR87u/qLk7J5oXuc2JDonQhrS1XWD3BeWY1q
OLf8uR5jO47AFvktlvkxuuNsrTBxlCyRpb2RW4OBWRMs8iHottWoYPg59TkO8nId0GSnfQSVrtJL
TfyIfeQxHVxcUBkG7Br6lEjFM1E/v2hqZXv+3tk07SppYllYEolefngFbXdgzxZj2+jRgnn0DBr+
BLBtZj1jVYSNt9a8a3BxJc7PfkaJaCYZfvtYfmUfDzZm2mchYbLkiHS7hmAYm+YiyyOhzzWXaFzu
0Yq/UmY5ULl03qRBxIDjRSRmaxF3aIHewd+vNlXCmy2WutgI5P3aqdPvHLBcY3DJXBORxSK+qSw8
dmF+KWpAZQuf1SZc3rxRnNJsW9tT9oBqgB6db0HjJ79oZZabiiYviguT4iZDSt/1eg1blnOv58fM
1F4mC6ULxWu6TRO6161DXGXtVCB5CbIUBkPcEkVRYRucoEFycXhzfMtlKfftccc4A9l7WKOcQhNt
pD8nk57uGBIWrt2WTlN8JiPhnXZBVqxJzhAOmXsmpecZ8duq7owXGv0v2zpi/lIRjdvS9tVlrBq/
muyugRKZ7XOxJO8xVdEzeoaREQ0ESbcraDhTDmJbfGEjkDp33YwUPU7kC+IjPOwRV7zF89aqKq6+
Hd8JauKh7eTdpP/Q9YxGW6TwB2J/5fo2gTDBshPdFxXmRF8V4pXRD6JxjKCyd9296PK7UdAKCX3i
bGk339dACRgsGEjdUytlPyeOrbTsg4qsOwAAdMvACKxxTATN9IbqSxwNa74GQb6zyJja4Pug9zg0
l3rwNgSRjYfMmTqa+Va16y25lkYaHXLPf7ZtBgIJAr6tGTP5BZvo04prW5OxSVE1pwJcoCry6CmL
7vrZQG9qN9bWZGpCRAop3T6BcLNR0wgYPSISoHKaGLU0M5ohNkBn2/lphN0PPJj3tsIhGRtlTmH8
EctHCX3vOJOFRNeQvHXKA2QPIw0sT9A89mcQHyPZ6w4Q0xaEdTECiWiA5AvSpo0uOgVG8+k17q/p
u2JKuMpjdWcwRr8UsXxT6Xd2qpLmHfKJLuPs7mBx+jZbtupxTkj3XUK6VriNp6KtrsAn14ZY4FYA
8CyRKLqxq859gt6t45M2EjS9+O+pRVCPNTu7rp0d2KQxGU+E0lSZvzGrct6RgpZwBbawDCNL3GAf
Spua/0pB7pL9TlLZAFPOeXU7+1viqGpbjyYj/qX8ogj8WKO4yVaMw89Nj8uzQ69ApA7s2BnwHu3w
ZoaGwWcOj9g1SkLSuMRwKcrsmrk90JN0URt/oPgpQlLa05nIaiJWYmtaDRX2WE82y9phcrK26mdB
Y2TU8sXOwTaqcpLWuGC5jIcIyQL1Nmzgvz+bZtS9SNd+Axr7obIKwIUlQ0w+GF2kf29Hya84dUmU
H4HuBBWUhSDFZG4prkaSCiqNAZ60AdmOIqf2wBxzanNmCls7M7Q9PN6Fc2ptfQ0pNkqUOqNFlC0X
NuK+EGO2Rrv3IPBXQDl3aVKRfzpZ7jZAhrQSw5764zsfdmJ3Tf6McA5oK9hsrnHuC/vBKc6DxSet
Js6P/dnKb6pyX5oMK9rY+iIApUFyDo5EQmL/BZuRQP4Vdgbur2wupNJ1+5FQTjU/tHaA+qbx11Cy
kOY0dwu7O96I7KWunF92sxyYrPH7i/FjFJ0gHhODdlHnd/KK9pfVkKhRxQSo9nkbQl5ikFV9B7hu
1Rr5p5llFCtJ98YQwVvXjv2Q0iE8phAyaw8omLsMpIW7Oj2re5ikTq4elmINJJ7wo23lgbhAsGRs
+NQ3DVFtnVDId0jBMuoaOlUefu8i/Axyqfy7OF2OeFYuVkuPKDIw4iBfRoPFdsCr+IhwnWh9Wr2K
6+XKs2Nr1QK5rWcgjm5mim3gE4Shon7LtpyzEERzLj7pbn6vS9XAkkCTOh6FFZrXBI2GZRKZ6egi
MXa+JzM86rk0j6w1mwW2nW8yIwoFMJIfYm9BH8RTIgTqHN0y0sHIGOKkaT7kdvqVCVu9SzrNghCs
ZeSRvjRl5qPNyp6HmVPM1Llwio80EN9ZbfMK3XSmqRp+O11dUYLqatJdUE/TZpJMIGVlboq2I1aL
pIkjUa7lzptJ9wtAPOFGiBvgtyIiHHimrjQp1+upQMxuvdc5jrvc9lOSXqy7hAHnmKuv7nd0ws69
XQ0fRt8kq8YjEtyr5XoZBWYJx/fxNLclBofAX/VB+4s1RqxrUwRrNQ3nLma6MLFm7K2BzqtcCHkr
wm8lLSqxMApORzJYRHDPLNffWbp1WA5umQf7biByMtI17p+D0GVwqmFn/3jsz10DxATklVjFBB+3
pODdQEgdMacMTNHnJDf7NF2EGvFwVJEAXPAlrmwQH7Ud+t+ej2yG+XeR4+7W3357zr/d/P1y+jVL
3UzwbT4eNx914PQP1mIRaHb7gfpw+94/d3//En9+3r+99O1Jf57+++fNIzZKbMws1RHpObdvHHU3
J9YvPnopyobbj7Z8SZreAla4iO1Xc3GSvYi1iznuvtMUmw99V2X7mjiRg6K63lap/92HMjsMb0kN
9wAnFeYlWd4L0ZzyWn2kyzh/ypxlWgpxCezeOxg2mSxslhi7jOFId+IfNxWhk6c6YIPT9f1npLcq
1E9/H9LARxFyu4/qAJfp7aa0w5oxj35WawoQtB793sElmuD8z6/fXk8oOta/XyXXP+32pNvBt9N/
vdLvB13y7KVfUjlzDf7zvD+/1u/X+nP/Pz3nPz3mEj5xFO3+5kf0NFlwpNW4Ei4xx7e7Up+nrXYr
3u7ebt0e+3P39tjtBW63/jz5H9/7j7u35xV9OVK38bdo9HCEQRt9JfBUMf9beoD6/n980Kka9hx/
vl7qb0r+fNPt/u3Lfs3uB+/n6GCpbHpOaebV3ESjNv998/al28FLNrTIjOOfb//Hj7jddczR+W31
+D8V2v+kQrNQgP3/VGgv1G7/OWwOy4j+1n+FzQV/edzHQ+drRZmWtv0ra875y/FE4LsOojItREPs
/q+sOe8vG+W3x/TA8V2bZ/1Rotl/mW5gesLz2CjZjvu/U6I5/02JBiHX9EwX95jpMysw/2F36bWu
mGFUeWhK0j1AV4tLUvfXwmUYL7SBdWifBw22aaaBDopreZd0PlNIsMHw/GD/IJCbInmKintRP0XC
IMthCZd9aVgnRqUTJW0UbUn7nZuqOQxm+D1NubobC0HP/mQkVCgpiA7ADmhCJ4ii90gM0pcQEQvI
JOcVQUCgE2+MnbUgtJr8jmyCzNl3ZlxiPg1AHDZBvHOp0YhHHqCdCMRNmPLSg10iEqmmEIlB7J1D
xBI+1VBmWxb6GMFeupPlNiRh4liCWw4mrvGNOaKbAXizV1WyzWjb7iLYWuCVAai6xKm1Vf6CxAkg
9uCAQcsWRi4UznT1ccbR8HbqMTgWCdtEW06vISAV+uZpczG8fT8FybmCZktg69h+GA7B24By9lgP
wp2RJy6g/hQ2N+fLyR/Vjyaj26FKgJFDaVv7luQLzSkA3u97qCyS9j0vE0RehvxCyPIhTfF+AOdw
9jSzjzZn1bkvhXUCo/Ot0dqxAD8OU6+jSCzvGtatuy1J4VB24+5UIYtLPEWHPrJjhEzYh1EBlPhj
l6G9FM6rF3rh2QFsswUS9OyYqTosOeIcdDgBrpRVPCAACf3imRwwdERG6z6Ms1sgQ+HansnIXRNl
Yp693jhnKDhOmL+Se/LXYD+F1evgE0vu9DP1XSK9S852aCXlNu+H6BK1KHzGCDctFOhdo9zmaSmt
N1Ut9cVsxJepJLXI8ajY5sgUzyMG8HwgQzaqASb5JYKXsGfGPY8UVUjQ10sSeWTZdewbI+doN/Gz
y44OLVHKyKwiQQswkBn5EYJkstkmXOCbWfrLGS0BRWrnPTXCyZ55Q6HE+hhr2/FaASVct6HZbY1c
Lqt8wNC3kIlO3ABXESOLnV3c/CCbCi2U8MWjm6Uag/1RFVb1Fb9ReuF6rJ4MRvYrF3vEGli8/yYT
j33W7B1UhUmnFPmD8HPgsBNNVC9mRxDUM3FQApLrcPVx0J9hWzyjr9kmffeCInI5zRgQAvzT58ry
L2EbOafEwLhTC0c8Rfg2K+jPR0vh43Pr5pJMEwL0jtQUyDowvOt+2wWgiydd7gqvb8+dHi+UA6bX
MKvPyw9o68tJMC7nBCpe/KlDXp7MT2Uc/Sh6RGy2gMIInoCWU9yrndRRZSQ3EhGdsAOu2ZKjxZ02
RqXGg4Ei92xHZ8v4xCpxrZOmRlC4KVLMNvyh5Ej84JwGFyNkO1/SpVkFfRuesiZ7NQsXDEWI4JHw
1xuZRxeJkz3lD2ofU23555K2/nmiQUyeomlu3dQ+9WQjUCC1wz6U1UgSYXmKpqrfZwRNbME/Ng+Q
tNdhV+9CR8lrY39R7ORAiU8bqEj4kWKsGWkIJtIyxCM7pStLEBr6sf8lWwdSARjqdVIWBKchP72Y
gFwR7oBo7XvKQNP192mtBVUZNEvLr+8nmJSXsgvRxSAXWuMIpR9HtPedG0BoqWrAPgmBk8E44x6J
eyIlU5Kp5yoE5uDYn5Zw3XVeZ+HelP2PFrJDTAd3b8R5doDpRBC72/wU/Zxvp5Hgh44koO2YBsUj
4RtZcB4b4xXqvL1LQCisi4qxrvKBVZZzuQAtNHD0MxdZJjlspRP8csPoS8OAZ12RcL1ieOvuyeM0
+uR+DjB0pHUU8XtPD7y1ONPm4rlWP4u861+pdFYlfC4ku97BdNOe7bfGuhVIw8Z1F6ewCCy7ADyL
H3H0zGkzDNCbRi4CMqALI+afEV3YfVsLQv0sudBOqd9SDzx4MjS0UnhOqNR7g7B0FYi4ZKozvSq8
bwgg2UO0XnSRFkF0o6m+L0F96kuoeYYavwNrLNZ4LY/a84szVaZrPL1bx2LkVOTW3jIBwfUO5u2k
xtSNCHLVxfMOgxofSkQQ1Qw3uXSyYUVcgGTnatdsoqfDFKK2CDJxcV1jeoShp+nDx6nxzVMviLVU
CwuH03jNdorHgmV+cteLnjm2xptLa2Vup2QLaM45zmG7psn4zYOSs/adYNqHPjBEZ6k/AMR+CySN
tqY5+pM7PANUZLrmYfhzk8c4saxN2NHBd9HBbOaS/wQGtqdGJnpwzUeTIUtMm8vYqsy9cyLA2the
wp2VEWHUMOI2nExzQmGHhW7YbheC0zameRcM3kJCIdSVuFLmIVAo2xaENqPF3n1x6Y+nIZ0TWAii
ZlIAVue+cN2a0VqxwCdJ8Z5oZYsgxZxLduoRKz93J3+ptxGl/iHMXDJ1nOaN6Q3GcdJmCVRPYMeO
6itYp/XUhakeTaJd8RdvY7NL3khOMNrrLLCiDY9l9ej7afw6FcahmBhoQoslBc/9MQsh75YUhFHu
sOuyul9g2q0rznOzLN4tXEvPyNveynr5rpwo3i4d50wxJ5uboYcWRm6Q7kqeUGQYJ6tvPgJw+Ic6
j3XHn9Zm5KUp/XVBLoxYihfL7o4ISRBHsX7vai/CTsV/wGkC6wkn4BZxQvIONj2d2ugQANPb4vPH
p6Km6OT5cfeWDe4LUaNP+LPk+wD4QXnowgj19K4ABV5ZllB5yu4NpM8P6TJMYYTZ3gsE7Fui2eJ1
3JXmIUN5tckYQL64yUhQRt50uJhZ80i5Q/nIlOCd0IVPeyZpzkpoXoTpxY9t9+tgxvRvAPKcO9+6
h/FrnqXW87V+J77iNnuPquirNJeRsE20tiSmkjwQ5+JC49C9DqJByKfTzSwSaTGNxc+eDyugQet6
WGbExx3I6nUlpuzUe9Ozy+D1zhlAi9oaXuHHh3gBZlFrrIWnAReZRl0MGnoR9eAvCKK31p5GYoQa
juFAyQDb4P4q4WYQ6noZ4WhIeBpCgzVqjdjwYG0sGroxavxGpkEcjUZyGLA5hIZ0+Oo5KwBI1LI6
hRrjEWqgh6fRHhM9sQrWR6KhHzRW2mMFBySHB8JbZaJeBBHSd8BCfI0NcTRAJIAkkmikSKrhIgLK
SKlxI54Gj/jpo66zBngktgaTCI0oCWGVcO0luBF4icAwAYPde+7hmty0XWBOAg08aTX6ZNEQFKlx
KAnlKms1iJQcVgqRRT9tDU9xOzAqlQaqGPrEyRptttO4FUODVzwILMynPaSeQFkK6CwBlJalfXM1
tIUuwkekMS4I5gCozqBdRhgvmYa9OFBffOgvk8bAKA2EMTUaptWQmEnjYqJH4qTuIgFEBub7WWqs
DAauFwPOTKuBMwryzAyBhvWIFSQASpMz+fA1psbitMSnDrrGH989jbIpNNSmXIcVATmAbqKOv6PQ
8JsACs6icTim8cvReJxag3JSjcxBVDRuJ43RAXXmAm0GrZNryI7SuB3Qm4XG7wS9i2oNIM+o0TzQ
Z+XRgtZTaWxPO2qADySfGqJPrdE+oYb8ZNB+ohv2BxvSwdNaf4hAkUYDCRhBo4YFUfd0uNcBCDHg
Uzu2CT8c2EKZD2RIadyQqcFDNgSiQaOI2HqQWnvDE+nvuX3jjZktNcaovAGNpuilGo12s2jYEXus
NF/OJNd8URqG5EJFCjQeKbXRRuYaFzfCTvJNDVG66eI0XemWGcH6fJRm9WR0wJdKjWGSyTEQnHE2
fKZSg5oowO4mjW7CkkfwvR4H3g43BWQC68nS0Cc3seK1Q1Arnw2kB3OzHTQiihDwcI1TXcsHiBFR
GiVl3qhSjW7ZRBo1BaOLIRv0KYv5967v6ntDg6ksjahCysY4QWOrRvhVseiZv5LQyY4TOY+j58+2
VtSOGn3lFKi7mEF+6zQWi2BrsQ41KovR8LWe5nTTaoyWA08LwjrdYS3j7mb5VHtAtzzdgqE8WWrx
XELlEvKbnw3Zpfsh8eCzfwD55aHR7xgUMp9ugcvl8RHwjHuZ9DA5MfdZx+QSAbi8szQYDLYNTBhQ
YYGGhunMMiCdjKQ0UGyALFZi+F1NGjaWQR0jD309aAwZQOP02ULlUEEoCzWqjBkbk1yaj9tc4YjK
ohSzE2Zdg7He2gPcsstiXD92UiP7GN09Cs4e4d26TVt5IlEHNp/TvSxpSFc8Dj7IZjnMGq1mwlij
+/7hauZaZV3EKL9hqVQMBtw3o7mTqDfqDjdFVINftnGK8FYuD9gzPjp4JguEN1Oj3gINfYt9Jml6
ZZPw4MBCH9mYnDM4cW5+n0ONi6DH4R3euB44uZFdcSOH4aA0aq6HOddq+FykMXSFBtL17AFXDTyU
A2j8NYp8g7Cl/2LvTJYbV7Ys+ytpNcczwOHoyrJqwL6RRIoi1U1gUkjh6Pv+62tB71XGzWtpWT9Q
EwUlhkiRBBx+ztl7bf0kZ5Cdb939EOpNCHfdjLprYd5pM/zO0+nfkgxARlPwHMPHswfzzLl7ztr4
xTcL++A1KfY6/UHOaD029j8PlM/QvRL6XgmFD3sSF47CBOHB7NKaSX0zss+f4X2kxFEWzkA/NMcx
WF4Ov3bG/U1w/7wZAOjPKEAfJmA+wwFHKIEAr+0DbHbAgbF26vph2cxIQW9EVOXMmEEleE31jB40
Zghh+IMjhEvIwvMYtrhvohlZmOJRWnUV5ciaTAJ/0YOdlnF1VBF6/1MxRMa+qE0N1x8wxGrGImrN
lzZjEqsZmPij/RthKLozTDGcsYrjDFj8ef0oiVuqHvdKZWUd5Axk/NEVejOk0eLxin9iG0mhm10n
C3LS8LS0/RPO77fEbk5ixj62PQDIfEZBspe5GkjodhnYsI2uiBAmEuEXu6GKfb1iHhVY2OesWz9j
Jj14k4QBog6+GK4Rr+OmB4YJmXKCUKnPqEo1Aa3k8vqszxhLzQ7ulZN8pW5iLNwO2rembzWdvbKI
E3L+EtKFHEmkaAynXXaFvWACeXN64JktFM0+e4Oalz4J8W1P3jNEGfQyMZqhGb8JVQa98OiSBxyc
wNWOADmRKA8aQB88bH6AqiRymk8c9Tsy9oBJCGfL2JmAduO9NVZ11jIFbPU3gnJxzyOKt8bJYX7X
RrucfJUZIxpEeOZN48OjI0Fw4Zw4BnJUYYGGwIgCUolvsF3e/UMLVe9d0Ckjn7Bs0xYKXLlQLojq
GWrqzXjTEs5pPgNPgxGTmmpAFsZmfwKuFCwhxYmN5bvbIUyjO8FWf9lUtVrrRF6FXQ04VIIY5sMY
fRekofHVD8BUwcZTA9AZ4bi0j75G7GxIMtc6h9R/QnZK4kV+04sG4wb2PLSZ06qeDWN9DEE1MTwH
ODZ0ZKdOBX2aPl51rWjB9QAcAJRmLrVwrInWIfOMw3pXJcO6mJJznAEqGvJvsBMEwgWolx0mlloy
nIpb4DBFHTCdBdWzp6FVToLkXHtQkurwHSRzjlsliVk2YtTTzi1oWNByWiGTeOC83uDUP6RD+l00
HA4CUY70oXlis7sn8QApHDqJQQBB6Qh+lUX2oVdMtEr7qdSjZIlHfxX7pj6Dz7GjyvZjzIZdZ3KV
80xIFFxLIBBrC8dGtNBg83QsrgsAakjLWeTUH6H8cqPgi76hF0RPg0rbdQw3oRmq19iO33p7bhHv
JQERC6MsNoB5GFZbj8hyabN2yQepF/cd2cC45uCrISLCCbR3Gh8tWgZcvNwPOU7NpEEim5EmHAUk
G7BTxrBlk/3d6HvZ+MUdRdVRj7QzcTswyKAMVdE17IonFx3kvMJvAEyt2BxdOEcaVWC06L7tWQtV
G/aL6oYHUN8LSYuiiooLDSZwYtpn6JtoUhJCLYB+6C5iS8kyr2Bm+fq6NogBYVHTIGKb56pBNuUN
rLgMG3EkvExe9Wvq5Xc01bdU2mvCZ/AJ9881ZmMvG34BEilXRjXea6H5qQ3l09SnhGSEX51uXBxy
mXTiWqc4e+sSA/VNTv8Id9WqbZOPgXgzCJbDl4HJyhcNpw+fA4XKg2SqtqBM2HuhnS8sZdxM2yL3
KN4rBuBejSKpaN5yCAA9VUAP1CBhMU/yeFd3cmmiTgCMsSXvHX1pTtfV2gFz00w+UBKF4sKIsHua
X27AlCg3sAU6oUPbJnm27Jy/0a8vDlUIGQHc5WrEyRIXPbrFJ23gc7CX6VdO4hAutHuz6rmw6qi3
GApyUsnxHvXeZyPk0bfGfd5btFWG7HkAuEghhcw7Zl/W6PQ98+R7lOijfY7wZK5u3HQ34jQ23C8U
aG9YiZDQG+w1c/BzdpGdyqnAlnxOUEyj4c947XncnD2OKeUu0xKnX9ksyqnng43B9Vk+I04UQTBg
WG5BIFt1aEL7cHL4gMmsLqmh47TsrRnZP2UBVRAw/2fEKnHsHjyL/kfOr0/0oKEnGTRDh9+FjCmj
Yu9WaZLITXd6C2axh+WbWGQgMUUx3RYYub/rzHwgRWDk9PT2rduuRdOCuw8y/b7Mv0f6YDZimNAM
zG3WYnW220s5pXKPfp1UWCj6JLetZT9/Iu2lnhF9iduBD/aCez+uA6ryZJNMPp7iMMRZh+x1buZk
ZVhsQo2l14DQA3yp31Yd4cJGAB5w8odPFQfv5CQvqjA4OgHGvB+snwFzwmXyr9E8JQaELcyOAWC3
7XQfu42vVlGKbwygPj6ngrMO8+5S6CgSJ48rnltTY1YBsvZwbGlV+fl4p3FaiQRPW5iW9GQNCwt4
IffSMMViIL9BFSlgkiz6sAPV7wedEOLUQ1LCob+AjKgvXYipCxFa9t0Qb014OBMBIzTM09nmd0ix
QZRFGy7azropg3e5f7At4yNLfpV+Z97cgAkBYKUFquboWI8k0UyO1SMyUdmGrFXCqpNqY7Rdhd1K
sMcw6Euach3g8FhlXWRuahFepqjNaZfLZq9Kmp8g/6nUFTQuH3NSZRW7qqvaB+s0tb/0wpTQWXKX
q9zIthFdvNDGHFNqdx2FTvaWdsE8SSKfQ0tCRxWzDiKCfTOSwYUx8wdzhUkiHrZcF+VODK22AoJT
rzzLKZamnz2PdOEqpa4Ax6wF2SAvcYMf1erlCf7j2TNKsQ1t76yX8moEZJYKlwxPu8KOGqrExANo
XYo6qvZjIClb4u6zCtS1QZVKTpdi3VH0VXNRkVdRP7kEfbAaeBg10HyCwzbGfTOinnDpAC1gaOLN
pVG/qSbOTtfDK4+tmr2IGXhn9OYbC6ABZuqSI8XX79BTIsWGwxk3GXsU1/2dRV66zFirbNy96660
d0GZjxDUX6pRK84S/aBRcRg2mVq3SQhUKCUWCNdZ6OnPbHCrpQOR6CDoicz5U7/anBzFXNyI1ySf
3aMIs7zUPOlqeq/JEOG4NvOHLqg2aVLeUp8kEsSiCdrYhCKvL1Za6n8U8JNpAMK87AB30pVKtiLh
YRFNo4bpnun2Q6xpv6N6PAxm+tU33aoWORAjzX6TdgaTTq1tbNMlCfQLzA6vWU2kqe1lT4PDH6U/
ujMgGWwpO17MeqSGOP2Tm9HCQKCtI2yioaDIWdayqSQwkfwCUBEF4R6y7XmrFRKcatQLcuPRWmfJ
zhjqneG0nPhEG8pmNMiNWdbVk09LJwTXsHAiCjhdNIe09x8133mqTf/EtoDW/wT1KYtgOoFccDjH
vVqgIJlQ8nkxDQXmEJexkuQi403Aa5h8BPznWKrf6fhljdW9o/tkzxSM/cywuIhwbXgRm2+5BcP2
UKTVe9U3HLHJm8V2l8ituzBQS/q/y0LDEGvZTsiq3J3juTYwAWyOyX2TvtgDk8Mgttlz6eU3lCjK
lJQqhXaXuSUX6VEM/QvTxXVK9nYFtVXz2t8Tb0lnyW9CcysUiTxKr3Ypx15ofpg+GV1x+pUaq0F5
j/loD0tDEPvhgYFAWkSMQ7NG1v1YzWHodYypOF47tronDey9hjJf5fUzuzy5CVuXLFTnXoMSpCqq
1oVuJNeubV4LQOLzY1VWTLquPLJj3Tbma0myJRMLiq3hQEYSe6t+64fZUaWn0iFVXYznXrcvHq7p
xsce3L0K4dzxSaKeWYkx21oQnWpEoSQMq9Jcj5mxFSyRgFBbnA/WOmGRqpq5PtGnCvUxpU4x3psF
S2WYGk8wna9hnb0ONDoaUNw4vu9SuziafX5L5JV3bcVZug/RbUMmZ0runay+Pc2fV6vR0E2jE0/5
oJPOkduPflO/9wVdrSkCQ2G31NoDWleiHReavwNxsjPHMFqIBIVdlXJllPTWC7MqadOXj3bSvpQu
ermq5gogLsJ2F1pjLUgAPpOtta7MfMM4+y2yzHqRR+Vj7T3iZXpAxbiv3HFj4+fL2BYv+tJ6Dlux
gcZ38Nvsvqxac1HE2nXAu8Q79xhFdKo0ggwXZNNEBF9Fz/i5vpgqLhPkbyR+qbPZxhfdzYhySLrd
AHifFG8LZSIa65j0uKKTp1KgvmyDrzxh4BqUhUub7Jnec8BKWKFpFI1YwtQ+2Q++fKexdSSTTOCL
pGlNTpHuqS0A8l1OlZxOq57lUbZnhVGw4RhBsXwfSmNLSM++jYKriNh4a+ZmwvwX18WOPOONFVdL
32bqUmDgJIBY8xHWuj4icqt9gm+yaTRqWi/bDoS4YlzW70QertMwe5oP/EaLPvKErgfXtLx76EeM
eUTSVKbzmsQobTUsLbG1rhv3xqD9tUcBGlnDkQqb5arUX4zetTCd/s5M1FEohR9HTvmFYSs+HKAO
y97IyC7xUVkDD9arLVmmYB39q6D7gBObboJ4GMIQu2vxwfj6rR7cnRGhZQxEStTwrwz1dMbYU2rT
aiZVaKyobqN9Qvv6alN5G4V7qwP67jQjvrLGvo6xvdY0AWmhfGaO+Y5422r9d93yH+VU/47L4JZl
8Sa24kdmznu8gst4ZNCKvgKTy0nvtlpeXu2gXTGk2oRe8il05sC2+ZSpcE1CyC/aMLupWY1t/FFp
Oq6l+i3lrCdq7a4NoldRoHRtNGeppLnqSAWN0/Q8MYI1c2bfSlSbMuYClOKfSL1D4EQrrjF711Y3
YRrnnM/EdN0v/tZF2SNDBwSSpzedSZrN9bM00nOEaFOW3/6I5lGJhzoBEFEwjHOiXRKou3AaHlwb
zYmW3U+mPFZm8R3iRKzi7mhp7avJSWWTfGqPRroKmZnG+mNSh29ZKg4kCNPPo8BF57ngBHuxNOvO
CrFx02wsnHIRhMVD4IA96Bim6E1PHEZx6gWWn8l80FKD9jPXS1cdaj++wxB0pbn0VHFNWUxMRHKy
ZNQ4rZucQ5vV0zJ0ksk4PVNxbgvqp0tm9ThYsSrTirTb5mjnc/UF8yA56JNzskZBppiF+MXDKb6c
DxZfpGdfnQ2QsUHhQqunf8U6g2vOqatk6Wc0rUBC+qk5op4oNnkF9UOdZAd3tMmuMF/XHSAKJ7dI
+sjLdaMXp6QZ163zZEb93pqjpQs6/Eq8WmNmwv2lBeSMT0CKeIoeeJJVnaZO3kejOOP//8SuSSYl
RJR0uvOZotbT9JDG9Xvahpc8vZIR7S9Mx3kZ3XefoOPBGn7lGqZknEEPTR1fyCmZhltvlB99u+mq
+q6v69dAjm8O9tM09p7h3FoLQt0TWTe/RhHeS7rgjEW2hZ4zxRRsp8wq3w+NWIWa2sUO0WkK8W6H
LiZEKNF79OJShtExwcfBtPVj9kisGAjN+Zj6IiX+z3YgxwUkwhnZpmSbBVbhydBGteoc48Z0697L
xAJ1wIEaZxfK5BmoLPr0SfHo01Gn/VCY9S4zKg4/Gk+WPLPn/R653zfctedhCjROdplec6LNlPk4
TOFL3VdPtmVtQCssmA7QLg/AmkDvioqNpgU0qCEn43z5PT9vPNqPuukdgzK4x+BmYalGqjM/YSqN
JydFTRgGHjTO9uIF8HbnnMMgvIlUbJouf3aWIPXvLcD7C3+Q1CFBt00s96gFzJ/n/zSk5UvrKMq9
8FvUQbNwUhsia/HYBhsHXw05N3n25CIpkWDxYgTJooZoYJrWRZ/QvHukEFPALfw8ojM8kBhiT8/m
1M64h02Bcr8O3aUtaYqAC4uZypPfuRA0mOGy3AM1yBfxyOVg6HeV0508nzw+Xe79vj6NmnM/Kiz5
AWCrydzL166liT1euylcDeG4c932JMM3Nbcy+/ybNJVPuq17O2MGOiv9lfNZkltrix2Bit++dO8J
IMGlYJd7wKUfk29f/BRiRguIP6OD05pLnkAstDoBy8QSWaR4uUaSMkbnPWOatrKYkIMGJ1wblg0a
LrmeuGotod5oK4ex6jJqUqQLyAaYQGVLadIBGFLxNi+ZqiYRLcVMzvSHpJX6ZLuNiVtDh0Cd70AV
rHxUE/fWGOwa9hMHHO4/msb/L//8f8g/hRTmfyv/PAVh/lf+4L9+4V+iT1f/BxGkHq4v3bE4wWaA
+v9Vfcp/uMbMJfRs5J06F5T/UH1K4x+IMQXkcbIH+Mcy/6g+3X+QqKLDLgWlYTgGvMD//e+/hv+p
vvN/xQPUf/v+37KWHNEwa+r/9T8kD/Sf+O2O5xmusCzHMJGdSmiG//ZXfrvfa6pjzGztM5LiHVeO
J9/jNOwslC6psj4Zwywj99PtjEvh5fgrPEoYYgHYjLvZxpISuFKPMbKS3b5UALh+Shwzmjax253h
qAG1ost/yEli2GWQ2CyvekSDhuGkc8Ed9KmgiUJioMk4BFect5+ih7wR8RIxQM10/i2OSYd1MlQN
9TXLt8k4BbvUILNtqgWwQZhnPwf6f3qL/vqWiP/iLaG4QAMKCwlXxfyx/PUt8Vq38o3ek/uJXe9O
iZBA5kR7SAooNLmmbfE+CxpKBRRkrua6Qo4yxe8aUsxVVKQrksCnXVOASW29jFej7rxCB5KE0A9j
kL1xOzikyrNfCTEo9v/9327w8f3tA3VZO11D2paN88OW5t9wkn4gksJuUXP6yn9NS9+kZiAKcLAJ
wW48oj0m45T1L1mIVnIsSo+gLKgZIApe8kjrt0ZFm3NQib3skdlzvScZsp/tDPEa3ZyBjRpxTR2y
Cy8/u5lcYsL+WOQu83gVcBW3kiNsBkJ0omlriAkuRFljMay+U7JtF4XfMAMMQermw3FEVCPFdI8+
o1sEg/sqOnVzikYS22js9YnNWmfvjZkLYLtnFeRUFEXbstmMb9MdZJxph4phn2q+twrdaV4V151E
bmJ6wwqCzlKfJB0ZdraB3f0aM0Zj2Lzp603LHpuuZjBMA6DMLhw1pt18iYCCmmxd7Gf+uEcyV6/Z
XcO+tF/KHgyCUZfEgJO1ZmvPBSP1ZSe0X00bg9p1GotoEIAogu6k3nkk9vnzLrbV70pCHRd9QCok
dh0kDvY1E8gyqiGFCcSDaGxll2ErH2Wa/cKYR8XXd1t0VIT4jsZHPF6HDv87u+wPFzEC0lemsc05
5CosdZAiU9VCJEjrY5y66Pyit2my0fnQi80riVtOEvEFLOceooG50QNM7dYktg5kgSkeubYSMrmc
sFPRt6PuRilHL71g3DQMa1q17UK6q6YKjqk3Tcu0yQhzjYj9JIPYPBFAVFL7rzBM36mxbB9j7ckl
dHXH/njtEZSRToZAAzscUkZmPuWkFUCUbCa5CfAUajbatbTpHWh2XbaZ8ukR3hQhvMX4lna3qhtL
VIwZajr5XjX1p5OU60i2r45LPd412VcdgeQIKI8N+rVVDIM7bLsXuyzeJmupEeRJC5649UljgugS
/yP9YzExiR90+eqEc/SzuC+p9JdsPrbh6OOTrDTy1g0A+QW8A31qcePnLgg7Oe71oNygGVvETXca
u3YbiAY0QbWlNFy6WNbquPrliEcaXYfWS281qQXYN4cPzbDWZdtCnmJkBno+d6l54RIsBogjhKCi
TWSDEIwEqGhBu7fSrAB7iFZHly9oBa8JeS2UdXcRhnAy68hODSKlYwa3l21KAHSYXyK7/shF/RYk
3VaqZGNxJmEkat8bd2dmNU/nMGqE5F2Dz4TE4xsLHXgksSksrPZ1yn+c1Z9EI/0mvPm9Qk+RSfND
q5FsioYF3wH1VQ/eOeys14jP04jIP/XDY1xG26Yqb3QkDmWnzo5l/SIuGMil/JBjX20drPR+5l9c
Qn8iDy22Ps+rNeuSyGrdSCZMhiCaTfmYsKe026bK+AYuUy9cUuMJ7EpubUyzQhdsb20HPyGmdgLR
8grci78Ia8J7aye/YHtGoBjzGA1SWcCANG4S8wS9iZQV5Idp9zg67jmEshTZ44NnarvCgQlUMEcd
LZQtYNhYrr113tcPoB5Mtn9QI80c8Jzf7gG+wRrxP4WV3mlZ8OSNZAzZ43ArElusJh/Pqd/r538+
b4yZ1Lcx3nazWC36SGJwl5zfYw2epeJUqlJghIm/ZraxNigHJqneOnq1i6kbvhO6DRAT8S5qJm5K
4+wXxuN8R+Q5rzGyIHtgD934F2UnKJIqFLdoiymF390BOr579FGJIbUnJKl7nfYjoCuqYdAGBJyj
7hnWdDaWQdnWi352+evw7XKBX9CxK/aegQWnxA6uPoPeXRS2eAdYMgNkLTC/QcLI/oTNbJ81xotp
IZ2ukhV104Pt5C/Kq+ZwwNdmHr+7kyRC60N3MuD/0P6nkNiKzIPJ15KJDQR25WR1sShaV9ITd651
1RULyowlZrto33suQILZ2GjlIZHy5rMZBrskMRBwZZj5mSiekqJ6Zhp/tp2OFkLmPBtktkdx/RWE
1N9ea37NQue8oabNuEGANyiHlNnEfNfolZdCwgX3oEwWDOnTwHwXg1pAichWUcWM3puYZ0jE1wNh
w0DhY3KmJ43w8O73AMXXDr0lw9xPm3TGw1BFAM+JzsIJzqU9HKpNbnZQfEcLzB3TzTFNSUxvr8gI
sP7rI+sL157R4DXHxq+0pP9l+sSbxB3JG6b1Fg80Y1FgfxSa/8IUCBluCzfVzLPNoPStKdHNQwBN
HcaWuDu0RUePnzojo4E1yvtCxAhs3Cc6UMD8nNfUhbrapl6weo+K8GNMp3VrW+aHxUYEoNWm0gQC
DZiayyJssnVcOQ8ETIElaDkUi8Y+Ty4vUDeVjeSOlYUWbBA21VmGWFJ1Aq4ciFk4t83mxMBvBoN6
xb2NIOpIqtHX5OqIr0g+5jUQf8kBr9U10waoGi1SbARjzAjs/DvUC0b7Rk6vw6wB0UdbZcCBIOuU
jQuRE651pTWr7pjYOQMU6Cp1zrrs+bBl/zWFJmNKMW7FKG5BVWdbqamWxaVcto5z7W2uoMo9iKYj
Pgj5SXGw506Gr/HXsm75U/OR2Pa0tTgk7jdWEt33fvsyudS8eZ4SOCju+kY+zZR6p4kbevCAEH3A
8fPn0VvWK9Osr0njJE4D/bV3EHYgJMdk5LwoI31KaYNwoJMHlhuvTiWKjYP7vJHJV5d1+qpgt41Z
hmrPI7wp0c59271DIJpQf5s4XrKbnTEI7pKKXNMyf3bR0IHHfAioRUG4XjTRn6KiIuQdXu9ID78d
rpTxoDQkjRd/8vaGh4NeMXhV1u3n1XF5hK+IBi4hemN+WtMm1jr2ntzI/q4j7Evj4DwXTvgI7hq8
ZQ2YU+5c/8EmE0DzKv5w2a+CZOn4CRAQ8imJg/WSc9t9Tl0KtzmGoAjEz8NqxqC5d5ZW3e+hYTjo
PGxoLVDdzBz6I0u9gYW1zIpbj64M9V17aIlOGDTYHWYyioWw6LaCBnWQrxC6kU8lglYtAhvDzscD
cVDYkiCkCft+kTbH3OvPCYFzNGojxA0ZU/ZCmAcDhfsaJvPKarsCUklyNRoXZraggomlSUxfZBz7
dAChOEERCtOb0Fr2ClqYYHVzrxHRqQj0ER6Sf7f0Y/0JEnU2S9DRd29b+Bx3zJz27EtaFAzed6gq
f42gnwFfxBsf9314N4pJrOIaMTHnYbZM/eoByb1+ybKBC6EKH8s01sC0MLIogL2wYKF2RFewSOr9
oEic0pJ6WfuVicnWZv4i0CjrRcSH2Ov70tGOiYSxhg1sgjItV3bip/dIzJ6CAFx1NaFl6QL4dYnQ
tjVyR9z9zNntySaK0Q+SXRMKEJJMHdJVXmNlb0g/mjlpBeoOeJp/vv25ZYxM3Ygk3v7c2WsxQYNZ
Rqv8zy+gK6imgZ2R/teH+Pn/o47J2um0c9kCIMp73VuNJfNOYW4DBV9Pax1jWnYh7tqgyFFWCDWy
V+aA+fkCY/xfD/nzLVa6cwYWA/gn8tmhqyDs/dyMdZ/6Avu5ct23wbLSQxaYPop5okicSGj7Qhj7
tNKwyzlOuQ0HlHlO5UHqKzx14PLx5EhFGNboX6VV8LbMDz8/zM+tn6dQhsuz/fwQYy49NGkMq9pn
YVJaXCK/IJYT9DoE9aHs78JaOfvO6TGXKXB9ESRmEoRndHTLKCJwp4fImysm0yq2plbv3FBORw4Z
gqI1A7qoyxRcw7HAOgD8PIHSvVRGHT0AMZ3tPKJaFQqZJxS4p578leXgNwLdiUpWFdOXDTsYdnNJ
yfAYCeZKMlxdkWplPVrCCA8ixQ6kZCmWKGMZ6aWM8EOmt2k+ave575bs2/tsWcfRnCSsreGEvLMf
yfdSeSHzyOq5SRmpk/ayRum5oXNeEhJFiqSWsnkgzG8dkBS70Qyg9bHB89fWoO76znqjv/BrqqZ4
n6bsUuvKP7TaJiHabA+jFkqnVshLYEQI8Fs0J9YU3tk160NG+3TdYFGiM2kl7xMXJDeC/5UUXXUs
53VWusDVS1U9YjapjsKALQ9/64mR2XDf03pc6OkIsLTNjKNNqyNAZn8yhpBaHZwHNb7c150fPTYe
zWPFKcNWI/vsmjsyAD0EdFzAaqIcj3RUZxubqm9qDJlvaTQ2iXNgoQi65NVx1GOOmZMGQDRs8rBT
137Kfpsl63cPy4i8h2bv9ZjyRtTUZZwOzHSc6Z5DxF25osHl1StFomPHHtPBoWVrzhHxn2dFlxHQ
wIqS+5UuDOVe4Y2IZBkDz3abuFWfFq7RfZHLz2RwgiPca6IU7LpcFWREPjR4NB80s4eVo8hQa0HX
j1M5XjVbA/ifwXO2EnHBT+delVZne60D1Z0LhVatts/DWJmY1ooJQFfEjjWLXHFXzF86XZ7H3uqW
gYeg05oacQsd+xwXfboL2+G+niUJnuc/9JGR7FyzqY9q6G8JgJcD+3J/mpwz7OasjS7EN4CqS5Az
KAADlCaXcaSrH1WWcegL+RraFQLPNO42vWW6+2BQDe5hBZDb46qql68+uxFCvVDs1Fbk7ZMO6VZa
FQ9FiRYKhK3c2wlIGss8qz7Wd1rdorD2kmaX1KBM+qtR03iYJDyjPFAnJsrEKSci3w6dOoQyw8uY
+l9NFxcXdMWrKOuc7awHgS9NpgcukreuGmj+N1tt0FGRZvHR7PT8yNhoXdVQzXTzlobdIQgsc48/
oqZvnr34kxFf8EKtGNjUx54Bf6mn4apwOCC6CfhXm6qjoivjLHiHYexlfv9gDfRLXHt4JHPJ2+QW
mc+ljPHWTdTxhlUwkK+RUgkt0I6+PDady/ymgiipWjQYSROc2sF9YwT03HnsZIap2hb9WD1WHLlB
qRBO47OeWprpRkB3vguQFY8TmyOJgmWqwndQh90F/TFSyPhQpZl6RHz54JswbWlPZhQgKQyZZGVm
2rFwR16dSQddTs/TzPD3ojRjhJsc6JbSemmcgYYC6b5AX2Qft8cFPc7q0QrTc8iWBgifK4etPdbl
0m1NBkkDBP5AG0/spyPmV5mLOH87xa13IvK441qdaGvlEDkZT+JQJRJWbiq8bdh49oNl96wyVTZu
0QrjbrCzm6X1rwSn6ffVS1lp4bVFJEACUTu7tRZMjz6SFCOOrpivTwr9XAb3vRSYOhx2502VIwKw
kb+mJqF7A8NQZLLul5pV4VPflschmUC24vQpGmtFr3RTKJfWms2s1ksRLVroZSCALock8naF3mIF
brI7LK6ViLBZ40NTTe8fmC+4TXFM84Kw7qQ+irzWH+lZLtyagxP5Qm9SFcxI0x/M6c+tMLwr8HoB
NtQcSqP55lDdUQL7XB0D7aAYuPdjl+4iiHWo4OklaYgZYBlrWbscyfOGPV1oBwSGvxHxYU/UNUGy
MfNGQ/faNWl9PkbONsdk/HMzLAaTjkKZHFCuIc/R/ZNIiEyd3LFh/8G51jYR9Ox4OkiPAr5JsQMm
KP0O6PYQW0IIpsJAvDT/6OcLXMjnoaXVEf/wumWIxZmsvw77x3wzzstwrzPN/QGc/kGdYgucqAOb
Xj/83NOMCUPbKElX8cykQYZLSM18K6MOZ4cPtPVgD8qk3sEUMd/Rhsxp8iGyZ5VjcQDHBGgxsr2V
nlfxP3/m/2xd/txtc+0nDiF+Z5m3l1bsOX/53Z8H+Pny5xf+9q2uz3RGIrrEslLUoH9+pXTYz0LA
hdz8H3/Mz72Gq/Mrf7lpFLRsrUClqz+//Zf/9PNDV0MyzOnENPhvr+Dn7r89hQcBjhIYZOTPHUHp
24tGEFDz5wn+9hv/1aP8+S/GwJkbQmQr5t0iC6FaSDkka2IbzAn3lhUsapJm4dhzdyld3nZyPihg
qwt+On329zOsn784PqlCNE+Hf33vzj/ETEnrDp72mogQijc7BYxsdy1X0VF7SjL3antoDcR8BHBe
/fJo+awtLM/6mkM8PzDW4A5VUeD71ZBvXJE8IdQEiD6UW81Mg/GY1BVNAQYLtABAPkZSfx+gklZd
/xWkeb8RAR454HeiOGSpA9Ks87lAjrAoYocwE46iRZiwT7e6m4RpiPuleApD53eQFyfPKlfK9M65
oT6A7AB+6OIHOrG/q3ZVd+G5HBAADG3orAo73FN2v3YhE2pGBUvAd592jbiFhk+z0Cvto0VfYE8O
JOGp2Gnl8AvpBdrmAuhFoLVyiZySZ29QPuXab99mA+wZT1kvb1HcX4NyLNYtjoefCUKG1BOoWP/L
RHOnciojWxQv1Swdo5NLZs0p1budSPedTgdIr3oIhEHzLTNtGZgDctn4mBLoIgz1jqiMRBfGFbW5
FIZ7dP6p1gp4tn7VsP+L2mEztFgNlMqetDg79oM324dBvjuLzJInYbXPIc2wgGZ6Uj53o3Wx8hrW
NmDEJtS+alfq/4e981iOXMmy7Q81rkGLaSC0pGaSExjJTEJLh3Dg698C8lZnVdlr6+55DzIMIcgM
RgAuztl7bVir8U2v5aOrTc9p2cu9ZmKQarzy3DZgEBRwTKzd0hTcftUGyN688aHCynTtg29nJkym
NYLCaGCDHKB1FrZxqUMjW8f2HIaaGeZqZn41Jqg9RD1H18ue5Sz6qREcugiFDKJ9YL2uASQzLk+g
NBmTfNzvIfuF+qGtn8d0HL51tqZoBYkdeB+VYVvL4KB1wbW2BkIwvEtb1AyTxrw8v6pu8mTCS1s5
pfeIrycZL7Vl+kXbX2qXmJ54xPD93g8z5WNQvmboZdoD1SxD86VKXio9eZUBtMwQafzOrZITzP18
4w0DnpsofsCCHKxdu/osjZy3TLhlz0CyMxIDk19nxNuhtq0tZw9Jfnqt8Wu8cU0/n2SMhOZ3RRMi
R9ODt8KSewN/V+q62tYsWciH80bGLsuAhNCfjYI1atJRpIq9kc32VVSbJA0J1BYJHyBQVepPI3tB
dupHt/f88cFTYtWvJuhvXXYzyRggRCxIAX7knIzBvd4EOCGKNPQpKT6BUBs3ZOA8w5XbFap4YVN2
YC9hA2PguzNVDy+Wad3FBn9wRW41V/p0KqPsV0kGQJQ+wpD5Jpiz3vQlVmAyNFcGORurwNPfhTp7
IYQkeAOrEuBn5BEYWSfHJpJMNeXaoX4PATFDVVOSlLURGU5eS9jdSpWzdlyi3E0roKj0n6TZYeGe
6tMwQwHQT/4gMPTQEdpEoahaTXwEVaGA4yzeMya5rT5faxXAxpV+rCztOv/DIhj7GUtXCpw4FFrm
V8VqnjjhGWnsiFOraXvsTi7CR0p2NdTeVTMxOZZQmM1GRr5UDTxEie2X0Wxyyco1eQkd3RsEn40e
XiGlUtSh/MsKITyTsTaiy12ro6JvspCZOxsKCsVvgnLPSZD2sp1cwoBU2ch1mQqP9u0AMDf90VAe
wbnZWD7axscgc3CZmNktFRPlJuVHLh0aVAPXle1QsLPf9ZK093r+IMGo0P+y8iu7FbpawWNvjoiT
va+Gegjfhvbu7jAY6JsAQlEyyV8tfcgmTR9i3HrOULgIAsPnuSFNt6uGYolUxLWzXTPUMaSOGTKW
ktsw1EQeBAFLei2dJPiTfGZVJgcDNfga2gkghHb+8/F7rAGx4IEAhys9Z5fVATtmk/2gNMi1YH/i
C0u9axVlwBtbf+l1JHaEpIebWj0IGmlNhqAFkz09P/O7d9kN19bJ6pWbnAv27XxFFh1ZJRDOcdzZ
foHSPPKULz1Kzqjdv5q5nq73iOArSoWni+uhEAbJispIAVCHtUa21SHQxy/g+m5D2VnRtJc+pnTT
jkQAy2+pjBU5PMZalM110GjvQmfC27KCTNFfVfs7pWSwrSpaB1RkyFUq9hEG1D07J2idbGYIbHDL
0ceEnW6hXFA7ia23WKNrnKRfRqZnGyubqAgmFd7ccLifGvcrZQytFOvZSbVTjhd/pWv6Tcl7ia7K
/GgFngSub6yDgvcE6GgN/z9GsmbfkjTvfHLLvJUrW4SP8z7JdmOfJQLw5vmrMJ9orBHT5jU5A9XI
CYGrc5t7yoPLZYkYHKx4i/62LNBES8NLkXruM+VXg22TugGdnc5SUDjnoEygRryk2S0j1BCFz6Cv
cIoZRqVfug4Bm6ycTdpdVbWoN1U3bgqju3gqfkWgVo1P6rTHkBDul4b//6ly/ntVjodu47+OBr2l
COjL/OPflDnzD/2tzPHMv0xD48xDL+ohmvCQvvytzNFU4y9VtW3HcgjsRNvIU//gsTnzM8Swkw/q
Uv63/ykZ1PjL1izLcm0kQPPP/q+UOTpbo3+VcvCA4Xikg2q8Dc2YlT7/IkRpgPHAo9XgC8bOKSsp
hQ94GR2HYDbqtS8DJN5KTgrrCamvO+UxdTWDVEfKjxE42ILW+omJg2FCMYlbG8meqGnWqImJ+3hm
lagm4TqmeSyasDFY00FWKuITi4BKtVLf6LF4DU37KWt0w5OgdZXHsH8JGDBHbY/bmSvc9tzjZCDQ
pbsAlDhiUaOXc0KNbb1U1Br9Rnhsi1TFBs2JzXk5+nMD6gOsljyOKjQVx1P2y1M6FU32pfMPEXaF
iDEnM6pU0heSoZjhxvDvm1BU+jFo2FqnFnPDcpelLLYupEE4///x4uWJ5Saef2I5Wn7LcjQWLOMI
6NtoBHau8wZk08CGw81RGKlZflpuVK3LTw2av72VoIgZIdV4gk3v76O2XOcpckfahD3lWKcFRjKx
up6yE70wetSep9x3dexsy+BsuhO5BQKcq2uExenPTaL1sW/bKT1JHP6Y7um2r3tvrjZYenWK7fhM
Y3jaiGtuW4NfCz0hsK6M2QLlwEDcL7tiNYK9cNjAYvuRTWwOESK/uwR7kXID52tIsHNEtouXxi2Y
lBHsN0QduK7y1rn4r4w+2/a1QjKJJ6d9acMsgSLB1rNzEGfW+gXHkXaR4NxGZBB0jb3QVrdJgz4f
e9RBcQ10/CJE1dpp0VkZv41CKy69x66Gd3MZRLHvHPPUYIA+ByN0ilb/JNuw92OJE6dARHepFe5q
TRusDatkWmgs7BA9ALU46x9HqtUy9cazLckYbyzIX6FiRRe9bzg7ieQBpOuJ/WAaewFH+mpGXrOK
8gZR+RCyVtBSssBw/o47s1YQ+qPDcdUoXOn5cC6cwDwbdov+RYqTK0vrrGYxEBZ3elmem93rawAa
G5z4ENfmF9iJ7cKNU3Yaf/pldEfjos3vuhXRS6/o4PjjCNYuz03zDcr026hb2EfJWbXDBO2I2QrY
TMV0BhAwngc75vOwsp2HssiZ2nA7jczUgzbhBBq7i901XPNi3oomLL+30Ez+5bGheWui9Bq3IdyX
FJ+PonvqnvTarV6QzMMmpwWUqhJdtBwuD/65gTy7UQg9WjEAtri96LBoJv9z0o5kOnFPl7SCUhXD
mSQdew2tfgQ6HWxqOHxW+Cxj1omcG/ppzqEJy+ZoSS6W2rDvoB7/ZnXEwJLQ8fZXIFLy2FkT9Oi2
IcmkjpF42NTQDq68S9HWHOdC8qYnDCxKgvwIuKfflx47ANz2bOkGAs1+H1aOuW40RLBqUGWT/5W5
ROotfBJ9JpUM2Ydp8c25Hh3igrodJHrqAU3fku0Ik2t5yGvYTmnADvHNIAtjSCgIQBjYkFPlpDvN
rkUtw3zT1CnQYxo0ZPXpUGczO/lKZT+D0PT6mMw3Y9z9fbQ8Jt1+l6SZtRMzOEEE1Phg4+/z1o73
VU86slnhLHUC78NovGwrYCUcl7c05WQYxyDyf3+SHTX60pWKT45yQy2NDaeB6nn0nBrY1aSxZkJR
4xEUg5uJfVCdRUB4WqKijbDUfUfpGRtUujpHoyjo5am1fbAx887VsiUhqE2MfG/E4BqscB8X9S7r
PKjMig2OPmmfjWlkNMYpstXL4smGybWO+7k1rwzYztFL+iDzC/rb4LvsFl7/QGF+pY8GvSiBJS0s
zqKvo63FPhzWj3eADal1BbytWb4wt9VszAxwH+bDbu6jiflmOWIBTvREjNG/VNRo52FbomPICTAu
nbj5SJTlAwboahto5JzFc1ifjSFj8peslKCbJ68MiYUXJAhbHUCacdIOR6VJYdkAOV4BZ5LwEwgx
0Xv9Swfls8EPY26NSdwvldF6EMaePeso3izxa0ntooUHM2BaIup83eJKhXdBvLYWkRLt2t+xixFr
eSXcemMtEdD+fnUKvXEdBKVYBVDvnDyp9u6gx3vLIJpjPNTF6NL3GqgRMRxuyLpU1spkvurZw4CS
AgP4v/zty91+SeJOp/Ayisj9/TEQSISlGJnk8qEsN0t+jCXtc6aPn0NBC3tKbONo9mBGLCoBCNNI
ltTz2KGbFfmZytmRzidoalH6n1EWjU6FN6gxnINP8I7TVTpGuWcHthW0vo9uQQqQRTIbTWYkDzYV
vM4jgSXQkInGKPmPTYheBPJPojXyCBSSnXZMGZtVgNpHj0D7lG2XVyECwoEGqXS6vWrBj68ncVxu
Jkknm/W6SqUFj/sGBwx16kNE/DCSKyjtxG4kaUwqhc1cUDUV7X92JfZck/tzszwmpu5eDZuWuCqG
t+VmSY78c5ftKvSIWKFWETrNOirxo3Ka7ZerP1RnBPpyuNy4kFFp6juz7qI9JyEKyErViKmRwUAZ
mZuWeLcdDojfYxBhDRdwp/gxCkyIQu9vRCFj+6FwuPy/y3i7vJd/uzsFqrIr7BzTHnVQx/O1AEZ2
kFbEX/VEhqwgp7wKi/r/UupebogJMNci5xMp1dA8a05d7/TW+s5Zf22ITotOuqmsp6KSe714UgIb
w3gxn5mRGW5KvedaWq5NT0SoBc1ZLua2UF/U+RocAojUFe7DfjZpD+Eb9Em0muEmduthKxydgbk2
Uii0gsy+GahOCGZxzKeR37UcmvP95Zk/T2v5XnRYMv48t7x0eUESmNWBzD8jW6rFCYBU3MfLvSUu
bUlP+3P395FhpwdjYGiv7VDbLI+VaQjFe/kcKzgN/Smpy51ZONbO4C8u9EIezSRTzwl8nrPVeYe+
UthEOkAZ46b4Fee9dtQUQzsSgDBtNc9D50cJeUlMWo6SkCDMIp4Lx8vh8uCf1/z/HnOEHPwS5xfV
eH7Xn5u8cJq9VpOW8p+P/9vPL08swU3LUSdrxVdw4f++9Koqj7FJz1dh3diFhm5VnxfsFDQkA3pH
XRuKXbZfMkz/TKF/7i5H/WSibV6eXu4v0+yfuzm+yLyfxiOME6L5NBVg0Tzl6PPkg6gX1etyf5iv
Iwt5cU88C/ElM91+uXFVCU7PbTt339eDPxhVd15uJJgJKKc945Ido+rRKuCbujOzcBiif+dsBYhZ
xR4TTbAbEXB39R68DRd+Fc5V1vlQevNUmM1F/X9/6p9eFXcJBnKJGPf3q4oNYrXqMOfhTZtimXLm
mWo5Wm66XBV/P1Ol9tSclkfZtSABWQ4J+aGDCv8dW+R8OBKinBKQ84/fogsr8gEf9tmJyPR0Xdbs
Bajzz1qW37/8nx/58yuDmOXR8huXxyRJI4fO8ZeH/+1VJA644+9nfh8u//vvN7K8dLkf18SK+sv9
3//jn18F7Ln2dc9ui5PjjAwQ8wex/N//9i5+v+0/T//57f+Dx0gjSJxabYgYTgnfDsZRsB+NQRDo
9rreiMqY9upAkaxAAjLFg76WWn01E3VCfEQYYz8VL0ns9uvSq17SyuhZzE7WtmhUE6q5cwdXtfrB
VvibJfpH60QzCxQDVT0pxbbUeblWEnOeo5XxYxE9SwvvVpekwdH2SHSKAJPlgUWJTFBPzmKv3bZl
+0T6DDONCx9jYkZZ2X3/NA3usO5w/9qzqbsFmIFY9QQkAP9cTKyiXng+dbN+OxvfxqET20xh4iNw
sh1I9apZn8I1TQhwbVvCn0UREeheZbuqaH8hmI5n2XngR2r/preAYW1CdZPWWTkVKVsIeHwMoVti
0N4B1aIl2/YlHWy9pjw22RBLnc6mezWV+1SkR2rtRE8K81SWbcfQF8NgaYtrFP0cxs8MEHFiFAEq
D6XfhkX02tLOQakKtaZmQ1qU8hgaxs5oq5tWhS1fVa3MnOefdkAiuOpBQA+oSCR2AfCFnVvXtK+K
Y/+0lHVjzwWMfGRu5UehV40PqQy2Rrq1GuSJosrJyMrsDdEYn7Tv7j1KEy99/klDfNOx5LqNIH9y
cpHVukEHE6t39eiMSAWAonDU+JSh2XGYHRIw+33yXHVtEox6KElJJejLDA+JAayXXfZONlQMc5uk
LOhiPgIBb+e57Yc6iWgtm/AFAXxySmk8+RRO2nXF9nFTaBih4dfg07M2krr1NibC0Mds9ZFwph8T
Zmofk9SE9SJ+Akf1HJDLzoqEhGabBWjOarWwbILXyKGCQxyuInrl+yGENjDARDCy8hDltfkQm+6j
W2XXwdPYvYdzJpAW3jqB/r6WwxqSy8ajnIHyPMhmaMlOGeoK3mB3LuIk+KnAbucfTCmSgnx04yUs
ZgY4YRJMP0UMkzELrFWNbb3EuWOZqDAm9ebFjXpIQ5LfSQs5q/043rwRlAEZ3OhnzJUUnK+aFswM
G3vX1zCbSrhc5kDzwUUospW6AxgORaaegCFFWnYUbfupz8stV3XkYaheFZP8JIe2T2ZU5NmaqL4R
5bAmaq2LO5WzgSSqVzrx1idT7w1YIM5DASl9JLwrg9NUWOmP2rA+LWE9kGyg/qhE+VoxRPljn6qA
nzrVH2Ytiz4N/UVVLzGeGN+R7CJNvWx4FV1kglcC+rrXktRBmy4mXOx7TNXibiy+MXU/lqOgi0E4
mCojxr4n51yrHuz3qsT1Jk0KWMrPiVp6EQfbLIr2XoWrwU4At+Wh3e5SgqLY54vYL3rxE62ltQ5M
79FyarGvT10izJ1pQjJBEAYXuANlBwd1lg8HXG7WcaKqxTLP3QzKrPYEhS9QICEM7n6xyAXJKTHa
BgxOZd6jh8uSXdzRNcmBoucYKZACJeT+aO3GDtP3MlWZA7BIiYiaOhYHjCA1i9CWuo9eEcEEo/81
D/rEb+wExmG2B+/7WJHmcMzadBs52Ivh6ZBpSsiDIhEoJ5AKtw7a+6H1xC5gjPKJGUcH0rLHNSW7
6FZALhjuQoIS8BeA1ppRgzipPLtoEbipP2NbP+EhB4E0xB/El/qmG4GO0kO6/pxf28LrL4HevBhw
XlaYGort2PNB6y99n31XMQpL12ucPVL9wlI4fasPyhT8TT2NClNL37xA7tG5gvFB8UI36id5CFjW
JigYiSkR7JkGKm3b3Xo0f6EJd0iIz8LI7Z0os4ceIDC6SNvcDGGbbdoqJkeV+JkqqWDoaBPQKfnR
hcO7dGvfm4bnNsyO1K/w9whkAnH/jGQTQh0sZymiE9ihW6Hbn5ieWiRvfkwSj9ejk67p45XO4K6l
+j1ExEsNWv/tkpuZRr1KUc7pt8XE6RdXwE9ERULh/AEVbpQCYAJyJb2W/qEZbBQtp/WaVqQ1GoW+
9lgfrVEHfFbDhkRKbFRdv0NS1bISbpCzsfV0mapg7nrdJTNUd2N4UFCqGD63Wmg/wRRVqyT+AU8B
/1dpKqtS9J+doHdCZgPXBXzKGJQ6UgQ6U++9g4I0qGA6UIeqSryPdmdeQxHPnUIsQOMIb9Dx7Zb+
iZfbcL2V6M20LgSJXCVwAoIZy3hnBt0bFuhjyW542wzWqSNY5aoV0aVRS9gEHhkcSHKu1JvdbZJj
4w5DGpAd5WGgWdU9Lc09s3C98VpzmzhgyvRkekVCArUwaW06cESMRoSzrgb6uasY2qYdzx7DkRpJ
JD9MkH/I+eYlWvaCjVCyZtR/6eVdaFGGMssRLKRJoKfyYqf6SXxUUfJsTspH68X1UQZd45MjlR7Y
rl6xliGQC6Ob0WuXOddvZ1W3vNDu3AnsduEl4OEVuYH8VYIgCMlWn7kWEd3Drjee25q8ti5iXqaA
8GAqxrMTMECmcaXeVyF29aZIDMo8yoMJdg7sLcapHlVf1xKMGZWYK2UiV3rkqTvQ5XcphGLdQdUu
u+kcq/mdLFWK1XxluYNBMRwZHaD6gUl2Tgrh2YeyrKy92WRb3O8YC9MbKz/YE47zXMEf7Yrozolr
cLi9+TlLKbSqQRgLTT5u0fWTowXPMQE21+UpqHy1QAoZfGmRfOomPkeSC3D5BRgbmMdmHYbI117N
CrbXH0g5PVphcp2AvuiK0W5UpGAbiFvhGgPa2uyLz6wcSF2rmwFXUb+i+IuTxnI/gqSHx66zBDQ8
cVNHomplhenAcHYzyzK0yvAXew6q+GbYea+NUjx4FQGSmhmPlISrOzU+DpiNh8LJkHfB1e1VlYBs
3dhW3fDALpeJmquu0TCSmZZL2RMAgzRDFenK+MRm7xE/XnoeYm0zoBPIFRg6tuld4Dpi6sgfIPdh
nVL7team02U0qnvCwLWTQk+e1v5JJK0HrqvqfJU0wRX+zOre6xtqza4GKxENyRSSo9jU5YmSONqr
lNWtw05R+aHQKqWVLRtcDfgmyhR0eDYWgP895zbi0mhL753hCAgDi/kt/U+PdBWpXfsmPTWqesTF
ITawnCUzbUELNovpwBCbOaJPLfUR49Qo7xxDzYFsa82aGnjsd3FFF5zK5J5UgQQI3F4P52x2kL+j
SL/ROcKqYE5aq13xVSbmz1hhrZU5iLzRHVM1zlR5g+KwSYcnojWmHdhqewPj6FANKniLQpv2BkMD
AyLQr6GV5yit9dvkWge8H9DrB2/DMkmh2w3mhz2sn1vimppRw94LYUrZz3nNDjpxRYW617fxOonN
5jBoEI0MGwBKi717h3jGRsHjt3psb0s6N8wdn52dV9spY1SOdSwYlgjOCbIMFlrRdywuSaFtc+ZX
lpHB3sqrB8N+BJakPQWNth7CQWw9d8bNpWurrt8gYrrrrtVfTFi1vCPjHpP9Kyr2NQW8e821sV7U
RbuR2hSupfACdIXTQ6krPUY0ZL8qn/gYoSvXghC/W9XtM3nquxRRvKNSTJYPiE5VjBID8bzy6EDa
8U2wMS2NTr9V5ZdVuIQIuURNZh0PQYAJkGVNL64z7wsCfYNeFAEIwh/0YuK9C+nMaRUcH6dSWcLQ
F0PwlXfoQ4qR2QaY4tOYN9J34hykuUMAL14n9mOuWGsxtPGy1inbQZ/P2znrQK7bFPrs6O3LBr98
41DyTRG47bUA3WHikM6ZecmGXQ4S7y7Z0lu8ZDb/c1Zale8J5GODcVNRQ7DqSjeoGhOs3lrE7NS9
d4z9vtHF0w7g2VvTJh0DnouCEBeX1nQftmyfkAPfmzVV9XqixoApyA8mdNiwVIxRAncF6oMo+LXP
8Q6pjooqriZtccKalkRjzpk9kOxjnpzZh02LiZI+BaDc9Q5Yh+e/EtyLldyCauf0GMNE3h/LUx/H
nxb6d2x6KKkt/WVIhu8GFzQGPWtrh/0vc5zhN/MXCBKA74xtm0lOcU5W6+CVzy4uJqDL3ms6abvK
6X91uXwG6H9AwrVjWf8RpBGOdY/FcuHZD6ooLpEin9IkWNmZ0h5bq9sVpTWuiwkOFjgpC7fUnL0C
UdqQIPKGYxkEaI2dD31CulsNobeZKnT+MY506ICAJamTaedOhfRm27U8teaV1lC4toGwEjYJeikl
BWxKihVfGVk02Xhj70IlyFJwAW5aRmGPco3adi8TRsYruxQdMwLYHz4yUhOwJxM+NUbtF33b76jD
UyAmCo8h0nULUTSjxM+a5tm2yo2d1oN/Il9SX7Ueo3ZgkfUx4STplZ5JNHTXCZ11SLS0FjwL4h1k
U6C1/XadgD9/4OoZrCpll4JQD67SJs/in+pEXBM8nDfEK2IkM6FIhbP24k+nsSj6cU4KBw2lpF1N
yjEu/wKMjKJRTBRN+Q1kIPWjaEQnPH5qBSizuk8OQTC/AbUv9lrUdCvwuWmt/CCJGzU+rlnWCK9G
azw22DpQxN+7WnzzEr6lPAkppeaIKglPq1vmJzbydWfgUoij59DBvl2V3tYIU/cYje0MJIjYIUfh
naeXGkSliHVfBFqyy2AhQSMoWIHjNyQhAU8OqEKUT0bmjdgjWb13suADCZgiTbVdD6VFmEpI7yYa
SRVRx7JbxViazikVhtgi/zJzhg+jFm9up/g5YjB6ZDjMsyF5AVcQ6dobkHu0iQLbTjEyO8NziHtN
XMltcDJ4X7q0L7rhWKc58gCpWwBbGSRso56oPuH+Jxoc64VaX0nM8c2ueyZBLbg0wzFzEdP1uv5Z
dkCg067vtgrbeI6Gh7FytlpLnFOfpt9eQ39aqQFmkfa2FUYUbiInY61pDAjQRizBeatRSRwhcSrl
nFv7IEvluRu+vYiqt609D1bdgYJw32dVkmMzyxl9zprP2QcZu0X6RCiSGAEcqN2rJktin+bXIaqc
q1WptT+VoXYuwHM7HSvVOjFZOSAalWUV+xqyN4S4jp+74i5SaArWqcnwkNx5UbWGGPGphUGzwz1T
Y/1j5OM9R4Zbbmp65hrL0cZTL/MeFV8nie2BRmQ20ctADYjv7hosyrDsEkXXkclaLL/tGpwf1veW
eGMFDmLnhdVGmyAbiea7zcvvWVMCBvzWF6W2YqcS8B2LOn6J0EyudfBLaZyxOld+YMLGRowx8OLE
X2aW31mQ+g8ImxB4su7EljKu9Nq4qEJ5xtxMl9gGF9EH6kp7yYPOl2wFGIzJl9ba6EvpwxjE216y
u0fFWz0xaYJanO6dkNMz3xjz9wT8w/MHSHu+DQbB72sdu/zMH54JTYoT65swAlWpeg/GoL2RgYGL
BPmLYR8IXE2QGDuPEQXolWteUguJQRbQHAyjO+pxOHSHFGAB7VNkFjXZbfY4Q7GnBynj+zAeD3Fb
QRrLt01ztVL9reRPCMgdceqvCtJJOIAYx78hDOUsZ611MRFlzsZ0AtrLhcuCNtRuRhp+EC73jANH
Qy3a7bqk/iYumFRgdgl93rpbS3l2vXFfWeqlJ6gVjPAsRwOY7pNwgQu4v9f5tuAtbzBoqxHZP9P0
RJJVstfeaCqgqUs5ITHiJn2+bXPOmMYsoOZZDfxNbwON8n1ynHf0jJQQtIuq5d+d8N6Nrvssis9B
BIinaXDkMPJpI93XZLDndvGt82azqfoOEb5mVvlU9MjwqVhi7CicT4/zeY4hfCtYYINzZkhK6hFc
bVt+kHF4aBrnsZhRyGZGoUAezLGAd109WlZyaoT66mjicXDybYTkbl26wb0rsfWi4/hO3fTeC18G
s7vpQjlHbXLo1OyrUukqNbPFVYGDP2H6B7xjbpu+JgFD4PDStfpVie+qKX5LW/ErD6/GnKhYVRWS
5Na9lFhzyi66BRqCBcXAQmN9W1ou4A/OxSrduPa9Xvr00KgisdJGd46g8xi0r4YpMJ/9aGSoHPJ2
BPvKVtDBAZmBM453/yfoK+gDjv+NoM8gK5VA1P9a0Pf0S36If1bz/f0T/1DzGX9ZqksGIRI8olCZ
P/5JzWf/ZRsY81QIV0u+6h81n/0X9C0Trwp4aG1OZf1PzpZu/eUaFv0nU1VZ/KKT+99wtizTAvT1
z6QtTdMtU3c9RycD1jbMJX316+MhLkK4XNp/qMh+oXwQXm4mTb+3Rf9Y9yJklMAtD5/lAgyMqTCo
HnLG/5U3jVD7ARtNFihfXgLW6WxQrqeXwZjhNg+GlX8Q51CwpXFo6k5bGgFPHsUuRp/ovrLcx6HV
zmBt1xQvLIauqGOMMp9TBb93quribBnNRwE1XsFqXpO4KWP9BnIM/jA9zQQwTVcF+4ZMeEJ3XqeC
bDUzKs5p5aKMr637mgAE4o6wQxW0IYA7YN+osXx3ZCwVYtoNLkV82Z70rg3XIfigRvlKPNAk1Esc
RGUOrATc/Q7CZ+o9eCc0Ij+cA5oprAyEqG7YGu86rXuZxzT8kCRSgmdVsOIJD1zM4JirAdoryMyB
jUgs9Z2KR7zq8q0biPfa1bZdY57BPyCJ0aOD7fB5+Mbg9LAAjiVruGNMqPUJTwRvQA9DH7aFfsGg
p56cxP19b1G9LY9rjW0cMsrHrmNq12nkcy7K2NvRQKbVoJvirFqaPAnFsIkXROKn255yK6g03AGy
D+9KFGdFOUznaQQE1GSthENeq3fhZCHxIGT6992uDOo7OvipGrPC08eIRVdsPjk9sLPSQcNm5X10
6cvgNQwKhUV1WG27MO59R3GD23ID3le5VXr52BufuSdZs0xOSxhHZrPJwKNzYpOzq8ycx9SmBoTL
t5wAVIB3k1f2akpFuYjv4PXqGoGhhYNJhdPbp0LsnimJOOdmhJeuyApxunTAnpQNK6mgWiPSi+5k
48TXmBpuTm/GXbVR1/mNqssdrZg7z1aVi50SbyPGOKJHSyO3c6z2sWgs815Tr0iDIlNrnlWl5EZ9
Dw2E/csd3QJ3PJQ9kzZVpiGxn/vcXS1xeSpl1JOh9kBqbZH8mCpQzKNqEaYnjB+yFONTYLQvfVD2
n8mQE7o0meZ9D0v0yG5bAp9XAb0A0zyBHrk6Sqj8qm2FE1hW177WzFWfsQBT1bA4egS8POm2cfXs
pL3a6oAavdEfIbuMP906P4R4JAi8o1mmkVPzBk8IW7+3a1KcxogG7YdoSJN3lm1EP2ql+zgmFm0a
1Ym2YrCRsRf9dMgSMjRAM0T3hBEgjkxd692dwkNFV/uz1zGVU0BGyj88wz6a9lEkla0rDPEjncoN
wXH6jY02xhLoQDupWKQwj0P4QgADUR3wpTeuZILNUwOkqxWqVLJ51hv0ndaRsZiYjosTpRtfHaG9
jqlS3gnTAHTSiPTgBhaOAiH6nzlcqyp4SCfcWlS9T1nee1chsXCFGt2nTMYu4Zp67MOur54iG4Jn
wn+dIYPb1MnUE1XYiKPd68+ebl7MKgs/coU6WxOaEy43dbxEaYSdJ5cmfCwtPdWV4RwlBVMGCk8+
lriFHgHx7Tv4MT7KUvxS8+OQ1lDQYIDeLK8AbusRKYCCqYfITajQeA/eRt4j0BkuRRwf/zzEd5nu
KHcgtIWVJ2RRvZJAkO8mt1Q2y91xZA1RRQHvCvd1M/TZK2GjtwA7y70FK+x5xDVtp8O7XbvTBUxz
8SSK7BoXIrwt92Q4UB+PcAGkXBNyhJHLCESRNh/DM9gp9TVXw7XbWNbTKIfujq3nC/mEwEHt7KHU
9Oy+LQs42IJemk1m0OxcvWDWyS4KwuPSoGDiktqDGUga8SnQn2BbsrWPXYTHTmA9Vsh2VmMW1L8i
b9fVSX/ua0df20qFHSdLi0uBsvHG94eutu+jnUPhGvR2+RKainhUCi0/dUyX6zwgEoNaDe0d27ix
s45/4um6uZmqfMltp9mHzAlHOnv0rjovgxo5312XfYRUs6v1QyNMwNmcVVmkpa8mTZeTM4ELAJTk
/gCNi6SQ04ua/P/j67yWGwe2JftFiKiCxys9JVLevyDUkhreF+zX31XsmdsnOs7Mi0Ki6ESRQNXO
zJVkl2DHV2/9llN++0atZHidJ4yMZa1+MzN3AZ/LW7ACwwuatrETiSxIXIbgcRkWrezICMGeQ9YJ
OosiaOXhdh4a+66du3KNOKRumhI7NMA2dip9Gx5c2EAvHpBVpuEquZ6S8ias6oACYMgHceRFpJ5l
+ozzDBpBPr+ZJEvgYkXJYyGq/t4ngZzYIn5sRnJvTuhicamq/GSm6pQ1EDHppTL4mKf9a+sYO8rW
MSrSlfs8QYVZ21CxjnWTAODFacrSnb/o8ltGcl5msCIolmMUCfbMrtcud47b38tooRbvcpn+kaIN
Iq6FeKGrT519/eXy3VjyfCBtxFs1QbieyEpfX77DAxuts6VmcheHWHUizr5TyeFJQCfY+EwcVolp
1sR3GHYVtFHeweE6oPb9lkLIfTD01LPZ1DPgveM06OZXSRleaB9YI3kReP8AoYvQo3jj0+PSvFsu
nJwsiQ5xLvpjQbhuNlJO7AxlVmbrhac6ZOdXqvQGn3/W3hWGKu4NjrKrPsrkznB/5MKCyOaksC8E
IL3M7JprAAz52k3E4xgm6VqmoTwsVujCNG1hIWT10bKa9ygo9hSPIksM2XjAFvyLg/DCzMEIbqOZ
VkE039fGy9LzYKMANQEDCIbwnsP5oc9cb13PjwkYpp1JOILNjuJhkVM821ZXlvflsYNcEHOCOVuP
RiyZDU330sEW3bXN7zCRa3boggg2QVzEsztD0etnmcO3Nc1HDKjamioTSPROQ2g1bQ5+6tG7YXdv
C/suymEcTqSAVTx3anZjUoeIEOmmDuov4uWQ7MLyhQ6AhbjXNnDI/c9YloMkeLEa80sWxll54sYQ
4bTu7Xe/jvej9O/7qsGZlo8UQnv09zQEqpLEfY767iXDBde5FJE2PWORev7J6s5dOTmoMTW9OmH9
NVRExgNw1Sw1PLbgxP/EBu0B4GV8Hy3MjpydGAXb/iH8qGjYXpXfBNd4M6t+HbR1t496QtCilXva
jXb0rcUIzk4H+Cf6MrOWyHDh3NcAppr8K0nbt8XGPw3lsJwZqI1JwUgkJyTC9ntx5GulxGPoZQ8V
KL9dgUjnoaPC8Bjnl3C2tnDRoOM4sNA140DdhotxBS5rw7sJUYW4x3A3df7ab4uZN6vxMFjGZzZ2
WESJ52X0iBruYfYwzHAkXvnm9MSuERHZqJmO6kFP3DMIcxdIqFAghvyh9MYnM1kKOAcy3lhps+HT
D23ad7/gJsVkyPlItumxMZ0ONYZ69ZGgomu5pyajT9Fu6BKgnD7gXA9JoW5umwgxj2D6ifUTZWfk
E+OQMYucbsxyJBRkj92mJVMekikPRNjsYzQfNscrC1BLSQv5tUk4kSI1FFLBAaaI3jA5lzd5MLx7
RXPNbOarVKLed8b8JPg8gv4kc2h71qEwl9NYNxAYwepw55IxmeOty2C+k/MoePr4YpTPHJcKiD3M
usc5K64LwSiw9MkGInFB+W7ljrc6vmCf+vIlEi+ism4yMIHkJa1k2zjgSxtGt13O302kaB0kQDMD
k3KwbnjpCuudOnWCn9J5j9r8xupD2tF9KmFmOoFtPiOW0XwNdTKuOqwxa/fZK4IPz5e/Uv+bM8Bd
2LY81RoyWsPAufN/+8X8y3bNk6loshBl0WKL6e+yTrsMcneTGNTxWj6TTftncMefOWlOdv3TUc2z
LqrihN55dECW67Ktr9hJ7qkuRMJ36k8JqoqWYQLH7ky/DOeigSgOsUfKiRp/75OFruL4zIL5TY7D
a8QMskPe9uvgHmv2HU15umZxehc+FTYNMa3GuGZpRCNCG3/H0oIayhuwwMGINNLthj5lMla7YFDd
636ZkTiZCgt4Jznjle4uLDM+lG3Jm2RxcLtb/GSMd4ZM79La/gCriaw9rF3olugCS7Ubuv4Udfah
Gax426HminSjc0bDgLbRLx4CJPO5tihuI2jDO00RbHEBGH0cbShkwAn3YUPRoTps+en9kVKwrLnu
XMoP0i2BjnDNooECqsXNDtaY3OJnod5XDndQYVakpGH+98fK8NKdPTDhzLtuV07JuW8IhSqcdHs3
QQS2G9ItDbUbRvVJmKk/2t4kyREZzg37/Z0dYShqe+IPhFYx5/q8BgG99WcbYYQGdYTrNnxKKoZO
c8cgnAkX47RdaNv+V/SQPoKVeSTTnDxllfUahpzacVhhxcfIPTgMBllldUfiwwLVpcdfYpa3dqNe
ZWxTNM1UnwTXTIUG1Mp207CVOwTGeO6aVDwY+VNCkI5gV21vcoAF636gbbihwnHmaBIN07xpAriv
c0zzuusTeB5SB4KQH3Psdl9ilVRbxy9vCSinu0E33ojQu874r10b/KVEmY+zNUTbWuS3xI3NTeP4
t+Pod4dIYBtPA0Rauw0w50Er9Tn0ry1j+nBbrz+yTzw6tC9sF5/yOCp43pO0AphTsIsvO/EtVYsv
PzcQY4MKrciyUxbE845K+OatK9odMMDtzMb/EaDDQOWl+2laKNZRxbHvwzFMe+3HNohsn32zyz9/
1VgQTKrEu49n/E4h49+m9R/Ig7CZaK0XYZLK6toctD6oJ2Z5t5TH34OYARKai3PXo/qUaehfB8b1
yOmVyJ0i3Uxeu6xnRtEhquUQJJs2SN6cPM93eIjOYyl+x7OVcypLykNNxHArG5uNdRTsuh6yS6vJ
LilVk6jp//vz5UIrcF8zc/G2l8tHbRF2O21r/ud6lx9TnATsxpr95aYt/aQVRLXjP1e9/FIgF2EF
FafLXV4uGvF6Tw32h8XnRBvqvKDw6M9MCxgA9rjvLOeIl+8mnRkkleNPXLCYVbN4Y+BxTo4dajfO
CXWsOnVrq5biAhN/GSaDsnffnGT4Bbzrx0vnn8ai+Kyfw00XWFjkx58lI1sOhviJk9h1Ea+bQFFc
W7BWcPDFwMMyfzCKsKeMN20tz9Wc0IjzvSyVt8upqVwNjjw1NUVbSUlnQW+JtacCqkj8WnLkVApE
D1+GmVDq5bslD4E6jw36UE/kox/F5vLLy5dYqWK3jM5zk9HrPJjJZxFTqktW5DCMdsN21VvlE1ii
ycQ3kUKAXAm8GBtZFoRG8KdzuvbJul5+rtnjXyGck+S6rxwp9l0Ker7U+daQadJM88gVAR3apB1W
Z4tZvObAPHaLR6aoWYhzlHH6sfjEMgcrMq/FYMk/X8z//c5l/sdSKuJDPNFF7A9mdpwBTJVm+phr
rkBHC4znfJsuMzjxqMzoJR+j6y4rNiqR58Bpv+IufPaSCUGRF3wi8bkZswIbPBWABqAiSel9upwt
OVb4SswT6JAtGs3K7MUGCBcgw4b9zCanvz3kvcEmhbS9LjFGFSQDu4WGl6HZ3w+4o69IYirX26rA
+GhkxJnBK2+SKfiudQwJ/IZeIjgOy9k2hBmd3/fSufbK9ko19xSHnOuyuTEo0Q0Shh7C+FC0lDL7
Y4nfQNABsNPHH3IRZ6shLYOoOzCjC5mmtIphg7jzy6DZxA9lZoYHqx9vgolyHQPcA3HOBUfysPMh
r60yoz7ZIqVYBqWybyTnfRMCeXqb6arUKe3JslLNOLChJpQI8qPzeAeXTf5U9QwuKwyt7KJ87Aqz
zcbQDF+lMewpwGF/MV0FJviQlvBbDqjcRwFr09DZkFbEuHq0hJIr26p/ZzWd77lx5c8+pC3VXzku
EwG/ZPMDBfGm5sC/mli1OH51JDmCw6UearBzxXbya6Bo/akpwmesLWIj7Ow2bTwMOvXtbJf+vrXf
5zB8NHLsw5yarqr0rndoRlEdpITYiR3WjfJq6dW+KPGiZR3ArKp4DXsfs4gFmyuJmbBiMq7tfV94
UK4adgEsOHjrY0qv28eF5T42ScTp1o0sTYZ/jh0O3vYA8Nho3mPGDv6yDdkxrYq2+0LuvIKAhVsw
Sb/SqiDxmbFihU6zMcezneUf2uV2ZXW8OUvsPvZYH5RL8XBR2yEKVvw9wwq7SUjjFlZN0TmnsdwP
XtMMqkLY908p5Y+eS1LaLsc3agHWqcp/Rrd7lfZMaHL5UuDKyGFmWLxMjyNDOB6L5TE3WyyNAvnZ
nua1I9DPdCTejivU8B4qQ+9ci4SisuShQKaJkO1LZJshqo2jVJgYu4OhXnvEHQuRZ+ybIz7wh7TE
LSU8eTNKeinzBpCQj0QEsId6sXBbNelthWeJFfo5DzuJzWG2mKHQKzX8NIhOUXpnIUGR9Ks3ZU1v
kChdaze6HNEcR+2GMT4FUNve+7r6kjqHhLiF+n0bRnhvknvrIn0hdNaIYcSvA3BP+c5FJmuQy2xk
M2cqHyMTjFw+co7OrhcMMx0yW4HcZiO7ZVp/E1qJq7Qmh8/mPbaDeF/TghCmLpRmf4ang5SHc+2x
QNqLOVCYS/O7RvITSH+5rsn25AlWFtjj8teSTL9CDgoSydBHOlR9fQWx52NO6w/Me+wx202ntUba
HJLVICsQG5LDSgYyhLpn873VKiXFAU+dLx9h2dmImHy6nisx3mt1vdYqZ6f1zlErn0Stz/40HYL5
udfKaDSTnNJL1bAufytD7cVFRUVObTkF9MirttZZBYKrRHitEGBnrcSmpCA59e2Ytt3nkvI658vk
FFYj4PIOfrfkTc/qzZ3Lm2qBSTxF91RLPrgggZOFSXHP2ANZGHjfnV2NI38KABZq4zvHwrFsnxOt
KCdIy43WmMlrOrivmfj6TKflOyTbhxhRGoaWufVYGwqtV49aufa0hg2EnVdb69o0EmI8x5PNgmep
pnv9EpN8fAryAJMNR4TMBdiqpXKtmc9aPS/5E+L3lLgvVsdyQ0ElTUhp8GxO8jy6/IBRbttqRd7V
2ryDSO8nX4PW7G2t3juO8Ub9xruFrM/WCqvzkr20EdTf8Rm/o+Rmye3lg6Ry3vr1bxYf0ClpO46m
fJNqD0Hj3+FSh0o9B0zbtc/Aw3DA7MzAlz29etqLYGpXgoE9gYkUp0kcjiZ0fkajJ+Qx7gunpsU7
hjM6mq92O8TYHkLsDzKL75JR/so9n4N80NxFEqeEiWWC6D+fSu2iaLFT+Hq7XWGwIJUtT672XMgs
gNxfHweYzGtf+zLgbdIsYDM2yvgDI1BYM+eOtav9HCEYbNT1ycHn4RHK0L6PYfzNGvelzx+dfqh2
yexvQsDkG95bQJ60dwTZifNK4hsbDHAR68gZ/AReEzZ9v53RFdtm9HfZND9EmsSQa4dK3eNVGTGt
FNq90o1XqXazONhaRuwthfa5LNrxorT3pRPXJCWXVe6y0aa0EqPd7DByZV3aMXwS/irWThpsHUvS
VLsYRZ3PaQQdEdvNIj8LbcJBglkVGRp1oI+QGHWMafh0qeVYUTwB1miQJz9nHZr7OK94q7QrUAbk
/TH/TNoFNGg/kKmdQcuiIdAdSD+PqKBn79wen1zrYPIatLOIAXfEpM0vNrWKaV/EgORpJ1KiPUm2
dicposhjDuo9xbhEQ9bEEaulYjN4XcQMlEF99XSy4AJaZj5z0a2XB/fkYO9sbFGqmTBGBjeD9kvl
GKeY2Dqi7LETV+WhMBhRkoHiPMsJLcF2lWC/SrQPi23e78VdIIgM7Fm1V2vWri2l/VsjRi7m68Ex
TH4xtvf4COH1Ii9fWuY7yVZO2ZjBJkxhduHxj4uzDCMcoXvpPazcTg272KxeYrvfVoonMMSCBriW
qfJCKloWVXQyMKPhscFLrP1pFHE0wM1IrdiDs8Nr+8Xy5jla2OV2i4HdB5+bj+FtwvhWYIBTCeh4
EeCxDKXLBjLcCe2Wk9jmpPbP9d3tVGz5917TJd5s5mq8NarY2vQDQnCH8zuHEOpdPHlwLffY7iGQ
4RDVvr1cO/hi7eVLtatPaH9fo51+KGwFA/JPe3Hp/h16CIrDudTuQFglvHDxxHgNLq3Pf8mhsBTV
hg1WF9CxOT2JrD57Ecc87T40tA/RC+pP20ROwqCoMCoiW/74tSCVxL5JpuaK0ODzNNLrkTSgxwbs
jg62x1L7Hys538xV91MajbMzOmtnM+eX9YtU6NKu9lCOmCnr60k7K30slgbgVwyXbpGBUZz9n77z
mf+j62lvpgEuYBUVNhI01mLt3yyaosUdD9E/K7V/lpRDid3TnXjF22j4LPuZagW1DbQzVFlEh1Ds
t13n3bOhfYrD8dPMfA/WFxGJ0ld7Jaz3tvDmfahothim9qPLmW9J4qObWDtUCXxzcpIUwUK4CUUN
GIAjn2XQ7Fgnu2GKMU/xnsxQU7am9sCyZK8PnfbF1tohS9HOoSb6PvfORKyW2kjX/R5twQ7Gw1jV
4xymvNTdpK7UVJn0u0EyW49l+uTlbJtNJgHrFoLliubylkc2tZcXGjIdeNh7He3znbTjl/LhbaA9
wBIzcGTgCi56/MGjdgq72jPcYx7utYvYwU7sa1+xT+oP5WXDYIxLpwdcpsvWi7EZxHheL9l7Ikmh
6+NW1rZl7V8m+KbjlcsDANdwM2uXc93gdza183nEAo2pgMWk8xpijbbpoSKtypTQlz69yeV7FSXr
oH/pUyqa4wrXFMxaeW21ezxJzc426WFun7za9IAki5l8eX7D4WGXIOvTK4udCR4Ry9HUM5yVEdli
F1qDtesnTjK1286cf+RPwuZvHeO1igNn11YVh+yVMRb5MZvnUzx246HIl3xLLRRFJZzi0rI9spa+
r3rEnnSMz4aF2pDkFAFnARpdLuiSwr+OWf3LdG3wmuaynoIu3Bs9pvAUgmLZsUSw24lusB78Id0a
6xRTOh86463C159og39dbzr8/kIb/6EO0y2twwD2nJpXQz5gB8ygMwxV0O1mNf8CkrKcoQNuUM/y
jSiApJI8aAzvHPbwoiMs04hG26pKsxMQz8ewH1l4+DwznWRodKYBqfaQEHJIUScBGvcP7GN3vc5B
yEsiQmcjMA3SlXDVmeWdUyIs1OyzV4YPqGKIgtdQXTHDIT4C88Ptt4ty9/lgrukAwWxKMCPUCQ1D
ZzV4vM94qDlqDiAGvQI53q6rnUXEQxD1qHTmY9HpD7L2inArLxfBEKc0ISmIh9pzj4NXFhtHAe+m
wJeIpMt6E3apu+ZWDNu8L/w/5cHRKZRR51Gk9s1WsJmpv0F0YOIzokdGnvxVGlF33dfGbUO8Jfa8
Z1/nXUKdfKHqySEIU+tETETh2ZFtyTV0LZocdW4Ga8SRXMIayxGJGqI1MxEbS2dtEHdWgvBN0WZI
HdaE9dYbODs0CZlghVMX9zT/6WW7ZPGj5ZfWutHJnlxnfCgpRko0rOeG+M+gc0C9TgQNRIMSIkKL
zgrZiI7HQdbVug3G7cLMfye6QtG9tNzRXWcb0Ld5352tzLjBVIDzg1iSqfNJs04q9Tqz5BBeaggx
+W8M9PHZ4cGbj5bOOY2R4xL75tQjfqyR1lLV5S8ZXlQ9C0Jx6D8Fmy/wU7hCiFENOk8VZPwnF2ti
5eoXLsZ28C2o0a+DCdZnKq3djLUec8tygBF+P+jUVqzzW5lOclk605UT7op1youWpxIef3wu2ty7
MTIy1KmDCYpwmENILNFpMWp8Jt7mIYOKsyBOxnSQnYhOmLnmOjN7ysiUT6dmG29RPuybfOjXY7/m
dOEevIISwgJx2dDwYsrDdZ6N0+31oBNuNVE3V2feHJ1+s4Y3ju1UjhGLkx1xv9QjKVBYZOYKwnPF
3g+HzdjGB6plOva8rH9xKu8DnbprWMYSwgt1Gq/RuTw0S3KFJtpooFN7MuOI7RDfaQcG344bcH4O
w/nGKnNwLFFxPdWSzBuJ8jVWk4Ptdb8jmTLmyn7bFWD4mv+Ir3OEbpNc9TpZOJbQ5O1fM9SHwDGu
TJluoXZyLSKJqkofU5uxZTymVyGhxZm/xhzUx5x8KkcRxMCHso2FuYldr9xBus+31Sx4qw+j/jel
D0rnIwv8PzovGRKcLPmvsd0vHjOdqax1unLQOUuKjL9NnbwURDBDopjYJt575HdaUDkQBQ11qmkM
qYHIxeId8mhA766q3whVL9SEcCjn8Zna0lLQv3hS9wf44S6cGdeNA/11ZVUQQco/XZ0gTYmSBkRK
Q50tnXTKdCJuOrj7WKdPK2Ko89zcBIGiDTiJDxhr4NkwxF2PRLb2PjHWTOdZkYOtVS7IuPaEXROd
ei2Iv9KyQg5Wmo8KRjuqCkKhSDlph68IU+2OYQX/G9K0ts7VZl0NFZOTp81EA8hZ8eH6ntpW+rSk
c7mAK69SndTtiezWOrtrcMZ0dJq3drErV0X3gxRXsfvAeAU4YDUwpyN4k19F0gIpg7I9InYx0bTX
7sAbjrvmyKDzxO21q9PFBjFjQ+eNK4LHWLvYROkssunOaj9bVoebh2oih0aYiuiykBIWv/Hd6kxz
R7i51Sln/0SXs849dxFJtyp1mXdGj6714+Zpd0de/D7qG0VrIx208XQz0UPU6x0XjXj47Rw8/e5C
LWJzDiliO1eKrm7fqmnr8yOxanRSuyGy7ejstkuIuyXMXRHqjgrS3bbOeXNUG7wHWu1gDOgcONYo
ap90NrzSKXFX58UzguOMmUC06Sx55PjHqX4FIjsdw5rWGOE0vwitNlcFOcA+7O9UbSkODCwxIRFD
1m2NdtsqHPiRs48VFslZZ9sbQu4lYfdQp96lzr9LgvB5RCI+1Nl4l5A8gwNm2KTmW9LzOkUvdJ5e
2STrk4SMvdJp+07n7kmDscAeu1OlM/kx4Xxml/U2dYnr69x+qBP8gih/rzP9DEf2FAfcGJBgVqPF
28Af0pt5dh8lZSIPNmiAYIQRMAELSDQ1YNL8gBmQQKWJAlQOXw0I+1fSD86Gpg4I8AOSCaGjeQSZ
JhNkmlFgaliBphbMml8ALB/xEKJBBdqg0YwDqWkHWVFT/KKn2YFIXqRmIoTAETpNSSBcsS41N2HW
BAXqEfaZZipITVdgIzysaNXqjvhABIeSj1yzGApNZUB7b6kcQwbiu5lzmLjraEBi1y3XC1iHQfMd
JKCHsfgVau5DDgAiAQThAIRQmgwR0ObBVHqbNcGuj8eHnLcCjlrVbozL7tegNN79Vho30cCdSABQ
hB7wmrwynX3DeVnU7bcbFSxMA69jH0hLuzI5Uw5XY1WTaWgikqiwLmKgF6OmX2Sag1EAxJj0jvM7
0ZQMwq7vteZmFIyrkz8kjYyqg646WL59JTRtw9LcjVETONottPcGb8byYbEZngB1uJrYISqd6lZv
xNyTbUDHWAe+miguqgkr5J+xhfyRaQZIoKCBBCQouZwFcq9ZIZ4Hqo3366IpIg5GklzAFcnw66+j
BNZIDHTEBz5Sc7DxNI1kaMSrYHW/8QCVaAbWqtFjYltTTHpwJsWFa9JBOCk168SJoZ54HJwGzUGZ
NRElBY1SmjBSTE1LoWKLhgpNUBGapYKXhDpfa/5swawozVsxAa9UmsACRMXZ5egOa4wrL5nmtFCG
89Jrcott0RKee9XNIBpmvOYyrf16fBLDsBzIkklyZTTOYEPoAMIgUR3jgPwoAJX4+kKFExqsc/mO
eQpmTU2K+/9fRuSA8+HfK16Qcn9vUrMUWrtNDPBGavbN5YqX65ALxGh3+Zk5PsCcv4/4B8R1+Tm5
EHcuN/iPb//e/5/fAOnW1J7/57P48yT/PCLnOzhD/3lJZIca4WD3+bXbwuy+3M3l0f88kcujmRfw
0N8Hri9gostVmwuu6PLtnzu/fPv3Xi7fAesAfERxTX0Mho9II6T8oquOZTGZRyUBrEk/gSuovwt1
Tdc/lxFaIazy9zopJiumav97zct3kT5S/72sg+hFftw+XC7/cw+X3/658d/H+nu7f+7GMbStR0Zy
LV3m6Nukl5J1Q3T794k01Lwt68t9/ce3FfxrQViJ53O587IlSWZOznP2h1IIQ2Pn9+KWTyGJIv0l
1VSzWH/557K/P16+K5V38rIy2P1z+eX2l8sud/L3x4VVKHufUjFu+b+P8/d6/1x2+TG/INr+Xufv
fV0u+283CVTTUHAMgYoJyP7vDf78uZefL0+r7Ot0Wf9zN3+u9N/u9nKbbAmA5fb1/tLO0QF22Ujb
oHhO93Jcyjoc3djxz49iUlYOGJPf/P31CG12gfYQ6ImLaP/PjS63vHz55zJRDSFFsbaz/nsX/zzM
39v+81D/7XoyCHlOf+8Lf2Fz1V4tl4svN7DrEQ3wnzv9j9//8yCXH//9tREU9WEGDPlfX4L/9rz+
691crvj3uV6uc7ks1tUmo2f9kMi31/h8sRFK3WFXjgrpg76QVt1Fakx2fw4Xo/ViOF0eLufYrJ8v
R4NKc7/itKL5zQJ8zBmc6UOxNbOMepqRLZsLcJ6TWAbBXX4qUgd71N/2esaGdO3o75jWtTZbbLfe
0kXhAPWsb8yM0ZnwiycRtgLAdLqHrfrU9HRnuWCXVpRWIyN2uP96N9rV4XDbyeoMfh5nWc+auSvm
u7kevu0w3ACxARqaKvYe6LDMAGkBz+d5I3xIryVUzH0hxXeQT0+yBmQdN5giiqnCXNQ6q1mGydYE
YreLsnNRNXApEijO5VLHMH/b4kxVBmQNixLdubgpJF4ARGxnA84GQwBLYVT0emuDSL6vm/44iRkq
17iIext2+AEs2Mpy2a5O3itLE7Y2KpNY2FnomH4X7YAqshJDA6f+cd/zmm4q9irs9G5tU7prNB9j
Gxo0Vuh5DKEWjP7Ls2Xnx7Kuz7h0a6hl9nszNldVNdOL3A/J1uHczgrlFEcoUimFDnCgq2pDpdsc
9yemEuwxUsaAhqi6TZTSD22hAoSkhndjw2vnKOsQgoh+itAQSYaDew2J+NdszDt/vs2G6Xfn8cL4
Q/COpo48OgSnaM5SmsK5nzIVV7Kupz3a2ckcRIzpKWXf0savzfA7DVlACsGKYFocfx8SxDZqdVAm
8rfR+vvEdnmlbcbpdTfaW9bGL6wlp13XCKhRqvv2krsiQrTHF8htXUbJe8uY5wfTiHC1jAYrcwCU
Xph9dEMQA1TF2FQbDAjqPtbNoXLc2yrf+Xg0tqbNHx7hazxk/j1FgO3B73jS04LnMyIKcCVK/tH1
zorhbqJBWis/8gWyAZ8lZbKzj43fKiyWTTud9TvITF11zuPlBwmbZXKHPNDYH8rwwhvq1b+awpzW
1N14a2yAkFpmrHLUddZrG047+ynvhEwxgkkLVnZHv0iOfcuyaQldMoHfWc2IIgXaIs6X1zDJMPO7
4BBLjFdzQfDR57FcnGSbUsHV7qdhvmp7Bx+dsQOqHt7PUq2Wxv9F77FNM3H0OQ/GTvmGsR4l6zJp
nZknxNdxSZQriL8N7Xytppi59rS8Bc0scJ8cpPHjBSXmk8RKjpYUxTpIxf2iQmLmc74J4+Fplj75
tOAEZpyKEYPJaza00G2zr6yR/W6hv2jD4LHeGf7LhUXnpEVISooGPDAvzEKM6rTwkV6PiqKhRMrb
aGI6ASDh2ItPp7FZ9oC82/btY5c1z5jpoWswqXSD+l2q4QYNjTAqeN1cDS+VCK213aVMxkNBBp02
HBYJE+U2lMZgn0LuSL0YNiX8iqGRD25qvxgpQ1Fia3nOHqkrGrEpUzhBvoy2sOEP0sJwmefzaxQM
n2HUtKjG1Xe6vC1mNmJTi79EEqPdm7Ac4ueB9MF1mSi5G68DuRPuEHyqqaeLJWL+ihkvrTRCMDR/
k8zdKOG+p6Nzgy/zdciDk21ytUKOZ0vgv1OLnW4HLC2q7k4h/hBGU/M+i2OwW0sZH+Zf7rAfwvwp
K/sPiMvxRqj5zk6NzdiTGXSZJBKS4NhtI4RBfMEk1TNgbcdNxHti3VY97rj0c+BFWrU1RhhiFkeY
vTSP2Ki8ij1iLFize+R9uuraqndt4YT3uFHUdgwDyKJIyO5UUPpHfro0mDjk+dsY9flGBrl2xjOO
6LritXZoL3AgM+dTlmwius43bisYyMBvEbjstxBsX9zUvB8mPZx+HVxU3ybJiFJiiEjMb1ib30Vi
fnUN7SAMXNe9cCAKegWJmZ7lWkEzEKgQB8ENVSueozeJS2Eq8HWOc/Uo0uam6eZ1Uc6numfQ2TGw
MoGgrGNzB1jIZoBrttvJoLNnEfUtutUqqVx7Y3kR+9ZoOlaSkwJB8Mytd/hFGI8ql5IteaTx/dbr
PMJDeQXng8GW5R2bxv3sknoLhuMu9qmgsyGvxnB5aVBSatPDs925/nilUNYjyOibhrPutrdo5LHH
IdsAfWCOYyhQB045bULL+PIbBL5wmAA4WigDIx4lz92jej/Zctl7qrD3lW3unWU8Z3H5XE5iZ8sc
I3qMPWRu8vfE4W1mVG90FqRXVBnE/sqpmwc8wE+A4V/mReUbu+2e4nb5qib31azw1TAaLtwGjsl0
Xih2zxi4yg4rq3Tdc1Vjo6k6lNQKUca1u2MW4lCBqz8mBukSnGrvqPYfQZQ/uXV/mlzIF2LE4Jof
OjunCZ33RKq6ndmzNrCGU7xgIprJuYmWoVZWm3eJ0W6sls8nJGFgdey6cR/maH3J6GKxh+fBZ/Nj
VtNH1KEJwqB47vyKMUGC4ltkX6OXPFvN9E5xwk+KSDtE1n4ZkmNvF0/oqyhyonqoSZX2CbCGIZN8
seJHUF9qXy3JsM2k1W8KAq92EH12fneMemI5TDe3pV9g/VDeT2d3sEk5w66o7AQCaCM/CewWhj3S
UC1K+rLICKnyPosEuySMEVtCUfvJDY7vRZfqAZl/rCZkekJq0dqY7WoVJ5ybDfO6yXv2yyGGdtsz
D9pH3dQhzY9edq2cL1EQPBIj1JG+P4r6NamzBgZG/hK0xjVHvsdEd2T1vcdLH91ICp4qx9yrdDxM
VbjrDh0jZDjidNoxQVknRK5WIzLhRzwjDPZefZPQcHZgIrEV3Qz4JzhlVfWY9xZuBrMkpMKnd/TD
nzyfrqpsdNbl1L7iCjmZgbrrfbAF/Xhfq+jDoS4UHYIxVDrm714Q4D8g7LnuFoZals1seOG9kdkC
HA/DmKaVYJ3UtPUtceIjubf7eTnCQgyr4oZsAG4bwkBkZvi49K+uYiy35P4ElbS6zVMGJKR8eDVt
/JxWET1Vbv5T6+BKofIR6zXUEQbxhzZGVcHQ45FaIGOA77yMhmusW8B/+vCDGAxdtb25A66w87rh
bLXBWVUU8jYhXvo8IfOFtG4Z+AqIUBcZ7lQ/8gxIEA5DfosX2eNl9DwSBAUuq01vesGqI8POnAVl
tXjETw3fIsPMhId65XRt8qCGrQpd9cQJjpXkffAtpr4/yVmtgUI7dGap/6HsvHZsR65s+ysNvVNN
MoIMxkVLD9u79P68EGnpvefX38GS0FdVV5C6gUIB55zcuR0ZsWKtOcd8NOTEaU53v9D8rqDHkz89
dL/qRu+C3mOqEYF+0UuKDE2amqlIWkDqQTbPzUMRVqEJrALGZ8z6EKRmySGbe+/ozemLoqgv2cGJ
UEcHTm08DdyeRc9mGF0kfqw+GG7ApHK5VNG9xfKzaYhGR8eQMCasLkFU/Kgmoj1uMS5PxJPfeNcI
Tj6sEVXKDItwsjAJ+REgRpVfdUF1dikWA5psvQ6uKUGW4N8rO0qeqbWfPVeUayew0Efb4yddKYYt
Xj9ee5qtxp2IVe3eg5KAFOXeGUFMe9ytkG5X3B3D2q3p3Tp9xrQJuMhKetRgbgqUKYh++p2W7dkp
rCX+aTRWFuHETjFsLdshID4z2FsV52C3u8WGyrDXSG4FvXFmrh+0xPI9Y7YbYPVMMeew36PLFQ3z
bcvLn1AQfXBSrtZOAi01tJj4kzd+ZfzYvv0eFcnRd5kORmF7LuV1VpoSNC1i4jSjEJ2dAMEd+TAa
U048O1d1px8zo/tmtCO0vEQjifPltJlwSq+wGm3bPrglI00iIqnexjo+dfl8PwuaM335q5LEYI4a
0RgkpadSIhkdS//JGxDQViS6kTKJr0bGGMA9tBwmCAHEKYxX5kPvTqsod97jLgtX/TBBdnXtnRTT
o21iXoq5A0M+4URGwSI5+3YQlGxS0MScEUPLRQky/prHE3MfIp+5S7NsqLaZxeckB0CRY3Y1YWVe
DkkQnqbmqkmcFwPGgMRGhly1f7WbM4EDLtF5AJ6MB1nIXS85jrFIFRgDPXyg07O3eHcHn8TQhIXN
EGcRNm99KD5s15h2vt0/mJO/nVqLOLcgBcNZUxE6mqu/MCa9pTAJuEMSCirBZoGkr0jEj2BcsSJ+
5puh9m/r5iqqHPLSbfMuQl1PTrLaJJrZvaG5SpRjvzueByY+Z5qYFEdhD4d+suE+29Z95WikU5ZG
VCywziXAJ3nANoqcdoMA6wCilsG4Pa0tRJHK6j3qgJi0cI2EB3HHa2xVx9pvzwYCxapA9Ede+lOc
Av8yiVuqq81cUD8DZWUGb9kVLLDF8hdvoHfO17QCXkv5RVL0Z5lBUWNghU+s6e5UPrypZviMSCGe
GWq7tvULfacDSnRIwF5VK3+ssfXNSxI8F08pH/pE3XUMQ1dTnF31OJYMZpSrItZvsYP+BP3To9/e
d9JkEMrRHdQXzHZT+RuGSlepIy/SYvIJZ3jrziNGDVPdlJw6esASJBiZt1oOT3ZvPBEuDEE6nO5x
uPUkaKq7zF9gl7F/5Kj16ul7j147IpMMpg1z5HXbxhTYFJiuwpcU20CfBueEbGzV190e9Df6IVzP
6VOFA/Rkxv6Ba3Jdl6HYjrHFSaxH8IbfIN8atkvn+UQ+CyL3Bp9fEM1b3eE9zdV2qMxXI01PXt3Z
e3+c9gUI66JPMb1UqkNS1X6GVbOZIChSX+AJp8AYIMEtuEroFTdmcqSSdo7GojzpI/Icit7laYCU
ptrA96Ff80qgwfPir0mFr2RGbAGXZvhaOrGOtY3oanoBuklcrr1PwZCs8j6HTYerxY0Z7cnuNcmZ
sPtMOzdEQyIxcwnubfSA29HCwqkO/Fi8iK/c5Gkc2b2dAkFrOVBy9KQBaY/gSYYAOSIhfZLFV+kr
kjzD8roNwp1InAjT63guE/sDEMTBD+OOQxt65Kr9jIbpiUjBYmcUWq8q7niIbIqzoeZWGgbQwNNO
p7hVpyhA69lWTL5A9xuFH4By3Mq0L1cxJjtCz+iFRNFX4acXU6Fp4gjmcKx3iCeMYPSMBfhb6uxV
Xdhfg8DUkT5ZzK73CN9+KdQsah7pn+jsmIjyq2AGtFNF+hWnWH2HnpBVO7yeF7R2xf/WzTK/N+eb
OtQHdTuym3IrXuNUfo9sf2c7/Q9IlmvCP3tws82Vpept1qtn+FPnqSa2Za44xReivulria6M6Z9i
epVoe28srfCwnC6pY7YQ5PNuFyFgdBk2r8pyeOYeRQ0CdXFZDt1tHUx7HrciLiTYJHF4tFLzCQ+q
sYmY/j1DkvTRF/t3bfilx5fKEy/oZx5V1lFtQl1x0FmsG9+PVog6UCShpVScFih4uTfR7BbVvqrd
nXgzXRv/h3ges87gA63vCz48moLizkiTadNK8Uqk7soKhn4zo9Xim9HBBQvBYzC7B2vRvckgbCiF
V1QALlcWX4eN5gx0XUYfDtdjb9/qMLgrv1l4/QAxXyUuY9jfpZKTmlvDtI6HCgmB+RrWDchDu7h2
0uFxRKcAGzC6jVV/ERodmcdMVjKG3XAIvAzYvMdJPFjvSKnfFc7lxuTCTJxnFboPtgvTO4iuQmB6
SYsFJZ1OTc3dQtobopFDI8zXrnU+DIUkhPd1xFS1w427YHPZ/9UciZVp98equ04q96phAdAStFXd
Wm/+cnj1jOAyAzGtrOKS2O6SV9Z8ltW4aAWeU2LfsOki1xoA6pgmcWqZz9VCFdPlhT7MJm4qhwly
4bcfuezvStiH8AEczjTdgwI1iciCMFkDE0uwYL2YWPLCDGMjs/ibAgDAn2m3hEwWn4D/DrGTnGq8
xWbifIVeTZ+qJgFHplawG6O9PZXXiZss5Nj0WPYjfhKz3FaF855Yzam2mcRqJ9oSWNWu4lZ8hH5+
V0fOlpdwhp2loCE0M1lpBvSbxEW6EYG/GMS93xq4M/yfOTce7cWzhmPn0Uh+9WgcnNleG4FZUnPZ
aDuzciNa61N17dHWgNUHwCZFnny1/vJhh+mvyepfkhyrSi5wGhPstPai4XpKhqsijh6wULxTQryb
i8xZFf3OKadfXRkMK89kIzcyDYhxLiRJwgp5c/dbp3LcjyyZGzHRmjUj+4RqnW5C+IvUv2iZqV6y
NDijgr7PvIFUIdN4m4PhYlb6FOr8ymYJB4qyb4sCicFgo6ppt9EQvUZpLdc/lVN+OiL98MvSp4Av
7jKjWiFhY3Fxccf4mD/c6jznw9bH9urS0UsTqzyLNHtADLnKSYyyc9Qv04CFKbT8lzhGFet0kF/m
QZ2jmegos0RMbxTB3q3yYQ3JdR7jlVJRspuDJRoyf3dl9Qvp+E2f+d424jrlDnnB7aC2RrfReXEV
dR4523W8VkMXbJWxIPTnawMgXp72YCYdsXU6SD9secbWSSGicXehouwPTo/CfNFTjx4Wu+VNlULf
jxAVF0wTp3IqOq7i/EqkzxBkNmFa3NZh+xr2aF+XS5AQO8CklEe7wOVCoZd/jd1vT0f81VftNZ3b
G7/xTU4J9sDqZG2duDynMntoQ/stG12Sz9qQsnYo9x6JaaFc6N159IB6gX3YpClD87g8cBp7aKfs
tWzjT06/jwOxGUeFH0Tks7+BIPDqlJe69N8oD7pjGFKi+DTqL4YntzU6qjVi+wQUk32oDaKLzBjC
e2xXwSWbjEuhSuOas+bLmNHbnTu1q8so36C0GDjTI8TBUENnXKbJIa+v8sJgQMAvgGFlfHLuXU1d
/ygj3zuMs3Fdcio/BllCE9MLTn00cGgkpE/Ab16XMaL7cnL2U5NZJyNFy1zNVcAkgmDkFCr+PvOt
/TTp6ugA40U6oT0ix0R2b0zE5kSQOfa//fFvf+dnh5j7kvHNRqUReZx5abNXtQ7H+KzYp6G3CfLx
1ZPRFYOfbucqPFWVno6FIr3T9BZwoAUX2wU2IDrjwPvZzRaFakc2QZ1Z2ZqjzfOc1s2+p0KvB/aw
vqYBGbUP5Vi8dy0IqMhl95mN4SitXu8VQeqKXOUpZTRU0Teem6pHLomKoMGbYnRTi4WJ0t4drG/c
wNw0VNiZ73+IWILNcWmhQ1WSGot8aCLBIsromurzhHNkaZ4biDa9g/LVZ6htzC+QhCcWYb/zj2KO
LqakY9Vq+0Un1x1SBDzCV9XydNEygRGuVSEQ/QX88tmTEDG8/CDx36z7Kb7MpnuflTdlDIYBZc1D
HuBwx8h0rEtJS1Pd4GFc1cr7qkdHsRlC8nLSu3gZHWgjo2041mdpBgMuCLGgevOJVKH21PXoHquA
DOFiQrKG0I3bWhzzXn4Td8LpDX4KOvEqCemEuv5Cjy0briyhVvaE8Q6E1E0d969j1lAOjTG2RpH9
DNHcXLVJuw9ob5sOJ2UBIZjPAggLrqqtDs3XaFJXOvhBBRWfoUDjReDAWUYeQX5G/JANz77AltJ7
nNHCAHlsgfUbgDgq4QJlhgYrD4hvWMGQ2cfwy18SzWqdQLF3Elos0KCcvRWdZUf3xe3lNWfsR9fM
XprMS7dGveCHLRAUgQErzLP/FloRo8jkSww4tJsHSeeQJhU6TdqeGH/nlFkJlubSqE6z4V6PTpLs
UQat48Y+C2ZhO9Nz32cMidlAq9LvGa70AY8iq5WD0MgZzhAQlvIUrKnrWlt/7h+ttKBQFRXOYkg/
K0HDyim/kri6rXU+HNJpcReleEZseWyzlgjAgMFUM9N8Iov3vaPJx25TGJhN6ZilRXgM4n4poO03
x8X/SrcyAEQ91rdmhmZpsJG3LaMn/1dFhwXjkkHt2hLpMWEaxFAZpND0KEbufDAvQOZodnamoff9
dW8sCJqsKwl6dGpqfsYebj9Ay6/o+EVzNzAv44LRoIFhcJCmQnm3Guuku6syhkCN0/DVDMWZvvxV
4MBV6OjbjCly5IG2JrVUeYx7LDScpvZhJcEOdJF51TJ2x1HKIqZshccmusqleaNLKfbS7MgumIrj
XMUYNJJ8G9oSJF/A5hAEsjkP9NsTD0tDnIzPbo4P1GyfmJrx/eczsDk6sn7UxKe0oK3OuZVkR/SF
tSDpwhQ12et5dGkV89OqpmlfitE4k13KqEUDC2yRe3KAeNU63+bOUn8WrXOe+6OTsJKmUfGcu7M4
4Dkj3ZPEhpNslpkQycKrzsrwbakESKpMnVXR0VaTIZeFMRBgyrwxa7nROGa5znOWYhtTVu6DM13n
NpQIZyjxzXKLNiWRMK5/k448RTJxC4uUJHsppUBFV13w1760Lp+tb7UulL0EDQ23/SYbn2uXd1w5
PKWdYDCDucyyxkjG9foXRztw/jF8ezQliQO7M2mhcEUx6OZb2YZJA+URJMIWCj2RS9NOVCyh1lJl
KWY9W9dDCR4H/UFycF+ZRmZs7U7me4bFInTyHWkq0Ed6nq96N13Z3me2v+3j6QUcw6XsVQ81IS7Q
U2KtIEcFGzwAAfJd+SHjR2YGn4ATfJTC7TbK604BM1Qah9rWNQAL2uZu+WUTQ7PGnXDbL05dz/ee
07An0S3IyV+oynLVokEljqo6dPm5zrmSHR/XFDcSZJbySk4ty82Y20dl4+ykrHC45mRpfY2B827a
P/04f3V5dafLeOs41e3cuOapIY3WbPx3tHs8Wtouhu5HH7IU4ZssmSkVj2sM/fXAjNnFPxWH/bYJ
jTddSw+pQm2uWe+QFEhDbdPZ+wwTyUyHsdcaZSy1xkwtMlGxcq7d2wVrZUas9oZtmxQpfzq5WHFW
EUcfmXcUs0Ex7ozS2BMt8NAaqbmrvVtbGhSG5vTcjwCqGpOu8Fg/tT0TEXfAdxfkDRggDV5nTAmN
SoOrsGnfUpcRmfghhfHW47TPIZhdse/HF2lzHOjwq61CbVCzH+rCCW+CAldCIRgbUKsMDXreon8D
HoGm279KuqQnve9rIBmJaoMWfB8Yjy1NgcJONWEwuUvzQzz1PsfDOG2zLVqQd4Ojex2qCXJYJI8Q
vu8MWQKhcaDbqJlghULTvyb2rV1BjaP5X+bfphg+WoIz9pk7HCzWnn2SF7A+0w8c5T6PxVxieJyM
bVXf845irip8RXXppPtQgPGcq01ixIfMhC1U++K2anR8KtAlr8kYDPiQV1Opz1xHJG5VeG3Cdhiu
S6xZskbIMoLOCrv3aSpu2GFjqmCxwlQSwUTN0YGUuykumgvOMrr+Oi5vzbn8ihu0IG0YP9imJlqt
ovUaFg6EvorGCQa67iZ311FmfNJrH34ZwYHpKzJ2Q173DWO2ecw/lYIPqkhcTOrmulqcObFlzvsA
qt1NtPzPofuWGVqdfvsrfCqfvUPngdRA3m3jPQIuGA8ZAnEytu0Fb5rsPANau1v306asWIf90nqM
uyjmOjBfmjIcNpZtq3UgDp6LZ0zO+iWIQqAyNT3tosmGbe1zkMmGmVpoVY9FdazG5rFX5by3MSBt
e2BKYyIDZsdM52CBVHtuHlzEHhal1sP7azGJo4RjjXVR2XPySoqtqJvuui+9+xTOt5nP+FVLq75u
dVuukggkJY9HAG+0jDeqIb6p/YkmP21GHIUfQ2fBJFWM5ePOehZupVB3/Cqr3N+TIk8pBLqsVjcZ
E7ENFnbkxCjn/dLY9YxYrdRoNgXQshjTlu/2WMOLU1J34y7LKuBh/jVQsqvA5azCsQwdbAkv1kjo
x1jooXVZUuSM3yy5wNiUd2uJ+q7qEtowLiSOifmnZF8K0paTAN5Mv7+NfVzjkSP6TZtnAcFj4N8q
yyPZpMd72D6PLUozWVNuLLGIqsGKL8T8JUfvUAvorPGPcrlAiWT/JOYGeY1qqf0MVP/5FJwHUT7V
CWKKlovLbh7HpDnrGoUPPs0tOvMnK4FroLT8lH2NT15YoOW0LQjIUhebbKaU+cu2D9yjRvJDcvb4
ZM1Y+IKSRJS04ANQ8gtuwL4LjTVOkXQ3+l68GeL0EUIEc1OFkx8ZORq86aYXTA8c6b+FtyhQWFXW
/jBvO7vdGH19BXiMmKi8O069fwP4H6g/vYjEGpHqKH4nNqiXLHe+63m8kuANqFI3oR+eMSTnK65O
A0FQs+TxcXUv1RlzlBs3DrF0Jw2GzV4cKqc9WhCTumx8MKbZuurQAtmlwzYQHeBSOBTv4ttOBDhj
WBFG0c70uRI2Az43G3h5heip9sJzyyyNntu7Ldv2gv6T1d6bdkbb6k0DR1lL4q2z6C4t4PIFrPVF
vW+kdXT7lK0cQPI2tcpfJI1irRuxK9nGd+B074lMPlqIylz99n6o+F5kNKzxQSU7d27A1dKEjONs
a5BsRNmKn88uQIJIXGx0GJjYOnzMPZplhE+ssKe4jZ/4/u/VR10CZAroF9CmpenfaBD3A8cqJ/ge
m/G+sdV3mbYv3tQ8MIWAQkqaBR96y9wZd1nlcxyQ1qLeYY5q4Ll2JXgjM9TeqsvmiiO/ydRZ+eJc
VtaH5Q9glnJ0Yss0K28DhC8kp8MxKI/96J77+jSJaa+4g3LUexkLt++SAdBFP7WNExuW9bgvADUP
Pu75+jtXzQsRSnSj8+KmkjvLZ+dkTU/h1x0y2V+NACXwzg4MT7adFyGpM2W5CyhUq1KlW2exubD4
fCn7m4Gmtw1nfTUiSdvklvxMs+AOs3B4giF0Gp35N0P5VQkgjMI9u7iAApO8yvbt5BABkdEra2n8
dLm7twZyQZq2rHZBU93jA9uaTsHtn8hTzaE0aCsiOjrQA5muWlZ4jGTxdwhxDdNCeySWg/cNTlG6
dHEobzmEucHWmAYsEKE+09lYj02+7IMkPY0qfwzL+lZ0hH0DdeBlRJsBH+3Go1u+run5uQBzVxXj
8nU0wdBTIrnEbnUXwLpd2WPJxGpkiDFmMc2qdF+1BoCS8qadyYbKs36HawK8WkJRVjYHUpGoW+kJ
R6QOrtox33rhfBXBr177YZVvTaLkA48YksBEqI7iyALAuIVf8xJxWExH/C59QwnQBnDgKPoBQHwF
DPSqGLCCDgzyTSb73W2rG4JBDhm5LNvWot4lBdClHySMdZ4WsLaH2zYQH6U8B4JVc4wGxTjsR6Nx
KKQDsbLX32pq32l+ycp7ZoKyH/OAWUlyFhxKw4AyYgzsGxWPNyQN3kRDh9rDOpZBSt4O7QE3c29H
GzMc7al6X5LrAVcGtFltvzQjvJuKhqmTgVlpySzUuXudz+LBF/G9ZE3ZearbJ/W816V18tnJpRev
u4IBmQsyKY7pRmKBi7FI2NUoNsgo+ZMXUOyU6GIaeMZmmx2jAlR1b+1U21KV0GzUOWFlpZFe5Fh/
kTb2lTTMKkget6r7tOo6bpoJK0zxiu7+Kxqd764vtj6kc2Gm5d40RuZlEyDDilO7G37QkmVgj4GM
5plxI4r5MXTUc6zGg2mLI6bMamO09iUajAUvi0anY0N0Gry2lx+01NvKLNkwmnrda7lzKnZYc/hA
sn6bJh9SLICD5EhT9w5LGHmabfEy+3pTgz7A6mQ96aJGjaTfwg7XOZPOiwEmYYXQjtTzbLw4mfeA
14oGd+Y9mXV/6fzi5jeU/39+jv8n+C5ui3QKirz563/x58+inGoyNto//PGvj0XGf/+1POa/f+b3
j/jrVfRZo7z/af/lT+2/i+v37Lv54w/97jfz7H9/dZv39v13f9j+lldw133X0/1306Xtb6+C97H8
5P/0H//j+3+UeuCYtv3bR/W3T2p5hr8/cnkLf/nT83ed4WH7Xe7B3x7z99wDZf0Z/CbIOWFaEOUd
QezA8N20f/mTocSf+W6VqVzGpybZBjxTjnAw/MufpPNnoADS8iSxYALVwn/HHkj7z8rWluZfHFIR
HKn+N7EHxCf8Y+aBrR2HyHPFCwTPLKUp+ffP/5d54OHmnqMC8krg6k+vW6IF7lDbjrhZK7H6hw/m
75fQfzAnuy2ivCUyQSy/7G9X1vHrL39y0E5bgndKmoMgrQHH7e+fzO/6yhZF4B+m2kp2treUTD36
MQs94LYCjmV+NY157EhWBi+uc++1MsZjmqG4ivrsFx2OU0HM2KoeENyiM91Acgk2MmEx8PLoif71
I7Fkztp1xTmiH7Qp7Yp855qBsUSUMY4KGr0TXYrAOwwN9YNBY4QDc337r9+oUv/kjTqu6ZkcqC3E
QX/4VEMXMZVIPH2YAkQCLXW2iL1k00VgZDGeJxZiBgchJILCnzQSh3JpPUU5MzifI2BUtkAWs0No
Zj+ZzC5p2g8bj2xlFDHONsntbD25oNts4kvtohmAfNLY6zB42/ukS+XR9sSxR8oHAlRin28F/I/k
Ko1L5mQC4EUhGLCYJKSq+DlajELpjL4RCxqufibr5lqm6L9rVDuGgt3uSF5223MOHZSJBjcxUPoH
7etU0YUJg+oQetZTznbJ/AuGO13HQ4xMfqWFcHhI9GPF0yEvh1u8sQByGpL2bJAb83eVVreJGfww
BUH8lUQPZUfDYRh7KjKC/CaZvBXVIk5CstuDnl1nLtqvf/NdLRfdHy9KJfmeHFq13KF/uCjNWpYi
a2cNpd/wWO/9x1gkvwj6XBGuCDg0wU5Y59DgA8nMD1feKinQ3qJ1OzQGyRU+wDckmocgER5krdA8
1Mrd+hCFyGYaTtg23a1Tea9jg3bA5tC2MvsJhX+coYAK9tSUIwFVLR2a6c566U1EkzYCJyfWDWcg
TnwVMd4gE7nuq97Y1gNJirPUH2kox5Ooq1d4dBeACh5QPSdGsUlTzEnOmV0ujr3brODCUyPTwKm/
RBYCeye/9ZsJE+Kp6IfjRGK7baXXsW/ccIS4OGqd4skTZtOvESExf7ZdqDZ8izKnPA09fWdaA4OZ
aWnlx/GN1tNGQeYaiZGkZDjxRd1nmivm33xP/+Rr8jiCWUTISOXa5u/XDqAghAeqQR8iUaK2NznL
eoEzAUmFp2k/gMF7/ddPaP2zm5i4GsG65XhktvzhwnAAOXFa5hnFSEXuurezx1BZLjeDm3cvDJeu
ocQwYfXQbkwLthONIt5NMoS7nIlDFPw0Fp204NB3b//6tf2za1abyluO+Cwxgn3jH1dtOux5nhkp
sgf7ohtKHxXy0tjJ6Io6yqF8Akaaz9m/+Q7+ydNK05LCUZ6AnC3/8B1oxs8EeRreAanxDxrvR7Nk
PfCK+KepAEYGY8Ks1nv81+/VMpdf+4c71LH5a+Uu29T/t0fFgWUTfuF6B7NFCRMFN8GADjQc0otf
muSqlFa6kj1iUYlaURGqiMGrGm3yFqCLW5bGjY61QrMtcdtlV25cnKuYRcY3E3Qb/JrU0vtJI5fJ
4wnZk4kNpEzdZINZ+VYuaOV0il7y2rjLpXvKez7qSQWkw7pkvvG823REyw9uZheXQ8u1eeuKAt+u
S+2epNlRu2wAgTjnZoFp+1cwMW0i947BXAgYUzE4rgpca65Xf7boRsoEZ3kHD8JfYN4+aFSEKr/a
gROUwysbEpVskgpetY9ClGpZ/ozwFC0fdnoctZh2MzS3Cfww1G8uOhaC0ZFIj/NFBmwGpsTEM/G1
ceAyXI8AScZ1hA1Oj6IvnkiG4GfZWlcad45q2XMqozeJhtWPwJp5YZoP16nEqzvNcLKX3WFSeH8q
yBu2ZrgTJoeaAD6OPaQUSBIHltb8v7kibPmHqCbGUEQXWFyItvJcrZ3l3v2HssW3/bQL53o8BIu6
ZxC7OO9v0BfPe8NngtLrO+xHxPJZ5ZUQCHzDVl3Nw2wwvA6ORHfqTb9Ne08s40nohZ55sLwBiFmG
Kopg0QdIhD1zGDQhHTgaw+xQW9rWEznwFlr6hLnMrmNB37RdDOdI9prREpocOIaRQpc7MXBiOmyv
HY88kSxt0doph+OFWjdi9thB0GSF2fTT5u5J2ZG5kY7+IHmqxiKvi0VhAyoGFWBLBqesr2ivf9F5
RODpT49oQJFheg5oIJrO6K3K+UGYIVql/N6rvEX8WCOxK2C9lJb9qrt02NlS7dBv447hBLFt8ZYQ
MOrj4afECgjkaGeLkZZF8yVH6xT2xgttSuZS4bT3MvFEN+bNh9KKIM15IZkDg30aPcQxOooKCZjr
GxssYlDraOC5jXFdzXjqyCDZ9K2643mbta/0IehqxnPetKrC4UHE5YFu+dYzswhs6XBVY6jE26jw
4vBRyed2SGm0V/19Xjk/jIdpcaBUyEtiBTAExhtX8brhAd+FFNZrAopohhI+kdAoXqezzWPDCXMy
vXhEZRs+qw19QwbmxiJiZRK3RbR3NOjIlmVyHMeMK5nHrulVv1OaQT4HVh+3U7pUp9ZOWsCwOEYS
c8VA3gurUxe42BubhRE2RwSHxiDEY1EcR6UXqi2XRFRCxUWBggsgRvoqCG+CxxxDniSOvM4d81gu
m7OIspWXhu3Wk2VIoy57pUeyiscqfGZK9xA71TmKGfu5IaGlCaQnUH2HDIBFWgksC+VuIAUilFwM
Ex4UUxUdRe6YcNkdKpNDue8V3dqeNKF9LlwHo3+g0aLXNIKfMm5XsKDiLhyUceyb5GwBukILd3IT
fg1bibsvffnsVA5JSuQRNFZosAyJfW6yu1RjxSpoB+R6hegUCUZ1iugpT8ZzbPUNeipTgIovn0Yb
QdusSa3WYyFWWWftFZa4g0zYS8METDhyw3HH8ByQBnKtHID2MMGp7Wd1A+/gPIfiZupJFjeM9wwQ
J0Xrit0GGoOwqZ7GjLO537/1dn4fmHz/WW2aZ5LPTo0yj3ZPhepQrRROme3yzngQPiszep8bLYP8
gNp9TUDoXezl3E/ecN8g2iQHBAuBNGyEY0tmhMVdjQ75MCURrfLVyLCGmeGYgFf3J7B6Q3yVxEQp
JNm+qoq3WhQNaa42shy0KaB20aSNqXjX7ckPuy8a08OxHriP9djsGxAiaVU95J5zvNsNOryCgE3r
3civgEDBgm83pQqfkwyOrUIn0Zs+NqSSMKdz51ZvbdU96sb+RcMsqeYTGbwE4OoCZN2kaBKQPb+e
1fCSOs6ma32K7naPtP16Hlum4jkMxRipDvKXguSk7KlOe0QLqX5PvApteDI+pHTqVxnCIxeh26Lo
6ncpS31ugHdu63TeTH1IzGfiIzcdrT34+ATDXIOaJb30uf9IS2Q9jMXMAAaZUmmnb3Qg+d7lc2kO
GdbWiNBvCKFIU4YXbbObGLGZ3JWGzg+qIBhKW9Ud+nVjV3A6QF55MMYWJ8a09jk3okKYkCPYLj12
CTGM34lCvkHhKPr7CkdqvIhty8JG2CrbJ2yQdwYQkUS08SaHbBEDtl21nrfFWYEKc1ZP5PjkxznP
JCFNEWvk3JTo3/FH0M05em2Ybi2N+Rf387sfPSLRJZx3YtEMxV0eIBcAV7Ryxb4dZYgqH8xfxUoa
1+4pWYhGZMK0hAFqWnUJ5BkCBzeOkmqLTlhQSqJLH4anUiPjbOwO0PTcnWi1QdBiu50MsOF8V4me
PozoF3d5s/XjId44Wj8TGXo3YmpaBTp5asp6L0eLr59MtNWdWWfB0W2yfVJFaivCqdiEZQXaBf6p
mZkX0+PkRx3JmKyjrzqL11ITQCPRcSCKwVO7SqO+OztujrIs+BSAsdLgM5MYIch0JxZ8hFZVEslE
SDuaTWc42X7zYhr608+ig1uiApt84xmMxbBSBPty1u+rbTEmh86Ur6iRHjOWFwI9vBtaaiC1VXrQ
vd4kA8fIJCWiSv3EsY0O06t5oX3xMiwaU4U+ZMjD60KEr37wisIkzWnTmolkti703ipHSGihffjt
sQPqZTqx3a6BjDyNaAqEpjQYLGcC371misdsKBheQndAZWmQodjHeAtrJRkRdfOT0aU41vrwkOs0
3fxf9s5ju3FlS6JflK/hzVT0TiLlSxMsqaoE7xImgfz63tBru7onPe8JV9XVLUkkQWRmnIgdE1+v
iDrNff7tjh4W0oLCIkCSb7VeGjYMd2O1jrkxnO6oucehRRhkToPgNMkQai8/jN4yPmpx8Zo0pIDa
BjRQG78kFsc1eylIUr96USMV++9WbLrvQt6w8DwyI5QbhgqkeYWme5dMG3b9svyV12JHLH6t5iyD
ABpMG7dhUCJC82+SGfI4zJ9V712VEsBIUBEOopneez8+90kEJpBETSWSVU3b7UybCpl4MH6qwWTL
hgfEkHbWLAPUE/vONW8ILlYHR+LyEZxcO2cbea6BbJp0ywFQ/vPB1YxKnLpkJue5N7arelvbIGaD
HCPNoAW6DkI63l2scjzd4ThRDkexJX/6z4d4ESjKjHYfYxjV3eRH+jjilIT5G+xwmpHxLQwKHlr2
372u7+cp10doAfqYlfRMhYWGLbJ8y6C3/N2AEap1470ThKc4oJ0Q2NZ9YoaSe2f1KoMS1qOk9yCN
LFYOxXQ38ZP2Ls/M3WBbl6UDGN7rulIW7WK9dcksjFB5+cIlzrLr5ARRYnBdQ8xuxGWy3ApwSdh/
TzpgoNThysVM+XeQ6VXp0kbIrv66ZnHx6QNNOXvomTLKaLqwTZrw/CdXVXcvVZc/tXl6ooLyr1TT
KbWIbgbWZzDQPnyE5/iej2HPDKn+axXx1eqxLFmq5PhDAD4jH8Eu4zIOHuv68DIN5OjkcBrbZZvi
JOvM0Cx9iGEYl/Eq0l8i5pybac9P0SmsqSYsPzj3zUfXGGYYjEQMRiJiRLXMkqJ6l4+rVTmHESfk
sWF0sBBWhgWE4lnEndyhfvXYCZFoipkA80bT3XMC91CvRAqQbAHFHX8eKgW430jze/bdsOMEl6we
uI0Vyt0h0sDxMHKI1mkpvbtW1s9Z3jPkZ6/y8+7+/OnnWqGQ1Vync8Q+246HZBeZcLZotCmPP38K
nMFG5vEIOiUhPr/w2bNA81GV/WXVpYnrLDkADgMXj/qjxuo1CqJdtQgaRpZ/Z2P0zIFpD9uL4Ffl
kgmNX0KGbrvZCxeztrtPJ1a3CgPpHRE6mgjQd/BncHAdqdTiQ3D4wXUysOiZuXNYd8CcCZgFG9di
Hj2rw4+G2WdLxpAhaIxRKqBv8Y5SpK2WwzunNrZHBt1Bnr54NGBkfMHmvrmBzG+uIl4e2Wffo4Mg
t2S7pjFjWCJ5Ar0FI7GhgCfWTJEctphHn+MljW58EOlO3LTed74s64v093NIjHBRNR7mEYesUVA7
Js4Gjtx65HubKSGzcuwPpHmC9bT8uDSyX0xz3oS00nF6CRjoInNh+X5ujeKDpiH2tXDK7owi+91F
QBEneLR9cfAmnl8m7xND2CsVY3ezDINi1d54zKwAjQ2vIGa6BwG48i6sWV29xKxWeOOMDVV7gHqh
QE6x3g5QAsfe1GvTC5O1Z10jjDssz2zhsrT5DProyZUVQEvHX0k73/vF8FlSK46+bB0oyWNYn54L
SlFpULSwVVbWKvFIhPnoqbDUak5QyxVDaNBbt4uO6WmqOpLtaKIeQNJqcDpNBLAprI6NwEVGQI5m
AIe/oDKKw+TyGR8WWVHVwN4jNd16n/GUhyJQqfnUmDH79RGhwsu6tyhodpgVOIga9auJRZPxHMyU
LFcnST0GeT1WbSWdTW2zaUJzr9al9IFpCn4pT/TXaaRX5jSYfLh/3p6EO02aQC/xouyj542gEr56
tQyWsgxlULn1A71DFdW2Wi0lSo/amfCy6IaPR27fCzvA5oZwkrbspoMweBSLu3yClrnqeVX8DBWD
cfyvdEjp4Ebr/bnq8ikhOmjAyp7YnaiJYi7T+Naa/UMy/lMIySUXj8b/xOWFn2bRF0FJPBcZhX8Y
SEgJi6VwrzsELoEDfpSdLEfqRYnBxn+TkgF0s6SkSEojJP1NhXFfOU/JiOdvKWj6eUnTDLwn4IFF
qGQatsyP06UAMHyuc/DrZc3GZ0zOfrnouIKGBK+DPcEFvlE9dQzTdJ8xe8eCylmuTB2G9kZh0dal
e4Zw5qVoMJYjNty5LBRki5bFred9/RG3K8Q4lG11ANpDtwAKj/DKalPjGiG7Wy6NXNnGAv4Bi9dJ
92YPk6WYc2Sj0j0MvYIUM2cfsYMKY4rzaCJKyKw+FqXzGAXYj5DvWY4T/9QqM9kwE4dPPBLRLSnv
pQCi34fRU9J16S6JNB9afPEcv6qhBsib1fm2UJwUdDgdzHQ+SOG+00H1zamA5EkVHfs4/1JxPh4A
m2a4qfV3aQAn5QJ2E4Q1EeYfqSJALSOOxxU/JEc3w6p3U42/K23UOQPY70q7KcBMsOrLhYd+QdI8
P/3MZAqRfSOv8Dar4DktrHsq0G7kDawNG6iuKPuNT+ydhE1+93ONaYfYIQ44PAzgDNNRWhtcrreu
czgJ1Pm3obnTDvJic6ukcKO01tFMBA0/08nC3rdGsDdK/IEWQb5pLNYA29DVRHOYc2zBRsJbF9bd
b9Igl0XFjfJz3xJpHOM3o+RDPXkku5YKiHDsFh2NXTCp7YMXucl65vPMM+z+thRjrsCXnlymxpxK
bHOfOQikIcF9EPzcVxJtoj8waivjkfa1sIk2Kn3MvelTtuORJXYdgfflwL/UN0NmRTHElcQuceKY
A8862lm9eIgxb9TpoW730rBoCK+x7qhd3IAGZVLwljr9zYCIXaNImVYW01OFXcbn2AGRO+H9ePV6
qlAGUNNr5f2SZsGgo5hfPCivZul/joH4LfuaUgdTOPhg9ba1D57JtjDNUqQo115JzjeNlb01RHEx
TUwfGM7FXQe5eLSLc16anGsqE8PCEggavW5J5O3d3npuZbUCX39vtBQFzilFl7RXFGV61mHm3UWF
3IfSiE9t7X2ZQ/FOD/u5TPGlhwu5ISu4Hv0FzGDgijdT992MdLxVHVVHodPukGzBkGoaNBbEvNMP
IzvhvD5N1C8cvf6WOuiZYFD3sy7njeXafyNttQE1Ky31xCa/asSU//jzEBvtgEH4P/7+428G9nEU
XR2cZGvKnS3iR8lvcDTLYl75DveQcRLzqYMjwL2kXUPdQRDVhnGkDWAG5oHJ+fjz9zDBIWyTrMsx
qqMu2tU5YiALOqBiVudDr8GTk6RWvKmUgQeVjtZZ2Oaxz3PyFayY5rFxY+v486efByBfTExZuzdF
P1vHn4doKBLOuBhk+iS3//nffr6gk/SM5j9t4gydUNbA22L7KR5sfMbrGEhVyScvXyr6kEX2VcR8
EsmUo3G3mNoDmnwWg2/Nqn33Q5H6zwc3JNlvOwP13ZR4Q+GWxx8h+P9NCc9zg7XgExhOtU67Xqa/
+/9uMLCXkfK//Ffbw383JaQyxlP0+b/8o393Jbj/sBzPtT2L8VZgBSYjpH9zJQT2PzwssL4T+jgM
3NBmDPRvrgQ7/AeuA4dL1bA9jzty+B+2BNv7B9/NDpYpTWBZluf9X2wJzLD+x7CJn29jTPAIqLiG
EfCE/6vEDya7xioZm/tetzfmgi3AhCrb+Ge3T9nKxjBXCJvv/JbPuvZP/UIzGKmdLMlq3pU2ZPt5
OfUpc7aBwN/XI3WU1sQRfZLNsW5kvh9zGhWAEUMchjgD03Umwa5NjOHuQCSP81FhUwEzGBCPvHEd
mdOjj1YVD8GxNbonz3rRAfnwDr8pstilMCHo+8l9zt5GvjXRRHauMbZ2yAI4x9OH6q7pK9twKE3q
BJYG/cJqPrIu/prSAewxpxFIlo+p5Z2DrjPXsDPwJhzm77STa0aiNC92Fa01vj/Oez8IV8DE/KMy
YmDKFgiWqPIe2KBax6528Bn7wzqn3prRGO3zhCuCg3ZYHz0fZ1/cUBQSznqN3P/tl5AjSv5xK4nL
80qr9UzqIJuKCLBJ9iiN1yL8Y7vsutLxkqXhC8E1ws7W1B+LDkIkb99jGo1yG9sWGa/loXTvSpFh
N3ApQ5El3Nsavg23YRGs6oQ5jGVUuODAuC9Eu8gBS3P0CHOtpayc90yoeKuzdNfryFnlKb+/Zdvk
rLns8TK27zVSplNUJ0ZP32w/m3OTeqei5WmX6LZHC5nJJWx/tQYcV25U0XbhCuYGLOHbKoz39hyn
D6XR/2nUOOBmzjQUgyh8nZ3ZhKGEtW02ST6wcHCONgl+RqipOoYARaZ2H2Q3mIrWXRmSSKcp82Gc
ZQTginmFLYeeEcR1XoSMQbBT1DbCSVO9NDOvVBhDXebowq/ixKcxnSyTKB8GjimAQTUJ/t1Y7Oql
Kg2HHxf/ByBsjj8yV9QoWK9uWiVANWibTVGRDpO3T8kwrKh1Z8q0aCJZ8ddV4bOi7EfF9R8diC94
TPVWWZScGtHMltxh6eQ43jWruVqE/KA6Q+qRR8usqFRKgmOAzkYyzV2XPC1MEDkxc9Pe5jHEAwEI
BIccy6RyGHXM2IYle3Tc6eaq9sqnRmfdloqYr2my1CazMnkMh/HMqCTf4YMaj+7kqDUti8RciqBC
uuFBlrDltOBUa8GPRFCaLRYeEwOGSflkvzw4DNfoTnL3ZBiq4wQHS4a/HIN2ack4pwe9V/a/8yDY
xT30pExCMO2cwOc8NHEWxy3ACl98owfhdVku2bRjoFcjP1Cl9afwyzdZGmgOxQZOereZ8JrguGB2
oKKlpdfv8CLyEInikM5a7dxubo9d4rdHhoMaoi/DrnrtCyapWSKYkKC+7cPGJyLOCyPK9pKV8iXP
+n0mJyy/zD022eixvVi4ixH0TXRMpN86pdiiNrqbHDx4PJl3H3gZslbu3retK3ZeWKxFk139VhLg
cBNmLMTb+zhW6DLsRyyHDVRf6ENfh9s+NvrD7A0PSRbSWof15G5sMEXOqjQ2hcJcSivv3h+EZGbn
YMp3wLVyarC3cjQeWk4kxEIB8/oDXQk/v2fqPuEbVBj8AfJWBs4LuybK2E5ik6jkM0g6xFX+J9Mf
qWct83mv0nal/6DbTEdreYg0NEb1mKse0XxgPGRS7ASR/Wj7wX0T+7y0HrO0OisPjEtW3eTPcAu4
Rlphsk/HtwIJqzlCVY93vsA+JqpPVZJEGWbzGlO4fjdwKyBD230RhUvpAfFnMlSWy7XU3lw8z2vh
8y5BpfOPeHvxflvZ/EhC9EzNYYIKJPSONtbYk1fmBvY940kkQl8Dl954XLzbYJL+UTfxs0ymaleE
xAcjpXzuCKgdaiYL7EDQTugRs1w6FWYF4IMCubULwe5EK0e6lMtvkzlfLPTNcZLOhbFIs57jSp2n
KX+q4K/toi6/YTOS9wgj9aOENBabUr7Osua+1Xa/fv4GyiHbgirX5PXfVGWZlLh1zj3nLLlqCxHv
atpy9viP41UVxbzqEZ3ecWgIpiimczZb628/JsdS1vKWU1/gOOlqDHr9aSX1fSLzZexh4/dSkqNI
G9pYXry7gPDvaTaa6Qy/hTrXvL8MSWpvK20NyyGG3FhhpxNsRDPGea/w2McUTwSzRTYc1BHG/Z6r
boroKnbE0ucJjaRjskTDnucfufA7WH5L8QShzGucfDmRdk91u/AlZGNu6P25Sq0DbvltymWHiZdB
X3GpJ+JuURasOGQpCuCDg+tSj2mFAiMxW1yJ/WMHNLFeV1P+1vWOcaY9lgorIo/numeyi8CSrzEf
4aqGf7mJiohxYAw3zeqyV28mL8kUd1orGk2OrOnQzkkjgkhK3jxG3Od4IN7VpFRT5Y3y9hPtp8e+
JiIyIc4+MRt1ooJCnap5oIirPlAq4UG7wKWScxBcRSZs7rL4U9msIvCANCby4KRSZziYyGepMo29
YkfGfWKoEZNNd18IxDATwPzF4Hutf77AS1gth+UdNyWGLml+5eBwzfQwPlU2Zvu6ix8HEUGqZrR9
74VVdWkIhJFSyh6LwUi3kRE+x7F9EMJ+jfo8wi6GTz+lB+UiTQJtWf5ECffR9J3xGEx6WMMF64+B
n/afZMoLQ4ljortyY5Nn32X4u9NVWQyIwiRvDZmd+tEBdjY23vSo7O7g++KaqTq8OQozBtMweSJY
Y8c4wJkWIvbbuOhn3lWUYLZxZriHGfBcE0kjRMBIIJiLTzGEj5z0y4ccYs7gjkDMAn8+V80Z9gZn
TzeyjoM/Xfx+9NaJxH9dx86DhqC0BY4xTHZ8CByauGmwgI/osS9rIvVr0EF8NSnlqaw23Lh9sKoa
LtlotJ94ixjpeGd2pz2Z/oZEqCneEaOI14VV+ULZBWbLbBfjCThHKodiOnWa+PYTlhUBrFKBRolg
cs6lWZ+sznlyDZhLCNviITHm5CI8bq3Bx1zF8ZVNhIFrgMDZwDyRETPsgRxbTSP84WVcMCfDogSZ
XTq8DEHucs8EgKF1C5uGT9sc1O1Lab7rwZT7mNnPsabPLJH+xaxdjqbBwp6zfAduLQFu4CT6qU9T
8wwEMd/1Rm29pdYusAfvFPZk7E1/cs9Nn55EaLH4Dn15zmg5jqpRHJvOQnwF4rIl7MO6D14NsF7S
7FC07DODM3cfTeHZmAyInG5PWxLX1wpzz7xJvPhTchh5SDMFwIh84T6Liel0tiISW6c12mwZ3KZR
PoTZfBt1SJIvsaYN3sjhkvsiPibbTIri1GTUrVtN5r8Q4P/g1ndnN2n/kk791ib4ylPnimMXRjZ5
ilv+mhZnvy1/Z1ktaFgnPKGzwX0HppvHH8R+RxIPGA8AN9CaKx3A6KyQD/NgP4YzcTFu+PA7KL9i
6Jl4Wxfr7o59s9yJDszCjP/2GC9QSAHnb4+4m691TiTa6mbzCaWP1o4Kxi9YpLe+I8RrxH7zYlhE
DcrRSf64I6Ro4nsvUtOrB+1BTL58qYDeEGuduKu3uvnVZehLlSniE648i4YrD7lrrL/8Uo7HmI55
YOeVS5NNizODagYz+cqUfHDR/ig8qO/BinnoYw0JwpTh7xCQYG8L0EZTz0En84bXpMyNQ0TH0dp1
m3qfa1QI7nbcpsC/RJQdgC752zHBXc3KZ/PEDNAmzgA71OPq4HUVAg22KtkkR/JtBiODFS3mKEcv
/HYUnn1wy9mh8pfxfpaQLQ91vo7LCn7i4AfvSRnh5maAOM8jnrlAArDskMHDkroNv53u6zD75LtE
p6r1kG59YDmwCK0HO6GvJw0VVJWJyq1oMt+Jkt8RFH2Mp5iwJE2kCGMJOEPD6A6myeuexc6mIc5+
JTGJHaXqYkbwcIGNhsB7kfjmzi3678muk6c8J78K0gBnIP7s0mZzCLYY6k/sHLS2LwHUceoMHS5j
N7yDWxRdxyK6DYnr8skR31VjZwdPHOgbhkdA+UlV5nJPbFVvudBQ2XsBVCNWzj6Ym30TdeJiifmc
sXx23OyJ46B2ZwHcFWAmxQkHaLvGurJNDU9c2H09kFniZISB7E7CPGWRYFg7oBVWrvuVKG1uu8wj
nhU2zCTizt+lI+K0YIx4mQrvlg79swoRtdn50mA9NtAovfjctEwDesuq+c4wMSX6Y6f5zn5rf7sR
UZ6WOfcag0SGTVOx32jM7lFmgB0w9IyrMutppwvhQAJbjSgP9pu1H5eoyOww1l4U309lMNxHv5Ag
wFaEndyXiBh33YQ/AE+Gfehn/5Z2ot9PE9MYiqgwo3vEKHGAQmgtLtrFIsPKBEBogPQQJf77bCeY
x/zipYqMBwH8viqTElBti9mvzXeOzghn865lhK3XPROOda0qqtFzYtI+suqxotZPxCMfdcWSr0pq
cjWNJkOueZEjH8MKAAfhc2FmJvIYwrXd9H/14LQnmuX57SvvU8b0CylnbNd+1RtHgf/mjnqXkNKi
bBVn4CFk5w03mlh+mQnpQjLpMbs+jEBm7RQ7kcVqM2K1odwQAm+e2ft56X0JmnHauwacmXYur2ky
BpsGcNrW9IL+2JCQ7+ewPrkzuJsB9n3kLqaQNldnP1IPTAboGdBYw4psuIx1/izKR9cekiecoekF
/8LVELE+NmP9KGRNzIJxJONF4VygMp9xSk74ePxznXjhQ+KCdlxsBGXLNLR3nJPw/xh1P58swIEo
9y3vZdEejfpJDZ19zEe+FCFrDl4RH7Azp4fAorm8teJTFwtvO3d29OwQoUr8sN5Muvnoy44ryLxW
0k9we92h4rTbKbHuu5E6XbOW1T2h/2xlY3jZhi7siGBZcX2qWrljltO+B7dBzepwm/yOq1dlxp4a
aFKlELwSbyk7kmRgKgATYx30pyy112ZtskEMuuc5nAEj9KR2Pbqd18bierLAhW0qBhrb3i72HXnW
rHezD5ZqxoJgvo/eoAD5x9CMOmdN6lQeIPW8gCch8zbjq/EsShGlIayj91IIIio1O5e2IP8b2ijC
nY83Lk9ePQLf57jg82Txem9ZAu6aL0DD0w0gf8k8dvxj0sSQ1INDL7u7t1XrbubU+YsD8K9bTNYO
ENBveH/yAPZ7i2LrXTgMk5b06GaALme92s4BHwRN1WH1mSs4SDpkgj6ZDf6OAUnFay89wC9O2gQV
B5Oih5HKEFBf3ROvxLvTlepQpye2gsmt0nuQ0uwQLaN4T/r71qrmtyim8JrPnL2eW6d8ZMxGGDqe
D4K+rnEcXsHrY60CGnRwk5oMvoCbKRYrjjSrjcaidaux5JGqPsRu1//mYa2bfJWTTn1KMhu/2bgV
KmH/60uu+FHh3bHI9LJdekjTzoJTP6e0xlEXJLpd7vCKzjidSWHIXx4NgzgRgUotLNcYdOxjJdIn
RucBVQ8i2g3vc5eNHN+HrZJms+a/ZRuEtm4lKpocxZa5pwIB5aIP9g13tx76JLL5PqGwb1Uirqyp
HKCAElmfYlSQCqQKw9Vofra6rDdXy5/eRgXmxp9qlsKB8dygDUYxar4fVOBcufW716L0mHUg26+9
obnhdA6g7wI/s0TAjozJcyub9JeVjAcOVMUHtaAbZ8EwDmlLN2Nop+zUO8CJE65d3SY2ry1KTDdR
Wmwa6C8BT2vtJdEfN68Z2EmPvIOcUVJFmR3GrL9VYESunbBpvwyoE5tsZA8j7Ia9znjSHnPXNTPu
jm2NmewllxzUU4ZWDhbt5m8Zc+o3qVs2nW4E4RwmVyce1E4Vsmf1B+tDr7J7CRkvbfyZyUePyaXQ
mBfa+FJUOHdmFvTB5a4c0LTnWWVNI0l0TuF/n3DS7Dp7KJ8Z4vL599LtMDhPqcI90PbYbdNhM4bu
c91CGiuPU87r3yaP4/KQeNVHC3sdpzIXKKc+L24YiU79irIM1sbOfAjF2h+OXZZjnm8ZdcaMusY5
vliLFRryHVwAxpfdQvQgEoItIAQ/KBvYDoIrjGb0LzECYg7bN5PG5xYr1pRaHzIedjLCmDHJ6kHi
rIGjwB0r7AmZjvYLr/IIYGd4cK3m1xQ5ezKoO+ZjN806yD4HJ2AV2NSrUPxl518ArVg7X+jOvjZB
gqtF2XdkBFCfY6/7dlI8anWdYPNZcATseO6q2Xpglgnp1t0NajghW0t4kFDwK6rG+Ry/xGqGvdq+
JIUTr+tUvECiC9l2DgnSbTPd6SThIzf8smeYTaN7AT8I8xvyHhqAB0g1hE01ZeUbbilQCU395qKN
CPYbrsInSyAJUDiZq4l/1dT6l5Vek4SdQlO8c01+OCWUibGyaZLxul994oBHNKPXMMp+51Pu7IBu
n5p5UMBM/ZViASBHcCc6EKTamvEuZuajOyOcolHceR59fXlBy8ty8ToJ8op49E2CuK6y/RPi22s8
g1AjTNWgEDi0wJXWzoFeQkVH9uLgPbCKAg+QO3HIrIVeO7yQa1OQle8oeqvRLGvJ22dU2a8BfRAQ
uhexxbRXIE/IvZf6uxDBOY/12ppYJ01CGs3Zo+YWNCs57GbY+x1QdPTLryGYvnzRIBsjH9BAyt5p
JlZWCmIeDMTN2Fv7fReuQIRwtGz/emn0oT0A9nLKeZ+K+yELfOI4BL7VBuTP0Q/bvem4Jwsk5crR
+XmILfhXc7V4MfxrDUqLSw0i0tirfaCYY+u6+4joV/FNWDSG5vRuht1pZhxi+vneCY8tDQebGpmF
wzSVzxkDwi49yab5Hfts5DTse8bYFSS7U6j0l1GUAiZcT0Qkw0iq0q/YUd0B3MAK/e6aGbN5MNsA
ihTQFGfgHhX49tnjS/DeIOImtb3Km+5v1LrqQUMTKM34t7Kc8Z2dChZCWORu6u9UpF599twMK2N6
ZCN2drXNSyubCZ5eM7QftCpCoxB+/tDPSA6toK0q4LndheCMehfFmyQQV/YIScRq5GHSlFi6GQ07
Kg5sePTWPaA/KpmZdwh7eKXRAVrEwWdC/GHYWCtL8S0yC9eu5oojBhofXJy9mC7TtdGXMzcq0MOa
ujJgXUzF3XF4ScIJV2LTXQnqItpYxbm3RXC0inHE5MLOrOi5EBhvtM8uW9rJFKwcFadZyhuuzkir
Rd5hWYeA3e8qp33jSCZ/ZV7DuXUaxT7C0Lt2RUckIsLAAU4CQ8I4DXuRg5sJy/4S2O45rBoSAhjI
hqtYwueWUO3O9FFhsMHAHAgJbnhJe+gSDp7TWN0DMn/0pp7JAEwPMHrWuuqcm6fgOhEkNzQV0iVG
MNYwB6+kCiBcCRT2thZXu743O268Fs6yYagftCoetUGjbabg+mb3pcTR75JAo44STghFMA/k6LxD
N+oPjJlfgwW8XIJ0WXGO+eJ2Y/ZRvcNPqoBufcXKLLZjcsGyvCzq47z1Y5eCz47yoIIekA0kDrkN
vcTH0g0vvYiLM+6s6lCxPwjwUW8dXMBzxNvXxRizdXawMQ+veqjYkFBphZbRd5Tq7zl3nJtrMM4B
tHcjgUsGMGdRWFQrxwOX4cNV5NNDLMOVAiP4x4SZEt5v/J649B53lGW1082k13fTWZAcZOyeylRc
q7w79BMNH4Vh9msHxAJOF/s+tJovrogS99UINefiCEIYUFXzSxWyo2CwhBVY9y9qXGJfg+7PdtEc
wIsTlg4AV6atXpe1fM3C/tHDVrEKWoZyZU8jimuzQ/eKz6og0Ygy/zrXcHIn3ZqklmdrO8rZO/sN
PXe9/0Ktk3mXRzU0cNqo9jIF7WdkO9Y6wPoi/ArrUr0XxkedkBWw0QP2c4vvup0FRC08Vtyaumjf
HgZPcczBdZD7b3ZbPvtozpso7KY3BT9/wt2cRulOl9aHqiPMdDp5MccWK58pSJn5fgeV2Yo/TBls
6K8pH/wy3jOWvOONID1MxXOVvo9sKy+42lazQIPVXnFCgyd6i4ygSxI4Jju8sMETFdnDprWZElKG
wU+wHgX3SM6HgJyiiPWoqY5x5B3npDWZ6ZLLaLBOtg4/idSyh/2w/lu5zrCtvT+qweNYNphr6xw8
iTmx9W/Lh6HlFaMNxsaskU7UQZTMkvYD4IaVS5u9MWq8QACUmN4Mj71lANrNArxrPjNcX/0pvUQe
RWnMN49U1dhx3yKAs3Uk1ibXW7L0Qsn7ggRVMJ/o+Bxu0JmRqiAs4fTcyvwA81fvHbKpSOp09yhr
FzN7w3BZzge3a7ZNNpZHiijeQpkFd4712nU40vrJfx51/WL1w5OX+cTTO8LO3j4uVXmIRyO/NiP1
ChnbQizC4VPcjMYJl+0lT7zx3l0ocbYnHph9eQ0F4X19HnsWWcNPD35CgmyGR3jCj1C9VwTLG5Ob
NynSK6GeK1vtdq0S+wDB2aRX3Mh3acNaVaavhJCsc4lqIt3IuPIZZgPcsm6x0Kw6p2F3QTre9qbl
QD9jypMQ+wkzrJWBVu429wHxH0XR+h0L69xMByhft9E22Bc67fvwOy3h6sI//AD0l5J2KqlHHoon
iht43VIDL8LUgA8Yg/WADBnUSBSAD9b4WXOFV6CdQ04/uqzuSrC1kTtbN2mmpBSJIIQjLAKnHHeB
4O3p9l4UPlPHPVyWsqVSDsZWRRG6Q9Ecg1wshUKsCRlYnc5n7A9opGgYj7SJ8xKHeFsbwp9lbp8y
n62XMZ/1EnBrAach6070oPnFrje51SXucugIcwhRsCK7+Abjhns7NVA7WhouOrTk2pyJLGqmAIwP
2MNzYSb9V9aY5tpPqm094cvUJnfo2uzUvQq/xgYMfKbnZyiabIptRbEPh0ont/4WM9vYXDOeTIT3
6mbfQ2b/JbpwbsAlbKYCb2EQVyDbGkS9ICUkqjMYScr0b37sH+h7AKeOQhu2r+hr5bG3+1e/MUfg
Qu5DyqmUWUtpP4QlnCcV/cn9BbFdueLQgt1YTwrsJz1OG8Lopsl9tIOCFOjgcYokPTEgic+QxQ+W
pxxOxlgATVn/1kPG0UHnBLb9wIQj2e8aoqUqYrsL6wk/8jB9jqa3NseGPIf/OflEIrvik4oOqiDa
ECytxpFaG9OaOA9wqVTD3htozbJt6hlqkd2PJT1oFv2wcnwIjOjGK7j1oujqJla7I0u8H4doLRWe
0ijG4cz1Swx57q8YBZlcueCxRoyHhDgtxmHqYGqbvuna3wF5/CvyN0IkKMCQ86Rn3+t8SjeDrolK
Ysce7Rva77u5oOZ9DpedvQkmKp5Ciir2o3utiDa9T1qqjTfituwLyaCaU/0uqAzazNxp26fNfQbU
UdR4hI1Z/eEJwa4EOrxLYNEb1WN407B3Xhh40S0QNBevd+9dRohz7o6gOTnQulH0mJd+gNhZb5bR
HgwBGB1W3u64fC5eK6EQ/Ct7Z7IcN5Iu3Ve5L4C2QACBYZvzyCSTFEVpAyM1YJ5nPP1/gtVtVdbV
dtv+/d3QVBKlSmYCiIjP3Y8rCga66G7G4dWraZsxrQk2rnJPHcRUtrBYZWM/O/ax9kh7W3SOETQt
H9Ciy1UwQOwhFyzwLNDno2UhfrdAOHQZZFB1TQtdyMF/clZJztO1JJVoOrW31eZRamg8pmMNFs1x
YdMt69tQRm9Ifg6lH9/L1Dew2bi3LFBPtSkvhrDufU2BPRO6qwqxMZiSWVBPX5E//cjzkNryWeLL
IEdtQvFYO2LoNrBiClpFuN8KliNjXvedVb2l0azO2tvE3pWK+L4dhy3tqAR4ZlrruSL2jRD9xqr7
ahO5o7mfPBjwTuTAjXbHAVsfnkkczzuGJt6G0156CaL5rfW6Ky0d2bnOydeEHQ7tzjmFMXZUk2OX
PU1YULLybDp0ePVxM9LRaD/0uY9ugP60nhKIwVHRfu8jDk+RnwOrQFwJnOMU4EuCqLprvJ5Vc/Jp
Gine9Z/GI2g50IBUdpw5eG0Z7dGO+ZrwynV3TuUwkaD6y7Yx50Tj09S1rwJpc4mMl7IbxktWyRdx
wCfMSt5cTQupok394kj8Go6wc/fjfHoJMmNrRilAO+Dsu7qOduR5Bpi2NCVV4cB8YAiZzHamQfcR
L9Cdq+vSIwToLbB0P7W8eMPRHKCeEyGKhe81h+u1NUO+c+JN1itv103D82SySQp9mzoFkRE0FQ58
vVY1cIETf1vZWJraNKTGKW/1xybsrUl12pahyvKYhv3VHRmKBvjuN1I+K2wfW2bi9aYMimsQtRF6
kSTgx7YrB6lPFGpdDBikxrS8CZcKqInjPebK5SKD6ZzymehQ+c4LmWBbxfg+zsjO4FB5i7ypPA4e
pF94ZsBItkCJqp1t1HJtmcRcyadp17fhpe4GzGW1Db8F6fS1D7J0C7ebFhOv80HMnLKod1jlznQ1
XKPZnzhdRcFe37VQ9jssQZMoAHMFt46GIdHyMagYRrg+NMw1w2y6Z8oBPgHRBefYbFOwjw8OvXeN
gNPlNe+TmZIDAGywBdXXnKUIb33CZBcW3S97XpKdLaafER7xgaOalQz+Pgs5I1ukFZ8c41BhkjqU
koKKxMwOCSLMUDb9uisLWIWQmVPDGreuI3AdEREtBvcubLWP2XFtIpCcfHc1QBc1Yxzp3Q0zY3yU
Qczm26NCo7kVFnMx7vxnaenRTVQcrK4795a3bzNEhWGKuE9kZQPiy7Ahwx7Fx2ekuHiW5yRo671T
f+kXCMK6U5aVl45cykdEO3/xc/UlkYwL54S+XHo3B5ehUTZQBda6734po8Pw0c3O24z6AEUM+84Y
m3egBBBkZuYifux8RF5GuimuQU6X9W/MRJOhxdsCNFqm2LLXnEbcMv/STiyyyVV629oz0erCVhx6
fzlmsbMtkJfZaRULrRLJNG/p1y5P1BLBhia1yvgLEikkH04amFusrHhLyfVXRfKzoLy9AaN+thxU
J59N4MRy1TIH3XImJmwyzK9zfW2befiuIkURQiqwWR7Zi/n8egBLrsprLdKLzUyeCfNz4ZdPVi9b
clQUizf8ADAjUlJPFodPwtEckl3vUPZcTmy7mpU1V+V7Y8SkQXD9K55eRyP2yeb9TrzEPosfBefT
jegNdVQVxk0nlxGRsaznIYCXK5U0BkequUR1ylbG/B1PJCYRPl9META+cNy33u73ce6Yj6bRm49M
58zVEDIYtpCFkfaWdYAkB1dSNdtpJKYxDepNxIT7kG9FyJE7AhJnj+pbbsbjLZNPk/8Qd4X8yjrB
z504E6l1op5q6ZmpeCSnXdxUaUx5md3Vq0yA5i/5XKuUWazZ9pyWfB5k+M6WVZZYr93wPUAyPC/0
K9Ic2T9xFeX7oYs3bhtcMqNhc0pcKaGlx22rx3hYnK3XUJ5cc75bpU38ldYb0+iIek/5rWNOvCvI
2xUsM9sIOW8dOpRnzODHQVY/44x6nIO5JkdJ0DHP7rPjXYe6+Na58KAcv1mnCtZClwI3dGq2xNJB
jppxxHZVNiPgW9AZMVzlAdQSt/nRJhr6Pq/Zhp9US5klHSVMUhfjaZhStpCVj9gdpeQYrJ3S+Sbb
yWJwUPpkYLfZvgB5wuVN12hQ08ibbTJgi5z1RoAG9F9DKzcPAnwVd17NhS147s3qMLv5csyjgM2q
VAyXe56pA4bDdeeWHwML/mkhbZcZ9HD1CeNdWxZf4W2R3PSDG26UkrxdNB+YGrRNfqCUrzg42CpP
qcM8w/GxzBfJ0aR6OPK7m2i5J6xFs49rhbQW5DucVx95NNT7VMIAbfKB5zJvt9UwbpIc1Anog8ut
IifCQJy4Dz4bKI/SBYZ/FdYwr2LAEnELzr59pVKJ6gdfbcLB4UmgjGtb57+CJAE+uZOT+Ab6FHUO
5kXT3FU/D+fGbbqjkZmgpwf29/lCH6jFZ2xRuRz6nn3IMMYAUhuSoaQvYzA3qiCg7STqIeoGTIzM
0VhSOcAV2PK47FbZxGVJEeMWCYjTGFDP84JuNk/JvSqgv1ht8EW276bOB3/6gSne/ayAom0wRgGN
bDYrc6WCVeXWeCe056+I42NsZ5SqJ+avZSZzHFraqqyDmzNzqnp2xiOt0+qYNxHYZgRCDNwJ8UXR
vGS+zHaZYUoYclwvn4LagIEwnIL0JOppk9K/yQrSxbssq6OjIrRf2xUdBWAf10bNcG6KXu342TXN
BUU+uFt9Vu8+LZ5FDVAkaMmseOB6Jlsyk9dmS1aCm71gIfO99ORYkhJfP56AHMdXRs8MV7rqpdWh
14EGO2BuLfaJ8UZmvd0HAQPwVQu2/9QoejOjIDx+vpwABBJHO8xxafI8NuSa0XDsTQ6ec/WH+5uG
iupElPTOsBuCT+WUsNwaIpVDIDbDAORmTX0EaipKRroxVP/UB9W8p5/DmhOcHbVXrgWk0FWb86k6
dDatHdNnJO5jQAvpRgRlDU8UQ8COOM6PyisP48jN4RigObOI8JA/t/XW938O7VDvoHIAx3AOI1CS
49SCmki5ENs8v/esw7Bltam01L5bwy3eS5HLLS3lKlsNMHjIRCfbMJi/aScGMo37sojew3WIm3Nt
NqG9d1V56KM837aL8d1kAoG8Ujx1ZqAoR6bXjdv2ig89QRaV34vFF6Ds9Jd6LI8xJM0qoi3dDtnD
+HIhvGqTxClpJ3HkPRVwyBMyKR7C4R9f6O84ccNN+0XHncc0fnMKLK+meHC69DzOzLX7cDolsbmb
VIFWh+ck5LdIFU43gMZfFvfd8sIBVwdu4cy395YiyVTZ6pia8ndoDD7LLMUqqR+YQPYSPmYP2mlW
1fa2xuKk2Q1sJAOYUtgHSd0qbNudOb5a0rT2NQ853x2KY8Lc/RSkgXcixLGh3466LYjTa2ZS2ksb
zc5HRtANC2NRryNw+Cz/DiXmXfXOEferN5kTiCKISCbhcFv0M1hFVH6vTOxd3dV3rNPjNs7du89x
QHEioatjn4cQ7bOCqeY8Z2cmzzV2J+4+8A/mczuVrwsMGpgvxpvTTpKzrw7QZu+fzmGX3ccfXueZ
IereTvwnDg5snmDtpDoc0C2p7sC7AbEPT4uA0hI+4NbW/WhdvU7YC4ehbpcIimmN0GyfioIoNZ8b
ttOdUNwJPUs08pa5MXxGmZVSza6xsufPu8oMmIaQ5W+3lYjIIQWPFv/29vOy/HQ9f35ZmhJlP6Dy
hxhEZzyBWkEV0K+8rOocXOX8CiiMPquJ+aQLmI+lJ9zNCnqCIXHgBb3Yjy2VQH2A724WVEPw13r9
apsS90qtrxQRiORs00+yEQmz8ckZ9eowf4tMqz0Zdcg/oYi8VKQJoPazxIxBfVMLx5W6DN4Ky7gG
ThIfLJ5JzpDfM/IJOzOkPQjlCnZwNYS/qERhnWvI+s0YnHGN5jtgkPCtpXHoan11J5BiQl6y0Hb7
LoJRKeEcCQfxZ7QzBmZhsK8XG+elBb2M/RSDuYlkHBhfP+g2MPjQh7HqTj8ZkLPugwAA1C74MLj3
QotHgiEpB/cMhtVxaFOvqB9yMn3uzX4LtyNrKfYxVb9uZ3qZmIndhxRB1Qcqgv1j52L2WflVy+1m
l3ivXLAy/xUh9m9MOV9YikS0SfWVbZJ70emjvwDEQn/sOZhPDQ715NcCTH2TKC+FV46YNNOYBxSH
61d6yiakV0lGKKhms/PuM8bb/yWa9R+wqPylv70Y2zI9JcmXcxSR6t9wftRuUGIi2vIgBPZpV9nN
jqoZLEepuMqqfuZEAqK9AceJ+4pRUNQgeFjFpjW9Bd9yGb7S6Jxya10oHCsu2gnNqPleRfSqOkzK
iqHdJPYcMX2CyDBGXrFxZWTcbLaTiUtzIGqddeoI2m4IFlBSb7uYKDuUTjPumnXnJfPJK9g4jeCN
YtNO710nwR8sDxWthb9R7j/EILyDKasIXy5WI5acnhsePVbktLJ0Rm9/mdWOSEAI/SMWT0T2ebqP
gzpmKaqBKtnb24r9D0z/6iW0G281JuaOy9H4VuLhtepjqacoY208yAmxMI/oIfUqEX9dfLaWTlZs
sY6QUInCY0JDC+3g3TEQlXOz4+pNNpCGwsgoz7HFwWYOirtRNd6JMQSxgmYwH2hzCDdVE/OY1Fgd
GPusmItn3YTWF4spuPjQ3F8ZomQhmjmnbmvnqeRhdF2mMC2qBJZba59lAYa2MvGOUMwXVO3M30se
pVsGP8SOibXsSkO8ZWqhDkx5d7vOlmvJMHrTVbBa67gawOsmLR1cdLlOdvORBgXVd7h9yUjQGGrK
zLgwOfzJUmGe0pmXCVKM4KuZe2c7sPZUAE8Xt+AhSFfVdMUpaKxzW93EWJcfU5SGK++JVaJ4x2gQ
k+CODqiWCjIVSQlPVq9xMKUXA5USV5vNdU/6ObIXFnpGi2Uu5YsEisPWMflG7OTgVpm3xdXW4RC0
l685pOp1XGW/rUpCBcu5mMijzPin0+bVd7vvZmbSdTEwChvnTFxtp8mPdpA/9vq/EmcYGXboXxZc
UFeLipodRTnQRj1YsVwv7sJEELVfTD2BvNCVExwovv3z70AlZmI0F9Ef3yhcg0L7YZ4P9E9Qx8yl
fbI7Iqk9WbbV0ki2pCqmGwcb3TFS/nSnIAQomYnNbWoZ+XivdoJ/oECIjujBWJehu+CZzZ7Luayv
pU83hUgTOgAqZqkLOylcIORruSeL53Y84x3KH0XuhofKsWBVePPF90d/lcHGElHnEKOum500ml+1
AdrNd1tWgJIpBmmvArBvY9/Zb+Kqpryo5tLv+wDfL+1Nu7AMiEPxxt66EXSHP6beVWjOV97ZlNYy
LLzjPy9XOSjeY0Cz/aoPSO0N0CzMKgF+pX7X4QAnCyeNMrtw25I63+LMVJDmxC4LCL6kXkdBQYbD
13USZoGz++GFZXPw5GBfgrB/bo2wuk6Dg45pTru4ssZdVzXEFvuFUV7ZZBves2YX2PQRKwY5oKXw
0FDLEEwOWXD2xVFhPSSOGE9WWW4zgHPnxGo+Z0wdZ0RKSsOSipRuGsez62MqRZymgs+t4j117B+M
eJs1Zr9sL+by4GVevFEhY5n//eH8NwosAVDl2DbUWeqLiMX+20KRNqYMnFaUBxwFa7a+zZpG+uQk
ZJ5c1EibXJikvxquYxIzGZYBLy7xv4Pf85WIL3Qi38yag1JRECJBa/nNNPG/vESpk7B/5aN+vkTf
sUnx2p71N4Kx1zgM+fBAHQB+Wds2JKgxegh4eL3kWWSgevqcKtKAR7md0r7SZZLdqbKMxyEZN6Z4
ygpG7xHjQ4B7Xrcfmsm9OpjVNBgcKptlMuhGr2JmWK1aNvSMOkv5X1ZBk+jwv/0UsHY9HxiqLXzL
V5pU/pcVuTKw0ot5KrGNFfXVDtUjAbyVw+Fjo0xVXNv8VJXDJeQZyAyr1iQ0G0UTQx5PnxF/e/XF
buKY0ul35CRccyV9ccaYkwn73y8J2/oPr9SGiuJL07X8v73fxBCNoAwanPAwGdeypoazrYRzkN64
KcKahEw7/pjC5qnuvOatc36AROourtM2+64g2OEF+dmxaOSht4bq59z/WtTuOS/m6eJh4t42tCEg
WNY+G2wpV1MAXscpKnUC6YOxEQF0VcHj2w9jIzd+nu8lZ4qvdNH9GpabMXvTU1WFeKAz+xDGvkNa
Fqu/6BjvpC7GCCb7lBkv8CJQ8j7fmv8L5P+3QL7D5fCXq+hvLQFfAf7/z+t/SuX/8Tf/lcp3Yfsr
9oK+8Aha24Kb4F+pfPkP4vosPrZvO5Jv4I/+1RUg/uFYwhSu59IyQD6D/WNLHx41Apb7D2aI7L1d
x8ea5Dv+/1cqX/3tcehZjmvqUgIGIeynzH+7S8PZHqkyCqMjNTnJjjPqr3ygkF2O8a11u+Y8WhQH
ki8WKzo23kmQ5Ee6WdPRpIdqN0e2cxx7tJkiRLBbknVB2nGj7BxeCJHvynHf6R0jk4XAUDpTQP6O
gSQO32CfJZHWQYIrSe9qXhhYiZO0Zn/NyNJY45dNYa4vX8d3x2ajuvQQR/vl4PUwi92wOoyC0VdT
YhcXjo/NzdosdX1stGRia/Fk0DKKRE9xtbDC+XeXaKnFRHMZtPgyMjFctBwTRvUNnjSOHJSaDMUm
0oYZLeH4WswpUHWMEnnH1kKPKZ+ZXsQbK+2HnbCHayas5ZHuZWObz8jgNShDxkAJ+/mZwWbVVf52
shiqKjPK9zbZrVUZAvqiFxacs5yeUy1KqXjTMHwC91ozGu0J3mX2yo67GXqTQLjS4lbFMUaLXQ6q
VzNOaAKxa2ycGmYqnsVEV2dR0EYnIZ8TfNq4TwBYwm6UbCWjZZ6gQXv3nAlpS+MC3CqAm1K1ZFrY
gR5y9LlKC3UCxc5EuZtR8ByUPE4u6wFlr0bhcxDai4ZxCzv0TyLpvK2FcR4r/+aUCzw6/ws0m3cb
vP7AaWGVMl3t0rmhR8U76j+1MnhQHaojjXvfRy1DKi1IdlqaFGiUnRYrObS2uwr90tJCZqwlTSMy
Dyka56jFTvJPp7BU2dkTw1UOFKqWbXpZZulhwzTLXcSRoaiBU8WY0zY0cTHfolJwnwwLxTOe6sE+
OB1JRsZhA7BcUvjIslzgq04hWYnaVec+zuq3BRBOV1Bp5TZccCGMSw8TbWUu47qmsAF/aIh3F0HY
m3506MNsICrg9Q2OFLoZZAOLJ0BNRha+pKjLEFhvZYrVrh6/22Hmbuk/fqurqLk1GRyZGOOQYQED
Sxm7qniiG5Hira2Bdy1uTGc14UK+tGrQnOZoNxbmnrqshXeS2LqWxm00coTOmZSpPnNZBs1jYbCF
nvAVmyu2ngB+LOLrhicBtxnyu2CkRd4iIHHPrF5L9ITQbxEbB2TgvdkSgQI7QaMQun6mBX4zJiLV
2oTCFp8qAWQUjPoPnU0Y3kUu4Tg0folebFnd4+bu5ZKV0C6wE1TLz6TDOFOU8qfy6geQ15ApsSDg
Gs/hN2JLIF7OHkRbFQhpaHn+MdAmBl/bGQZtbOhwOBA24rZ5S5I71Eq2QGOF3ibjrWWqB7dJQGyH
BDPnrzhxf83GgEFmIGXvTEeSknKHNRgUJnaLJYVXGk3D4zxHwC9LRdGwh9ek6WFejz3pdB/JLwif
mi7a+Tg62uEWfBo8fA3TzB7cAlqFlXIEkBXQSIxOeG0XvPphaeVrX4GfjWJxEO07QA61Ntv3aeoZ
egiXmbx4F4v+gMIlAt9k79yg37vELdYN3BCkXCrIVdj86MlZbPLctvdZsxxr6ctLNuLIEVbAGcIP
vkR5dqqz5zxCN+zi4h2NGwHTisIT0SR+mDL6VVWCYNZoUe+ELyizXISPALtNNL66vpWf4PUyeqLz
GdvbQKMtirWHY2pCo8DBMw04Xzy/wd4Ultgso4hwZNVd4GX9cpLfMR6gTJuBcm0LUviDGN+uABGM
gJCIcBtKvBDBaLdj+yOMrfHBUqiAZYZLfcjLHZtec+NzAmE+g2vOiza+xQOrw1iTeIR8Kp5Mdbns
JygvKxpQwid6xVwIYJ0x5/ge4ZBFTZzvMWJtnK7BPmng5LBrcUlxTRW4pyZto4rwUzX4qnJtsLKi
ijxdcpyXLGaUAZa6zMh1AQ8+hSbHL8bCu4jOJWG5/bXOwy81lgWvvo3DuJ+qip7aBHvTwCoZNIF8
yn1ivDZRzbrKx1OrjGFjgnwEytySpV0NuMjCETsZxGWoa2nO1henkTcXz03WkAbzw2S/pP53hwnw
If/tZ91b4tkptPT6qdUGNpPicuxssFVvmXiwM4dej4nHS1f16C0cVJrOwhei5RsRAqxyKlyQ2jIX
452rtYkONjxN1djqshgkbVKvA224I1xrPgx48Cg2xIyHK8/S9rwSn16OKge1pXibtIXP0Wa+BVdf
r+19ZDrKS4zjr4WKh/3PxgdIuHOgeLNnhcQiyDHgmSCfRQ0J9kGjx0hoZFgKDXLIER5DhdfQxHO4
uPUXBfmOMSkCYfo1KgtySR6saDrVT4Q2d3jgZjSxegJFbzGoxp0/AndnmLIchpYpkIVQYQBNWeqb
B5kF2sG5ol3Pqt3mwR/hd5eLV3Fe4vuaxWfWgZHJMuanoEcaxJLws2f2RFNC7SH9i+9VM977bjaO
bcj171Psm1dcmOw5xgNj7269zNYJ9LRkk8Y8jDAT/bZlmVabvgBLWY6co+zqV6mwi9b4RsmDOGun
nj2UaPw1TKN3sRqZFI3eqU3n4jS00bd8sl4aEt67wbbvIRuQOONc3vt+v42QLP2+hMqCozWYaapu
YLpZLEdxY8wbLJrg25zh6g5vsYwPwYIrkhLGlYNfFkBPfhM4aCNtpa0/TbXaXiu00RaU8ZdBW29n
PLgRXtwRT+6AN9fXJl1H23Ulvl0T/66i2pN/eO2cyhE+uYXXbFsjex8cv+tpS9d1eKY57Kb4XRnL
+NaI8Afj+mLfeOnektbZqceWG4h3TDPMVpb0vwwFI4PYcy6Sw+/Ox9fNPMpnGVOSymf2XQ6O5aQT
HZ6mfOVqMzMZRIe88XDP5+4164dlU9YM9soOl9RSYyv0u0s4USG3uMMXmBYA8RKeXO1opNcygafm
uksFTAKoDeBr/Nbw4KwHWgaB4TvdZoqn5LTM3TGPoydciOqcVuq9GuJmazbLU2yAlNPObhzeREd4
ItbfHZzfkF/IvEfYOunggOczUSg+u9G1xem6irLlKYupcqutBEqyZ/7Oc7R2m6gX2wfv2LB94hTu
JkfaPLeZl9BmEHzljOjvGqkBIF1xZLeSXTxkHVXwrIPG2Oxy7XTvtOednpwSWBQ++HqeuL6aaxhw
EFzcjwRUxQoXQ0UGa5Wl8sMwwHsO2l1PQdRHG8rvtizx3RvxLWMVPZu5jxq5VPXKuFFnkq6LESOR
MRf3oK5vpAWAaPbJnRbnuoyekNvybefEbCl1BqDQaQBT5wIqAgKuDgoQGJgLTrGiB5ZYC9AzrbiX
Ol2ALLGGvHxsdO5AjGBBldQP9wS236JPDf1didGk5755cokveMQYAp1nKHWyAXWY5UWnHWyde/B1
AmLSWQieSP120fmInKAEW172djo7YekUBZ2Nj73OVYw6YYH2cKx05iLV6YtC5zDw8MH70tmMSPJ+
67QGrdWP6IvT3ibIMelEBz8QVe+fKQ+d9xh08sMmAkI/b0jRBqmQQOdDMuM3zxh6LHRyROkECfWH
BEoa0e4MpvKXhajJoDMnNj/zatQ5FJNAyjyQTAF6Na3woNHRzHPV1fmVSidZACmD0dDplkTnXNgn
1d+RfNSKXndCejoPA6kw2jo6IzMQlrEJzSxucaUqABcjhos3sIE/BoiwAX3wtzYafvVWS2mo7SBB
5epRcNi4KAI6DUGdCVFwZQWOeYRT+ii4/krGjUeHeE9rDWfBiHkHlcMgzyY/ouxi5AxyZqOMd9FY
f53V/EvW6b1NBEEIhN1VP8lLS6xB7Yu6uNIrymuC6rlRieYdGVTZiugjTNGh2Il8z9vm6DlYb5fH
JolPOo3KKeqJke/raDSEMguyVvJM5vh7Z6BghoWJrWrx7/kQ7lWAghd1FMAw5aZnA6jx3an8u5rC
d88LeYcBJKlmlUlRbprwPTD6I+LPGjreLuR449rjVaYZAAQTVtxQIqF6J5G5xximxEoOzl7h/3da
B3939OGbX6Zl2S6c3gYC3hVCuen4X2x3ile6FcN/CWb/B7vPb+7AM8QOxNqovkH08elVb/Dt4O4+
eAKcZlA8Lh2PPzd4XEJ5LiIm9sawrYwRtGf7CA0eK2jm3hVMswwUC0clspJRAhZrSvAkcN4Mkbv5
p5Isf6pAUAyOBbUSFQjksWY9TjflRJdqbODGyLeCOVdCEY4aulMR8IQ2gm2myjM40odSwVU2J4kp
Mkdij/AGeg6B7FA+lYLKaALfma3zh6n6SJnXl+UVzBd0sTp98W3rmlTNbYbHQZvPtnW+4WrSkVnw
LQEFzQZqjL1l5Bhf3poYi6dpiZeowMWW8FQ2jwHcCh7e9g2E0ve6rF5EK69hHTxQHygNg02hjsCl
2sDPfq9WH3hasX2RU0ujidCh3f+YakLmbHHSIFpTIrVJ64mlgI0AHi1S6FxkxYMr+23eRj9I1z5l
AfG3ABOqkO6j8pwNlsQXIijrWvME9EdT0ASj/HyXwy6NOLznHEexEiYl5A9z1OleIuLMCdeVQQi1
hBDkW4eIklXUwa/e0pNG4tkOGn6t33OMvC9Nae/9MHoJquswVu+u2MeFpLh0cOiSUtSqzP5jL8fX
EFZI1Q5b0pHEBXGO2+oL24pXphekqjtOz0YUPKbOsAsTkAl4ptXzvSJSci4MVNmpA/eEY/4xnYxY
x52OJROXKwqkuMSq3YtyIZI08NCgqHsYF85RiEErj48pEw4xEJLvTltxUDZqGB3DnrUfacXqrnEo
blPPBICFC6pTRQHXaDzHIAqMKMaOGtiPtEk2G06ANB5l3URvCSiPcLosKQjpwgcgWNa/iCOxk8M7
ga67WyY3u7W1+9XPB7ygnCIiB8M2ltuOSwL5fjGWh4wGezx0B9nTJi5E9E7P7VNMhUCQUV0OVfVi
hdWeyRXbuNB6UBHdT+4D9ramZluQRJLDfHRl7/jhDtaHMR7bhm1cAg5m7XQEirh68N5bPSkpiP8k
Gg5LVX5UMSjg3K4GzHHmuDbzcRf57WMV1tG6M8qvjpOcJ5c4bNCKj8YY5xcR32qP8hQfTuE66NSL
HXoUAtSPg5UACBCY+2fjxUFJ6K3xVbaMYErC8ZyU/Z0Ry5uryI305fLdTGs8TlZk7zqsrPQ1Hbgu
d7IRqEg5LRFjkV5j4XkPcWhS9y0jtLVo2yxxdDJSBsMBLs+yHjUczntRWA/3USW/I86wia4oNqfR
emqcTVJm6mgJFy8daCJq5t+pt6G2hHLmBQSGL8sHEcbdSxGnx8BPwOw33Tlj4rlR9EOHxE1QoKE2
4/V0W917RmY1s6pzYQb+fgrpJ0Mj/JknEAoz1yDBt0BFqXhsUOXmbXPQFdY46C5naM6KI0c5PSfR
sGG7FYCxRGL0qN3p2NiQK9+MtkG2yaxgZCq4ZREDtq4P3kLM/jU2UtrUMJv4LSiBBkKz2YwPlI3D
pFQMJ+OFHmqQ+PnADdq7NSdJRd60A+hRjs9ZZuTrsEENicuEpzh1pfwfXYua38XZycp46jNZbPju
dEvQkSSQcvcTYJyDlAGnu0WREcTYmXnEJ4eh5ZTA5sxPWGxHF9x9qvAtTs6piUgF1yjIth3g420Z
b+TmPNyn/mdpjfDIWiL2JWWolmdd6972jmYoRggs7baUPfsCCoK7ikFlVrUPY9I8QhjYm4xiVxRt
QlAydqlZ/1ABo8DESX4uE/yflAMddnDzhxuoX7lrFrsxQ3LsPTc5D5V4bvz2IJA9SeqGj50In6zY
eAi8gavad2EG4GiuOOWwFyTXZnrUpKRh8ggM/0fcUt0FB+4SlyH+o2CXEqbkFrWgYGAFJCoPLyhM
jWMhX4IF7sPg8g/rJrA5e8gE48sCDEFWWi893SgrxrbfC0NaOOTECa8i1rcaTSYU+GQsdiZGpXE4
9dqJ2bcJK92rfBBrl9R99woLjXls6FBwQRu8TbTflla7BmtXI+PADGvByzX+T0NIcNhMpJwkTAnC
DMuegeoBhfIQuJw7jBg3ndtM5AO7eF9ptyiO3HpbuGx+p95bR2TmF3msceeS3Oya+gcAFXxwXMr6
yAR8ZZYnV38J20pSVZGpHS7BR2vCNxgnACTThL0FbLfTGLX//FUTNst2HOG++oFhnLhROBFy1tko
j9nn5xf4dOQVbemc5FxzAX7+ZufHM/ZPbvWWZ+apD+N+ZzGwOiaa2xr25gMDGQz8dd6eqkJEWAiF
JA8BMhQjRXmywjDC1qd9jTMV23g9SaGBIWo4bCTmwZ7jec84uYY9MxzGPJ/3KF3VyRpsvuhfjR2b
Gm8+ZhULWEbZRl8+5Saxb1To5hyMPkeRz/87NJLmVOHMcYoS7iUzeY9GUv6/f9aJMBL/Z7HIn7/H
LhQ2fCUPrYZiDzm+7NF3g83YLN5aRsx9GEOD9HHkP79EBcdWlJWv1idbVOFxj3IKmvCq80vXi910
VbdxcfJirKhxx/qDTfJSx8QzkEMVqJg42XPn4aWKKYaLqiEASN7ba7PgTfz80nPXbEcp3v/8Lak8
uEIFSUXZM1L78w8o//rn3/r8vWTOTbDyPNr//IOxRMCwajZzZcXjLWwoEbOxZP35xW8sEnSf/x3H
3bZuJJVIPneBR18V+RcyW+C3TvCtuk1H0HXj5fUz6Yn8Sp5/swwGq+nIALsGvpW7hQCRB9SBiOrW
7IkDiiG3Ng2CctYjTkZY/8EK9XnfrksC6LC5gKBWeWrsWQme8oKFn4oscYeM9hBTnEqKh9n9JBfJ
ejrGFzcJF+J+DHkdgB7baHB+LRLEU1UMR84E6tLP8b7pvHxbMZUypmcZ1sRn2d0yhXRWoe3RMhaT
4jOYKs5x/mVO2nFPl8rK5aI8J7b1/9g7k+W4kSyLfhHKAAccQy9jDkYwOA/iBkaREubRMTjw9X3A
rO4uKcsyrXvdi5QplSnGAMD9+Xv3nvuRiCX4UtKByKb00Qrz+mzUGQ16LyaJS1xNeJLZBJibAjwk
JzPsbx0wPydzjrdWhQWrLsvd7BPJWZHOdOhoDa1rD7Eibq41y1wFhAcPbtCbel3geihNFFAVoXQk
AD2ZWoltSj8ItW4/FtCH8ATGsvaOedhzXGrx7JrgnhsF56nnl4oiTkTfOfvmt7WBc9QN84ChDQwn
+LltWX82eHuVeYkccWhsjio29EWPvmchnzMLtX/W2j9w+j+0HKrzpj6hwM6PNurNAf3joj0lGFM8
keAJPxNYc+YfyVlqGZ4kEqiWflSTd5Vmj4Mo6bfY403YO8hBcZMH6cVMpg0Ks2ea8Zz3mVtzlCyf
JocVd65QjvfDW1wEt8vL1j4c3w4tB4wuE8gyHpIKLyIdfAZx02vYmFuc1wSPmcWDdLwXx2CCM9CU
zWPztexZWau5/Rxb+7XjE8qUxkjXs+hgGfkWT/SwK/HQdueqB01Ko9JbOZN6WT7d2qHdcJ257oxu
oXv3hug2MCjOK8m7jFmGqCe64ZJGPic33F+mfKxD6h/oK+yUebkPaxNCod4PAjNmnPSfauworzjn
0gFnrxTH2nSMk+oeRbrkHJkFiqvcPwroV4nAHBIzqHGbosW4UvyAFJAzMUFgX06rNEElFWMZCzlV
IEZj3G9b02Mtgg83kvNJ1fSgrH5EFT+pjpG+Sx7rCIi/6iSn+7il47CXPW163yBACPTscGjixMXD
SQmNtAw1uLzkFYYe/NY90CE+AvjK3fLVMSiy38mRROJmvF2KilOqCBlCePhbDHfcRJ37YPXpniml
cy0YwaVDhzdM0PMOLRq+YXONuRStE9cDHG25a2FqrmAgXsMxeBla8521koSsyv6GLwsbOYigsmmH
xej0QdBLvTLALAsAviR8YkAM20fXyWggTC6FjX0TlTWRliPSKPo1Gc5nebZo1h1cfLXEFqTfp9Jn
FqIIgVQ/vYxG6ExWC4oUvH/SgFUazPk6YxBhchU3tkb+GNtvZNhweQIf1X9AvkRzH/b251gMhHWE
9Fwrhb+kKzHa85vlPyUJ/MYsU5+CiI/Kd8iw4iENk4HHsXpuPZBA0zBCiRyQsznGPm+eOWQFa5vZ
/UK8cNfO2KbHIIwwB3KkLAr5yETd4Sal+RugGtzMKGE9r8F7h4E0UQOlM/KV5pvZz81Gkp7KfcIl
8duT9KoX05AXaJ/5hjZCGs8viO+PwhlvOivaJZ3LKwt/YaX3R2NREGNpfExj2ex8FHaUqUtAkOHs
o4iso85oWDjTpXbntBWI/aRcGiOCJCX/QDf71Yhh7kAAc6ZT5lnntnXfGkowJUtAJkGGo8e/bwL3
O5jVlcFtU9r9D1HNd3Vz64lqOzm0ATXpRXSd+h+pxNdTNuHrcsPjTdn2SbA1nOhoO8aVViT0xL1z
l2FKNKb0HcPEIXCrHW9t3vQuvbhgNHEg0YmhWBAbfHBPMfR+NOHGfQHxrx6+G1EIt4ggqlmax6lJ
HUyMkb3CH3EJJTbIJexTor0GQgSxwQs2oW0cMne60Ke6cz331s4hW0EYL0sXeo598/W6U0d4HhKZ
mNNevmu96j5GBrYi02xlIW9DNw/cKEEfibqNmB9G12jQ8ycvxghb5NECM59+GEG3r3wsaJqeykpL
mmxSIHzv7xXo6tVgetDb2/I6KMN71yILdhrbfeG8B/RxCZCTHwi6b8cFNt42T2mT7lUbn2RpXGz4
AknMqqiDW59ukt3RKIo6TEJMYd8V9gVjIjTa93/6+Xez+kJmuY8l2geVpkCKPAAeFVP3FqxwC3mr
bemwavMwj+3bF/QFBRnHSHgyLLRGSRxAhKWjHm/aQOJXcOZDN4Q4GAtv3lKDnGMzujID51Gazgux
t2vSjci55W5MJi8nasB7I3JpSXjMV2QPrGrGMCuD9ik1+Zbp61Uq3S3jwHezp2Xc5/VTOuirIbk3
ZfdhAomTIgOkpDDeDmc22n3eDTdw9UD6M7IhJqeuaBNbM31JCKfFurGYtrcGx3ikvqs6FXsY8LSY
K3FNNNl2Mp3XZjaX6VV4qpC0l+Rx9h4i+EgySyEPwWvqb2k/vKiMND2RJDd2jMmmIyZ27MpP36eD
lDn9q59DbunU92Zy3oqmfC5zyoI+eWrc4ZvjZYTrlvqOWqPccX702ADQF+ewCWLUwwHTCRwpDBrK
9rvkeoa+FjwMYLwqa4vNMwP8+RClRneXVua51hthNhjBam1jQLdylGfEh3Bum9f4f68qe5NATVvV
vdYkxSTcCWjImFPWrzT0Cb5MTAZecIwNK3vvGhQBIRsFYzF753bNNQI/fG98McgJUnJ6Rua3Ivqm
sFmZU3MqOyofx2enREJyovN6K5dcHS8+YsB9hwWFYn569CfrnaYZjpBx2BskpLJflh/L8x1WEeCB
zl3TYiOfV5A9qx33EcnlccAYx4PEFG60p7NcwuiQNBbw3byJpbQ/RF4nbxR+olUvjI+q4adI47lk
1TRVg/2ooG6RrfOCNAC6idtuTdeajgDMV1/lvtd9Cpf+VBcZ7SowrGVrvimHkEKlYckkrZCEgQ/D
4V0ow/quWth4xkheMSZGXCKoX/HLtTJA1mEd8ZHNB+OqsZKnTMC0wawqOVjdIgROTj2TEhtWUjXP
TGQICCyq8DFI3FczZi4Qkes4ZeFzZw4nV/lkajbqBFuCiLOy/gEhhyVDzHdlOu+R8WMPK7JTxXGI
rgKjkM5v8BulqJrwGKmENFhPbjwNCDJUoOkzfSgLa+sw4V9b4OvXMW0QJMz2CJZHvjRzMh4bVdCl
w0W19pKXRswAaUS1D32B20Jkd5RAaBQm7xXhzaGd22BNudWuQ4jUEFyYcffT1jLhoub9ZaK5OvSN
Zslw3zTtChS/rCtcXAcnaXzfNFGzxXYTouLfuVV0U8XqVczQUUdtEzuCMEkFNp1QL9pbdok4eACq
Dh/wiunN2mPiyjDoVCtOFZWSF8Kdvb3t6yduhZbN5FZIstSQ/QBdTZ9G2E30rdlqk5KNrAHBnmpw
GcjDmg3FGkirkk/OEnUs0Q6FIK+BQeU8KjwrmDQzijzPQDDlBtAd07I51BEEX7BSQIhxD4JgHUbG
pVbn4NHN3NtgQhiC8fs6p2+1Z+Zs7gcru5e1/b0G+n025THILuQL1ne9NZ90DFCdkVlnzlySrqCy
YcMqUrLGZOTPR6cmr6Q25WquU7RSdPPqvqCOjM1VG+injrbQKMr7rhrPzSDcNTP8504BRbDla1B/
uB1RYYZKIE2J5L5IQFfatOlaZpaTAvsfZnd+FZ1meiJA5YDE0L13e0Lh89n4CUqfkVIy4lKbdbCu
xAA3v/8pgoK89HDCqmU+OcZbnrk/TLzPYynKk12inLGH5DzjPNpCWoYjbtrbZIS+OufPjuS2LqGU
GDTb0lmRTJKXcPbhY/d1dBhVdxksTeT9JGgOdt0ujK1kSz8a+gEB1qvZNlkTp3IT2+whXDVqm/So
emK1YpqoExb/uQr2rnYwhpfe3tfPtGfoEeK62/nd8L0UjGWKOnwYtfdqCf1MO+IJ+C0bXBOA5i7c
iy57etHTJ9iXFzfvKWlapjYREM910eMUDYzjXJswWv0eIMYYyQ17KLdprm5T1yEUFtQsvqRh15Xy
2AT06iM/fZ9zTm198QokmJu/f1ML9rpD0m7WYUNBNUJQFdeTZnJggjO7Yzbr2eUPtxz8NW6+EIm/
Tjcjx08COsEqezd+gimpmAeLsBbPwnQsbmTkUGjR6pT2LlYJKmBQfrW2vo9T2a0z6ABFlB7Y+yLy
H576wIFEKSj2srwodzYEVT8vblN8H1Rnw11QiofB+1RpQeAR2a9U69/rrn91Uzw8bXGdSxy2Hf/M
SJZWJD3mmFfns232HHOFIlxFOFeMuw8ZXIEOvoDCMHfg1GfQ99uOHMRavXXhESQJHN/CxhLjtPYm
MPEnd/E67MufTQmnJ+gjrAPwDZwFdJAtyIMhse5jx+yOesEhKLgI/Xe/ApIAIZFhdrPqF3wCiZq0
ezqOXIAV4pAjbTY++bK5joWb7H3fXcGtBwrTPCULnAFe0APxfdlVsoAbygXh0AlcA/2CdWgXwAMq
mb2A+FBCfrBsEBDMtx7mCDeYjG7kAokgZPndXbARgxhu1OKLbRc7Sk6W8TpeMBMzvIlgAU+AHFu7
kCjSBUkRL3AKIkTBR4KrSOBWJFZ+YJgTbqsFaSGNg1gQF9kCuxAp2At7AWBE9daGh/GlPv5/ofbf
CrWxF3x9VR/6P6If1Z+F2on6qMioLH+JTnO//tY/Rdq++w+aMQLTAS067w8l9j9F2oH4h+9brgiY
XvoOQTL/ItL2/mFiznB8i/8iPM/mbfxTpO2IfyCl9swAowk6chz3/xuRtvWrPcHBQiE9aZu4Cflx
lmv/JtEWlhkjE4ajjxKvPXhhpxFf3UurbA+y0dPOR8h6kQyFUZfYxzKq9Zpm1Tbx2MZ6ptr/8vX9
G3ejZf7ilvjj7XjCpfi3JKp2a3Gv/IuvI+NLQfdYyBOOOqh8dVzvUvExTF59Y5bvpF7WAG3onRhD
fbM0f//ICPzj8v2b1//VVvLPl3dcvt0gsH1qmV9fPkiZGwYEXJxaHX6r/KF/kDo8oBouT+iUcjKT
kTYPKBVRy/6ds/NLDf8/zpyvF+dW4V6Rkjmd6fz22dt4BP2dWc4pK0bJmGzK4L7YiCB7woLaRDxC
dT9RhWeVN18ZafrpotNc0o9OqXK6PXVeC2p4iZ4Y1Xz4mwvzq+v0jzdnuZL7zTetwPtdyj82LKKm
0Ton4AbtNlXNN0nHbtc0oYV4CKJPD0qF3mrECKD0Nwb6ybyPmJIP4iGvGKtRsDaj9nd//b6+HFW/
fWk8DVYgpGv5LoE7v14xDZGrQBfhnOIhpGPRhHqjOpqHZRj85DwePTmwJm1skJt0phmq8kFi+C/k
VdUyf8kOKqUnaqthB9JvOk1T5+2ImOuZqkXpjWldBcGwAbfXPtgVhIDJc2jTwcM6ja7+ZB7ukkP6
zW2A7SEEPyQzNWScRNUbM98nwK7OvZHVtzxk2XUA1Nukv3znmukuj0R91QfTHTrqn6p0Wo48Bs5V
5WMuTL1vhiteTFEG57/+tizrT4+Xa/JYuaZvea6HB+zXbyu1YpI9o9A5JVVl7qIQtYwrgYYC8FYr
QniS1ayZqyUVCTN+2X5U5OehX/i/vRHLYuXBomLxQP32oEWpbebxNDknxkzMlUyA48Rh3IPc2tei
e5hw+Mt6UnhUnWPXFcfON/TjX38Zy2f99c5xEf7jTpGeKX3zdx91gv/QcEHgn4Yw/mmIA9JUjplo
Q50guHWSdMc1+rvl7c+rLa9J8BLGNdNiS/jtbjWH1PGIeXYgoMqDbtF6G0o8VBEK2bAwdjgyZoJZ
0ovoEMJks3cNnWbVNpb93MLJ+uvPL5al/fcvwBaeJVzb4UL4v90MfmhbWFMs+0T77Fxlo322A+i+
cF7wSQb3pj99SM9INkXpAfNIxmGHV/Xa0hV121ziU4lr6xpjkU+5JeXVyPhhG7j5vU08Pf7rFI1i
mxF1iLQXu8G0yxiQM1JBa4qG7m9sduLPK7drOuxj5rJ4OuL3O5uOswhDN3NO42J7K+c6vGmXvp7U
eGN0isMoDPxzbShjjcLfOeZK9ttwclEs1M29Apc01iYHqz4rgel4aMXHNgP4Bh2/H20SIYVxWQC/
oRlDGigsNCE9bXFjirwdc3wGDS6dS1lTY6cBOSR/fa28f3OpHMcOsHNxu3rmb49LlgeuLrKa+yaT
zUEbqLFNk7f7FeNFDxbQSLX965dcMl3/dHu4OMSwdVGGiN+fD137bcWU3T4li9u5oBl8WyftrVUD
wwpkG+yCwo/3cW77p69ffEJ/3c+sKYu/2ZStX/ceNnoHdbfpBQ4VivfnJ7WOuypvmtq46sLM2CGl
f2DYluPrZcKOsV8jy8GIXC/lO3Ju+5qTBjuhask1FehSAkARUdRGD6U1tH9jRJW/rqjLe/N8qjHb
dXmksaz8Vj/ViEiFa3kgzhHwugbeG0t26TobCDV1owA9NbS6Ne+N3DWhTkjUN3UR+jfLvhLhBEMS
jXE1YrxyGiWnclcnBzlEpJUHDbIbGTA24TYuS+kd9OhvA6qyVRIprF+Cv5hO0Cc4FJy01cuzbvLo
Okgb68LhqDlMnQ8R0AnvzMhf1ZFPaJCSV13LbEelvrnXMY6JL592hu9sX2R617SonSiPss00J8xb
02prAaI5EH9t3qJXt6rq9Nf3GZfw1zuNQR067CW3F9chwaxUf9yJ/1L0lb5OHV3YpF9FNCqVdJ+Y
o867KnGNnVsWN7YORzbt3tzQ3iQklfdOfiiHTiq0mKhtLPBXaco+0piAxRJf0imumumqsAlOTA0X
wTdyiaSju0TZ9VY4xXFOs5F7B7RdTIeU8F9kjYHn3jHGTvZ5lkG6wXawsYh1yJbg3JK2OcC38dJE
KaaSCH8gDQToOU40rVtkdISoOcTtfsU0prhz5z8YSX/ENqa5vVGBBwe1tdlkas+HJUqH2Z7rGNbW
MOB+saFNxEzKsCMHV6M+hD1hHgimyRnti5MYo3LdCbfbUR5wC43ZqWu0jXeAwYsdMJkAAr9HEx4Q
n/6S19lwnOPyHkv2PesakZyURTjO36ZEb6c8Vg+xIM1giAkfChpDr2vXDXH6ExxmFs5txxp6Mxpd
tRkaJtquWdM/s+Z9k8bqXCgfTbaMvG1mL1qWSQXnLqLfXQUkQpEAqK+csg/XzZw7a0/XlD1YP65s
YPFpI149M19u4D6nKaTfFZsw4qg3kGivNimFM80dq++YfpJ3e1bOyKR8NF9w6kRYreR7z1ByiyBW
INpjPF3RNdwrj9Gd9kyiXRFfXe2qsmGeAzLkKIdL0tvuNTKi/Yzdh+QGtc67wHsYozlYVaQkNz6k
jYAcD7Bh0xPIZXI1SUsSqM+OZuH+KLUPoSoOaGQuenW7IqrAYeIJ47iLbocBjY7Zg9jJVfyWldON
45cHpnHDvYfOSI02hXzX37vZAGA1L1EfEDAMVJRsiazC0JY13l1sgWrwGVs4RdGiFnI7wJdNThM+
/6lcMhiNAYK8KYCxSOYdQwwlRGOI2ygJDqSMnrMa7QsalE1CQsalC4tpJWBdvY51uzSlr5t09E5h
vHCuFfkvZFCNW8Tp9iaapvaxJ7GOWf2epEe0mGrCXheDWIn1xZDu2i4Sia7WBMbKbX20QE6tOw/Q
tF9fRIPmyoROcuBes0m06KlnLK6NDeRsFYvS51HKxw1WC2gwyx3elua2K0LuVEx6tLTDn0HSqlM1
V59BxB4cBHN1SwrLhZVMgLibiTJl4rmWypzIBsbXpdR3g0fjKbS/peV4H2SJOM8jlYXNSXpfx056
gqB6bfT5ji5s86BscrGcMbztMGSkk2IAnCKRCdwfCQzjrSxaMH2YQAlOGqpjETFPzxEUOGlKdvKc
RndT2rw7tgZcr4L6oCIgVQutNHWDC96a5pYPCMg1bb1jKMJ3JwinU1dUP+lRj9cIpEyklTY9Pa7q
Cv9m8hhJ7rASAbqVTM9O+NAKxAhR33uf3Zk0mvi+WobIZLI08FPt9oYUb0D0RQHdv7Tx/fwM8BvQ
aVPM7TrYax62zX7+Hpkl8JF+UgSR2dU+S9rXxDyCr/NekPy9JRbkzUrGuGkh7kUhsp3JD7Jr8JTr
cfRgsSteUFfo8bqGJXBuaABkPeEgRPrsEcebW7MIaHWasQkz2kjPABOeW47DezniUWyZ+LIQVB8F
JQVJVPQhLau+JU1JQZnNzkWVhNcidpmyzOWDqeNw5wa4xIz5LZaTvU2bafEae/mxGZxlTPXWQu7v
C0VrTHlrzkYtqWApndPecs+Jbx0mFULq1+rOpm3KWIK5FFpbR7Ypj12lyCvuOIZWwnosvUPUedFj
bxFvKHNQlk6qzwy2wufGcX5Epp7AsEwZx2jeCTYi+y6v0dwW7hg8A8+uLuTD55sU8tumjOm8s1mX
ZGk7K93m8xK28KKp0BCJR+2hpSt7LobgMZ6QdjRq2Nvacm6M2N1qUikZeii9sks5PUZnbQ5U1w4N
bC8yL0kVZG8Dg6/RSiPMvpypCy2PSjXGceis2yZs+OtOfw6V8q+N+bodMJ5/Hc5KTsY72pB8ZW0b
1yvLT6p925cE3dBjp158mBVOIq2d5ojwNbnLwhUEXL0FAyRPUzYjqsYQ3ArYw0WBPclM1SNtLu8U
FT5YdJyEYeFW98UcoMbqUgYy44gVUmj7ZXBQSdUpAFmDxQkgOjuEUDAZFSSw0R6OZRgyveU0tBpl
02/Laj9yZtjEsTNh2880N4m4iwxF81NylghEiAe5yeQWCxXximX+6Bk6P9vqPA2tcQiqpt+gDI+m
Uz8TFypqfasIYWgdkEOxCkkcFcYT5gtnFRqDXvKu5V73UHzBB7Pnt57BTIo1BYQvONxFWW969o0Y
Mc1nhEQIwHmvjZpehxzBOSOqfi+C5puB+/0VoAFEV6twtyb5fAhV8K5lM9Ttejlc+M6oPqcUDn7n
JeYpq2DZ9HoJMXHKn4UCku8b0j5DJLrrkPrc+AqVTNDVelf0/nkYuvaOOnzm5YIIZb7c5TXz+1w5
eO8ZPVwZcld7CEcN/FGIsxARzUxjq9jIac7TkPZtVINxBjRh0pwubbJAAmPYJzPeU42E09A4ZAB1
6fPQQkXv0rTlOgKljzXEO+UsA/KGpAvCuq7A1tWnZBD5up2H8Yp12Cw5Egfe5HEex77tVii4rcC9
aSvGzMMiak6deIkQt8yTGPJL0LfIzuzpLYmWAoyZejwZ11o5DMXS/qJCqNmhlRHJMASXtLFp9KGI
3+uFReWDgtgIqBZs/pjWOg0kF3HTUidn/iFciK4YJcetr8CiGwFZ5Zjxwl0BqO8ax5ElVk1jyO3X
K6ZN3O9rF6Z9Jr/lkTWe0zAw13TyUC4K9ELxPOA0LlpxdvIrGyjSuisneYzj0t+GvZtdE7ja44BV
Ac87wvI2N3bsjAwn5+AHk9afcTUg9/edt6F0P+s65bgL/rsMU/JfA/M7roKEI0kRb0ZjuB2KDgZo
q7n/RbCrW9R4KLrOpj1cSrfnoOJ034QRHDsN6537u7DqH4603kDL8HQJV+IHTPeWTtg7nI+qHmPI
18Vrj/0fdnLCMl2R02C59wQY4rH0pbtpyvjNdU9LM0zHhFt6FRRnS/7U5YzATxQoc/oXqbKjZ7o7
N9HBBsddRBEnd4w1o1U7qwfNI7tVhIgRIfGm/DrbF9qat9PCUG90d8RxHCKtKDftRHAEM7prp2nD
9ZCqa0MQb2+WUBotOLWPw2jFq1bbzySeriaLyzZ205vUmbtLYn1kGIOfXBJ8Eg3VO0ka772VHkB8
fsjtYDUlI778YSAofVODcF47tXMo2mejx1dTZEiqsJ/AVpCfIsd7j0Y4h/vNmLDPyRbjYlQOgCNY
PQ1aWIHWQ8sLKZmQKBvyhKacRGS7RoBVpgaXpWGEOTGYj6PybsAXsSgmtkx5tkiCmD/V68ycEr4e
REltgm7fa86N9sHHIo1fECUg+wn+porcVKqvsL44ajMm1QVyJtEuw84TCO1b3T30NaK0vGGcylwt
CTemE1hrZSHZA6ByG3UDfotZH6xF9jAPNWePSG5jWXPY6dRhEhmb7DJwHGS2rRFlcgweiROrlbOy
UnS3jQYOnVjGlkNf1SUjtWweLwpfYHTzTZNdDDv71mfmG84kf+e42l13gOBsWd4YXrvvQ7NbDwEL
Oie1DTWiT+h6Qp62A5q/SX5w4kVKEXdo28JyM7TOMxsD3sj405ndijWJnTsiupW6c9w4hnfnG0my
F8rZ2S2is3Ju7vOS2EYU38028+MdFfoKj9GxAHrAEsoq5zEmNJofE1lga7vK9iybL204EkhFK0na
BWVlZFjwT8SDGbNaQIWF2uZVJycFvFHYGSrF7mrG/rD1CEpjcklWd2Rj8K/cQ9DXyQYrBWpgFYFc
6z3M/9kn5Nkfo4ZLHuNf2akp3U/ae0xCUNFZE7MRpDAwCmiLbhSdTQs7uN2hjhj8YbHQhHdFnV0S
f7yvKYJZPzqwK0bwsTg8V0NLm56xT7TDCef6xmIu29iDfLBHZ8bAGj6hs/q0a7COdk/jvEAW1TYJ
UTFiRyrLFsyIxVy7onKs2H6QykBa6b/b2P3yWCO7M+Qmw9FmuOtxLunvSrvaFINknl99z42JKW0Z
qUMmPpEkYimsBrnKUUJ6BkKMqVREmOIA6qxvgyC6AEkbgfXQWrKcmBviVYEv1h4rrY5f5n3XqIsf
EtkRjkG0zh11JwQ/0wjRiPFGjjLkUygTi+2A1N3gx83Iqp26vUAT57Tu3ZVDrDauLVGiWvmVdL/J
dpnVOpW+mYYD/lcM3qnE5TbERB14fMfcuj7ff3bB5Yvjy+I47tCsQtHiAKadK5aK7yRwaJyuZFa8
gzVhq0fNUSwwDr+3g5Vc4yOjzpeMYc3Wwb6N4iopo3vHRSBUZzi1wolcVhURS92yuxaW3BMJiO6/
xcy1HwCnHQR4Mc8d3lv5movu0wgyyhOcj2xhYCd7GHTOSdkJ0dRJa++r2TonLfzu2Oy6jdEDGBzj
AzFUz6VZ/yTv+0n3jLPTMeA4LLEv+PklYpfDaBkDAXZvjW6qd3aerWfa0wePQfpamME96i2yx8rh
TAt0fIgC9GCcLWay/OgS2XPTbqVfVuw+WYokJz8A/82w3UFDCgPnjY4nXOmQwGrGBeEmHvr8YEU+
th6SG3a9UeLZgzG8bhqPaLQxEXAzmh8y8K1r1yWdiWX4ykootEFu7MyhdVfCrIDIOzq98HPSy9fv
cl2mlzgqbu0pnvEc/defK1QyK2OeLFadKuFEZWK2FDwXX//69QuHktrka2bHrW3Ei72DwECrAfQc
cO5LbduZSTU7TFdNOB675c/arz+buvgzJrz5UOk2uowAbSMTPq+Hxf/y9Yv879+RB26udTS1Kx35
T/bovjq5PRx6V9N0ytUYHOPIODPz4V+9sTnj4+cWytZ1YDEnaBKxrZO8fst3Vd1DvTPy4lAu5sEp
nTAleig2eoP4elGYb5yK9caD9LMLaiTbqMVMK4KfXH+qMiWgDfc/mTvDnT8eAhwh7NZOtqtxSFQB
VrMsNq3TpBZtFQYfPtJQEjCBaBaPqLpuJf7BAcA1YpyMhbNwNp5rfII3xh+OdIwI4HKLMx67WP+Q
ptFNj3B+j3V9x4+9oSmDKGrmNBdYQb5aMaXNdkkqiFQdpkfV2O9TotwNx5OfPcIj5JAND9DSY4xt
qn/cRAWmNDJ2GbQB//Hao3Lm+N63hrMSdnyLiCaD83M9OuVeJ3REbeUO52WlHHFGsnNHlLVlap+I
L5I0RJR5RDGNan9WxZqmh3+Cu9KdfQLlVnNf3qg5gSkb5WT5YajaJ4CH8KEnxr3ssRbhy9hwiBZH
ZWp5yov5c1py2JleXHuii8++3xiHtkY0rqcQylRPrJ1q7zCNBYeW0mI1F5b3YEk2E8KVho0RZ8VJ
yeKGHAI2a7J2D2kxFYcsm8iyGdH+e+A64NTziMYN+tbESo+6SuFL+A4r9IxMUsXJvhVDdWvSKltp
5LxeEUDQTeetJ8aXIjaiDeMNeVZl+eDCSEBdmZ2rxc5OHsP1WINn8tGjQEQT/p59cyQ/5LY0lQfV
w7fuZHyf5cQDjmESvQyquCBvjb9X5E37mqabm3g4MYgBN0Q3kGs4fiMKPj/ABiUsQjdEX095e6i8
p9TrWN5HPWPphfQA+arV7AMRiT8PeXrMhQNZMK4+2qZVN05eYWYdfGhFE7urkPotGLznWZCt17RW
ceKjx/u6AIWldQTww76iUM32re+4nFAc96Qxy3gcbjP86MBZb8VsezyNI6jRPAyAO7soYJQVrpkI
jgvIYLqvKe+7qG9OVVS9iKowkcjk8uB5GbzbpnwIpmwXGNWiaGf/76AVn6uC/glRP9jsguilrcN3
A1nOlVv599PotGcEF09WLq0THnWQAfTocKUZTwgaq3vLto8ct334IJBsvg6fomqiYze413SKolvs
FUTylFjDMztq9gX9w+vaHMzr3Emta2WS0cQ8NtgpZSJo/vrDr/9nLOVw7T+U86JqdNUdEqb4YRwz
wgqZAdOwogRYE1ONSbvo7oYATDFbIZ43nZNc1FeOPFehxuTp2lBdCoe8STSR8mz3I90RwHme/2jV
BlyalDbGXE1YrirYahx/IPW7j0FoB4emLSYwxC38TAy39Ug2mY/LA5QEEZGdGAk+TDk+56HAhoSp
kvv4Pp6tV1O/puSdbex8yaGys7MyzYFrEEN9r7WxRmofbyBPWwkLlsk5dEtksJ3wNPJuWeREsSGw
YRGAJUQCuNglq/gzwSrOnbQRTrkY9JEQJ7LcFaDr+/Ym4ECGE3XKC5TF8YdNiOV2NowJyj6+qtgN
DnjMxZUjENea0TMCqenq6xeeo/vZST/IX2Il9XXDskurZfbJMehHQhK+fgfJhR4+AnC1LekbrNIu
gl3AoR+CFInB2nOJGlCSbyX3aWnG8xLsQBA71djVbJFoOwzLUI5z/0jMUl8BGPOtlRwHAHeRxhoy
gN21a/onvn12S54Nk6XZjAy9C2Io1Xbsrbogz/+TvTPrbRtZ1/Vfaex7+nAegL0XcDRLdjzEjjPc
EI7tcJ5n/frzFCW3bSW9unupL4SDLQQMRcolslSs+ob3e1+Kx3FC1MG8HTrzsfIo2wnNcX5V7rqi
N5atkt906OYge0lNSG/0V0HoEZNqJ8iW0M0arIlUOaW4k8xfldbh/TfhxtcqbDytpla1eYbUo19b
enUOwQ65Kkz1mYmkdRQRjS687IdRRtI5s/+KKFxODZU+rCJ7GeS4fIMJUjhtynhjI8GSQ+N0E1Da
YBvec6MXkPoMXHFvSOG8rZkdcckmclx6HxQTnROqy/NpKEFjiEgQtMOZq63wYr3YCiYFMydSfe6w
8Ytex62KPxBoiuZo4WIcEoqgxsK511pJPe9i6bYX9WroMMM6Zc4di+C+7dUeeTLnSo4IUDlx+a3F
l1yHAYF1BcCl1TK4gfnDhaTPm96Ag6qSo0UTJ/Q3uMehg/SRUM8iGdRhg9sJyj3cXmsIB3W9KCjw
l56pf0SW0EL7sClQQwJY0lDYVlOo0oQg4iE/8ZeJRB7DACoYYpPIg5A9sLYENiXta6Co8lKKoRvT
obOOe2VG8talej5eklKgABh6qLmKIJxtwHKH61SamKHEFy2khAhUFk8yQaIktgjhFiLk0yf13Ifs
IVL9S7+/2VLpttpG8rXiwVcDcgY1g5Qy/kTX1gAi4cJBtlTKumaaZaWgNgjnOQVWc4Ih7SQNkpm/
RSG9NRvuTXCnWWhXpLn5XOgJlAdOdKPhZ+P4oEQhGApYGBYeVXjQDaMd7H6FugzVNMXpoIGCgieJ
UO2Dqw/GlByBwd6a9QN+NY2RTIlUapfy7KaNXCSjc9D0EE6ZTrfKfAepdPMj9f0oDKjuU2lKz4YH
W2hLfTdKEcW3ADzPBA2emPJEUmmFhR8U+BYI7FxfMEF88pXkVlZtb+6Z7tcuMbezsLXTRV8SJejg
KCKihDRTmZKnqRNrBdnm3Em1e9fzvlIPC+kG6lHTFMHo2TAEyixzAmYFvFU/QPg7ckmmau6M6iiq
ZFPUybb47VWlqZfWEN7XsHTAf19+DMvmcdvXDMUfXYC1UJB2UoMuB/OcW8wUCzskKILc/Fb+si0D
QvgBtbtxRDluDmwcMsRgLmUoeHvg+3Hgzb57dGAQn5ZkpOErQP+4LBJKQD3MdMRZQnlJRpgVL+4B
ZynDhUKIYgGM7JPRpzHl//G9YZYUeGBZTahOJ6uSF8EECatiFsXmzVbSvwklNuYDW0WKJZ0PyCpQ
9qWB7a+qbja4OpOFJoa39MMIB3lWlkU8NwdQrASnCXko54Vglif5yhw/FE9AxHg87OpJRhZn1sPQ
DUTYz2dqo0AmQBCowx+n5lqmJpZAhmwvim77SUqyG2drLx1JrleV0L4p8raY5yB+r6GDC4UhSfAL
soMgIEdKVJtEHOQuS08Jb3tc+HMw/RrYudmA6b3RnBCb1HSoC1LicMa0akwls9A3RgBFpF5sv1rU
E3xCl8a4Mv32qmkd70ZFd9gxuuguntokVksUxy66mDkBpoBwqUrkkztUDCHMRzepw7aDSxU+b9D4
iplfgB9OHeNTatsPJlShlOdYqyKqras8QwKaOP1iG5ThQoahv4Mpf+YoVXwVbNvzpNH624SU4SRO
67utJ7nnvp7aF3rjY1/pgq3OXW4b3VnmFoZSnlQhIScNP1jFO4JulbFYzLPKJJ0/QEVI3oDx1yif
YrdDCovSrzTKN1Kre7fItz43CJPPcJqRccv6S6Oxu+WgasVczpPHlNruFUG8agWN1QOQLUoSck2+
V70tOg0BNRmIT6/yIJg2kV2QcO+vUwwuyNqJvOjO50wkO1yo4rQ++5wg0DshueatsEof1Yy7yaj+
ndpJQspou62WdWhB5VvXGqlZ5Vr2cnkJL4LQpcVcCXJpobSQRUYBJBw65IWIhVA4hswNoSaqLTOZ
VDBZopYvujO89Cmzmkcd/bhl7SofjMyEwyVoVxFoknVpQ/OSaTEiRZm2VJW4m2sGKzQ5JHtW+bmF
NUH5AeXpMoyPiJehMQPVhmxXxKwaZQku5jv56HpKevDGZi6m4CRGNtpEakWuSvCHaR1CkTFcJgiF
UWnp8vMQvQyMnAxXr994yLCZGp5oUkSAF8qZgcLWvNExfgY3wdrSC4D9DoXr+aAsqYL82JQGsjge
5c8eNQFzgKlTtLw+pEaHZOgQbcDqoD8uWdSnpg1pSfLh8AJTZO6x6CLuaS20QP3qtvxyPuCIWO2p
a+6jtczMOYVKXJkR0I0MyES2LaPdnfg6mh4VajkY6sAHwmrlFpK/0WC0ZTknnxn2hX+fN6JWBVMk
I3MzlcGlztstXOGF1Q4sNaa2hohXWagyMHboVgOS7WZ+TrUX1aL1Om3LL6WVpMtW5AZ1GdYGww1/
wAsBg0Gnfe8NquMbe7vR4wEPvfC8WV0NSwqG4osygpTL7nWURgN0PCQpkm7dYmlHxqwMLDKGOtgR
E4rdafpM/STyXrl+kdW9OQOiok9SCfynaairPFsgQyZdSZCsK1rJ4g16Zqr70A01VkD2jOo2v3PQ
6qOmr6oQSTJzRqhPzSlhUOrK4B5wewWsWYF7XZnwGWZ2s6bmlHgabpGnkhKXwClNiY3jIFh+sAgS
nE/P0udQUTsbm4DxNSAqWKlg9ssC9TKGiobyFCy4UC3cpVIoc/OL2lO0RXxGUE5HtBh+xcu2WV0d
GdpQZBrsVJnD8wkMJVglQeKRAQnEslGBpHa6DQvoZRvXSx239Mqo4A+VlOpCLUuYGUwPCG2TX7Rm
iWKfWy+0bDjX2yy+LLYK/udWsYgcSOQNwZJPyqFvUcvoqTLzoBncyoOCCEPxyRp4VGwp/kQ5jCiw
6IiXy9X5tvJViu9TVvvW2F429Bx4mnqjW3x1XlFXvXXs7cwdPJJqlIGCi1l5ar3SnELFw5XQ98KU
I/WA7wq5G+LzFDczsIFdCdQ8hGVkUAZK8UIFQmGUy4brzpAxOt3KnttNcQFqoUbIcnsN01811/DC
pqqaA2yw6nTqVHpyWebKsERZJ5+UqkW1SVjjgmq2u4na+3CKpgPUSRkEfL0L4x7EXLcwg1qTpim0
hYrw1nzoyeTkLTkTdGU/ekAFbxNHPUcRwsIaCt2NK0PZ3TfzSmo/B3TfVKZ4nzqqchZ6znnXO59g
EfquNP4KuxAyiAAVtNfNeKx9f2I8JsUyPKua1k9sOZLmek4yukIdM/BUVDotA86VcXc8OG4KCxGx
qjK7aVMir5UB0XSLqtyEalhupK0CD/b4/vWgJcnlpmDtQmVK7I6frFzGmQ/Z4SyxLPzvjtli4lKy
T/ae1pJ0e+5mLJORnHEN4zf74+WMuwj9JGtqD1hAYHl53RStKPp9fW8N2KGBGT5KIWQpBbe3oW77
Y0mV80KHnmEpqYIFg3OvH5ALlzoeFVLdUZFvvNqd6tW4O258cbNW0160cMlg1pv1JlF7NqLbOx7/
GI671aipRVr1toi0ZGEIhS0nArtnmoRCxbvxUGdr2aLy9Fs9gRooMrwIDrsISTkirDVB+G2yzLQh
WLVCWAzu3wdzazyNfz7qauW6DSV2elfpGtGTHuNYcoA8jCi7/y3huRvy5//5r4enhKkwqOoyeKzf
F+NQrjF21R+V8AwZf+r94m/2BTyKrJ9RyypkDGTaGktx9gU8iqJwynJstJFt5LjArb6ILBhnJHx0
MKECFao76qvIgi6fUVxCsZnMwJGB1qp/p37nPYjdkEHDAmJHAAU+b75HE9DZN9BJZauS43QKKLCL
Lz6luoIYVlqkPdmTazn5E5D1WAz0ihj/+dsOwK6Fp8l53/Ft7ofhR4/Oz30GvSzzxQ2ibvCYGp+z
6Nz7QKrjDiEV/Us+D57RbljrIBygDZ/i3F5098oFAfA1vPQisgWOb15jCP4JqlQhGP0Ov8zFgmjn
d1M1TXcMfrwDVOmgVETzAAN8sCqZoEKxrWBQYgNreQ91h0Bvth7qUHmtQkua3lnVtl9LydDCelIY
5aZWunIz7jFBI6iJczHzVUMBgwPLjdqwso6bVkGE2tXlb7Bm9Rti1/1GE0T+SQiP3HgsdamYJXmb
z4rQcWZRUAVTGHDB09uEHXAh0824sSsf6gVs7nCODJ030WI73QTj/Im/BpuWeN+Os7t4S3zxOrWL
bjFOI6YRbKeZkpMfFUKqr5vGy8oNjK3mwttml2C60LkXm6R0lSU4TgHz2h9Crg5uvq3Fgk8nOcBf
iYzJMcKiDdJd9EuTR4RPLW+3phhWp66E4Ok4melSS/DMHLfjgVEwcKu3AcF7BRFfu3QpUmwXmZjF
oZTEBxET97jn/D6FVyU2mqKuDXxHHAofscJxGh83YGeKjQL+fQZOlwpTsRqxsDKVpzpsNa/vMxDi
87h3P6MEho6hrBIyi5jeS4rGWUA+yEHtLsZD9VaS4RBQNROt0eCrLRcV1GzRD7sNC5CvvBsPjZvX
t0oRfjE6ElGS4NV6XQuIGPbUT4hFbfxV7NK7sCrA1a93Oe65rSb4Y0QnyHaUL5JtePt6h2qERNPu
tq26ExzsWvOU+0g2jmur3ecM0tebHfcUnVA+jwMEGQ3SYDK0YOMe4t9ozerbNUFP0s2WcT+eiwNU
ZCvs2JY8PL8adRE9lc94bjFf7ai1t7Cb7H73VrO1dDOgHMRIMAybBVvsjaODQLeKDmQ1HY+Ph/jF
SV46jHlU5+iiQvCuoUlG5lPxa9RHq1aE9yULPtPCIAVbIz3rF1h0GiIkG+CI7Hopkp/BFsa6Xujk
BkrZbzqdrGSWbleWuIZx2Lbimnd72+YmMTBc34zXHMzeHpNdZRmEx275YbyabLyk3zeG4KrDyeQy
xTFXEE0G2dZYtQODxkUaa5Pglm7Gt+OmFyde3x58BP7qaELJizTTM2wheWCEEsDBfiKdZC1NB05F
h6E7nkUGs9wcvE1dkB7QpsMFHbaQ/sdgEzQcaTgbRIMmHEfzPG6+vDY/7tWUqq6auN19iqw1T10/
hNNSp7+I/RSbQWzGvfEYYXqm77QMIANqfQGi44NbpfHwZZx4vjv95pO1/Cy1UgKonjkrGmDDGPcA
luXll3F3gDcZziFxftwUtvHgs2SQSJdwWl5PjH9dvB58bW38jGQnBAtSO5yNPR/93v2mTiAXntyP
jV/AUsE6i2CtiOB7hpii4FJ0Vh2hwW68NYsc0e5+x5tWtRbsiCcjLCNuXDdhQp/4g5j1dud91Z6T
q/+cDbhyZqhduAN+j2hk99nxU+P7TFH3LY9vxxPjsV1zb/4mlZpkOXTxuYJrsdRkadGH4iH7VTOv
x9ROs7dTtayfwJ2jLoMGtS+Gqd0ZAr1tPYzvQnFIFuMV+maT2kPedpRobca9183hsUSQMZqGFiwl
eiORJAKO42fSrf9jEDf/y78d/+z1TDb+3ev7ce/wq95fEjgSX3bohkFtUd5Wf5CMyecwLpcbjWSO
1efxCrTxF90Fdw4bFE6M2MADwcO5haIvlghcLFtAICDFauJGFJdOiaSRGqgH8FXCRxo3Nn6CFsKf
saOUHHklxUaGTm5HLvl6gqjrcxXkQMDE98g5aVsk+PppKLyotKsFvqhTG+griXA2YnCPG1UsyK9v
3xwTq14JQzTzVSyGPeFN/E86Oe0qZdYMhUoeaQtXttAKdvS1HTfZAif1G93RriUFFgDTj5cwRvVo
22wMOWmZ09tb/UqPomj3nS1P+8Yan6BCz6JZHyUW8RAnmwcG3VMicjUYhQUSAU5HtSaz4or1sk2q
DpNN7I6kmeMGPRpj4psejvmQLfpucFd5+zh2kAHaOYM7I6fsj8CE6JGxl3aa9laFjtQ2XHpVZcyp
W/7RhFohRI7Qd7cfispHbBRRSyeqBvAMswa6mY3uffJDHt5KWFi9ME8cq8GFbFFSDzJ0wsdjYjhQ
Ih+vyj7kgitp66w79aJTWEJIh1eI3EY3puLc19i6w+DB0tCdZ6USYSIlEKojO1YIUk9F0pTdZotm
NFneaEVWagUDpn2Z2wAK1e0dxJXtAu7MTduhMKRg4GSKRUwOnvTSTa0blL/zqVqTq6H+MNmMGzHZ
bpyk37/dnQgIhEVxSl2aUKIfN7sRMO4GZoQRHHXtNAATh7chXVq+pRIxJAyAlsxFB4ZqaqmEfuut
AM533lXdGyKFCMalV7Fbzca6MrcxZbIy3LIwRis/ql5OSBgxBY4bZVylhUD7+BbeDmW5NYELZPoT
zB/XKciWTYTc8mbcK8KkJ1CIepMPBRQOsDCAI5i9Nm/eOzKTHfANcThCumx3zmbqaI0yXr4eGj+x
ayOhsISfzawdSOQzY1qJtaUQmzi2NZECYhcwD8HJoK1nlt5gEcmdQ33C+NEczfXd58e9Xqxc497r
ifFzuz/Z9sFTLBK34zGrKJylXeoLM4dY3BYbeZsSsBjfM9gV6L/SZIb/Xm/GY5akczovL9pBMdbj
ofGk73WNcPPrTSZFHiRQXF7cUFdj2fK87Fx7nTbGde+a+oKRwpKu+usYZOKyozpRnu6O1eWzZ3vl
HJ7nAqwVHzMSRZrJZCUmtXj7euL1bXeVY+GC4CTp1cMpNLelGQNAoeRqqdjtZbz0gEZr54ozh7eu
+5w+20ryAb2IjNVxCaDuLr7E7fgIktWBzQb2tY8D/Ng9UXZwuxPVPSdTS05yKD9W3UUZwMNN6pto
1GZo7xv1oUVtzo+WsNNEKmKQyNteKeFSoCmlc+KHVrisVZ6ZpaWc2201gTvdSS9AeRX9BSUQgGJd
B5GA81pa2w7Q/htPBg4484J1lKyjIZuWwJO5r4W5SS/QcRUFuNP6cYtwxDz5AXVPWS8bQJLSN0Eb
yv3f1tYaSrypPFyB00qizypggnDizfxPVKsX3wHT6yFyJHeNP6cqUIfIaQKVrKbCpL4QwWVtackL
M1mTufeCBVHEQr+ilC38VIbXlfw9/kAN6eTC2OQP9iS87Cc5j+g0mG43VMdMw2/DBbrYP4YFhHnA
pufZTILVbAIDJHiXZT+Fy/NJuUnn3Tr6Is/y+2Jmz/oV+jP+lbZqV1BqToJra25C0n6N01lOYMmd
JR+UVf49wLGsAcvBQz6HGi0OFi5qQd3EvEC8I28WChZ2Pcug1Jx9rybaVboGmX1nUmI4j26kS+95
eCIO/yO7KC6A+SDCOk++II5G0N76VKcz41K9q77os+d6tT1fN9/cNVdFic8SfZUbnjm4EK43Wr+y
lvkwGXRqG+ZZxpI1I3OrLdNkbhZf6nAV+B9B5JCxpWKK4lJ34YBejhOA4BClWVPzdgvtcj2Vn/Ts
xod56Su5MEmem4gnDrOecC0B3GbV49bChm9NQoID/QY9EhQSQIbkChz15bfy/MK6cbitdG1OwUD1
GxuVgnmwVrqZ5H7WtqvMW24B4LYTRM6sT4gFuRf+yrlRZ8BFFv232plCw3mBCndSzSIHTdMZXHjD
bYzqt0Mlwap2gEetw4oU00fKP9MHyOTl7eIrxB6hepNGpAMuu4X8mEvzfDuHjF1mhUCFAgjOd+uJ
Gs62gyuP5MXEks9dTOFuql2hAh3dF8P03LhrpYl0rizyWfbZePJZB4EsIjTgXLgfPcCDX9t0OrjT
+BvKZpImTupkylZUZt45+YWqr+QLbK+b+JvyDOiayIT8nZqbeNM+gIwMiwslm2L9LCkKy6eOB3wA
ZAgFHFNwhoGCyzhRP6fLmtpisA735vf2Jrm2vxTrHn4FEipALi54/KV2DdSzuyXPm7iT5smbls9Q
XevKPDWnMLD2yiLOFgjEcYU0T3KsRsvig7bRblKYrqEBTQDsTIJntLQfpMf4Wp9nU5y0O/WL9xTd
kVCGR7tB+WBST93L6HPxGRjNDdEBtH3mzbkBW+VltkJnb/slXuuX98NH41ZaadfhM9xNlgfz4AQO
rR+E/MxNv6AAiVzTsCw/Afm8gajhXF5ToFveq/4M7C2r1bqa9RN9Ln2RQdQtyMpPmllzFyDekE2U
KV5BOIAZmBWKYJGCvJhBL92035I1eCTgjaGJIOZEvkBZYOl91hFKn3i3mTvj1rN5Amx5ouL9dhN1
oi7sVXrjfEWw+R6mqtl2FX2jAm4u5dPAvtJIQQOmnjJpzjzYsqeUycCMP8kueNzIFV9qK2LDxmfG
4QXqdsqE0NcG0Q+efJUC1cvQR+9xQbXSzaO78i7wPFfpasuDCuTXvq5X8ppSw7Zc6EDbmQG1qQyY
YFbc0qfr+hxtvWgGcXfKSPVW0I16sExRMs1jfU1FE9iWHnz8lIQF4XGNkU+VzKUFZmOKClC1dAnv
LL05ibtl+LX7kJWf8L1C6PVpEW3hzwoZPsYe7A0X9sxbFxfU22zMe51rXpJpXPXR9IrqQescVph8
pbGmTJGLsaYe4Ui4ysL583AVXTgP+nX0yfvgLf3vKfo4l32cdNPX5c9OCwI+4xKpMW0kpKtWBI82
Mqmipa+5l5S2wZwuPBxX8GNDHotOWtdpcKeITIFqQ0ZG4F/IJXQUokLaN9OIgG0gkSOAJvY84ZCM
e52BGtZqt4sWqjwP4/Y80qn0DsRn4tG7+eO/1uCfmxaVilNSG+Esa8wpueXq3LYoCUotHCrfaTbN
75uwlJuNpMXwl4q98URV5d+QJoCOuoCy0elKiuC324VP0fm6InJldyS/tludmXLcRet2CwISsUHL
1KmlqnwMzg6EBZRycKCSuAYal6Q+JI8aMYhwfO9anLK0eDYAVl2ZpSDNlwXbvGMTKhr3al84Ba/v
0XjE+/Dlc7OFijpHVHCiCsJ7WWwsQW0/7r0eU5y2WyZlc+3K7Qxl1WpqDvzAuCd4ukWq5LMhVKSl
6115UNRsbBQMIO1MlTWskdWyEbb0uKkj47IYJGXRiejC68YbvcDfj6kdBAF+K1+NUbYxpTTulWAJ
mRCEkzIeBFMZkB4u/fmYUzLVZgozob4aw8G1CAmOe2MtfxCp8irxHQHnuwUO5C5sh9BU3rcRPKos
E26TF+clxC4LXWM+bu77YujWXdBRD9Y7y9cAkmynzXSITPEwBk2ChFG93SRbIjFaXTKrU0gLlALL
s6EAtDcabfdW7gLQEJhKTuvekViVkRboO6FpotzlpV2QaWQgkAfoN47Sa0stsFfeVvzipW58Tobc
nrcxAOdpKOJ1ekS5qwWxMuCOFk9F/HKvm9djYBaHtepepJ2CQGJbolOgN9kwG/SCfHR1aeH1aJZr
rloRiBtDdCILgsYTIkKBiB3rlQim7ILHr8FkVW2/GQagPlnKQGpBhL9Jh/oc39dnZi2+D3UEyryD
QGaRVdSRVraC58ZGTpB8lkkdVyWY/zHFNv6W4+b1LbwyATeJYyhjk48/ryJce6iMFRyjAurhfOjs
yTDYhHfG1OFuI2LIRl5yEL6JWeJQ9wjVrTt9k/scc4S797bcJztqlf9Nxv1JMg6JTZIw/+df//0H
ubiXBN5v2Y/fkGttku/Bw9vE3O7vX9TPzTNHJr9m67apqaTRSH3t83KWdaYolu1Ygk5kL4y+T8xp
Ntk3CJxs1MghC6Nq5HdiPU7ZsqNRXcsjZqkqp16u9HqXBKsO3v+WNsk1GLi6+p//El//hj7HAHNB
ak5HH5j0v2Zq4s7fZuYGJY0Uf4AkWwi25nC6ez8g6288byFXFGux7Ms6CyyYcld5pvp+UrW38GBN
5O2TCtl3JbvYxzCqJSFA7esuX6H8VBdfFAQz6uD6TTfvL/7dxdq/uloQg+DY6R4Vy/391WaGacJR
43G1vbxRfJt64CS/hrJGkE5/GTBNqzYSqWyULVdSIn+0iGrl28vBRkxAqr+riDa0urraEinzAOwC
Fv8QEHHvNHM9QGTfMY0FmQ97tT9xriztucLXiPAKfPeKZgSdMRjQKXT+16K5waSIVBzjE1RtL/Qi
exSfofwXJwnhcb4uMwj0OkCOtkLLxl5QDjDJMU5gARCHxEdEk0WuLMUV2DmJMprqjHyDcCjwtkdI
Z36/KJJ6M3FN4gLHCyavlsnG3MSmERce0JwHrS+pPBjt+axwxxzMRwpPxT5csZR8ukhywceTROAB
Imrb5CvxGZ+C8RJ4pM+fchpYEig6/kR81ONYqE4hdJ7ZNcG9fg0n7LSAJasoIajir/XAWcmJ+82s
wFmKNoIsnRV+vnFhLC/42wJEpgcmiqvqEueDaE4Nz5u2WrFMLcQnoqC7Kfh0Vg/Yd3xtV8s/VBuS
pAgxSx0s0LkOhIG/iFIa4DvG6+LLC4XKx/2tiu+rpH5iOcqyhlArbVfilK754//9ypC/V2ED03gz
H2+AdnS0t12AVqJ7xL2LLxf3oIMNh8p1IfZFF7pin3MQFU+cbIaWiMylDVp6r8v9BMFz6K5jkF6q
J4MsRcGM9KhHgYnJPvU0IfpPZjKTA4ZDvQkAD5sG0rC8FR+uFCzfyl4NMl431fJFjOpU2C4amJma
Jj0Xx6HjEfWJgLkpWJeB5vFnMPYGUULpnTs2obLv1GhKNcFUXJWpQrS7/1PqCqdoCUyiLpwHAdQD
7ItzhWgW1Cp3RmuRTsVtoNS3cgzCnD8XVyD+rIuhw/iqaNI8Aj7WFsOidVKg5JRAJ5B2O+iBw1o5
JbfB8L9QEbaXoRN4aFEgLJvoYy/BHO5JaJFo+beoSuYxqu7OoF27SXzf5WYI3hcOKdsgTGudI9by
gcKc6dZrpjVECJavfmhI/s1Su1FguIafgUyVatt3UfpFrRA2kCh6nSIrRXhA7h6JY88SH0pQ0+OB
kRT/Ola0OVoMQlBirnX1DRFIGIWqOTpz9CAqHQmkSf9/AVr2xoCgjKVWJKihcnymLum5auL693VE
nB0XkLvsP/vQy4L064Z+ex6/+U9WZTJk0BS+W5XHaxov+N81ET9wX80T8BtNPWMl1VVAGNDO8aJB
BGPQ7RtPS7Z5ZussxqrM6jq+3v7Yv774XVf9+xv8K595dwePWQOTCT+DxyT51rTAcv5rfXDQwps+
cM6AFLJOWiyh4gXs6G0fOA6QICA/LK6781gedPqbcfJHI+Ef7oM/xEqBdDo0z/7uQDD1M0WHjsJw
9gMB3NPbTsAaOlMFYApD6+RuH27FvzYGDnrwzRjQz1QsSKxRTEzxOhgDAjDGc2I4cD2Pzwlsgqc1
BlRZtw/xcn93EAgb21CR0QaR9fbHt8wzS1boIGGAi9fJDQFr5L8+bioUDoZtYPqr4y8s8xO/7QRF
Ns4MwRlpntzd46MIL+a42zeY6ZnkdRNmcfHCkXh7+6wEmg6ZqCD0HF9MEKf1BCi6LXPRR/UCGE/w
mApcrYJI/Be94DBN4rYaNhPl+Dq1XjC4sCM7QbPO+J3hRQW7NL4OnwTFOTOptLAc6GxOshMUYLXH
doJ+xoNgy8QBdvd48DygAQB6VzFAx+06afcAnpJVYCrq0b1gn0G0bamOBXWxeB0MBcc+02ysI+yn
XS/tlqAT6gULo+XIoaArZ0gtKIamgUX+RSdYGNGavY9kndacqEIJc6xVIOZEjYgdkOzd7R+YhpZ+
ZloI18t789jZGeQnNAZsWzv6QcAJkG3LVF8G+qGJZJyxcpqEDffL58lNBxi35rErg3gSVEvRLGtn
BcsHQwFXyVaILYqJc3ydXC8oiqztLJfXUPbfNZNV+8xwDAo3tINBYLMm2NSZqKJARLxOzlKEoUD+
i/7yH/tK6pmoIbdt8TuL14GvZGtnZLI0pCH2g+D0ekEbJXuOshRHG0jMCC93ebAyYhmIZ0Unwndy
86Gi8wwfuyjqrPwOz7q+n/YP7CNFYVkwhN6RfnKegqZh4R95/5rChA8ztc2MMr4Ofn+mQo24GYbT
/inZWSEntCoivKMePQpkrGQ8hf2T/pN9SELPRo5JmI+7ueLkegF3zj52QdCcMxEbxB/a3aTwwA58
Z6xDJKKcvQF5cjMC6iv60WNBPcMp1FCD4Nl6e/sWsTNSqoSRX12p0zKTifodHTzT1TPZ0klAo3ky
vujPt73gaISZZTRpCdaOr9MLI7OsHxtHJnYgIoioq7yGid72gm2cofbKokCJ7fg6uUcBXiX72EdB
o1QYQ1i2jcNBoDBfIsmrAlg4zdtXdfUnrMffNZDxGFEBNCjf3UcNDnoBO5n1gCCa0NMaX+NifEJr
owI65dhHQTeImIqkwcu0d2Anm84ZdEIK2tf7KNrJPQqMBGHcH2Un69qZCVe5ws+9m/YOxgKLA7pY
aGmebFxZVWDDP7YXiCZauuXAGrAb8AfWMtOiJTrbOdkco6rAvn9sL4gcArAuSBd2Y+HQZiYJKVKM
JOJObUJQFcqhj7x9kWxXcRl/zx0cmomE1bHJcZj2GaiTsxDohaMHAUlGzaTOW9Z/HU4UgXXIOkSO
ZfeonGAvAFE8cizo6ARjDyPI+mtrUZEZDOTjhcTjqT0LeM9C/veoZUHTAIGST2Zy/eWyYAvHkggS
ifdTHQWaqRwdVSZGpAkFPeb+8XVgIlikG21DVyycx/F1evMis/XRoRRCJYYJCQ4o4/F1sCwoisnE
SEcRc305f1r+I2mWo6PKmn7G04Aisr6PrR8YSvDCnylQDzk8FKc2I3D/5rHPAv4zABNaEp74W5fR
Ms5YFIG3MFu+PCSn9vOb6m6W/s+TCiwI+MQaP+4ehXZgHDDyCTgKjNKp+kx4jntg0H/eCxoToq3R
EXtn4ad8M+GFHf0WpvL4OrlHQcfZOXJxxGdCxJ50IkUQL3f59okgi3MG7kBR9mnNE3KcVQEnPfb2
iReqtuq8GICHUCThMlIDIgs83vhipjytCUFYSLtI93/+KOisB5gYOt7x7i4PpkUxIeCgs2ruO/yE
RgFxDyFafpyFiFWgapAxyK/QkncPgYBkWoTSRL3Pqf3+SCwe/RSQP2MpoATpJavwflm0HUIGPCTk
2HZW0+k9BbjMx/rMPAWyZaBhfhhJBXRjMsgcE4tofJ0c1EDjpzt2EIhwOsBbWfhC4+vAKLTsMxN1
a5bevRt1cqYhbrx+9HqIbcRiZzGt7nqBUfVuKhjXQ7KxQDJObyr4mcf0b8fTMY0dh9H+B1hEIDfY
AwK/L+/nitPrBQJfxy4IjHVdNQTx6i8XREIGlEFSxCHvn4W/MRb+wtr5e+0PbG3x01j1EzxXvyoO
+qMPvJSD/Hx+X+qyfqIclXqWdx8URUC7734tCvrXO3DOWIry5uRLacr4Pfs/39/gz1/97rte7url
4Cp4Lh/KR38YTwz7y7x8SCgd+r/xw/eH5OFtLQ79Tp+/XslP9L6/GwR/0nAVHbQrkjFHt1sG2yx9
3/BYOXJ8w9FDimr3yyWKn3GHQD625SkChz+yMn1fTb2DeB/ddhZn5cNT9vaqd2UUx7ecps+PdfDY
1O8aH5G4xzY+e44fuofy+W3LO3zn0S3vWaj/pIj9jyvz/tLohn+nDJ7ej8IdJvHY618+Z6X3fqTs
4X7Htryix4PgbY8rOwTdsQ2vnx78dwNwj0w7ut04DtIseP9E7spDjm46fQoeDmaRHYTo6Jaz7v2w
2IFSjm32/Oe5aVcYcHTDNNA8RsO7cbGDkBzb9AUSZ9VP3bwDZhzb9oeHIH03e+xz/ce3Ww7xQ/r0
tjv2RXnHN11VD49+Uz3X9bsxvYdtHd1+8OgH3sP7utpd1vv4plkLqqx+N7L3ueTj266qgH95/m5u
2qdq/4nWs6Y8bFrkP49uOkvrgzlEFbQnx7d8+fy9fDiwnvbA/2Mv+vK5fXi/bhF9Ermf4xvufls9
JHnlB++X9T385J9of/NcVs/vZqp9Zcw/0fiH5z54fLeM7fNB/0TjXxGJfenj0T/YpVqObhqiJ/+3
6UOZsVK+fzh3ec1/5gtmD/B7HzYvciXHNn+FWN9LKzu3idHycuCXvAl/yTq7imIskvdezT6vcfQV
QxV7SF0wpgqObfj6OU2rIW4fDtyEPb772OY/+tnT82/r6qe1bRfpP7b5W2Sefj0Q9zCDf+YLfh6I
+xj9sc3f0fvPVfX8zqTYF2Qf33b/3qvcFy4c2+6n+sF/eVbEw7MP1x/b7P1zmbCyvWt5FwI+uuUA
z+ZgeO/Dq8c2/fmBdSf16veP5j5qeXTjz1X92/2vLp6MNvGwo9sPqscshWLxpanx19wlH45u+4/1
lf6tC/yrSNPvbCk/x59emGB+9Wfvg2viE4/x80P5r/8HAAD//w==</cx:binary>
              </cx:geoCache>
            </cx:geography>
          </cx:layoutPr>
        </cx:series>
      </cx:plotAreaRegion>
    </cx:plotArea>
    <cx:legend pos="r" align="min"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311150</xdr:colOff>
      <xdr:row>6</xdr:row>
      <xdr:rowOff>180975</xdr:rowOff>
    </xdr:from>
    <xdr:to>
      <xdr:col>6</xdr:col>
      <xdr:colOff>444500</xdr:colOff>
      <xdr:row>21</xdr:row>
      <xdr:rowOff>161925</xdr:rowOff>
    </xdr:to>
    <xdr:graphicFrame macro="">
      <xdr:nvGraphicFramePr>
        <xdr:cNvPr id="2" name="Chart 1">
          <a:extLst>
            <a:ext uri="{FF2B5EF4-FFF2-40B4-BE49-F238E27FC236}">
              <a16:creationId xmlns:a16="http://schemas.microsoft.com/office/drawing/2014/main" id="{F181131B-2E40-69A6-5DBE-7A1DE5ADE7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0</xdr:col>
      <xdr:colOff>247650</xdr:colOff>
      <xdr:row>1</xdr:row>
      <xdr:rowOff>114300</xdr:rowOff>
    </xdr:from>
    <xdr:ext cx="1647825" cy="55245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xdr:from>
      <xdr:col>4</xdr:col>
      <xdr:colOff>231376</xdr:colOff>
      <xdr:row>12</xdr:row>
      <xdr:rowOff>65369</xdr:rowOff>
    </xdr:from>
    <xdr:to>
      <xdr:col>13</xdr:col>
      <xdr:colOff>700367</xdr:colOff>
      <xdr:row>29</xdr:row>
      <xdr:rowOff>84044</xdr:rowOff>
    </xdr:to>
    <xdr:graphicFrame macro="">
      <xdr:nvGraphicFramePr>
        <xdr:cNvPr id="3" name="Chart 2">
          <a:extLst>
            <a:ext uri="{FF2B5EF4-FFF2-40B4-BE49-F238E27FC236}">
              <a16:creationId xmlns:a16="http://schemas.microsoft.com/office/drawing/2014/main" id="{0B0048C3-F95F-4A4E-970E-CA5FFF0FA3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373530</xdr:colOff>
      <xdr:row>4</xdr:row>
      <xdr:rowOff>49306</xdr:rowOff>
    </xdr:from>
    <xdr:to>
      <xdr:col>13</xdr:col>
      <xdr:colOff>541618</xdr:colOff>
      <xdr:row>11</xdr:row>
      <xdr:rowOff>158749</xdr:rowOff>
    </xdr:to>
    <mc:AlternateContent xmlns:mc="http://schemas.openxmlformats.org/markup-compatibility/2006">
      <mc:Choice xmlns:tsle="http://schemas.microsoft.com/office/drawing/2012/timeslicer" Requires="tsle">
        <xdr:graphicFrame macro="">
          <xdr:nvGraphicFramePr>
            <xdr:cNvPr id="4" name="Invoice Date">
              <a:extLst>
                <a:ext uri="{FF2B5EF4-FFF2-40B4-BE49-F238E27FC236}">
                  <a16:creationId xmlns:a16="http://schemas.microsoft.com/office/drawing/2014/main" id="{411CF41B-DA85-86AB-0283-5C9B03AFF68C}"/>
                </a:ext>
              </a:extLst>
            </xdr:cNvPr>
            <xdr:cNvGraphicFramePr/>
          </xdr:nvGraphicFramePr>
          <xdr:xfrm>
            <a:off x="0" y="0"/>
            <a:ext cx="0" cy="0"/>
          </xdr:xfrm>
          <a:graphic>
            <a:graphicData uri="http://schemas.microsoft.com/office/drawing/2012/timeslicer">
              <tsle:timeslicer xmlns:tsle="http://schemas.microsoft.com/office/drawing/2012/timeslicer" name="Invoice Date"/>
            </a:graphicData>
          </a:graphic>
        </xdr:graphicFrame>
      </mc:Choice>
      <mc:Fallback>
        <xdr:sp macro="" textlink="">
          <xdr:nvSpPr>
            <xdr:cNvPr id="0" name=""/>
            <xdr:cNvSpPr>
              <a:spLocks noTextEdit="1"/>
            </xdr:cNvSpPr>
          </xdr:nvSpPr>
          <xdr:spPr>
            <a:xfrm>
              <a:off x="2736104" y="1076512"/>
              <a:ext cx="5901764" cy="13140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15</xdr:col>
      <xdr:colOff>9337</xdr:colOff>
      <xdr:row>5</xdr:row>
      <xdr:rowOff>28014</xdr:rowOff>
    </xdr:from>
    <xdr:to>
      <xdr:col>25</xdr:col>
      <xdr:colOff>37352</xdr:colOff>
      <xdr:row>29</xdr:row>
      <xdr:rowOff>56029</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9FE0381A-1E34-4985-95C8-68CC48C179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114116" y="1139264"/>
              <a:ext cx="6985001" cy="459441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248398</xdr:colOff>
      <xdr:row>4</xdr:row>
      <xdr:rowOff>59391</xdr:rowOff>
    </xdr:from>
    <xdr:to>
      <xdr:col>3</xdr:col>
      <xdr:colOff>22786</xdr:colOff>
      <xdr:row>18</xdr:row>
      <xdr:rowOff>71531</xdr:rowOff>
    </xdr:to>
    <mc:AlternateContent xmlns:mc="http://schemas.openxmlformats.org/markup-compatibility/2006">
      <mc:Choice xmlns:a14="http://schemas.microsoft.com/office/drawing/2010/main" Requires="a14">
        <xdr:graphicFrame macro="">
          <xdr:nvGraphicFramePr>
            <xdr:cNvPr id="6" name="Retailer">
              <a:extLst>
                <a:ext uri="{FF2B5EF4-FFF2-40B4-BE49-F238E27FC236}">
                  <a16:creationId xmlns:a16="http://schemas.microsoft.com/office/drawing/2014/main" id="{68A871A8-AEFF-F009-2D97-EE020D30BCB0}"/>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dr:sp macro="" textlink="">
          <xdr:nvSpPr>
            <xdr:cNvPr id="0" name=""/>
            <xdr:cNvSpPr>
              <a:spLocks noTextEdit="1"/>
            </xdr:cNvSpPr>
          </xdr:nvSpPr>
          <xdr:spPr>
            <a:xfrm>
              <a:off x="248398" y="1086597"/>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248397</xdr:colOff>
      <xdr:row>12</xdr:row>
      <xdr:rowOff>78068</xdr:rowOff>
    </xdr:from>
    <xdr:to>
      <xdr:col>3</xdr:col>
      <xdr:colOff>242794</xdr:colOff>
      <xdr:row>20</xdr:row>
      <xdr:rowOff>112058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A4F1A74-3AB2-8C1C-FD26-802743AC72F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48397" y="2496671"/>
              <a:ext cx="2048809" cy="15281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229720</xdr:colOff>
      <xdr:row>20</xdr:row>
      <xdr:rowOff>96743</xdr:rowOff>
    </xdr:from>
    <xdr:to>
      <xdr:col>3</xdr:col>
      <xdr:colOff>242793</xdr:colOff>
      <xdr:row>28</xdr:row>
      <xdr:rowOff>102721</xdr:rowOff>
    </xdr:to>
    <mc:AlternateContent xmlns:mc="http://schemas.openxmlformats.org/markup-compatibility/2006">
      <mc:Choice xmlns:a14="http://schemas.microsoft.com/office/drawing/2010/main" Requires="a14">
        <xdr:graphicFrame macro="">
          <xdr:nvGraphicFramePr>
            <xdr:cNvPr id="8" name="Beverage Brand">
              <a:extLst>
                <a:ext uri="{FF2B5EF4-FFF2-40B4-BE49-F238E27FC236}">
                  <a16:creationId xmlns:a16="http://schemas.microsoft.com/office/drawing/2014/main" id="{DFED01B1-84B7-75EB-6127-3C4F7FA665B7}"/>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dr:sp macro="" textlink="">
          <xdr:nvSpPr>
            <xdr:cNvPr id="0" name=""/>
            <xdr:cNvSpPr>
              <a:spLocks noTextEdit="1"/>
            </xdr:cNvSpPr>
          </xdr:nvSpPr>
          <xdr:spPr>
            <a:xfrm>
              <a:off x="229720" y="4009464"/>
              <a:ext cx="2067485" cy="15748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 MSI" refreshedDate="44986.864014236111" createdVersion="8" refreshedVersion="8" minRefreshableVersion="3" recordCount="3888" xr:uid="{B6A01C93-6217-4BA2-88EE-C10A2E684CDC}">
  <cacheSource type="worksheet">
    <worksheetSource name="Table1"/>
  </cacheSource>
  <cacheFields count="13">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2" base="2">
        <rangePr groupBy="days" startDate="2021-01-02T00:00:00" endDate="2021-12-26T00:00:00"/>
        <groupItems count="368">
          <s v="&lt;1/2/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6/2021"/>
        </groupItems>
      </fieldGroup>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8">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ount="86">
        <n v="12000"/>
        <n v="10000"/>
        <n v="8500"/>
        <n v="9000"/>
        <n v="12500"/>
        <n v="9500"/>
        <n v="8250"/>
        <n v="12200"/>
        <n v="9250"/>
        <n v="8000"/>
        <n v="8750"/>
        <n v="10500"/>
        <n v="12750"/>
        <n v="10250"/>
        <n v="11000"/>
        <n v="10750"/>
        <n v="11750"/>
        <n v="11500"/>
        <n v="9750"/>
        <n v="9200"/>
        <n v="7000"/>
        <n v="5500"/>
        <n v="6750"/>
        <n v="6250"/>
        <n v="5000"/>
        <n v="6000"/>
        <n v="6500"/>
        <n v="7250"/>
        <n v="5250"/>
        <n v="7750"/>
        <n v="7500"/>
        <n v="5750"/>
        <n v="4500"/>
        <n v="4250"/>
        <n v="4750"/>
        <n v="2750"/>
        <n v="1250"/>
        <n v="1750"/>
        <n v="2250"/>
        <n v="1000"/>
        <n v="4950"/>
        <n v="2000"/>
        <n v="750"/>
        <n v="1500"/>
        <n v="2500"/>
        <n v="3500"/>
        <n v="3250"/>
        <n v="4000"/>
        <n v="3750"/>
        <n v="3000"/>
        <n v="1950"/>
        <n v="500"/>
        <n v="4450"/>
        <n v="250"/>
        <n v="4700"/>
        <n v="10700"/>
        <n v="11250"/>
        <n v="7450"/>
        <n v="1450"/>
        <n v="4200"/>
        <n v="0"/>
        <n v="950"/>
        <n v="8700"/>
        <n v="5450"/>
        <n v="8200"/>
        <n v="5200"/>
        <n v="7700"/>
        <n v="7950"/>
        <n v="6200"/>
        <n v="2950"/>
        <n v="6700"/>
        <n v="3450"/>
        <n v="10200"/>
        <n v="10450"/>
        <n v="6950"/>
        <n v="9450"/>
        <n v="5950"/>
        <n v="2200"/>
        <n v="7200"/>
        <n v="3950"/>
        <n v="6450"/>
        <n v="3200"/>
        <n v="5700"/>
        <n v="2450"/>
        <n v="2700"/>
        <n v="1700"/>
      </sharedItems>
    </cacheField>
    <cacheField name="Total Sales" numFmtId="6">
      <sharedItems containsSemiMixedTypes="0" containsString="0" containsNumber="1" minValue="0" maxValue="8250" count="758">
        <n v="6000"/>
        <n v="5000"/>
        <n v="4000"/>
        <n v="3825"/>
        <n v="5400"/>
        <n v="6250"/>
        <n v="4500"/>
        <n v="3800"/>
        <n v="3712.5"/>
        <n v="6100"/>
        <n v="4625"/>
        <n v="3600"/>
        <n v="5100"/>
        <n v="4750"/>
        <n v="4950"/>
        <n v="7320"/>
        <n v="5087.5"/>
        <n v="4250"/>
        <n v="5250"/>
        <n v="6500"/>
        <n v="7500"/>
        <n v="5500"/>
        <n v="6825"/>
        <n v="7650"/>
        <n v="5637.5000000000009"/>
        <n v="5550"/>
        <n v="7150"/>
        <n v="6987.5"/>
        <n v="7200"/>
        <n v="7637.5"/>
        <n v="4812.5"/>
        <n v="5687.5"/>
        <n v="7000"/>
        <n v="7475"/>
        <n v="5362.5"/>
        <n v="5060"/>
        <n v="7800"/>
        <n v="5225"/>
        <n v="5850"/>
        <n v="2250"/>
        <n v="3150"/>
        <n v="2450"/>
        <n v="2200"/>
        <n v="2125"/>
        <n v="2975"/>
        <n v="2362.5"/>
        <n v="2187.5"/>
        <n v="2000"/>
        <n v="2625"/>
        <n v="3500"/>
        <n v="2400"/>
        <n v="2600"/>
        <n v="2700"/>
        <n v="2537.5"/>
        <n v="2500"/>
        <n v="3200"/>
        <n v="2775"/>
        <n v="3700"/>
        <n v="2712.5"/>
        <n v="2800"/>
        <n v="4275"/>
        <n v="3000"/>
        <n v="2925"/>
        <n v="4400"/>
        <n v="4875"/>
        <n v="4162.5"/>
        <n v="3125"/>
        <n v="2812.5"/>
        <n v="4675"/>
        <n v="3750"/>
        <n v="2587.5"/>
        <n v="4125"/>
        <n v="4050"/>
        <n v="3375"/>
        <n v="3099.9999999999995"/>
        <n v="3875"/>
        <n v="3162.5000000000005"/>
        <n v="3299.9999999999995"/>
        <n v="3625"/>
        <n v="2875"/>
        <n v="2750"/>
        <n v="4200"/>
        <n v="3250"/>
        <n v="4387.5"/>
        <n v="4712.5"/>
        <n v="3412.5"/>
        <n v="5600"/>
        <n v="3900"/>
        <n v="3575"/>
        <n v="5800"/>
        <n v="3737.5"/>
        <n v="6150"/>
        <n v="4350"/>
        <n v="5037.5"/>
        <n v="6200"/>
        <n v="6337.5"/>
        <n v="6475.0000000000009"/>
        <n v="5200"/>
        <n v="5625"/>
        <n v="5550.0000000000009"/>
        <n v="4262.5"/>
        <n v="3987.5000000000005"/>
        <n v="5425.0000000000009"/>
        <n v="5250.0000000000009"/>
        <n v="3850.0000000000005"/>
        <n v="3712.5000000000005"/>
        <n v="4225"/>
        <n v="4900.0000000000009"/>
        <n v="5850.0000000000009"/>
        <n v="4550"/>
        <n v="5600.0000000000009"/>
        <n v="2475"/>
        <n v="3037.5"/>
        <n v="4062.5"/>
        <n v="4537.5"/>
        <n v="2137.5"/>
        <n v="1237.5"/>
        <n v="962.50000000000011"/>
        <n v="500"/>
        <n v="962.49999999999989"/>
        <n v="787.5"/>
        <n v="787.50000000000011"/>
        <n v="400"/>
        <n v="1000"/>
        <n v="900"/>
        <n v="337.5"/>
        <n v="750"/>
        <n v="1125"/>
        <n v="600"/>
        <n v="2970"/>
        <n v="1100"/>
        <n v="875"/>
        <n v="1625"/>
        <n v="1125.0000000000002"/>
        <n v="800"/>
        <n v="700"/>
        <n v="1925.0000000000002"/>
        <n v="1462.5000000000002"/>
        <n v="2062.5"/>
        <n v="1350.0000000000002"/>
        <n v="1375"/>
        <n v="2550"/>
        <n v="1250"/>
        <n v="625"/>
        <n v="1624.9999999999998"/>
        <n v="975"/>
        <n v="1500"/>
        <n v="1200"/>
        <n v="1949.9999999999998"/>
        <n v="1450"/>
        <n v="2175"/>
        <n v="1575"/>
        <n v="1837.4999999999998"/>
        <n v="1687.5"/>
        <n v="2275"/>
        <n v="1662.5"/>
        <n v="1487.5"/>
        <n v="1750"/>
        <n v="2025"/>
        <n v="1400.0000000000002"/>
        <n v="1575.0000000000002"/>
        <n v="1399.9999999999998"/>
        <n v="2100.0000000000005"/>
        <n v="1312.4999999999998"/>
        <n v="1275.0000000000002"/>
        <n v="1137.5"/>
        <n v="1800.0000000000002"/>
        <n v="1499.9999999999998"/>
        <n v="2325.0000000000005"/>
        <n v="1562.4999999999998"/>
        <n v="2887.5000000000005"/>
        <n v="4650"/>
        <n v="1912.5"/>
        <n v="1600"/>
        <n v="2900"/>
        <n v="2850"/>
        <n v="4725"/>
        <n v="1012.5"/>
        <n v="300"/>
        <n v="687.49999999999989"/>
        <n v="562.5"/>
        <n v="612.50000000000011"/>
        <n v="200"/>
        <n v="2225"/>
        <n v="112.5"/>
        <n v="450"/>
        <n v="2820"/>
        <n v="1050.0000000000002"/>
        <n v="825.00000000000011"/>
        <n v="550"/>
        <n v="812.5"/>
        <n v="1750.0000000000002"/>
        <n v="1500.0000000000002"/>
        <n v="2100"/>
        <n v="1300"/>
        <n v="2625.0000000000005"/>
        <n v="2450.0000000000005"/>
        <n v="3087.5"/>
        <n v="1350"/>
        <n v="1462.4999999999998"/>
        <n v="1200.0000000000002"/>
        <n v="1170.0000000000002"/>
        <n v="1050"/>
        <n v="1875"/>
        <n v="3325.0000000000005"/>
        <n v="1650.0000000000002"/>
        <n v="1225.0000000000002"/>
        <n v="1800"/>
        <n v="2199.9999999999995"/>
        <n v="1649.9999999999998"/>
        <n v="2062.4999999999995"/>
        <n v="3300"/>
        <n v="1950"/>
        <n v="4800"/>
        <n v="3562.5"/>
        <n v="3600.0000000000005"/>
        <n v="3900.0000000000009"/>
        <n v="2700.0000000000005"/>
        <n v="2400.0000000000005"/>
        <n v="2800.0000000000005"/>
        <n v="3375.0000000000005"/>
        <n v="3300.0000000000005"/>
        <n v="3575.0000000000009"/>
        <n v="2250.0000000000005"/>
        <n v="2812.5000000000005"/>
        <n v="3450.0000000000005"/>
        <n v="3737.5000000000009"/>
        <n v="2550.0000000000005"/>
        <n v="3562.5000000000005"/>
        <n v="4050.0000000000005"/>
        <n v="4387.5000000000009"/>
        <n v="2850.0000000000005"/>
        <n v="3750.0000000000005"/>
        <n v="1275"/>
        <n v="1700"/>
        <n v="1900"/>
        <n v="1999.9999999999998"/>
        <n v="1924.9999999999998"/>
        <n v="2112.5"/>
        <n v="2437.5"/>
        <n v="1650"/>
        <n v="5312.5000000000009"/>
        <n v="4375"/>
        <n v="4025.0000000000005"/>
        <n v="3675.0000000000005"/>
        <n v="4462.5000000000009"/>
        <n v="5075.0000000000009"/>
        <n v="5062.5000000000009"/>
        <n v="3500.0000000000005"/>
        <n v="4200.0000000000009"/>
        <n v="2925.0000000000005"/>
        <n v="2600.0000000000005"/>
        <n v="3000.0000000000005"/>
        <n v="2975.0000000000005"/>
        <n v="3150.0000000000005"/>
        <n v="1787.5000000000002"/>
        <n v="2337.5"/>
        <n v="4000.0000000000009"/>
        <n v="4550.0000000000009"/>
        <n v="3250.0000000000005"/>
        <n v="3187.5000000000005"/>
        <n v="2762.4999999999995"/>
        <n v="2112.4999999999995"/>
        <n v="1225"/>
        <n v="2437.4999999999995"/>
        <n v="3849.9999999999995"/>
        <n v="6750"/>
        <n v="6600"/>
        <n v="5737.5000000000009"/>
        <n v="4887.5000000000009"/>
        <n v="5750"/>
        <n v="6587.5000000000009"/>
        <n v="6000.0000000000009"/>
        <n v="4687.5000000000009"/>
        <n v="4312.5000000000009"/>
        <n v="4312.5"/>
        <n v="4500.0000000000009"/>
        <n v="3150.0000000000009"/>
        <n v="2800.0000000000009"/>
        <n v="3400.0000000000005"/>
        <n v="4062.5000000000009"/>
        <n v="3825.0000000000005"/>
        <n v="5225.0000000000009"/>
        <n v="6375.0000000000018"/>
        <n v="4400.0000000000009"/>
        <n v="4275.0000000000009"/>
        <n v="5462.5000000000009"/>
        <n v="2799.9999999999995"/>
        <n v="4815"/>
        <n v="2712.5000000000005"/>
        <n v="3487.5"/>
        <n v="4612.5"/>
        <n v="3262.5"/>
        <n v="2537.5000000000005"/>
        <n v="5885.0000000000009"/>
        <n v="6450"/>
        <n v="5400.0000000000009"/>
        <n v="6825.0000000000009"/>
        <n v="7312.5"/>
        <n v="5775.0000000000009"/>
        <n v="4250.0000000000009"/>
        <n v="4950.0000000000009"/>
        <n v="4125.0000000000009"/>
        <n v="3625.0000000000009"/>
        <n v="3500.0000000000009"/>
        <n v="3725.0000000000009"/>
        <n v="3875.0000000000009"/>
        <n v="5950"/>
        <n v="6125"/>
        <n v="300.00000000000006"/>
        <n v="674.99999999999989"/>
        <n v="525"/>
        <n v="225.00000000000003"/>
        <n v="1780"/>
        <n v="525.00000000000011"/>
        <n v="87.5"/>
        <n v="375"/>
        <n v="250"/>
        <n v="675.00000000000011"/>
        <n v="412.49999999999994"/>
        <n v="700.00000000000011"/>
        <n v="675"/>
        <n v="1000.0000000000002"/>
        <n v="312.5"/>
        <n v="437.5"/>
        <n v="1687.4999999999998"/>
        <n v="350"/>
        <n v="262.5"/>
        <n v="337.49999999999994"/>
        <n v="999.99999999999977"/>
        <n v="580"/>
        <n v="1349.9999999999998"/>
        <n v="2612.4999999999995"/>
        <n v="1649.9999999999995"/>
        <n v="1462.5"/>
        <n v="2012.4999999999998"/>
        <n v="2300"/>
        <n v="3437.5000000000005"/>
        <n v="2337.4999999999995"/>
        <n v="2587.5000000000005"/>
        <n v="1400"/>
        <n v="1425"/>
        <n v="1312.5000000000002"/>
        <n v="1487.5000000000002"/>
        <n v="1687.5000000000005"/>
        <n v="1437.5000000000002"/>
        <n v="1087.4999999999998"/>
        <n v="1875.0000000000005"/>
        <n v="1199.9999999999998"/>
        <n v="3100"/>
        <n v="4537.4999999999991"/>
        <n v="2375"/>
        <n v="3987.4999999999995"/>
        <n v="3712.4999999999995"/>
        <n v="2012.5000000000002"/>
        <n v="2025.0000000000002"/>
        <n v="2612.5"/>
        <n v="2474.9999999999995"/>
        <n v="4399.9999999999991"/>
        <n v="2749.9999999999995"/>
        <n v="150.00000000000003"/>
        <n v="1680"/>
        <n v="450.00000000000006"/>
        <n v="0"/>
        <n v="187.50000000000003"/>
        <n v="1890"/>
        <n v="500.00000000000011"/>
        <n v="350.00000000000006"/>
        <n v="87.500000000000014"/>
        <n v="249.99999999999997"/>
        <n v="824.99999999999989"/>
        <n v="1237.5000000000002"/>
        <n v="375.00000000000006"/>
        <n v="700.00000000000023"/>
        <n v="150"/>
        <n v="225"/>
        <n v="75"/>
        <n v="99.999999999999986"/>
        <n v="285.00000000000006"/>
        <n v="499.99999999999994"/>
        <n v="1099.9999999999995"/>
        <n v="2249.9999999999995"/>
        <n v="749.99999999999989"/>
        <n v="1374.9999999999995"/>
        <n v="1562.5"/>
        <n v="1312.5"/>
        <n v="1300.0000000000005"/>
        <n v="712.49999999999989"/>
        <n v="750.00000000000023"/>
        <n v="687.5"/>
        <n v="1100.0000000000005"/>
        <n v="699.99999999999977"/>
        <n v="1450.0000000000005"/>
        <n v="862.49999999999977"/>
        <n v="1662.5000000000002"/>
        <n v="900.00000000000011"/>
        <n v="1250.0000000000002"/>
        <n v="2124.9999999999995"/>
        <n v="750.00000000000011"/>
        <n v="600.00000000000011"/>
        <n v="1880"/>
        <n v="175"/>
        <n v="2722.4999999999995"/>
        <n v="2887.4999999999995"/>
        <n v="3024.9999999999995"/>
        <n v="1099.9999999999998"/>
        <n v="650"/>
        <n v="1072.5"/>
        <n v="1512.5000000000002"/>
        <n v="1512.4999999999998"/>
        <n v="1787.4999999999998"/>
        <n v="5075"/>
        <n v="6400"/>
        <n v="5525.0000000000009"/>
        <n v="5100.0000000000009"/>
        <n v="4675.0000000000009"/>
        <n v="6375.0000000000009"/>
        <n v="5437.5000000000009"/>
        <n v="3674.9999999999995"/>
        <n v="3850.0000000000009"/>
        <n v="2437.5000000000005"/>
        <n v="2112.5000000000005"/>
        <n v="3087.5000000000005"/>
        <n v="5950.0000000000018"/>
        <n v="4987.5000000000009"/>
        <n v="3450"/>
        <n v="2762.5"/>
        <n v="1237.4999999999998"/>
        <n v="4024.9999999999995"/>
        <n v="5362.4999999999991"/>
        <n v="4900"/>
        <n v="4887.5"/>
        <n v="8250"/>
        <n v="8100"/>
        <n v="7125.0000000000009"/>
        <n v="6650.0000000000009"/>
        <n v="6175"/>
        <n v="7150.0000000000009"/>
        <n v="8075.0000000000009"/>
        <n v="7012.5000000000009"/>
        <n v="3799.9999999999995"/>
        <n v="4037.5000000000005"/>
        <n v="6800.0000000000018"/>
        <n v="4800.0000000000009"/>
        <n v="4725.0000000000009"/>
        <n v="5937.5000000000009"/>
        <n v="3025.0000000000005"/>
        <n v="1899.9999999999998"/>
        <n v="3915"/>
        <n v="1699.9999999999998"/>
        <n v="1837.5000000000002"/>
        <n v="1799.9999999999998"/>
        <n v="4785"/>
        <n v="6012.5"/>
        <n v="4350.0000000000009"/>
        <n v="3250.0000000000009"/>
        <n v="3125.0000000000009"/>
        <n v="2500.0000000000005"/>
        <n v="4650.0000000000009"/>
        <n v="2725.0000000000005"/>
        <n v="2875.0000000000005"/>
        <n v="3400"/>
        <n v="3280"/>
        <n v="4100"/>
        <n v="2362.5000000000005"/>
        <n v="3575.0000000000005"/>
        <n v="2137.5000000000005"/>
        <n v="2340.0000000000005"/>
        <n v="2475.0000000000005"/>
        <n v="562.50000000000011"/>
        <n v="1950.0000000000002"/>
        <n v="1012.5000000000001"/>
        <n v="625.00000000000011"/>
        <n v="1950.0000000000005"/>
        <n v="787.49999999999989"/>
        <n v="4262.4999999999991"/>
        <n v="4224.9999999999991"/>
        <n v="7350"/>
        <n v="7225"/>
        <n v="6300"/>
        <n v="2475.0000000000009"/>
        <n v="2887.5000000000009"/>
        <n v="1750.0000000000005"/>
        <n v="4875.0000000000009"/>
        <n v="5625.0000000000018"/>
        <n v="3800.0000000000009"/>
        <n v="1124.9999999999998"/>
        <n v="2695"/>
        <n v="1187.5"/>
        <n v="974.99999999999977"/>
        <n v="1687.5000000000002"/>
        <n v="3975"/>
        <n v="3375.0000000000009"/>
        <n v="2400.0000000000009"/>
        <n v="3750.0000000000009"/>
        <n v="2300.0000000000009"/>
        <n v="1700.0000000000005"/>
        <n v="1600.0000000000005"/>
        <n v="2000.0000000000005"/>
        <n v="2002.5000000000005"/>
        <n v="4062.4999999999995"/>
        <n v="850"/>
        <n v="687.50000000000011"/>
        <n v="2170"/>
        <n v="875.00000000000023"/>
        <n v="550.00000000000023"/>
        <n v="2480"/>
        <n v="1137.5000000000002"/>
        <n v="1749.9999999999998"/>
        <n v="1050.0000000000005"/>
        <n v="937.50000000000023"/>
        <n v="1900.0000000000005"/>
        <n v="812.50000000000023"/>
        <n v="1200.0000000000005"/>
        <n v="412.50000000000006"/>
        <n v="737.50000000000011"/>
        <n v="1999.9999999999993"/>
        <n v="2924.9999999999995"/>
        <n v="1574.9999999999998"/>
        <n v="2249.9999999999991"/>
        <n v="712.50000000000011"/>
        <n v="650.00000000000023"/>
        <n v="1812.5"/>
        <n v="937.5"/>
        <n v="637.50000000000011"/>
        <n v="600.00000000000023"/>
        <n v="2010.0000000000002"/>
        <n v="800.00000000000023"/>
        <n v="1875.0000000000002"/>
        <n v="487.50000000000023"/>
        <n v="2345"/>
        <n v="1125.0000000000005"/>
        <n v="1000.0000000000005"/>
        <n v="850.00000000000023"/>
        <n v="1650.0000000000005"/>
        <n v="1187.5000000000002"/>
        <n v="1062.5000000000002"/>
        <n v="1837.5000000000005"/>
        <n v="325.00000000000006"/>
        <n v="1725"/>
        <n v="825"/>
        <n v="690.00000000000023"/>
        <n v="2024.9999999999993"/>
        <n v="1599.9999999999998"/>
        <n v="1100.0000000000002"/>
        <n v="787.50000000000023"/>
        <n v="899.99999999999989"/>
        <n v="3087.4999999999995"/>
        <n v="1350.0000000000005"/>
        <n v="1800.0000000000005"/>
        <n v="5600.0000000000018"/>
        <n v="6400.0000000000018"/>
        <n v="1187.4999999999998"/>
        <n v="2175.0000000000005"/>
        <n v="1437.4999999999998"/>
        <n v="1274.9999999999998"/>
        <n v="1424.9999999999998"/>
        <n v="1912.5000000000002"/>
        <n v="1662.4999999999995"/>
        <n v="1375.0000000000002"/>
        <n v="1837.4999999999995"/>
        <n v="4225.0000000000009"/>
        <n v="3437.5000000000009"/>
        <n v="2375.0000000000005"/>
        <n v="2125.0000000000005"/>
        <n v="2750.0000000000005"/>
        <n v="3025.0000000000009"/>
        <n v="3937.5000000000005"/>
        <n v="2700.0000000000009"/>
        <n v="2025.0000000000005"/>
        <n v="1575.0000000000005"/>
        <n v="1462.5000000000005"/>
        <n v="4300"/>
        <n v="3570"/>
        <n v="1724.9999999999995"/>
        <n v="1799.9999999999995"/>
        <n v="5774.9999999999991"/>
        <n v="3600.0000000000009"/>
        <n v="3037.5000000000009"/>
        <n v="2925.0000000000009"/>
        <n v="3127.5000000000009"/>
        <n v="6187.5"/>
        <n v="7525.0000000000009"/>
        <n v="6562.5"/>
        <n v="3237.5000000000005"/>
        <n v="1812.5000000000005"/>
        <n v="3412.5000000000005"/>
        <n v="2760"/>
        <n v="1150"/>
        <n v="1249.9999999999998"/>
        <n v="4252.5"/>
        <n v="2999.9999999999995"/>
        <n v="4749.9999999999991"/>
        <n v="6125.0000000000009"/>
        <n v="6662.5"/>
        <n v="2012.5000000000005"/>
        <n v="1925.0000000000005"/>
        <n v="2275.0000000000005"/>
        <n v="2380.0000000000009"/>
        <n v="3900.0000000000014"/>
        <n v="5437.5"/>
        <n v="5812.5"/>
        <n v="2310"/>
        <n v="950"/>
        <n v="812.49999999999977"/>
        <n v="874.99999999999977"/>
        <n v="3577.5"/>
        <n v="3999.9999999999995"/>
        <n v="3900.0000000000005"/>
        <n v="2200.0000000000005"/>
        <n v="2900.0000000000005"/>
        <n v="1275.0000000000005"/>
        <n v="1600.0000000000002"/>
        <n v="1250.0000000000005"/>
        <n v="1557.5000000000007"/>
        <n v="3250.0000000000014"/>
        <n v="4600"/>
        <n v="6187.5000000000009"/>
        <n v="3412.5000000000009"/>
        <n v="999.99999999999989"/>
        <n v="437.50000000000006"/>
        <n v="2340"/>
        <n v="875.00000000000011"/>
        <n v="962.50000000000023"/>
        <n v="990"/>
        <n v="950.00000000000034"/>
        <n v="549.99999999999989"/>
        <n v="1062.5"/>
        <n v="599.99999999999989"/>
        <n v="1425.0000000000002"/>
        <n v="2980"/>
        <n v="2499.9999999999995"/>
        <n v="3374.9999999999995"/>
        <n v="937.50000000000045"/>
        <n v="875.00000000000034"/>
        <n v="1875.0000000000007"/>
        <n v="900.00000000000057"/>
        <n v="1185.0000000000007"/>
        <n v="3937.5"/>
        <n v="1625.0000000000005"/>
        <n v="675.00000000000034"/>
        <n v="600.00000000000034"/>
        <n v="1290"/>
        <n v="399.99999999999989"/>
        <n v="449.99999999999989"/>
        <n v="2680"/>
        <n v="1912.4999999999998"/>
        <n v="1800.0000000000007"/>
        <n v="525.00000000000023"/>
        <n v="850.00000000000057"/>
        <n v="550.00000000000034"/>
        <n v="825.00000000000023"/>
        <n v="1375.0000000000007"/>
        <n v="562.50000000000045"/>
        <n v="800.00000000000057"/>
        <n v="2062.5000000000005"/>
        <n v="562.50000000000034"/>
        <n v="1562.5000000000005"/>
        <n v="1140"/>
        <n v="275.00000000000006"/>
        <n v="249.99999999999994"/>
        <n v="337.50000000000006"/>
        <n v="299.99999999999994"/>
        <n v="975.00000000000011"/>
        <n v="2380"/>
        <n v="1500.0000000000005"/>
        <n v="412.50000000000023"/>
        <n v="375.00000000000017"/>
        <n v="700.00000000000045"/>
        <n v="450.00000000000028"/>
        <n v="400.00000000000023"/>
        <n v="1187.5000000000005"/>
        <n v="450.0000000000004"/>
        <n v="612.50000000000045"/>
        <n v="3187.5"/>
        <n v="450.00000000000023"/>
        <n v="1090"/>
        <n v="250.00000000000006"/>
        <n v="199.99999999999994"/>
        <n v="2280"/>
        <n v="1012.4999999999999"/>
        <n v="1400.0000000000005"/>
        <n v="337.50000000000017"/>
        <n v="975.00000000000034"/>
        <n v="650.00000000000034"/>
        <n v="350.00000000000023"/>
        <n v="412.50000000000034"/>
        <n v="1512.5000000000005"/>
        <n v="874.99999999999989"/>
        <n v="1980"/>
        <n v="877.5"/>
        <n v="1485.0000000000002"/>
        <n v="450.00000000000011"/>
        <n v="187.49999999999997"/>
        <n v="624.99999999999989"/>
        <n v="1374.9999999999998"/>
        <n v="780"/>
        <n v="500.00000000000017"/>
        <n v="400.00000000000011"/>
        <n v="374.99999999999994"/>
        <n v="940.00000000000023"/>
        <n v="225.00000000000009"/>
        <n v="149.99999999999997"/>
        <n v="950.00000000000023"/>
        <n v="175.00000000000006"/>
        <n v="3120"/>
        <n v="437.50000000000011"/>
        <n v="1249.9999999999995"/>
        <n v="770.00000000000011"/>
        <n v="112.49999999999997"/>
        <n v="900.00000000000023"/>
        <n v="150.00000000000006"/>
        <n v="900.00000000000034"/>
        <n v="312.50000000000006"/>
        <n v="857.50000000000011"/>
        <n v="2274.9999999999995"/>
        <n v="1300.0000000000002"/>
        <n v="3270"/>
        <n v="945.00000000000011"/>
        <n v="2599.9999999999995"/>
        <n v="1710.0000000000002"/>
        <n v="437.49999999999989"/>
        <n v="1700.0000000000002"/>
        <n v="2762.5000000000005"/>
        <n v="1499.9999999999995"/>
        <n v="2024.9999999999998"/>
        <n v="1032.5"/>
        <n v="1557.5000000000002"/>
        <n v="2349.9999999999995"/>
        <n v="2624.9999999999995"/>
        <n v="1299.9999999999998"/>
        <n v="612.5"/>
        <n v="2180"/>
        <n v="3134.9999999999995"/>
        <n v="3574.9999999999995"/>
        <n v="1760.0000000000002"/>
        <n v="1787.5"/>
        <n v="1732.5000000000002"/>
        <n v="3124.9999999999995"/>
        <n v="2374.9999999999995"/>
        <n v="2080"/>
        <n v="2997.4999999999995"/>
        <n v="3437.4999999999995"/>
        <n v="1622.5000000000002"/>
        <n v="2874.9999999999995"/>
        <n v="3162.4999999999995"/>
        <n v="699.99999999999989"/>
        <n v="2452.5"/>
        <n v="3420"/>
        <n v="1920.0000000000002"/>
        <n v="3867.5"/>
        <n v="2242.5000000000005"/>
        <n v="1625.0000000000002"/>
        <n v="2997.5000000000005"/>
        <n v="3705"/>
        <n v="1787.5000000000005"/>
        <n v="975.00000000000023"/>
        <n v="2080.0000000000005"/>
      </sharedItems>
    </cacheField>
    <cacheField name="Operating Profit" numFmtId="6">
      <sharedItems containsSemiMixedTypes="0" containsString="0" containsNumber="1" minValue="0" maxValue="3900" count="1356">
        <n v="3000"/>
        <n v="1500"/>
        <n v="1400"/>
        <n v="1338.75"/>
        <n v="1620"/>
        <n v="1250"/>
        <n v="3125"/>
        <n v="1350"/>
        <n v="1330"/>
        <n v="1299.375"/>
        <n v="3050"/>
        <n v="1387.5"/>
        <n v="1260"/>
        <n v="1530"/>
        <n v="1187.5"/>
        <n v="1485"/>
        <n v="3660"/>
        <n v="1526.25"/>
        <n v="1575"/>
        <n v="1487.5"/>
        <n v="1625"/>
        <n v="3750"/>
        <n v="1650"/>
        <n v="1618.75"/>
        <n v="1706.25"/>
        <n v="3825"/>
        <n v="1691.2500000000002"/>
        <n v="1662.5"/>
        <n v="1665"/>
        <n v="1787.5"/>
        <n v="1746.875"/>
        <n v="3600"/>
        <n v="3818.75"/>
        <n v="1732.5"/>
        <n v="1684.375"/>
        <n v="1750"/>
        <n v="3737.5"/>
        <n v="1608.75"/>
        <n v="1771"/>
        <n v="3900"/>
        <n v="1828.7499999999998"/>
        <n v="1755"/>
        <n v="787.5"/>
        <n v="1102.5"/>
        <n v="857.5"/>
        <n v="660"/>
        <n v="1225"/>
        <n v="743.75"/>
        <n v="1041.25"/>
        <n v="826.875"/>
        <n v="984.375"/>
        <n v="600"/>
        <n v="918.74999999999989"/>
        <n v="1080"/>
        <n v="675"/>
        <n v="1300"/>
        <n v="944.99999999999989"/>
        <n v="888.125"/>
        <n v="1125"/>
        <n v="708.75"/>
        <n v="1600"/>
        <n v="971.24999999999989"/>
        <n v="1295"/>
        <n v="949.37499999999989"/>
        <n v="810"/>
        <n v="1900"/>
        <n v="1496.25"/>
        <n v="1120"/>
        <n v="877.5"/>
        <n v="2500"/>
        <n v="1540"/>
        <n v="945"/>
        <n v="2437.5"/>
        <n v="1456.875"/>
        <n v="1170"/>
        <n v="2250"/>
        <n v="1406.25"/>
        <n v="843.75"/>
        <n v="2337.5"/>
        <n v="1312.5"/>
        <n v="776.25"/>
        <n v="2062.5"/>
        <n v="1417.5"/>
        <n v="1443.75"/>
        <n v="1518.75"/>
        <n v="2475"/>
        <n v="1085"/>
        <n v="775"/>
        <n v="1356.2500000000002"/>
        <n v="937.5"/>
        <n v="1581.2500000000002"/>
        <n v="581.25000000000011"/>
        <n v="1155"/>
        <n v="725"/>
        <n v="1268.7500000000002"/>
        <n v="862.5"/>
        <n v="1375"/>
        <n v="525.00000000000011"/>
        <n v="1487.5000000000002"/>
        <n v="840"/>
        <n v="1470.0000000000002"/>
        <n v="630.00000000000011"/>
        <n v="1837.5000000000002"/>
        <n v="1649.3750000000002"/>
        <n v="840.00000000000011"/>
        <n v="2160"/>
        <n v="1218.75"/>
        <n v="1950"/>
        <n v="1365"/>
        <n v="1966.2500000000002"/>
        <n v="1160"/>
        <n v="2340"/>
        <n v="1340.625"/>
        <n v="2145"/>
        <n v="1470"/>
        <n v="2055.625"/>
        <n v="2152.5"/>
        <n v="1137.5"/>
        <n v="1876.8750000000002"/>
        <n v="1305"/>
        <n v="2518.75"/>
        <n v="930.00000000000011"/>
        <n v="2218.125"/>
        <n v="1295.0000000000002"/>
        <n v="1820.0000000000002"/>
        <n v="1462.5"/>
        <n v="2812.5"/>
        <n v="870.00000000000011"/>
        <n v="1526.2500000000002"/>
        <n v="832.50000000000011"/>
        <n v="1278.7500000000002"/>
        <n v="996.875"/>
        <n v="2120.6250000000005"/>
        <n v="542.50000000000011"/>
        <n v="1443.7500000000002"/>
        <n v="787.50000000000011"/>
        <n v="1155.0000000000002"/>
        <n v="928.125"/>
        <n v="1901.2500000000002"/>
        <n v="490.00000000000011"/>
        <n v="1196.2500000000002"/>
        <n v="962.5"/>
        <n v="1608.7500000000002"/>
        <n v="877.50000000000011"/>
        <n v="1065.6249999999998"/>
        <n v="2047.5000000000002"/>
        <n v="560.00000000000011"/>
        <n v="980"/>
        <n v="866.25"/>
        <n v="630"/>
        <n v="1050"/>
        <n v="731.25"/>
        <n v="1215"/>
        <n v="1237.5"/>
        <n v="585"/>
        <n v="1168.75"/>
        <n v="562.5"/>
        <n v="1440"/>
        <n v="750"/>
        <n v="780"/>
        <n v="812.5"/>
        <n v="984.37499999999989"/>
        <n v="1040"/>
        <n v="1710"/>
        <n v="1000"/>
        <n v="1023.7499999999999"/>
        <n v="1925.0000000000002"/>
        <n v="910"/>
        <n v="1800"/>
        <n v="1450"/>
        <n v="1181.25"/>
        <n v="2227.5"/>
        <n v="845"/>
        <n v="1700"/>
        <n v="1100"/>
        <n v="1093.75"/>
        <n v="1980.0000000000002"/>
        <n v="1134.375"/>
        <n v="942.5"/>
        <n v="855"/>
        <n v="433.125"/>
        <n v="336.875"/>
        <n v="200"/>
        <n v="336.87499999999994"/>
        <n v="618.75"/>
        <n v="275.625"/>
        <n v="160"/>
        <n v="990"/>
        <n v="350"/>
        <n v="315"/>
        <n v="135"/>
        <n v="262.5"/>
        <n v="900"/>
        <n v="210"/>
        <n v="1188"/>
        <n v="385"/>
        <n v="306.25"/>
        <n v="393.75000000000006"/>
        <n v="280"/>
        <n v="962.50000000000011"/>
        <n v="1150"/>
        <n v="511.87500000000006"/>
        <n v="320"/>
        <n v="393.75"/>
        <n v="360"/>
        <n v="1031.25"/>
        <n v="472.50000000000006"/>
        <n v="687.5"/>
        <n v="1020"/>
        <n v="437.5"/>
        <n v="250"/>
        <n v="812.49999999999989"/>
        <n v="960"/>
        <n v="341.25"/>
        <n v="1200"/>
        <n v="525"/>
        <n v="400"/>
        <n v="420"/>
        <n v="974.99999999999989"/>
        <n v="435"/>
        <n v="652.5"/>
        <n v="472.5"/>
        <n v="735"/>
        <n v="375"/>
        <n v="826.87499999999989"/>
        <n v="506.25"/>
        <n v="682.5"/>
        <n v="498.75"/>
        <n v="595"/>
        <n v="300"/>
        <n v="489.99999999999989"/>
        <n v="735.00000000000011"/>
        <n v="459.37499999999989"/>
        <n v="573.75000000000011"/>
        <n v="900.00000000000011"/>
        <n v="524.99999999999989"/>
        <n v="813.75000000000011"/>
        <n v="546.87499999999989"/>
        <n v="866.25000000000011"/>
        <n v="2406.25"/>
        <n v="1484.9999999999998"/>
        <n v="1649.9999999999998"/>
        <n v="1754.9999999999998"/>
        <n v="1293.75"/>
        <n v="1006.2499999999999"/>
        <n v="2805"/>
        <n v="1599.9999999999998"/>
        <n v="1759.9999999999998"/>
        <n v="1949.9999999999998"/>
        <n v="1010.6250000000001"/>
        <n v="2557.5"/>
        <n v="1595"/>
        <n v="1739.9999999999998"/>
        <n v="1856.2500000000002"/>
        <n v="999.99999999999989"/>
        <n v="1035"/>
        <n v="956.25"/>
        <n v="560"/>
        <n v="1689.9999999999998"/>
        <n v="997.49999999999989"/>
        <n v="2598.75"/>
        <n v="1979.9999999999998"/>
        <n v="1884.9999999999998"/>
        <n v="1868.75"/>
        <n v="2983.7500000000009"/>
        <n v="1051.875"/>
        <n v="354.375"/>
        <n v="119.99999999999999"/>
        <n v="240.62499999999994"/>
        <n v="303.75"/>
        <n v="1175.625"/>
        <n v="196.875"/>
        <n v="245.00000000000003"/>
        <n v="80"/>
        <n v="1223.75"/>
        <n v="44.999999999999993"/>
        <n v="218.75"/>
        <n v="225"/>
        <n v="118.12499999999999"/>
        <n v="1410"/>
        <n v="315.00000000000006"/>
        <n v="288.75"/>
        <n v="192.5"/>
        <n v="243.75"/>
        <n v="1787.5000000000002"/>
        <n v="330"/>
        <n v="494.99999999999994"/>
        <n v="454.99999999999994"/>
        <n v="439.99999999999994"/>
        <n v="398.125"/>
        <n v="1543.75"/>
        <n v="412.5"/>
        <n v="206.24999999999997"/>
        <n v="337.5"/>
        <n v="175"/>
        <n v="180"/>
        <n v="365.62499999999994"/>
        <n v="1443.7500000000005"/>
        <n v="420.00000000000006"/>
        <n v="468.00000000000006"/>
        <n v="367.5"/>
        <n v="1828.7500000000005"/>
        <n v="577.5"/>
        <n v="540"/>
        <n v="428.75000000000006"/>
        <n v="472.49999999999994"/>
        <n v="427.5"/>
        <n v="478.125"/>
        <n v="765"/>
        <n v="550"/>
        <n v="549.99999999999989"/>
        <n v="879.99999999999989"/>
        <n v="577.49999999999989"/>
        <n v="412.49999999999994"/>
        <n v="1320"/>
        <n v="568.75"/>
        <n v="715.00000000000011"/>
        <n v="719.99999999999989"/>
        <n v="780.00000000000011"/>
        <n v="1890"/>
        <n v="1072.5"/>
        <n v="1019.9999999999999"/>
        <n v="1170.0000000000002"/>
        <n v="975"/>
        <n v="1430"/>
        <n v="800"/>
        <n v="1820"/>
        <n v="1080.625"/>
        <n v="1959.3750000000002"/>
        <n v="640"/>
        <n v="1260.0000000000002"/>
        <n v="780.00000000000023"/>
        <n v="945.00000000000023"/>
        <n v="720.00000000000011"/>
        <n v="1400.0000000000005"/>
        <n v="506.25000000000017"/>
        <n v="715.00000000000023"/>
        <n v="787.50000000000023"/>
        <n v="1137.5000000000002"/>
        <n v="421.87500000000011"/>
        <n v="1207.5000000000002"/>
        <n v="747.50000000000023"/>
        <n v="892.50000000000023"/>
        <n v="1225.0000000000005"/>
        <n v="534.37500000000011"/>
        <n v="1417.5000000000002"/>
        <n v="877.50000000000023"/>
        <n v="997.50000000000023"/>
        <n v="855.00000000000011"/>
        <n v="562.50000000000011"/>
        <n v="446.25000000000006"/>
        <n v="340"/>
        <n v="285.00000000000006"/>
        <n v="551.25"/>
        <n v="450"/>
        <n v="240.00000000000003"/>
        <n v="770.00000000000011"/>
        <n v="769.99999999999989"/>
        <n v="494.99999999999989"/>
        <n v="422.5"/>
        <n v="853.12500000000011"/>
        <n v="495"/>
        <n v="390.00000000000006"/>
        <n v="853.125"/>
        <n v="742.49999999999989"/>
        <n v="739.37500000000011"/>
        <n v="1140"/>
        <n v="2175"/>
        <n v="1308.125"/>
        <n v="1316.2499999999998"/>
        <n v="1478.7500000000002"/>
        <n v="1593.7500000000002"/>
        <n v="2266.875"/>
        <n v="1811.2500000000002"/>
        <n v="1235"/>
        <n v="2205.0000000000005"/>
        <n v="1115.6250000000002"/>
        <n v="2283.7500000000005"/>
        <n v="1518.7500000000002"/>
        <n v="1732.5000000000002"/>
        <n v="2250.0000000000005"/>
        <n v="1560.0000000000005"/>
        <n v="1050.0000000000002"/>
        <n v="910.00000000000011"/>
        <n v="1650.0000000000007"/>
        <n v="595.00000000000011"/>
        <n v="625.625"/>
        <n v="1072.5000000000002"/>
        <n v="1265.0000000000002"/>
        <n v="862.50000000000011"/>
        <n v="935"/>
        <n v="1546.8750000000007"/>
        <n v="800.00000000000023"/>
        <n v="1820.0000000000005"/>
        <n v="1225.0000000000002"/>
        <n v="1300.0000000000002"/>
        <n v="1753.1250000000007"/>
        <n v="840.00000000000023"/>
        <n v="343.75"/>
        <n v="500"/>
        <n v="309.375"/>
        <n v="425"/>
        <n v="637.5"/>
        <n v="690.62499999999989"/>
        <n v="633.74999999999989"/>
        <n v="487.49999999999994"/>
        <n v="1154.9999999999998"/>
        <n v="656.25"/>
        <n v="325"/>
        <n v="650"/>
        <n v="1687.5"/>
        <n v="796.87500000000011"/>
        <n v="1980"/>
        <n v="1434.3750000000002"/>
        <n v="1328.1250000000002"/>
        <n v="1221.8750000000002"/>
        <n v="1976.2500000000002"/>
        <n v="1500.0000000000002"/>
        <n v="1171.8750000000002"/>
        <n v="1293.7500000000002"/>
        <n v="1078.125"/>
        <n v="1125.0000000000002"/>
        <n v="850.00000000000011"/>
        <n v="990.00000000000011"/>
        <n v="893.75000000000023"/>
        <n v="1015.6250000000002"/>
        <n v="712.50000000000011"/>
        <n v="956.25000000000011"/>
        <n v="1045.0000000000002"/>
        <n v="1800.0000000000002"/>
        <n v="1593.7500000000005"/>
        <n v="1100.0000000000002"/>
        <n v="1320.0000000000002"/>
        <n v="1068.7500000000002"/>
        <n v="1092.5000000000002"/>
        <n v="2126.25"/>
        <n v="743.75000000000011"/>
        <n v="839.99999999999989"/>
        <n v="1912.5"/>
        <n v="700.00000000000011"/>
        <n v="2166.75"/>
        <n v="678.12500000000011"/>
        <n v="1743.75"/>
        <n v="2075.625"/>
        <n v="1141.875"/>
        <n v="634.37500000000011"/>
        <n v="2648.2500000000005"/>
        <n v="1491.875"/>
        <n v="1522.5"/>
        <n v="2681.25"/>
        <n v="2902.5"/>
        <n v="1588.125"/>
        <n v="1162.5"/>
        <n v="1763.125"/>
        <n v="3237.5000000000005"/>
        <n v="3363.75"/>
        <n v="1890.0000000000002"/>
        <n v="1278.75"/>
        <n v="1819.9999999999998"/>
        <n v="3412.5000000000005"/>
        <n v="3290.625"/>
        <n v="1046.25"/>
        <n v="2775.0000000000005"/>
        <n v="2598.7500000000005"/>
        <n v="978.75"/>
        <n v="1395.625"/>
        <n v="2475.0000000000005"/>
        <n v="2700.0000000000005"/>
        <n v="906.25000000000023"/>
        <n v="2632.5000000000005"/>
        <n v="1400.0000000000002"/>
        <n v="931.25000000000023"/>
        <n v="1162.5000000000002"/>
        <n v="2975"/>
        <n v="3144.375"/>
        <n v="3062.5"/>
        <n v="187.5"/>
        <n v="105.00000000000003"/>
        <n v="202.49999999999997"/>
        <n v="612.50000000000011"/>
        <n v="157.5"/>
        <n v="150"/>
        <n v="78.750000000000014"/>
        <n v="623.00000000000011"/>
        <n v="157.50000000000003"/>
        <n v="30.625000000000004"/>
        <n v="112.5"/>
        <n v="120"/>
        <n v="90.000000000000014"/>
        <n v="75"/>
        <n v="778.75000000000011"/>
        <n v="202.50000000000003"/>
        <n v="70"/>
        <n v="123.74999999999997"/>
        <n v="669.37500000000011"/>
        <n v="210.00000000000003"/>
        <n v="183.75000000000003"/>
        <n v="804.37500000000011"/>
        <n v="405.00000000000006"/>
        <n v="270"/>
        <n v="918.75000000000011"/>
        <n v="214.37500000000006"/>
        <n v="202.5"/>
        <n v="708.75000000000011"/>
        <n v="300.00000000000006"/>
        <n v="109.37500000000001"/>
        <n v="131.25"/>
        <n v="590.625"/>
        <n v="105"/>
        <n v="91.875000000000014"/>
        <n v="101.24999999999999"/>
        <n v="449.99999999999989"/>
        <n v="240"/>
        <n v="174"/>
        <n v="607.49999999999989"/>
        <n v="914.37499999999989"/>
        <n v="371.25"/>
        <n v="288.74999999999994"/>
        <n v="742.49999999999977"/>
        <n v="748.125"/>
        <n v="641.25"/>
        <n v="961.875"/>
        <n v="825.00000000000011"/>
        <n v="534.375"/>
        <n v="573.75"/>
        <n v="911.25"/>
        <n v="675.00000000000011"/>
        <n v="905.62499999999989"/>
        <n v="860.625"/>
        <n v="600.00000000000011"/>
        <n v="1164.375"/>
        <n v="479.99999999999994"/>
        <n v="540.00000000000011"/>
        <n v="520"/>
        <n v="607.50000000000011"/>
        <n v="1113.75"/>
        <n v="680"/>
        <n v="810.00000000000011"/>
        <n v="1282.5000000000002"/>
        <n v="712.5"/>
        <n v="1366.875"/>
        <n v="764.99999999999989"/>
        <n v="1402.5"/>
        <n v="825"/>
        <n v="776.25000000000011"/>
        <n v="1012.5"/>
        <n v="854.99999999999989"/>
        <n v="489.99999999999994"/>
        <n v="875"/>
        <n v="765.625"/>
        <n v="831.25"/>
        <n v="779.99999999999989"/>
        <n v="570"/>
        <n v="656.25000000000011"/>
        <n v="818.12500000000023"/>
        <n v="399.99999999999989"/>
        <n v="500.00000000000011"/>
        <n v="790.62500000000023"/>
        <n v="434.99999999999989"/>
        <n v="750.00000000000011"/>
        <n v="479.99999999999989"/>
        <n v="669.375"/>
        <n v="1705.0000000000002"/>
        <n v="1240"/>
        <n v="1394.9999999999998"/>
        <n v="1670.6249999999998"/>
        <n v="1265"/>
        <n v="989.99999999999989"/>
        <n v="2722.5"/>
        <n v="1569.3749999999998"/>
        <n v="1918.1249999999998"/>
        <n v="2137.5"/>
        <n v="949.99999999999989"/>
        <n v="2392.5"/>
        <n v="1518.7499999999998"/>
        <n v="1406.2499999999998"/>
        <n v="1670.6249999999995"/>
        <n v="1209.9999999999998"/>
        <n v="799.99999999999989"/>
        <n v="1687.5000000000002"/>
        <n v="905.625"/>
        <n v="490.00000000000006"/>
        <n v="1436.8750000000002"/>
        <n v="989.99999999999977"/>
        <n v="2535.0000000000005"/>
        <n v="1979.9999999999993"/>
        <n v="1889.9999999999998"/>
        <n v="1815.0000000000002"/>
        <n v="1099.9999999999998"/>
        <n v="2925.0000000000005"/>
        <n v="665"/>
        <n v="153.125"/>
        <n v="60.000000000000014"/>
        <n v="672"/>
        <n v="140"/>
        <n v="0"/>
        <n v="87.5"/>
        <n v="91.875"/>
        <n v="65.625"/>
        <n v="39.375"/>
        <n v="756"/>
        <n v="175.00000000000003"/>
        <n v="122.50000000000001"/>
        <n v="35.000000000000007"/>
        <n v="87.499999999999986"/>
        <n v="180.00000000000003"/>
        <n v="236.24999999999997"/>
        <n v="245.00000000000006"/>
        <n v="433.12500000000006"/>
        <n v="150.00000000000003"/>
        <n v="60"/>
        <n v="78.75"/>
        <n v="52.5"/>
        <n v="30"/>
        <n v="34.999999999999993"/>
        <n v="337.49999999999994"/>
        <n v="480"/>
        <n v="99.750000000000014"/>
        <n v="174.99999999999997"/>
        <n v="549.99999999999977"/>
        <n v="899.99999999999989"/>
        <n v="262.49999999999994"/>
        <n v="687.49999999999977"/>
        <n v="809.99999999999989"/>
        <n v="914.37500000000011"/>
        <n v="625"/>
        <n v="843.74999999999989"/>
        <n v="673.75000000000023"/>
        <n v="399.99999999999994"/>
        <n v="584.99999999999989"/>
        <n v="585.00000000000011"/>
        <n v="320.62499999999994"/>
        <n v="412.50000000000017"/>
        <n v="275"/>
        <n v="660.00000000000034"/>
        <n v="314.99999999999989"/>
        <n v="652.50000000000011"/>
        <n v="388.12499999999989"/>
        <n v="962.50000000000023"/>
        <n v="2025.0000000000002"/>
        <n v="1687.4999999999998"/>
        <n v="1485.0000000000002"/>
        <n v="2887.5000000000005"/>
        <n v="1856.2499999999998"/>
        <n v="2062.4999999999995"/>
        <n v="2193.7499999999995"/>
        <n v="1552.5000000000002"/>
        <n v="1181.2499999999998"/>
        <n v="3120.0000000000005"/>
        <n v="1499.9999999999998"/>
        <n v="2543.7499999999995"/>
        <n v="1275.0000000000002"/>
        <n v="1718.75"/>
        <n v="1581.25"/>
        <n v="1874.9999999999998"/>
        <n v="708.74999999999989"/>
        <n v="1495.0000000000002"/>
        <n v="682.50000000000011"/>
        <n v="405"/>
        <n v="1235.0000000000002"/>
        <n v="1215.0000000000002"/>
        <n v="956.24999999999966"/>
        <n v="2437.5000000000005"/>
        <n v="2324.9999999999995"/>
        <n v="2274.9999999999995"/>
        <n v="2145.0000000000005"/>
        <n v="1349.9999999999998"/>
        <n v="3412.5000000000014"/>
        <n v="700"/>
        <n v="658"/>
        <n v="244.99999999999997"/>
        <n v="125"/>
        <n v="93.75"/>
        <n v="952.87499999999977"/>
        <n v="168.75"/>
        <n v="1010.6249999999998"/>
        <n v="481.24999999999994"/>
        <n v="359.99999999999994"/>
        <n v="236.25"/>
        <n v="240.62499999999997"/>
        <n v="1058.7499999999998"/>
        <n v="404.99999999999994"/>
        <n v="274.99999999999994"/>
        <n v="866.24999999999977"/>
        <n v="171.87499999999997"/>
        <n v="165"/>
        <n v="162.5"/>
        <n v="428.99999999999994"/>
        <n v="529.375"/>
        <n v="328.12500000000006"/>
        <n v="421.875"/>
        <n v="253.125"/>
        <n v="415.62500000000006"/>
        <n v="562.49999999999989"/>
        <n v="378.12499999999994"/>
        <n v="715"/>
        <n v="390"/>
        <n v="312.5"/>
        <n v="123.75000000000001"/>
        <n v="721.87499999999989"/>
        <n v="1425"/>
        <n v="1268.75"/>
        <n v="890.625"/>
        <n v="2600"/>
        <n v="1105.0000000000002"/>
        <n v="701.25000000000011"/>
        <n v="2200"/>
        <n v="1087.5000000000002"/>
        <n v="551.24999999999989"/>
        <n v="770.00000000000023"/>
        <n v="609.37500000000011"/>
        <n v="528.12500000000011"/>
        <n v="653.125"/>
        <n v="617.50000000000011"/>
        <n v="450.00000000000006"/>
        <n v="378.12500000000006"/>
        <n v="721.87500000000011"/>
        <n v="584.375"/>
        <n v="650.00000000000011"/>
        <n v="478.12500000000006"/>
        <n v="1800.0000000000005"/>
        <n v="1312.5000000000002"/>
        <n v="1190.0000000000005"/>
        <n v="1000.0000000000002"/>
        <n v="1995.0000000000005"/>
        <n v="510"/>
        <n v="531.25"/>
        <n v="247.5"/>
        <n v="1068.75"/>
        <n v="220"/>
        <n v="828.74999999999989"/>
        <n v="227.5"/>
        <n v="495.00000000000006"/>
        <n v="240.00000000000006"/>
        <n v="1265.6250000000002"/>
        <n v="690.625"/>
        <n v="828.75"/>
        <n v="247.49999999999997"/>
        <n v="1811.2499999999998"/>
        <n v="1608.7499999999998"/>
        <n v="1785"/>
        <n v="1466.25"/>
        <n v="3712.5"/>
        <n v="2430"/>
        <n v="1781.2500000000002"/>
        <n v="1995.0000000000002"/>
        <n v="3217.5000000000005"/>
        <n v="2422.5"/>
        <n v="1753.1250000000002"/>
        <n v="1680"/>
        <n v="760"/>
        <n v="1147.5"/>
        <n v="812.50000000000011"/>
        <n v="385.00000000000006"/>
        <n v="934.37500000000023"/>
        <n v="455"/>
        <n v="975.00000000000011"/>
        <n v="807.50000000000011"/>
        <n v="2430.0000000000005"/>
        <n v="1700.0000000000005"/>
        <n v="1440.0000000000002"/>
        <n v="2671.8750000000005"/>
        <n v="1721.25"/>
        <n v="599.99999999999989"/>
        <n v="1058.75"/>
        <n v="1822.5"/>
        <n v="569.99999999999989"/>
        <n v="1761.75"/>
        <n v="503.12500000000006"/>
        <n v="509.99999999999989"/>
        <n v="1670.625"/>
        <n v="459.37500000000006"/>
        <n v="539.99999999999989"/>
        <n v="2153.25"/>
        <n v="1106.875"/>
        <n v="2031.25"/>
        <n v="2362.5"/>
        <n v="1203.125"/>
        <n v="2537.5000000000005"/>
        <n v="2778.75"/>
        <n v="859.37500000000011"/>
        <n v="948.75000000000011"/>
        <n v="2712.5000000000005"/>
        <n v="2705.625"/>
        <n v="2175.0000000000005"/>
        <n v="2103.75"/>
        <n v="1875.0000000000002"/>
        <n v="2160.0000000000005"/>
        <n v="1093.7500000000002"/>
        <n v="2092.5000000000005"/>
        <n v="681.25000000000011"/>
        <n v="1251.25"/>
        <n v="2275"/>
        <n v="2559.375"/>
        <n v="720"/>
        <n v="520.625"/>
        <n v="1640"/>
        <n v="2050"/>
        <n v="2125"/>
        <n v="893.75000000000011"/>
        <n v="2187.5"/>
        <n v="843.75000000000011"/>
        <n v="770"/>
        <n v="928.12500000000011"/>
        <n v="2000"/>
        <n v="2131.25"/>
        <n v="748.12500000000011"/>
        <n v="783.75"/>
        <n v="819.00000000000011"/>
        <n v="367.50000000000006"/>
        <n v="270.00000000000006"/>
        <n v="225.00000000000006"/>
        <n v="673.74999999999989"/>
        <n v="250.00000000000006"/>
        <n v="673.75"/>
        <n v="1491.8749999999995"/>
        <n v="1478.7499999999995"/>
        <n v="2205"/>
        <n v="2528.75"/>
        <n v="2047.4999999999998"/>
        <n v="1636.25"/>
        <n v="2520"/>
        <n v="2170"/>
        <n v="1592.5"/>
        <n v="1190"/>
        <n v="866.25000000000023"/>
        <n v="437.50000000000006"/>
        <n v="350.00000000000006"/>
        <n v="1010.6250000000002"/>
        <n v="660.00000000000011"/>
        <n v="905.62500000000011"/>
        <n v="1706.2500000000002"/>
        <n v="1968.7500000000005"/>
        <n v="1347.5000000000002"/>
        <n v="1520.0000000000005"/>
        <n v="1466.2500000000002"/>
        <n v="419.99999999999989"/>
        <n v="393.74999999999989"/>
        <n v="1347.5"/>
        <n v="356.25"/>
        <n v="341.24999999999989"/>
        <n v="459.37499999999994"/>
        <n v="1987.5"/>
        <n v="1044.9999999999998"/>
        <n v="1897.5000000000002"/>
        <n v="2268.7499999999995"/>
        <n v="742.5"/>
        <n v="2413.125"/>
        <n v="2700"/>
        <n v="2591.875"/>
        <n v="2625"/>
        <n v="643.12499999999989"/>
        <n v="1856.2500000000007"/>
        <n v="960.00000000000023"/>
        <n v="581.875"/>
        <n v="1581.2500000000005"/>
        <n v="1875.0000000000005"/>
        <n v="920.00000000000034"/>
        <n v="510.00000000000011"/>
        <n v="800.00000000000011"/>
        <n v="1588.1250000000005"/>
        <n v="1687.5000000000005"/>
        <n v="600.75000000000011"/>
        <n v="2234.375"/>
        <n v="2550"/>
        <n v="962.49999999999989"/>
        <n v="2323.7499999999995"/>
        <n v="446.25"/>
        <n v="297.5"/>
        <n v="275.00000000000006"/>
        <n v="868"/>
        <n v="306.25000000000006"/>
        <n v="805.00000000000011"/>
        <n v="192.50000000000006"/>
        <n v="992"/>
        <n v="398.12500000000006"/>
        <n v="874.99999999999989"/>
        <n v="367.50000000000011"/>
        <n v="350.00000000000011"/>
        <n v="450.00000000000011"/>
        <n v="665.00000000000011"/>
        <n v="325.00000000000011"/>
        <n v="950"/>
        <n v="420.00000000000011"/>
        <n v="165.00000000000003"/>
        <n v="699.99999999999989"/>
        <n v="258.125"/>
        <n v="472.49999999999989"/>
        <n v="999.99999999999966"/>
        <n v="1169.9999999999998"/>
        <n v="1124.9999999999995"/>
        <n v="415.625"/>
        <n v="249.37500000000003"/>
        <n v="260.00000000000011"/>
        <n v="593.75"/>
        <n v="328.125"/>
        <n v="223.12500000000003"/>
        <n v="240.00000000000011"/>
        <n v="804.00000000000011"/>
        <n v="280.00000000000006"/>
        <n v="284.37500000000006"/>
        <n v="170.62500000000006"/>
        <n v="938"/>
        <n v="393.75000000000011"/>
        <n v="297.50000000000006"/>
        <n v="320.00000000000011"/>
        <n v="1120.0000000000002"/>
        <n v="577.50000000000011"/>
        <n v="425.00000000000011"/>
        <n v="643.12500000000011"/>
        <n v="300.00000000000011"/>
        <n v="130.00000000000003"/>
        <n v="227.49999999999997"/>
        <n v="690"/>
        <n v="241.50000000000006"/>
        <n v="1012.4999999999997"/>
        <n v="1119.9999999999998"/>
        <n v="480.00000000000011"/>
        <n v="559.99999999999989"/>
        <n v="449.99999999999994"/>
        <n v="824.99999999999989"/>
        <n v="959.99999999999989"/>
        <n v="440.00000000000006"/>
        <n v="354.37500000000011"/>
        <n v="1959.9999999999998"/>
        <n v="2380"/>
        <n v="1954.9999999999998"/>
        <n v="1923.75"/>
        <n v="2887.5"/>
        <n v="3239.9999999999995"/>
        <n v="2850"/>
        <n v="2660"/>
        <n v="2502.5"/>
        <n v="3230"/>
        <n v="2100"/>
        <n v="1389.3749999999998"/>
        <n v="1000.0000000000001"/>
        <n v="680.62500000000011"/>
        <n v="1496.2500000000002"/>
        <n v="1785.0000000000002"/>
        <n v="2240.0000000000005"/>
        <n v="2560.0000000000005"/>
        <n v="2008.1250000000005"/>
        <n v="607.5"/>
        <n v="468.75"/>
        <n v="551.25000000000011"/>
        <n v="415.62499999999989"/>
        <n v="506.25000000000011"/>
        <n v="761.25000000000011"/>
        <n v="503.12499999999989"/>
        <n v="1549.9999999999998"/>
        <n v="1704.9999999999998"/>
        <n v="1849.9999999999998"/>
        <n v="2860.0000000000005"/>
        <n v="1619.9999999999998"/>
        <n v="1718.7500000000002"/>
        <n v="919.99999999999989"/>
        <n v="1439.9999999999998"/>
        <n v="818.12499999999977"/>
        <n v="1704.9999999999995"/>
        <n v="914.37499999999977"/>
        <n v="446.24999999999989"/>
        <n v="498.74999999999989"/>
        <n v="612.5"/>
        <n v="206.25"/>
        <n v="406.25"/>
        <n v="247.50000000000003"/>
        <n v="1045"/>
        <n v="701.25"/>
        <n v="1380.0000000000002"/>
        <n v="1150.0000000000002"/>
        <n v="637.50000000000011"/>
        <n v="453.75000000000006"/>
        <n v="487.50000000000006"/>
        <n v="984.37500000000011"/>
        <n v="1250.0000000000005"/>
        <n v="581.87499999999977"/>
        <n v="511.87499999999994"/>
        <n v="412.50000000000006"/>
        <n v="643.12499999999977"/>
        <n v="880"/>
        <n v="515.625"/>
        <n v="360.00000000000006"/>
        <n v="703.12500000000011"/>
        <n v="1020.0000000000002"/>
        <n v="945.00000000000011"/>
        <n v="818.125"/>
        <n v="937.50000000000011"/>
        <n v="1690.0000000000005"/>
        <n v="997.50000000000011"/>
        <n v="1375.0000000000005"/>
        <n v="831.25000000000011"/>
        <n v="765.00000000000011"/>
        <n v="771.87500000000011"/>
        <n v="1210.0000000000005"/>
        <n v="892.50000000000011"/>
        <n v="275.62500000000006"/>
        <n v="721.875"/>
        <n v="1006.2500000000001"/>
        <n v="850"/>
        <n v="1080.0000000000005"/>
        <n v="1200.0000000000002"/>
        <n v="720.00000000000023"/>
        <n v="585.00000000000023"/>
        <n v="796.25"/>
        <n v="1620.0000000000002"/>
        <n v="909.99999999999989"/>
        <n v="875.00000000000011"/>
        <n v="1845"/>
        <n v="618.75000000000011"/>
        <n v="1935"/>
        <n v="1014.9999999999999"/>
        <n v="1606.5"/>
        <n v="453.125"/>
        <n v="517.49999999999989"/>
        <n v="1535.625"/>
        <n v="1550"/>
        <n v="2351.25"/>
        <n v="815.625"/>
        <n v="1347.4999999999998"/>
        <n v="2400"/>
        <n v="2598.7499999999995"/>
        <n v="968.75"/>
        <n v="2536.8750000000005"/>
        <n v="759.37500000000023"/>
        <n v="2325"/>
        <n v="2289.375"/>
        <n v="1181.2500000000002"/>
        <n v="781.87500000000023"/>
        <n v="1237.5000000000002"/>
        <n v="1776.2500000000002"/>
        <n v="3093.75"/>
        <n v="3386.2500000000005"/>
        <n v="1395.0000000000002"/>
        <n v="1898.7500000000002"/>
        <n v="3281.25"/>
        <n v="888.12500000000011"/>
        <n v="725.00000000000023"/>
        <n v="1365.0000000000002"/>
        <n v="675.00000000000023"/>
        <n v="1104"/>
        <n v="474.99999999999994"/>
        <n v="603.75"/>
        <n v="460"/>
        <n v="499.99999999999994"/>
        <n v="1701"/>
        <n v="920"/>
        <n v="1049.9999999999998"/>
        <n v="1924.9999999999998"/>
        <n v="1899.9999999999998"/>
        <n v="1478.75"/>
        <n v="2730"/>
        <n v="1680.0000000000002"/>
        <n v="1595.0000000000002"/>
        <n v="3062.5000000000005"/>
        <n v="2665"/>
        <n v="2035"/>
        <n v="1575.0000000000002"/>
        <n v="857.50000000000011"/>
        <n v="805.00000000000023"/>
        <n v="796.25000000000011"/>
        <n v="952.00000000000045"/>
        <n v="1560.0000000000007"/>
        <n v="1640.6250000000002"/>
        <n v="2718.75"/>
        <n v="2730.0000000000005"/>
        <n v="1627.5000000000002"/>
        <n v="1740.0000000000005"/>
        <n v="1653.75"/>
        <n v="2906.25"/>
        <n v="1085.0000000000002"/>
        <n v="704.375"/>
        <n v="575.00000000000011"/>
        <n v="924"/>
        <n v="380"/>
        <n v="324.99999999999994"/>
        <n v="870"/>
        <n v="349.99999999999994"/>
        <n v="1431"/>
        <n v="787.49999999999977"/>
        <n v="1512.4999999999998"/>
        <n v="1705"/>
        <n v="475.00000000000011"/>
        <n v="1160.0000000000002"/>
        <n v="510.00000000000023"/>
        <n v="480.00000000000023"/>
        <n v="437.50000000000011"/>
        <n v="623.00000000000034"/>
        <n v="1300.0000000000007"/>
        <n v="1330.0000000000002"/>
        <n v="2300"/>
        <n v="1421.8750000000002"/>
        <n v="1495.0000000000005"/>
        <n v="1365.0000000000005"/>
        <n v="1378.125"/>
        <n v="936"/>
        <n v="605.00000000000011"/>
        <n v="336.87500000000006"/>
        <n v="440"/>
        <n v="604.99999999999989"/>
        <n v="396"/>
        <n v="844.99999999999989"/>
        <n v="870.00000000000023"/>
        <n v="420.00000000000023"/>
        <n v="930.00000000000023"/>
        <n v="380.00000000000017"/>
        <n v="255.00000000000006"/>
        <n v="219.99999999999997"/>
        <n v="239.99999999999997"/>
        <n v="1192"/>
        <n v="629.99999999999989"/>
        <n v="1249.9999999999998"/>
        <n v="2040"/>
        <n v="2193.75"/>
        <n v="826.87500000000011"/>
        <n v="340.00000000000011"/>
        <n v="875.00000000000023"/>
        <n v="375.00000000000023"/>
        <n v="350.00000000000017"/>
        <n v="750.00000000000034"/>
        <n v="315.00000000000017"/>
        <n v="474.00000000000028"/>
        <n v="1115.625"/>
        <n v="1968.75"/>
        <n v="2170.0000000000005"/>
        <n v="1207.5"/>
        <n v="1140.0000000000002"/>
        <n v="1163.75"/>
        <n v="2156.25"/>
        <n v="650.00000000000023"/>
        <n v="270.00000000000017"/>
        <n v="700.00000000000023"/>
        <n v="240.00000000000014"/>
        <n v="516"/>
        <n v="140.00000000000003"/>
        <n v="159.99999999999997"/>
        <n v="179.99999999999997"/>
        <n v="1072"/>
        <n v="511.87499999999989"/>
        <n v="721.87499999999977"/>
        <n v="892.5"/>
        <n v="1560"/>
        <n v="1210.0000000000002"/>
        <n v="630.00000000000023"/>
        <n v="210.00000000000011"/>
        <n v="195.00000000000011"/>
        <n v="720.00000000000034"/>
        <n v="297.50000000000017"/>
        <n v="220.00000000000014"/>
        <n v="288.75000000000006"/>
        <n v="550.00000000000034"/>
        <n v="196.87500000000014"/>
        <n v="320.00000000000023"/>
        <n v="825.00000000000023"/>
        <n v="1960.0000000000005"/>
        <n v="1080.0000000000002"/>
        <n v="980.00000000000011"/>
        <n v="225.00000000000014"/>
        <n v="375.00000000000011"/>
        <n v="625.00000000000023"/>
        <n v="240.62500000000003"/>
        <n v="456"/>
        <n v="110.00000000000003"/>
        <n v="99.999999999999986"/>
        <n v="214.37500000000003"/>
        <n v="135.00000000000003"/>
        <n v="952"/>
        <n v="165.00000000000011"/>
        <n v="150.00000000000009"/>
        <n v="218.75000000000003"/>
        <n v="245.00000000000014"/>
        <n v="180.00000000000011"/>
        <n v="160.00000000000011"/>
        <n v="210.00000000000006"/>
        <n v="475.00000000000023"/>
        <n v="157.50000000000014"/>
        <n v="245.0000000000002"/>
        <n v="660.00000000000023"/>
        <n v="900.00000000000023"/>
        <n v="1275"/>
        <n v="481.25000000000006"/>
        <n v="183.75000000000006"/>
        <n v="157.50000000000006"/>
        <n v="381.5"/>
        <n v="87.500000000000014"/>
        <n v="69.999999999999972"/>
        <n v="105.00000000000001"/>
        <n v="87.499999999999972"/>
        <n v="798"/>
        <n v="354.37499999999994"/>
        <n v="805"/>
        <n v="529.37499999999989"/>
        <n v="1299.3749999999998"/>
        <n v="131.25000000000006"/>
        <n v="118.12500000000006"/>
        <n v="196.87500000000003"/>
        <n v="341.25000000000011"/>
        <n v="227.50000000000011"/>
        <n v="140.00000000000006"/>
        <n v="122.50000000000007"/>
        <n v="144.37500000000011"/>
        <n v="192.50000000000011"/>
        <n v="529.37500000000011"/>
        <n v="306.24999999999994"/>
        <n v="693"/>
        <n v="1039.5"/>
        <n v="330.00000000000006"/>
        <n v="769.99999999999977"/>
        <n v="263.25"/>
        <n v="206.25000000000003"/>
        <n v="112.50000000000001"/>
        <n v="275.62499999999994"/>
        <n v="643.125"/>
        <n v="168.75000000000003"/>
        <n v="519.75"/>
        <n v="56.249999999999993"/>
        <n v="218.74999999999994"/>
        <n v="262.50000000000006"/>
        <n v="234"/>
        <n v="150.00000000000006"/>
        <n v="75.000000000000014"/>
        <n v="120.00000000000003"/>
        <n v="56.250000000000007"/>
        <n v="149.99999999999997"/>
        <n v="282.00000000000006"/>
        <n v="67.500000000000028"/>
        <n v="225.00000000000003"/>
        <n v="200.00000000000006"/>
        <n v="52.500000000000014"/>
        <n v="131.25000000000003"/>
        <n v="498.75000000000006"/>
        <n v="281.25"/>
        <n v="499.99999999999983"/>
        <n v="231.00000000000003"/>
        <n v="33.749999999999993"/>
        <n v="187.50000000000003"/>
        <n v="180.00000000000006"/>
        <n v="45.000000000000014"/>
        <n v="891"/>
        <n v="393.74999999999994"/>
        <n v="315.00000000000011"/>
        <n v="93.750000000000014"/>
        <n v="506.24999999999989"/>
        <n v="257.25"/>
        <n v="236.25000000000003"/>
        <n v="269.99999999999994"/>
        <n v="520.00000000000011"/>
        <n v="144.375"/>
        <n v="292.5"/>
        <n v="1308"/>
        <n v="455.00000000000011"/>
        <n v="330.00000000000011"/>
        <n v="153.12500000000003"/>
        <n v="183.75"/>
        <n v="330.75"/>
        <n v="1039.9999999999998"/>
        <n v="684.00000000000011"/>
        <n v="260"/>
        <n v="1428"/>
        <n v="680.00000000000011"/>
        <n v="1560.0000000000002"/>
        <n v="880.00000000000023"/>
        <n v="413"/>
        <n v="1690"/>
        <n v="26.25"/>
        <n v="101.25"/>
        <n v="67.5"/>
        <n v="939.99999999999989"/>
        <n v="187.49999999999997"/>
        <n v="224.99999999999997"/>
        <n v="849.99999999999989"/>
        <n v="329.99999999999994"/>
        <n v="389.99999999999994"/>
        <n v="438.74999999999994"/>
        <n v="536.24999999999989"/>
        <n v="245"/>
        <n v="763"/>
        <n v="1097.2499999999998"/>
        <n v="453.74999999999994"/>
        <n v="1251.2499999999998"/>
        <n v="371.24999999999994"/>
        <n v="704.00000000000011"/>
        <n v="536.25"/>
        <n v="633.75"/>
        <n v="606.375"/>
        <n v="90"/>
        <n v="175.00000000000006"/>
        <n v="909.99999999999977"/>
        <n v="374.99999999999994"/>
        <n v="1093.7499999999998"/>
        <n v="831.24999999999977"/>
        <n v="832"/>
        <n v="1198.9999999999998"/>
        <n v="438.75"/>
        <n v="1105"/>
        <n v="486.75000000000006"/>
        <n v="487.5"/>
        <n v="1495"/>
        <n v="979.99999999999989"/>
        <n v="545.125"/>
        <n v="125.00000000000003"/>
        <n v="822.49999999999977"/>
        <n v="962.49999999999977"/>
        <n v="299.99999999999994"/>
        <n v="1006.2499999999998"/>
        <n v="743.74999999999977"/>
        <n v="519.99999999999989"/>
        <n v="564"/>
        <n v="109.375"/>
        <n v="156.25"/>
        <n v="816.74999999999989"/>
        <n v="948.74999999999977"/>
        <n v="309.37499999999994"/>
        <n v="343.74999999999994"/>
        <n v="140.625"/>
        <n v="171.875"/>
        <n v="137.5"/>
        <n v="405.62500000000006"/>
        <n v="1121.25"/>
        <n v="1063.125"/>
        <n v="658.125"/>
        <n v="244.99999999999994"/>
        <n v="455.625"/>
        <n v="1103.625"/>
        <n v="1539"/>
        <n v="1389.375"/>
        <n v="236.24999999999994"/>
        <n v="1547"/>
        <n v="1286.25"/>
        <n v="341.25000000000006"/>
        <n v="1350.0000000000002"/>
        <n v="845.00000000000023"/>
        <n v="672.75000000000011"/>
        <n v="633.75000000000011"/>
        <n v="325.00000000000006"/>
        <n v="1106.8750000000002"/>
        <n v="218.74999999999997"/>
        <n v="406.25000000000006"/>
        <n v="1049.1250000000002"/>
        <n v="156.24999999999997"/>
        <n v="1296.7500000000002"/>
        <n v="446.875"/>
        <n v="446.87500000000006"/>
        <n v="1535.6250000000002"/>
        <n v="528.125"/>
        <n v="365.625"/>
        <n v="1194.375"/>
        <n v="1102.5000000000002"/>
        <n v="625.62500000000023"/>
        <n v="243.75000000000006"/>
        <n v="281.25000000000006"/>
        <n v="682.50000000000023"/>
        <n v="487.50000000000011"/>
        <n v="515.62500000000011"/>
        <n v="1575.0000000000005"/>
        <n v="910.00000000000023"/>
      </sharedItems>
    </cacheField>
    <cacheField name="Operating Margin" numFmtId="9">
      <sharedItems containsSemiMixedTypes="0" containsString="0" containsNumber="1" minValue="0.1" maxValue="0.65000000000000013" count="22">
        <n v="0.5"/>
        <n v="0.3"/>
        <n v="0.35"/>
        <n v="0.25"/>
        <n v="0.45"/>
        <n v="0.35000000000000003"/>
        <n v="0.2"/>
        <n v="0.15000000000000002"/>
        <n v="0.4"/>
        <n v="0.55000000000000004"/>
        <n v="0.30000000000000004"/>
        <n v="0.15"/>
        <n v="0.24999999999999997"/>
        <n v="0.45000000000000007"/>
        <n v="0.1"/>
        <n v="0.39999999999999997"/>
        <n v="0.60000000000000009"/>
        <n v="0.50000000000000011"/>
        <n v="0.44999999999999996"/>
        <n v="0.65000000000000013"/>
        <n v="0.55000000000000016"/>
        <n v="0.49999999999999994"/>
      </sharedItems>
    </cacheField>
    <cacheField name="Months" numFmtId="0" databaseField="0">
      <fieldGroup base="2">
        <rangePr groupBy="months" startDate="2021-01-02T00:00:00" endDate="2021-12-26T00:00:00"/>
        <groupItems count="14">
          <s v="&lt;1/2/2021"/>
          <s v="Jan"/>
          <s v="Feb"/>
          <s v="Mar"/>
          <s v="Apr"/>
          <s v="May"/>
          <s v="Jun"/>
          <s v="Jul"/>
          <s v="Aug"/>
          <s v="Sep"/>
          <s v="Oct"/>
          <s v="Nov"/>
          <s v="Dec"/>
          <s v="&gt;12/26/2021"/>
        </groupItems>
      </fieldGroup>
    </cacheField>
  </cacheFields>
  <extLst>
    <ext xmlns:x14="http://schemas.microsoft.com/office/spreadsheetml/2009/9/main" uri="{725AE2AE-9491-48be-B2B4-4EB974FC3084}">
      <x14:pivotCacheDefinition pivotCacheId="18920433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x v="0"/>
    <x v="0"/>
    <x v="0"/>
    <x v="0"/>
  </r>
  <r>
    <x v="0"/>
    <n v="1185732"/>
    <x v="0"/>
    <x v="0"/>
    <x v="0"/>
    <s v="New York"/>
    <x v="1"/>
    <n v="0.5"/>
    <x v="1"/>
    <x v="1"/>
    <x v="1"/>
    <x v="1"/>
  </r>
  <r>
    <x v="0"/>
    <n v="1185732"/>
    <x v="0"/>
    <x v="0"/>
    <x v="0"/>
    <s v="New York"/>
    <x v="2"/>
    <n v="0.4"/>
    <x v="1"/>
    <x v="2"/>
    <x v="2"/>
    <x v="2"/>
  </r>
  <r>
    <x v="0"/>
    <n v="1185732"/>
    <x v="0"/>
    <x v="0"/>
    <x v="0"/>
    <s v="New York"/>
    <x v="3"/>
    <n v="0.45"/>
    <x v="2"/>
    <x v="3"/>
    <x v="3"/>
    <x v="2"/>
  </r>
  <r>
    <x v="0"/>
    <n v="1185732"/>
    <x v="0"/>
    <x v="0"/>
    <x v="0"/>
    <s v="New York"/>
    <x v="4"/>
    <n v="0.6"/>
    <x v="3"/>
    <x v="4"/>
    <x v="4"/>
    <x v="1"/>
  </r>
  <r>
    <x v="0"/>
    <n v="1185732"/>
    <x v="0"/>
    <x v="0"/>
    <x v="0"/>
    <s v="New York"/>
    <x v="5"/>
    <n v="0.5"/>
    <x v="1"/>
    <x v="1"/>
    <x v="5"/>
    <x v="3"/>
  </r>
  <r>
    <x v="0"/>
    <n v="1185732"/>
    <x v="1"/>
    <x v="0"/>
    <x v="0"/>
    <s v="New York"/>
    <x v="0"/>
    <n v="0.5"/>
    <x v="4"/>
    <x v="5"/>
    <x v="6"/>
    <x v="0"/>
  </r>
  <r>
    <x v="0"/>
    <n v="1185732"/>
    <x v="1"/>
    <x v="0"/>
    <x v="0"/>
    <s v="New York"/>
    <x v="1"/>
    <n v="0.5"/>
    <x v="3"/>
    <x v="6"/>
    <x v="7"/>
    <x v="1"/>
  </r>
  <r>
    <x v="0"/>
    <n v="1185732"/>
    <x v="1"/>
    <x v="0"/>
    <x v="0"/>
    <s v="New York"/>
    <x v="2"/>
    <n v="0.4"/>
    <x v="5"/>
    <x v="7"/>
    <x v="8"/>
    <x v="2"/>
  </r>
  <r>
    <x v="0"/>
    <n v="1185732"/>
    <x v="1"/>
    <x v="0"/>
    <x v="0"/>
    <s v="New York"/>
    <x v="3"/>
    <n v="0.45"/>
    <x v="6"/>
    <x v="8"/>
    <x v="9"/>
    <x v="2"/>
  </r>
  <r>
    <x v="0"/>
    <n v="1185732"/>
    <x v="1"/>
    <x v="0"/>
    <x v="0"/>
    <s v="New York"/>
    <x v="4"/>
    <n v="0.6"/>
    <x v="3"/>
    <x v="4"/>
    <x v="4"/>
    <x v="1"/>
  </r>
  <r>
    <x v="0"/>
    <n v="1185732"/>
    <x v="1"/>
    <x v="0"/>
    <x v="0"/>
    <s v="New York"/>
    <x v="5"/>
    <n v="0.5"/>
    <x v="1"/>
    <x v="1"/>
    <x v="5"/>
    <x v="3"/>
  </r>
  <r>
    <x v="0"/>
    <n v="1185732"/>
    <x v="2"/>
    <x v="0"/>
    <x v="0"/>
    <s v="New York"/>
    <x v="0"/>
    <n v="0.5"/>
    <x v="7"/>
    <x v="9"/>
    <x v="10"/>
    <x v="0"/>
  </r>
  <r>
    <x v="0"/>
    <n v="1185732"/>
    <x v="2"/>
    <x v="0"/>
    <x v="0"/>
    <s v="New York"/>
    <x v="1"/>
    <n v="0.5"/>
    <x v="8"/>
    <x v="10"/>
    <x v="11"/>
    <x v="1"/>
  </r>
  <r>
    <x v="0"/>
    <n v="1185732"/>
    <x v="2"/>
    <x v="0"/>
    <x v="0"/>
    <s v="New York"/>
    <x v="2"/>
    <n v="0.4"/>
    <x v="5"/>
    <x v="7"/>
    <x v="8"/>
    <x v="2"/>
  </r>
  <r>
    <x v="0"/>
    <n v="1185732"/>
    <x v="2"/>
    <x v="0"/>
    <x v="0"/>
    <s v="New York"/>
    <x v="3"/>
    <n v="0.45"/>
    <x v="9"/>
    <x v="11"/>
    <x v="12"/>
    <x v="2"/>
  </r>
  <r>
    <x v="0"/>
    <n v="1185732"/>
    <x v="2"/>
    <x v="0"/>
    <x v="0"/>
    <s v="New York"/>
    <x v="4"/>
    <n v="0.6"/>
    <x v="2"/>
    <x v="12"/>
    <x v="13"/>
    <x v="1"/>
  </r>
  <r>
    <x v="0"/>
    <n v="1185732"/>
    <x v="2"/>
    <x v="0"/>
    <x v="0"/>
    <s v="New York"/>
    <x v="5"/>
    <n v="0.5"/>
    <x v="5"/>
    <x v="13"/>
    <x v="14"/>
    <x v="3"/>
  </r>
  <r>
    <x v="0"/>
    <n v="1185732"/>
    <x v="3"/>
    <x v="0"/>
    <x v="0"/>
    <s v="New York"/>
    <x v="0"/>
    <n v="0.5"/>
    <x v="0"/>
    <x v="0"/>
    <x v="0"/>
    <x v="0"/>
  </r>
  <r>
    <x v="0"/>
    <n v="1185732"/>
    <x v="3"/>
    <x v="0"/>
    <x v="0"/>
    <s v="New York"/>
    <x v="1"/>
    <n v="0.5"/>
    <x v="3"/>
    <x v="6"/>
    <x v="7"/>
    <x v="1"/>
  </r>
  <r>
    <x v="0"/>
    <n v="1185732"/>
    <x v="3"/>
    <x v="0"/>
    <x v="0"/>
    <s v="New York"/>
    <x v="2"/>
    <n v="0.4"/>
    <x v="3"/>
    <x v="11"/>
    <x v="12"/>
    <x v="2"/>
  </r>
  <r>
    <x v="0"/>
    <n v="1185732"/>
    <x v="3"/>
    <x v="0"/>
    <x v="0"/>
    <s v="New York"/>
    <x v="3"/>
    <n v="0.45"/>
    <x v="6"/>
    <x v="8"/>
    <x v="9"/>
    <x v="2"/>
  </r>
  <r>
    <x v="0"/>
    <n v="1185732"/>
    <x v="3"/>
    <x v="0"/>
    <x v="0"/>
    <s v="New York"/>
    <x v="4"/>
    <n v="0.6"/>
    <x v="6"/>
    <x v="14"/>
    <x v="15"/>
    <x v="1"/>
  </r>
  <r>
    <x v="0"/>
    <n v="1185732"/>
    <x v="3"/>
    <x v="0"/>
    <x v="0"/>
    <s v="New York"/>
    <x v="5"/>
    <n v="0.5"/>
    <x v="5"/>
    <x v="13"/>
    <x v="14"/>
    <x v="3"/>
  </r>
  <r>
    <x v="0"/>
    <n v="1185732"/>
    <x v="4"/>
    <x v="0"/>
    <x v="0"/>
    <s v="New York"/>
    <x v="0"/>
    <n v="0.6"/>
    <x v="7"/>
    <x v="15"/>
    <x v="16"/>
    <x v="0"/>
  </r>
  <r>
    <x v="0"/>
    <n v="1185732"/>
    <x v="4"/>
    <x v="0"/>
    <x v="0"/>
    <s v="New York"/>
    <x v="1"/>
    <n v="0.55000000000000004"/>
    <x v="8"/>
    <x v="16"/>
    <x v="17"/>
    <x v="1"/>
  </r>
  <r>
    <x v="0"/>
    <n v="1185732"/>
    <x v="4"/>
    <x v="0"/>
    <x v="0"/>
    <s v="New York"/>
    <x v="2"/>
    <n v="0.5"/>
    <x v="3"/>
    <x v="6"/>
    <x v="18"/>
    <x v="2"/>
  </r>
  <r>
    <x v="0"/>
    <n v="1185732"/>
    <x v="4"/>
    <x v="0"/>
    <x v="0"/>
    <s v="New York"/>
    <x v="3"/>
    <n v="0.5"/>
    <x v="2"/>
    <x v="17"/>
    <x v="19"/>
    <x v="2"/>
  </r>
  <r>
    <x v="0"/>
    <n v="1185732"/>
    <x v="4"/>
    <x v="0"/>
    <x v="0"/>
    <s v="New York"/>
    <x v="4"/>
    <n v="0.6"/>
    <x v="10"/>
    <x v="18"/>
    <x v="18"/>
    <x v="1"/>
  </r>
  <r>
    <x v="0"/>
    <n v="1185732"/>
    <x v="4"/>
    <x v="0"/>
    <x v="0"/>
    <s v="New York"/>
    <x v="5"/>
    <n v="0.65"/>
    <x v="1"/>
    <x v="19"/>
    <x v="20"/>
    <x v="3"/>
  </r>
  <r>
    <x v="0"/>
    <n v="1185732"/>
    <x v="5"/>
    <x v="0"/>
    <x v="0"/>
    <s v="New York"/>
    <x v="0"/>
    <n v="0.6"/>
    <x v="4"/>
    <x v="20"/>
    <x v="21"/>
    <x v="0"/>
  </r>
  <r>
    <x v="0"/>
    <n v="1185732"/>
    <x v="5"/>
    <x v="0"/>
    <x v="0"/>
    <s v="New York"/>
    <x v="1"/>
    <n v="0.55000000000000004"/>
    <x v="1"/>
    <x v="21"/>
    <x v="22"/>
    <x v="1"/>
  </r>
  <r>
    <x v="0"/>
    <n v="1185732"/>
    <x v="5"/>
    <x v="0"/>
    <x v="0"/>
    <s v="New York"/>
    <x v="2"/>
    <n v="0.5"/>
    <x v="8"/>
    <x v="10"/>
    <x v="23"/>
    <x v="2"/>
  </r>
  <r>
    <x v="0"/>
    <n v="1185732"/>
    <x v="5"/>
    <x v="0"/>
    <x v="0"/>
    <s v="New York"/>
    <x v="3"/>
    <n v="0.5"/>
    <x v="3"/>
    <x v="6"/>
    <x v="18"/>
    <x v="2"/>
  </r>
  <r>
    <x v="0"/>
    <n v="1185732"/>
    <x v="5"/>
    <x v="0"/>
    <x v="0"/>
    <s v="New York"/>
    <x v="4"/>
    <n v="0.6"/>
    <x v="3"/>
    <x v="4"/>
    <x v="4"/>
    <x v="1"/>
  </r>
  <r>
    <x v="0"/>
    <n v="1185732"/>
    <x v="5"/>
    <x v="0"/>
    <x v="0"/>
    <s v="New York"/>
    <x v="5"/>
    <n v="0.65"/>
    <x v="11"/>
    <x v="22"/>
    <x v="24"/>
    <x v="3"/>
  </r>
  <r>
    <x v="0"/>
    <n v="1185732"/>
    <x v="6"/>
    <x v="0"/>
    <x v="0"/>
    <s v="New York"/>
    <x v="0"/>
    <n v="0.6"/>
    <x v="12"/>
    <x v="23"/>
    <x v="25"/>
    <x v="0"/>
  </r>
  <r>
    <x v="0"/>
    <n v="1185732"/>
    <x v="6"/>
    <x v="0"/>
    <x v="0"/>
    <s v="New York"/>
    <x v="1"/>
    <n v="0.55000000000000004"/>
    <x v="13"/>
    <x v="24"/>
    <x v="26"/>
    <x v="1"/>
  </r>
  <r>
    <x v="0"/>
    <n v="1185732"/>
    <x v="6"/>
    <x v="0"/>
    <x v="0"/>
    <s v="New York"/>
    <x v="2"/>
    <n v="0.5"/>
    <x v="5"/>
    <x v="13"/>
    <x v="27"/>
    <x v="2"/>
  </r>
  <r>
    <x v="0"/>
    <n v="1185732"/>
    <x v="6"/>
    <x v="0"/>
    <x v="0"/>
    <s v="New York"/>
    <x v="3"/>
    <n v="0.5"/>
    <x v="3"/>
    <x v="6"/>
    <x v="18"/>
    <x v="2"/>
  </r>
  <r>
    <x v="0"/>
    <n v="1185732"/>
    <x v="6"/>
    <x v="0"/>
    <x v="0"/>
    <s v="New York"/>
    <x v="4"/>
    <n v="0.6"/>
    <x v="8"/>
    <x v="25"/>
    <x v="28"/>
    <x v="1"/>
  </r>
  <r>
    <x v="0"/>
    <n v="1185732"/>
    <x v="6"/>
    <x v="0"/>
    <x v="0"/>
    <s v="New York"/>
    <x v="5"/>
    <n v="0.65"/>
    <x v="14"/>
    <x v="26"/>
    <x v="29"/>
    <x v="3"/>
  </r>
  <r>
    <x v="0"/>
    <n v="1185732"/>
    <x v="7"/>
    <x v="0"/>
    <x v="0"/>
    <s v="New York"/>
    <x v="0"/>
    <n v="0.6"/>
    <x v="4"/>
    <x v="20"/>
    <x v="21"/>
    <x v="0"/>
  </r>
  <r>
    <x v="0"/>
    <n v="1185732"/>
    <x v="7"/>
    <x v="0"/>
    <x v="0"/>
    <s v="New York"/>
    <x v="1"/>
    <n v="0.55000000000000004"/>
    <x v="13"/>
    <x v="24"/>
    <x v="26"/>
    <x v="1"/>
  </r>
  <r>
    <x v="0"/>
    <n v="1185732"/>
    <x v="7"/>
    <x v="0"/>
    <x v="0"/>
    <s v="New York"/>
    <x v="2"/>
    <n v="0.5"/>
    <x v="5"/>
    <x v="13"/>
    <x v="27"/>
    <x v="2"/>
  </r>
  <r>
    <x v="0"/>
    <n v="1185732"/>
    <x v="7"/>
    <x v="0"/>
    <x v="0"/>
    <s v="New York"/>
    <x v="3"/>
    <n v="0.5"/>
    <x v="8"/>
    <x v="10"/>
    <x v="23"/>
    <x v="2"/>
  </r>
  <r>
    <x v="0"/>
    <n v="1185732"/>
    <x v="7"/>
    <x v="0"/>
    <x v="0"/>
    <s v="New York"/>
    <x v="4"/>
    <n v="0.6"/>
    <x v="3"/>
    <x v="4"/>
    <x v="4"/>
    <x v="1"/>
  </r>
  <r>
    <x v="0"/>
    <n v="1185732"/>
    <x v="7"/>
    <x v="0"/>
    <x v="0"/>
    <s v="New York"/>
    <x v="5"/>
    <n v="0.65"/>
    <x v="15"/>
    <x v="27"/>
    <x v="30"/>
    <x v="3"/>
  </r>
  <r>
    <x v="0"/>
    <n v="1185732"/>
    <x v="8"/>
    <x v="0"/>
    <x v="0"/>
    <s v="New York"/>
    <x v="0"/>
    <n v="0.6"/>
    <x v="0"/>
    <x v="28"/>
    <x v="31"/>
    <x v="0"/>
  </r>
  <r>
    <x v="0"/>
    <n v="1185732"/>
    <x v="8"/>
    <x v="0"/>
    <x v="0"/>
    <s v="New York"/>
    <x v="1"/>
    <n v="0.55000000000000004"/>
    <x v="1"/>
    <x v="21"/>
    <x v="22"/>
    <x v="1"/>
  </r>
  <r>
    <x v="0"/>
    <n v="1185732"/>
    <x v="8"/>
    <x v="0"/>
    <x v="0"/>
    <s v="New York"/>
    <x v="2"/>
    <n v="0.5"/>
    <x v="8"/>
    <x v="10"/>
    <x v="23"/>
    <x v="2"/>
  </r>
  <r>
    <x v="0"/>
    <n v="1185732"/>
    <x v="8"/>
    <x v="0"/>
    <x v="0"/>
    <s v="New York"/>
    <x v="3"/>
    <n v="0.5"/>
    <x v="3"/>
    <x v="6"/>
    <x v="18"/>
    <x v="2"/>
  </r>
  <r>
    <x v="0"/>
    <n v="1185732"/>
    <x v="8"/>
    <x v="0"/>
    <x v="0"/>
    <s v="New York"/>
    <x v="4"/>
    <n v="0.6"/>
    <x v="3"/>
    <x v="4"/>
    <x v="4"/>
    <x v="1"/>
  </r>
  <r>
    <x v="0"/>
    <n v="1185732"/>
    <x v="8"/>
    <x v="0"/>
    <x v="0"/>
    <s v="New York"/>
    <x v="5"/>
    <n v="0.65"/>
    <x v="1"/>
    <x v="19"/>
    <x v="20"/>
    <x v="3"/>
  </r>
  <r>
    <x v="0"/>
    <n v="1185732"/>
    <x v="9"/>
    <x v="0"/>
    <x v="0"/>
    <s v="New York"/>
    <x v="0"/>
    <n v="0.65"/>
    <x v="16"/>
    <x v="29"/>
    <x v="32"/>
    <x v="0"/>
  </r>
  <r>
    <x v="0"/>
    <n v="1185732"/>
    <x v="9"/>
    <x v="0"/>
    <x v="0"/>
    <s v="New York"/>
    <x v="1"/>
    <n v="0.55000000000000004"/>
    <x v="1"/>
    <x v="21"/>
    <x v="22"/>
    <x v="1"/>
  </r>
  <r>
    <x v="0"/>
    <n v="1185732"/>
    <x v="9"/>
    <x v="0"/>
    <x v="0"/>
    <s v="New York"/>
    <x v="2"/>
    <n v="0.55000000000000004"/>
    <x v="3"/>
    <x v="14"/>
    <x v="33"/>
    <x v="2"/>
  </r>
  <r>
    <x v="0"/>
    <n v="1185732"/>
    <x v="9"/>
    <x v="0"/>
    <x v="0"/>
    <s v="New York"/>
    <x v="3"/>
    <n v="0.55000000000000004"/>
    <x v="10"/>
    <x v="30"/>
    <x v="34"/>
    <x v="2"/>
  </r>
  <r>
    <x v="0"/>
    <n v="1185732"/>
    <x v="9"/>
    <x v="0"/>
    <x v="0"/>
    <s v="New York"/>
    <x v="4"/>
    <n v="0.65"/>
    <x v="10"/>
    <x v="31"/>
    <x v="24"/>
    <x v="1"/>
  </r>
  <r>
    <x v="0"/>
    <n v="1185732"/>
    <x v="9"/>
    <x v="0"/>
    <x v="0"/>
    <s v="New York"/>
    <x v="5"/>
    <n v="0.7"/>
    <x v="1"/>
    <x v="32"/>
    <x v="35"/>
    <x v="3"/>
  </r>
  <r>
    <x v="0"/>
    <n v="1185732"/>
    <x v="10"/>
    <x v="0"/>
    <x v="0"/>
    <s v="New York"/>
    <x v="0"/>
    <n v="0.65"/>
    <x v="17"/>
    <x v="33"/>
    <x v="36"/>
    <x v="0"/>
  </r>
  <r>
    <x v="0"/>
    <n v="1185732"/>
    <x v="10"/>
    <x v="0"/>
    <x v="0"/>
    <s v="New York"/>
    <x v="1"/>
    <n v="0.55000000000000004"/>
    <x v="18"/>
    <x v="34"/>
    <x v="37"/>
    <x v="1"/>
  </r>
  <r>
    <x v="0"/>
    <n v="1185732"/>
    <x v="10"/>
    <x v="0"/>
    <x v="0"/>
    <s v="New York"/>
    <x v="2"/>
    <n v="0.55000000000000004"/>
    <x v="19"/>
    <x v="35"/>
    <x v="38"/>
    <x v="2"/>
  </r>
  <r>
    <x v="0"/>
    <n v="1185732"/>
    <x v="10"/>
    <x v="0"/>
    <x v="0"/>
    <s v="New York"/>
    <x v="3"/>
    <n v="0.55000000000000004"/>
    <x v="3"/>
    <x v="14"/>
    <x v="33"/>
    <x v="2"/>
  </r>
  <r>
    <x v="0"/>
    <n v="1185732"/>
    <x v="10"/>
    <x v="0"/>
    <x v="0"/>
    <s v="New York"/>
    <x v="4"/>
    <n v="0.65"/>
    <x v="10"/>
    <x v="31"/>
    <x v="24"/>
    <x v="1"/>
  </r>
  <r>
    <x v="0"/>
    <n v="1185732"/>
    <x v="10"/>
    <x v="0"/>
    <x v="0"/>
    <s v="New York"/>
    <x v="5"/>
    <n v="0.7"/>
    <x v="18"/>
    <x v="22"/>
    <x v="24"/>
    <x v="3"/>
  </r>
  <r>
    <x v="0"/>
    <n v="1185732"/>
    <x v="11"/>
    <x v="0"/>
    <x v="0"/>
    <s v="New York"/>
    <x v="0"/>
    <n v="0.65"/>
    <x v="0"/>
    <x v="36"/>
    <x v="39"/>
    <x v="0"/>
  </r>
  <r>
    <x v="0"/>
    <n v="1185732"/>
    <x v="11"/>
    <x v="0"/>
    <x v="0"/>
    <s v="New York"/>
    <x v="1"/>
    <n v="0.55000000000000004"/>
    <x v="1"/>
    <x v="21"/>
    <x v="22"/>
    <x v="1"/>
  </r>
  <r>
    <x v="0"/>
    <n v="1185732"/>
    <x v="11"/>
    <x v="0"/>
    <x v="0"/>
    <s v="New York"/>
    <x v="2"/>
    <n v="0.55000000000000004"/>
    <x v="5"/>
    <x v="37"/>
    <x v="40"/>
    <x v="2"/>
  </r>
  <r>
    <x v="0"/>
    <n v="1185732"/>
    <x v="11"/>
    <x v="0"/>
    <x v="0"/>
    <s v="New York"/>
    <x v="3"/>
    <n v="0.55000000000000004"/>
    <x v="3"/>
    <x v="14"/>
    <x v="33"/>
    <x v="2"/>
  </r>
  <r>
    <x v="0"/>
    <n v="1185732"/>
    <x v="11"/>
    <x v="0"/>
    <x v="0"/>
    <s v="New York"/>
    <x v="4"/>
    <n v="0.65"/>
    <x v="3"/>
    <x v="38"/>
    <x v="41"/>
    <x v="1"/>
  </r>
  <r>
    <x v="0"/>
    <n v="1185732"/>
    <x v="11"/>
    <x v="0"/>
    <x v="0"/>
    <s v="New York"/>
    <x v="5"/>
    <n v="0.7"/>
    <x v="1"/>
    <x v="32"/>
    <x v="35"/>
    <x v="3"/>
  </r>
  <r>
    <x v="1"/>
    <n v="1197831"/>
    <x v="12"/>
    <x v="1"/>
    <x v="1"/>
    <s v="Houston"/>
    <x v="0"/>
    <n v="0.25"/>
    <x v="3"/>
    <x v="39"/>
    <x v="42"/>
    <x v="2"/>
  </r>
  <r>
    <x v="1"/>
    <n v="1197831"/>
    <x v="12"/>
    <x v="1"/>
    <x v="1"/>
    <s v="Houston"/>
    <x v="1"/>
    <n v="0.35"/>
    <x v="3"/>
    <x v="40"/>
    <x v="43"/>
    <x v="2"/>
  </r>
  <r>
    <x v="1"/>
    <n v="1197831"/>
    <x v="12"/>
    <x v="1"/>
    <x v="1"/>
    <s v="Houston"/>
    <x v="2"/>
    <n v="0.35"/>
    <x v="20"/>
    <x v="41"/>
    <x v="44"/>
    <x v="2"/>
  </r>
  <r>
    <x v="1"/>
    <n v="1197831"/>
    <x v="12"/>
    <x v="1"/>
    <x v="1"/>
    <s v="Houston"/>
    <x v="3"/>
    <n v="0.35"/>
    <x v="20"/>
    <x v="41"/>
    <x v="43"/>
    <x v="4"/>
  </r>
  <r>
    <x v="1"/>
    <n v="1197831"/>
    <x v="12"/>
    <x v="1"/>
    <x v="1"/>
    <s v="Houston"/>
    <x v="4"/>
    <n v="0.4"/>
    <x v="21"/>
    <x v="42"/>
    <x v="45"/>
    <x v="1"/>
  </r>
  <r>
    <x v="1"/>
    <n v="1197831"/>
    <x v="12"/>
    <x v="1"/>
    <x v="1"/>
    <s v="Houston"/>
    <x v="5"/>
    <n v="0.35"/>
    <x v="20"/>
    <x v="41"/>
    <x v="46"/>
    <x v="0"/>
  </r>
  <r>
    <x v="1"/>
    <n v="1197831"/>
    <x v="13"/>
    <x v="1"/>
    <x v="1"/>
    <s v="Houston"/>
    <x v="0"/>
    <n v="0.25"/>
    <x v="2"/>
    <x v="43"/>
    <x v="47"/>
    <x v="2"/>
  </r>
  <r>
    <x v="1"/>
    <n v="1197831"/>
    <x v="13"/>
    <x v="1"/>
    <x v="1"/>
    <s v="Houston"/>
    <x v="1"/>
    <n v="0.35"/>
    <x v="2"/>
    <x v="44"/>
    <x v="48"/>
    <x v="2"/>
  </r>
  <r>
    <x v="1"/>
    <n v="1197831"/>
    <x v="13"/>
    <x v="1"/>
    <x v="1"/>
    <s v="Houston"/>
    <x v="2"/>
    <n v="0.35"/>
    <x v="22"/>
    <x v="45"/>
    <x v="49"/>
    <x v="2"/>
  </r>
  <r>
    <x v="1"/>
    <n v="1197831"/>
    <x v="13"/>
    <x v="1"/>
    <x v="1"/>
    <s v="Houston"/>
    <x v="3"/>
    <n v="0.35"/>
    <x v="23"/>
    <x v="46"/>
    <x v="50"/>
    <x v="4"/>
  </r>
  <r>
    <x v="1"/>
    <n v="1197831"/>
    <x v="13"/>
    <x v="1"/>
    <x v="1"/>
    <s v="Houston"/>
    <x v="4"/>
    <n v="0.4"/>
    <x v="24"/>
    <x v="47"/>
    <x v="51"/>
    <x v="1"/>
  </r>
  <r>
    <x v="1"/>
    <n v="1197831"/>
    <x v="13"/>
    <x v="1"/>
    <x v="1"/>
    <s v="Houston"/>
    <x v="5"/>
    <n v="0.35"/>
    <x v="20"/>
    <x v="41"/>
    <x v="46"/>
    <x v="0"/>
  </r>
  <r>
    <x v="1"/>
    <n v="1197831"/>
    <x v="14"/>
    <x v="1"/>
    <x v="1"/>
    <s v="Houston"/>
    <x v="0"/>
    <n v="0.3"/>
    <x v="10"/>
    <x v="48"/>
    <x v="52"/>
    <x v="2"/>
  </r>
  <r>
    <x v="1"/>
    <n v="1197831"/>
    <x v="14"/>
    <x v="1"/>
    <x v="1"/>
    <s v="Houston"/>
    <x v="1"/>
    <n v="0.4"/>
    <x v="10"/>
    <x v="49"/>
    <x v="46"/>
    <x v="2"/>
  </r>
  <r>
    <x v="1"/>
    <n v="1197831"/>
    <x v="14"/>
    <x v="1"/>
    <x v="1"/>
    <s v="Houston"/>
    <x v="2"/>
    <n v="0.35"/>
    <x v="20"/>
    <x v="41"/>
    <x v="44"/>
    <x v="2"/>
  </r>
  <r>
    <x v="1"/>
    <n v="1197831"/>
    <x v="14"/>
    <x v="1"/>
    <x v="1"/>
    <s v="Houston"/>
    <x v="3"/>
    <n v="0.4"/>
    <x v="25"/>
    <x v="50"/>
    <x v="53"/>
    <x v="4"/>
  </r>
  <r>
    <x v="1"/>
    <n v="1197831"/>
    <x v="14"/>
    <x v="1"/>
    <x v="1"/>
    <s v="Houston"/>
    <x v="4"/>
    <n v="0.45"/>
    <x v="24"/>
    <x v="39"/>
    <x v="54"/>
    <x v="1"/>
  </r>
  <r>
    <x v="1"/>
    <n v="1197831"/>
    <x v="14"/>
    <x v="1"/>
    <x v="1"/>
    <s v="Houston"/>
    <x v="5"/>
    <n v="0.4"/>
    <x v="26"/>
    <x v="51"/>
    <x v="55"/>
    <x v="0"/>
  </r>
  <r>
    <x v="1"/>
    <n v="1197831"/>
    <x v="15"/>
    <x v="1"/>
    <x v="1"/>
    <s v="Houston"/>
    <x v="0"/>
    <n v="0.3"/>
    <x v="3"/>
    <x v="52"/>
    <x v="56"/>
    <x v="2"/>
  </r>
  <r>
    <x v="1"/>
    <n v="1197831"/>
    <x v="15"/>
    <x v="1"/>
    <x v="1"/>
    <s v="Houston"/>
    <x v="1"/>
    <n v="0.4"/>
    <x v="3"/>
    <x v="11"/>
    <x v="12"/>
    <x v="2"/>
  </r>
  <r>
    <x v="1"/>
    <n v="1197831"/>
    <x v="15"/>
    <x v="1"/>
    <x v="1"/>
    <s v="Houston"/>
    <x v="2"/>
    <n v="0.35"/>
    <x v="27"/>
    <x v="53"/>
    <x v="57"/>
    <x v="2"/>
  </r>
  <r>
    <x v="1"/>
    <n v="1197831"/>
    <x v="15"/>
    <x v="1"/>
    <x v="1"/>
    <s v="Houston"/>
    <x v="3"/>
    <n v="0.4"/>
    <x v="23"/>
    <x v="54"/>
    <x v="58"/>
    <x v="4"/>
  </r>
  <r>
    <x v="1"/>
    <n v="1197831"/>
    <x v="15"/>
    <x v="1"/>
    <x v="1"/>
    <s v="Houston"/>
    <x v="4"/>
    <n v="0.45"/>
    <x v="28"/>
    <x v="45"/>
    <x v="59"/>
    <x v="1"/>
  </r>
  <r>
    <x v="1"/>
    <n v="1197831"/>
    <x v="15"/>
    <x v="1"/>
    <x v="1"/>
    <s v="Houston"/>
    <x v="5"/>
    <n v="0.4"/>
    <x v="9"/>
    <x v="55"/>
    <x v="60"/>
    <x v="0"/>
  </r>
  <r>
    <x v="1"/>
    <n v="1197831"/>
    <x v="16"/>
    <x v="1"/>
    <x v="1"/>
    <s v="Houston"/>
    <x v="0"/>
    <n v="0.3"/>
    <x v="8"/>
    <x v="56"/>
    <x v="61"/>
    <x v="2"/>
  </r>
  <r>
    <x v="1"/>
    <n v="1197831"/>
    <x v="16"/>
    <x v="1"/>
    <x v="1"/>
    <s v="Houston"/>
    <x v="1"/>
    <n v="0.4"/>
    <x v="8"/>
    <x v="57"/>
    <x v="62"/>
    <x v="2"/>
  </r>
  <r>
    <x v="1"/>
    <n v="1197831"/>
    <x v="16"/>
    <x v="1"/>
    <x v="1"/>
    <s v="Houston"/>
    <x v="2"/>
    <n v="0.35"/>
    <x v="29"/>
    <x v="58"/>
    <x v="63"/>
    <x v="2"/>
  </r>
  <r>
    <x v="1"/>
    <n v="1197831"/>
    <x v="16"/>
    <x v="1"/>
    <x v="1"/>
    <s v="Houston"/>
    <x v="3"/>
    <n v="0.4"/>
    <x v="20"/>
    <x v="59"/>
    <x v="12"/>
    <x v="4"/>
  </r>
  <r>
    <x v="1"/>
    <n v="1197831"/>
    <x v="16"/>
    <x v="1"/>
    <x v="1"/>
    <s v="Houston"/>
    <x v="4"/>
    <n v="0.45"/>
    <x v="25"/>
    <x v="52"/>
    <x v="64"/>
    <x v="1"/>
  </r>
  <r>
    <x v="1"/>
    <n v="1197831"/>
    <x v="16"/>
    <x v="1"/>
    <x v="1"/>
    <s v="Houston"/>
    <x v="5"/>
    <n v="0.4"/>
    <x v="5"/>
    <x v="7"/>
    <x v="65"/>
    <x v="0"/>
  </r>
  <r>
    <x v="1"/>
    <n v="1197831"/>
    <x v="17"/>
    <x v="1"/>
    <x v="1"/>
    <s v="Houston"/>
    <x v="0"/>
    <n v="0.4"/>
    <x v="5"/>
    <x v="7"/>
    <x v="8"/>
    <x v="2"/>
  </r>
  <r>
    <x v="1"/>
    <n v="1197831"/>
    <x v="17"/>
    <x v="1"/>
    <x v="1"/>
    <s v="Houston"/>
    <x v="1"/>
    <n v="0.45"/>
    <x v="5"/>
    <x v="60"/>
    <x v="66"/>
    <x v="2"/>
  </r>
  <r>
    <x v="1"/>
    <n v="1197831"/>
    <x v="17"/>
    <x v="1"/>
    <x v="1"/>
    <s v="Houston"/>
    <x v="2"/>
    <n v="0.4"/>
    <x v="9"/>
    <x v="55"/>
    <x v="67"/>
    <x v="2"/>
  </r>
  <r>
    <x v="1"/>
    <n v="1197831"/>
    <x v="17"/>
    <x v="1"/>
    <x v="1"/>
    <s v="Houston"/>
    <x v="3"/>
    <n v="0.4"/>
    <x v="30"/>
    <x v="61"/>
    <x v="7"/>
    <x v="4"/>
  </r>
  <r>
    <x v="1"/>
    <n v="1197831"/>
    <x v="17"/>
    <x v="1"/>
    <x v="1"/>
    <s v="Houston"/>
    <x v="4"/>
    <n v="0.45"/>
    <x v="26"/>
    <x v="62"/>
    <x v="68"/>
    <x v="1"/>
  </r>
  <r>
    <x v="1"/>
    <n v="1197831"/>
    <x v="17"/>
    <x v="1"/>
    <x v="1"/>
    <s v="Houston"/>
    <x v="5"/>
    <n v="0.5"/>
    <x v="1"/>
    <x v="1"/>
    <x v="69"/>
    <x v="0"/>
  </r>
  <r>
    <x v="1"/>
    <n v="1197831"/>
    <x v="18"/>
    <x v="1"/>
    <x v="1"/>
    <s v="Houston"/>
    <x v="0"/>
    <n v="0.4"/>
    <x v="5"/>
    <x v="7"/>
    <x v="8"/>
    <x v="2"/>
  </r>
  <r>
    <x v="1"/>
    <n v="1197831"/>
    <x v="18"/>
    <x v="1"/>
    <x v="1"/>
    <s v="Houston"/>
    <x v="1"/>
    <n v="0.45"/>
    <x v="5"/>
    <x v="60"/>
    <x v="66"/>
    <x v="2"/>
  </r>
  <r>
    <x v="1"/>
    <n v="1197831"/>
    <x v="18"/>
    <x v="1"/>
    <x v="1"/>
    <s v="Houston"/>
    <x v="2"/>
    <n v="0.4"/>
    <x v="14"/>
    <x v="63"/>
    <x v="70"/>
    <x v="2"/>
  </r>
  <r>
    <x v="1"/>
    <n v="1197831"/>
    <x v="18"/>
    <x v="1"/>
    <x v="1"/>
    <s v="Houston"/>
    <x v="3"/>
    <n v="0.4"/>
    <x v="20"/>
    <x v="59"/>
    <x v="12"/>
    <x v="4"/>
  </r>
  <r>
    <x v="1"/>
    <n v="1197831"/>
    <x v="18"/>
    <x v="1"/>
    <x v="1"/>
    <s v="Houston"/>
    <x v="4"/>
    <n v="0.45"/>
    <x v="20"/>
    <x v="40"/>
    <x v="71"/>
    <x v="1"/>
  </r>
  <r>
    <x v="1"/>
    <n v="1197831"/>
    <x v="18"/>
    <x v="1"/>
    <x v="1"/>
    <s v="Houston"/>
    <x v="5"/>
    <n v="0.5"/>
    <x v="18"/>
    <x v="64"/>
    <x v="72"/>
    <x v="0"/>
  </r>
  <r>
    <x v="1"/>
    <n v="1197831"/>
    <x v="19"/>
    <x v="1"/>
    <x v="1"/>
    <s v="Houston"/>
    <x v="0"/>
    <n v="0.4"/>
    <x v="8"/>
    <x v="57"/>
    <x v="62"/>
    <x v="2"/>
  </r>
  <r>
    <x v="1"/>
    <n v="1197831"/>
    <x v="19"/>
    <x v="1"/>
    <x v="1"/>
    <s v="Houston"/>
    <x v="1"/>
    <n v="0.45"/>
    <x v="8"/>
    <x v="65"/>
    <x v="73"/>
    <x v="2"/>
  </r>
  <r>
    <x v="1"/>
    <n v="1197831"/>
    <x v="19"/>
    <x v="1"/>
    <x v="1"/>
    <s v="Houston"/>
    <x v="2"/>
    <n v="0.4"/>
    <x v="14"/>
    <x v="63"/>
    <x v="70"/>
    <x v="2"/>
  </r>
  <r>
    <x v="1"/>
    <n v="1197831"/>
    <x v="19"/>
    <x v="1"/>
    <x v="1"/>
    <s v="Houston"/>
    <x v="3"/>
    <n v="0.4"/>
    <x v="26"/>
    <x v="51"/>
    <x v="74"/>
    <x v="4"/>
  </r>
  <r>
    <x v="1"/>
    <n v="1197831"/>
    <x v="19"/>
    <x v="1"/>
    <x v="1"/>
    <s v="Houston"/>
    <x v="4"/>
    <n v="0.45"/>
    <x v="26"/>
    <x v="62"/>
    <x v="68"/>
    <x v="1"/>
  </r>
  <r>
    <x v="1"/>
    <n v="1197831"/>
    <x v="19"/>
    <x v="1"/>
    <x v="1"/>
    <s v="Houston"/>
    <x v="5"/>
    <n v="0.5"/>
    <x v="3"/>
    <x v="6"/>
    <x v="75"/>
    <x v="0"/>
  </r>
  <r>
    <x v="1"/>
    <n v="1197831"/>
    <x v="20"/>
    <x v="1"/>
    <x v="1"/>
    <s v="Houston"/>
    <x v="0"/>
    <n v="0.45"/>
    <x v="2"/>
    <x v="3"/>
    <x v="3"/>
    <x v="2"/>
  </r>
  <r>
    <x v="1"/>
    <n v="1197831"/>
    <x v="20"/>
    <x v="1"/>
    <x v="1"/>
    <s v="Houston"/>
    <x v="1"/>
    <n v="0.45"/>
    <x v="2"/>
    <x v="3"/>
    <x v="3"/>
    <x v="2"/>
  </r>
  <r>
    <x v="1"/>
    <n v="1197831"/>
    <x v="20"/>
    <x v="1"/>
    <x v="1"/>
    <s v="Houston"/>
    <x v="2"/>
    <n v="0.5"/>
    <x v="3"/>
    <x v="6"/>
    <x v="18"/>
    <x v="2"/>
  </r>
  <r>
    <x v="1"/>
    <n v="1197831"/>
    <x v="20"/>
    <x v="1"/>
    <x v="1"/>
    <s v="Houston"/>
    <x v="3"/>
    <n v="0.5"/>
    <x v="23"/>
    <x v="66"/>
    <x v="76"/>
    <x v="4"/>
  </r>
  <r>
    <x v="1"/>
    <n v="1197831"/>
    <x v="20"/>
    <x v="1"/>
    <x v="1"/>
    <s v="Houston"/>
    <x v="4"/>
    <n v="0.45"/>
    <x v="23"/>
    <x v="67"/>
    <x v="77"/>
    <x v="1"/>
  </r>
  <r>
    <x v="1"/>
    <n v="1197831"/>
    <x v="20"/>
    <x v="1"/>
    <x v="1"/>
    <s v="Houston"/>
    <x v="5"/>
    <n v="0.55000000000000004"/>
    <x v="2"/>
    <x v="68"/>
    <x v="78"/>
    <x v="0"/>
  </r>
  <r>
    <x v="1"/>
    <n v="1197831"/>
    <x v="21"/>
    <x v="1"/>
    <x v="1"/>
    <s v="Houston"/>
    <x v="0"/>
    <n v="0.45"/>
    <x v="9"/>
    <x v="11"/>
    <x v="12"/>
    <x v="2"/>
  </r>
  <r>
    <x v="1"/>
    <n v="1197831"/>
    <x v="21"/>
    <x v="1"/>
    <x v="1"/>
    <s v="Houston"/>
    <x v="1"/>
    <n v="0.45"/>
    <x v="9"/>
    <x v="11"/>
    <x v="12"/>
    <x v="2"/>
  </r>
  <r>
    <x v="1"/>
    <n v="1197831"/>
    <x v="21"/>
    <x v="1"/>
    <x v="1"/>
    <s v="Houston"/>
    <x v="2"/>
    <n v="0.5"/>
    <x v="30"/>
    <x v="69"/>
    <x v="79"/>
    <x v="2"/>
  </r>
  <r>
    <x v="1"/>
    <n v="1197831"/>
    <x v="21"/>
    <x v="1"/>
    <x v="1"/>
    <s v="Houston"/>
    <x v="3"/>
    <n v="0.5"/>
    <x v="25"/>
    <x v="61"/>
    <x v="7"/>
    <x v="4"/>
  </r>
  <r>
    <x v="1"/>
    <n v="1197831"/>
    <x v="21"/>
    <x v="1"/>
    <x v="1"/>
    <s v="Houston"/>
    <x v="4"/>
    <n v="0.45"/>
    <x v="31"/>
    <x v="70"/>
    <x v="80"/>
    <x v="1"/>
  </r>
  <r>
    <x v="1"/>
    <n v="1197831"/>
    <x v="21"/>
    <x v="1"/>
    <x v="1"/>
    <s v="Houston"/>
    <x v="5"/>
    <n v="0.55000000000000004"/>
    <x v="30"/>
    <x v="71"/>
    <x v="81"/>
    <x v="0"/>
  </r>
  <r>
    <x v="1"/>
    <n v="1197831"/>
    <x v="22"/>
    <x v="1"/>
    <x v="1"/>
    <s v="Houston"/>
    <x v="0"/>
    <n v="0.45"/>
    <x v="3"/>
    <x v="72"/>
    <x v="82"/>
    <x v="2"/>
  </r>
  <r>
    <x v="1"/>
    <n v="1197831"/>
    <x v="22"/>
    <x v="1"/>
    <x v="1"/>
    <s v="Houston"/>
    <x v="1"/>
    <n v="0.45"/>
    <x v="3"/>
    <x v="72"/>
    <x v="82"/>
    <x v="2"/>
  </r>
  <r>
    <x v="1"/>
    <n v="1197831"/>
    <x v="22"/>
    <x v="1"/>
    <x v="1"/>
    <s v="Houston"/>
    <x v="2"/>
    <n v="0.5"/>
    <x v="6"/>
    <x v="71"/>
    <x v="83"/>
    <x v="2"/>
  </r>
  <r>
    <x v="1"/>
    <n v="1197831"/>
    <x v="22"/>
    <x v="1"/>
    <x v="1"/>
    <s v="Houston"/>
    <x v="3"/>
    <n v="0.5"/>
    <x v="22"/>
    <x v="73"/>
    <x v="84"/>
    <x v="4"/>
  </r>
  <r>
    <x v="1"/>
    <n v="1197831"/>
    <x v="22"/>
    <x v="1"/>
    <x v="1"/>
    <s v="Houston"/>
    <x v="4"/>
    <n v="0.45"/>
    <x v="26"/>
    <x v="62"/>
    <x v="68"/>
    <x v="1"/>
  </r>
  <r>
    <x v="1"/>
    <n v="1197831"/>
    <x v="22"/>
    <x v="1"/>
    <x v="1"/>
    <s v="Houston"/>
    <x v="5"/>
    <n v="0.55000000000000004"/>
    <x v="2"/>
    <x v="68"/>
    <x v="78"/>
    <x v="0"/>
  </r>
  <r>
    <x v="1"/>
    <n v="1197831"/>
    <x v="23"/>
    <x v="1"/>
    <x v="1"/>
    <s v="Houston"/>
    <x v="0"/>
    <n v="0.45"/>
    <x v="5"/>
    <x v="60"/>
    <x v="66"/>
    <x v="2"/>
  </r>
  <r>
    <x v="1"/>
    <n v="1197831"/>
    <x v="23"/>
    <x v="1"/>
    <x v="1"/>
    <s v="Houston"/>
    <x v="1"/>
    <n v="0.45"/>
    <x v="5"/>
    <x v="60"/>
    <x v="66"/>
    <x v="2"/>
  </r>
  <r>
    <x v="1"/>
    <n v="1197831"/>
    <x v="23"/>
    <x v="1"/>
    <x v="1"/>
    <s v="Houston"/>
    <x v="2"/>
    <n v="0.5"/>
    <x v="2"/>
    <x v="17"/>
    <x v="19"/>
    <x v="2"/>
  </r>
  <r>
    <x v="1"/>
    <n v="1197831"/>
    <x v="23"/>
    <x v="1"/>
    <x v="1"/>
    <s v="Houston"/>
    <x v="3"/>
    <n v="0.5"/>
    <x v="20"/>
    <x v="49"/>
    <x v="18"/>
    <x v="4"/>
  </r>
  <r>
    <x v="1"/>
    <n v="1197831"/>
    <x v="23"/>
    <x v="1"/>
    <x v="1"/>
    <s v="Houston"/>
    <x v="4"/>
    <n v="0.45"/>
    <x v="26"/>
    <x v="62"/>
    <x v="68"/>
    <x v="1"/>
  </r>
  <r>
    <x v="1"/>
    <n v="1197831"/>
    <x v="23"/>
    <x v="1"/>
    <x v="1"/>
    <s v="Houston"/>
    <x v="5"/>
    <n v="0.55000000000000004"/>
    <x v="3"/>
    <x v="14"/>
    <x v="85"/>
    <x v="0"/>
  </r>
  <r>
    <x v="2"/>
    <n v="1128299"/>
    <x v="24"/>
    <x v="2"/>
    <x v="2"/>
    <s v="San Francisco"/>
    <x v="0"/>
    <n v="0.39999999999999997"/>
    <x v="29"/>
    <x v="74"/>
    <x v="86"/>
    <x v="5"/>
  </r>
  <r>
    <x v="2"/>
    <n v="1128299"/>
    <x v="24"/>
    <x v="2"/>
    <x v="2"/>
    <s v="San Francisco"/>
    <x v="1"/>
    <n v="0.5"/>
    <x v="29"/>
    <x v="75"/>
    <x v="87"/>
    <x v="6"/>
  </r>
  <r>
    <x v="2"/>
    <n v="1128299"/>
    <x v="24"/>
    <x v="2"/>
    <x v="2"/>
    <s v="San Francisco"/>
    <x v="2"/>
    <n v="0.5"/>
    <x v="29"/>
    <x v="75"/>
    <x v="88"/>
    <x v="5"/>
  </r>
  <r>
    <x v="2"/>
    <n v="1128299"/>
    <x v="24"/>
    <x v="2"/>
    <x v="2"/>
    <s v="San Francisco"/>
    <x v="3"/>
    <n v="0.5"/>
    <x v="23"/>
    <x v="66"/>
    <x v="89"/>
    <x v="1"/>
  </r>
  <r>
    <x v="2"/>
    <n v="1128299"/>
    <x v="24"/>
    <x v="2"/>
    <x v="2"/>
    <s v="San Francisco"/>
    <x v="4"/>
    <n v="0.55000000000000004"/>
    <x v="31"/>
    <x v="76"/>
    <x v="90"/>
    <x v="0"/>
  </r>
  <r>
    <x v="2"/>
    <n v="1128299"/>
    <x v="24"/>
    <x v="2"/>
    <x v="2"/>
    <s v="San Francisco"/>
    <x v="5"/>
    <n v="0.5"/>
    <x v="29"/>
    <x v="75"/>
    <x v="91"/>
    <x v="7"/>
  </r>
  <r>
    <x v="2"/>
    <n v="1128299"/>
    <x v="25"/>
    <x v="2"/>
    <x v="2"/>
    <s v="San Francisco"/>
    <x v="0"/>
    <n v="0.39999999999999997"/>
    <x v="6"/>
    <x v="77"/>
    <x v="92"/>
    <x v="5"/>
  </r>
  <r>
    <x v="2"/>
    <n v="1128299"/>
    <x v="25"/>
    <x v="2"/>
    <x v="2"/>
    <s v="San Francisco"/>
    <x v="1"/>
    <n v="0.5"/>
    <x v="27"/>
    <x v="78"/>
    <x v="93"/>
    <x v="6"/>
  </r>
  <r>
    <x v="2"/>
    <n v="1128299"/>
    <x v="25"/>
    <x v="2"/>
    <x v="2"/>
    <s v="San Francisco"/>
    <x v="2"/>
    <n v="0.5"/>
    <x v="27"/>
    <x v="78"/>
    <x v="94"/>
    <x v="5"/>
  </r>
  <r>
    <x v="2"/>
    <n v="1128299"/>
    <x v="25"/>
    <x v="2"/>
    <x v="2"/>
    <s v="San Francisco"/>
    <x v="3"/>
    <n v="0.5"/>
    <x v="31"/>
    <x v="79"/>
    <x v="95"/>
    <x v="1"/>
  </r>
  <r>
    <x v="2"/>
    <n v="1128299"/>
    <x v="25"/>
    <x v="2"/>
    <x v="2"/>
    <s v="San Francisco"/>
    <x v="4"/>
    <n v="0.55000000000000004"/>
    <x v="24"/>
    <x v="80"/>
    <x v="96"/>
    <x v="0"/>
  </r>
  <r>
    <x v="2"/>
    <n v="1128299"/>
    <x v="25"/>
    <x v="2"/>
    <x v="2"/>
    <s v="San Francisco"/>
    <x v="5"/>
    <n v="0.5"/>
    <x v="20"/>
    <x v="49"/>
    <x v="97"/>
    <x v="7"/>
  </r>
  <r>
    <x v="2"/>
    <n v="1128299"/>
    <x v="26"/>
    <x v="2"/>
    <x v="2"/>
    <s v="San Francisco"/>
    <x v="0"/>
    <n v="0.5"/>
    <x v="2"/>
    <x v="17"/>
    <x v="98"/>
    <x v="5"/>
  </r>
  <r>
    <x v="2"/>
    <n v="1128299"/>
    <x v="26"/>
    <x v="2"/>
    <x v="2"/>
    <s v="San Francisco"/>
    <x v="1"/>
    <n v="0.6"/>
    <x v="20"/>
    <x v="81"/>
    <x v="99"/>
    <x v="6"/>
  </r>
  <r>
    <x v="2"/>
    <n v="1128299"/>
    <x v="26"/>
    <x v="2"/>
    <x v="2"/>
    <s v="San Francisco"/>
    <x v="2"/>
    <n v="0.6"/>
    <x v="20"/>
    <x v="81"/>
    <x v="100"/>
    <x v="5"/>
  </r>
  <r>
    <x v="2"/>
    <n v="1128299"/>
    <x v="26"/>
    <x v="2"/>
    <x v="2"/>
    <s v="San Francisco"/>
    <x v="3"/>
    <n v="0.6"/>
    <x v="25"/>
    <x v="11"/>
    <x v="53"/>
    <x v="1"/>
  </r>
  <r>
    <x v="2"/>
    <n v="1128299"/>
    <x v="26"/>
    <x v="2"/>
    <x v="2"/>
    <s v="San Francisco"/>
    <x v="4"/>
    <n v="0.65"/>
    <x v="24"/>
    <x v="82"/>
    <x v="20"/>
    <x v="0"/>
  </r>
  <r>
    <x v="2"/>
    <n v="1128299"/>
    <x v="26"/>
    <x v="2"/>
    <x v="2"/>
    <s v="San Francisco"/>
    <x v="5"/>
    <n v="0.6"/>
    <x v="20"/>
    <x v="81"/>
    <x v="101"/>
    <x v="7"/>
  </r>
  <r>
    <x v="2"/>
    <n v="1128299"/>
    <x v="27"/>
    <x v="2"/>
    <x v="2"/>
    <s v="San Francisco"/>
    <x v="0"/>
    <n v="0.6"/>
    <x v="10"/>
    <x v="18"/>
    <x v="102"/>
    <x v="5"/>
  </r>
  <r>
    <x v="2"/>
    <n v="1128299"/>
    <x v="27"/>
    <x v="2"/>
    <x v="2"/>
    <s v="San Francisco"/>
    <x v="1"/>
    <n v="0.65"/>
    <x v="22"/>
    <x v="83"/>
    <x v="68"/>
    <x v="6"/>
  </r>
  <r>
    <x v="2"/>
    <n v="1128299"/>
    <x v="27"/>
    <x v="2"/>
    <x v="2"/>
    <s v="San Francisco"/>
    <x v="2"/>
    <n v="0.65"/>
    <x v="27"/>
    <x v="84"/>
    <x v="103"/>
    <x v="5"/>
  </r>
  <r>
    <x v="2"/>
    <n v="1128299"/>
    <x v="27"/>
    <x v="2"/>
    <x v="2"/>
    <s v="San Francisco"/>
    <x v="3"/>
    <n v="0.6"/>
    <x v="23"/>
    <x v="69"/>
    <x v="58"/>
    <x v="1"/>
  </r>
  <r>
    <x v="2"/>
    <n v="1128299"/>
    <x v="27"/>
    <x v="2"/>
    <x v="2"/>
    <s v="San Francisco"/>
    <x v="4"/>
    <n v="0.65"/>
    <x v="28"/>
    <x v="85"/>
    <x v="24"/>
    <x v="0"/>
  </r>
  <r>
    <x v="2"/>
    <n v="1128299"/>
    <x v="27"/>
    <x v="2"/>
    <x v="2"/>
    <s v="San Francisco"/>
    <x v="5"/>
    <n v="0.8"/>
    <x v="20"/>
    <x v="86"/>
    <x v="104"/>
    <x v="7"/>
  </r>
  <r>
    <x v="2"/>
    <n v="1128299"/>
    <x v="28"/>
    <x v="2"/>
    <x v="2"/>
    <s v="San Francisco"/>
    <x v="0"/>
    <n v="0.6"/>
    <x v="3"/>
    <x v="4"/>
    <x v="105"/>
    <x v="8"/>
  </r>
  <r>
    <x v="2"/>
    <n v="1128299"/>
    <x v="28"/>
    <x v="2"/>
    <x v="2"/>
    <s v="San Francisco"/>
    <x v="1"/>
    <n v="0.65"/>
    <x v="30"/>
    <x v="64"/>
    <x v="106"/>
    <x v="3"/>
  </r>
  <r>
    <x v="2"/>
    <n v="1128299"/>
    <x v="28"/>
    <x v="2"/>
    <x v="2"/>
    <s v="San Francisco"/>
    <x v="2"/>
    <n v="0.65"/>
    <x v="30"/>
    <x v="64"/>
    <x v="107"/>
    <x v="8"/>
  </r>
  <r>
    <x v="2"/>
    <n v="1128299"/>
    <x v="28"/>
    <x v="2"/>
    <x v="2"/>
    <s v="San Francisco"/>
    <x v="3"/>
    <n v="0.6"/>
    <x v="26"/>
    <x v="87"/>
    <x v="108"/>
    <x v="2"/>
  </r>
  <r>
    <x v="2"/>
    <n v="1128299"/>
    <x v="28"/>
    <x v="2"/>
    <x v="2"/>
    <s v="San Francisco"/>
    <x v="4"/>
    <n v="0.65"/>
    <x v="21"/>
    <x v="88"/>
    <x v="109"/>
    <x v="9"/>
  </r>
  <r>
    <x v="2"/>
    <n v="1128299"/>
    <x v="28"/>
    <x v="2"/>
    <x v="2"/>
    <s v="San Francisco"/>
    <x v="5"/>
    <n v="0.8"/>
    <x v="27"/>
    <x v="89"/>
    <x v="110"/>
    <x v="6"/>
  </r>
  <r>
    <x v="2"/>
    <n v="1128299"/>
    <x v="29"/>
    <x v="2"/>
    <x v="2"/>
    <s v="San Francisco"/>
    <x v="0"/>
    <n v="0.6"/>
    <x v="18"/>
    <x v="38"/>
    <x v="111"/>
    <x v="8"/>
  </r>
  <r>
    <x v="2"/>
    <n v="1128299"/>
    <x v="29"/>
    <x v="2"/>
    <x v="2"/>
    <s v="San Francisco"/>
    <x v="1"/>
    <n v="0.65"/>
    <x v="6"/>
    <x v="34"/>
    <x v="112"/>
    <x v="3"/>
  </r>
  <r>
    <x v="2"/>
    <n v="1128299"/>
    <x v="29"/>
    <x v="2"/>
    <x v="2"/>
    <s v="San Francisco"/>
    <x v="2"/>
    <n v="0.65"/>
    <x v="6"/>
    <x v="34"/>
    <x v="113"/>
    <x v="8"/>
  </r>
  <r>
    <x v="2"/>
    <n v="1128299"/>
    <x v="29"/>
    <x v="2"/>
    <x v="2"/>
    <s v="San Francisco"/>
    <x v="3"/>
    <n v="0.6"/>
    <x v="20"/>
    <x v="81"/>
    <x v="114"/>
    <x v="2"/>
  </r>
  <r>
    <x v="2"/>
    <n v="1128299"/>
    <x v="29"/>
    <x v="2"/>
    <x v="2"/>
    <s v="San Francisco"/>
    <x v="4"/>
    <n v="0.65"/>
    <x v="31"/>
    <x v="90"/>
    <x v="115"/>
    <x v="9"/>
  </r>
  <r>
    <x v="2"/>
    <n v="1128299"/>
    <x v="29"/>
    <x v="2"/>
    <x v="2"/>
    <s v="San Francisco"/>
    <x v="5"/>
    <n v="0.8"/>
    <x v="10"/>
    <x v="32"/>
    <x v="2"/>
    <x v="6"/>
  </r>
  <r>
    <x v="2"/>
    <n v="1128299"/>
    <x v="30"/>
    <x v="2"/>
    <x v="2"/>
    <s v="San Francisco"/>
    <x v="0"/>
    <n v="0.6"/>
    <x v="13"/>
    <x v="91"/>
    <x v="116"/>
    <x v="5"/>
  </r>
  <r>
    <x v="2"/>
    <n v="1128299"/>
    <x v="30"/>
    <x v="2"/>
    <x v="2"/>
    <s v="San Francisco"/>
    <x v="1"/>
    <n v="0.65"/>
    <x v="10"/>
    <x v="31"/>
    <x v="117"/>
    <x v="6"/>
  </r>
  <r>
    <x v="2"/>
    <n v="1128299"/>
    <x v="30"/>
    <x v="2"/>
    <x v="2"/>
    <s v="San Francisco"/>
    <x v="2"/>
    <n v="0.65"/>
    <x v="6"/>
    <x v="34"/>
    <x v="118"/>
    <x v="5"/>
  </r>
  <r>
    <x v="2"/>
    <n v="1128299"/>
    <x v="30"/>
    <x v="2"/>
    <x v="2"/>
    <s v="San Francisco"/>
    <x v="3"/>
    <n v="0.6"/>
    <x v="27"/>
    <x v="92"/>
    <x v="119"/>
    <x v="1"/>
  </r>
  <r>
    <x v="2"/>
    <n v="1128299"/>
    <x v="30"/>
    <x v="2"/>
    <x v="2"/>
    <s v="San Francisco"/>
    <x v="4"/>
    <n v="0.65"/>
    <x v="29"/>
    <x v="93"/>
    <x v="120"/>
    <x v="0"/>
  </r>
  <r>
    <x v="2"/>
    <n v="1128299"/>
    <x v="30"/>
    <x v="2"/>
    <x v="2"/>
    <s v="San Francisco"/>
    <x v="5"/>
    <n v="0.8"/>
    <x v="29"/>
    <x v="94"/>
    <x v="121"/>
    <x v="7"/>
  </r>
  <r>
    <x v="2"/>
    <n v="1128299"/>
    <x v="31"/>
    <x v="2"/>
    <x v="2"/>
    <s v="San Francisco"/>
    <x v="0"/>
    <n v="0.65"/>
    <x v="18"/>
    <x v="95"/>
    <x v="122"/>
    <x v="5"/>
  </r>
  <r>
    <x v="2"/>
    <n v="1128299"/>
    <x v="31"/>
    <x v="2"/>
    <x v="2"/>
    <s v="San Francisco"/>
    <x v="1"/>
    <n v="0.70000000000000007"/>
    <x v="8"/>
    <x v="96"/>
    <x v="123"/>
    <x v="6"/>
  </r>
  <r>
    <x v="2"/>
    <n v="1128299"/>
    <x v="31"/>
    <x v="2"/>
    <x v="2"/>
    <s v="San Francisco"/>
    <x v="2"/>
    <n v="0.65"/>
    <x v="9"/>
    <x v="97"/>
    <x v="124"/>
    <x v="5"/>
  </r>
  <r>
    <x v="2"/>
    <n v="1128299"/>
    <x v="31"/>
    <x v="2"/>
    <x v="2"/>
    <s v="San Francisco"/>
    <x v="3"/>
    <n v="0.65"/>
    <x v="30"/>
    <x v="64"/>
    <x v="125"/>
    <x v="1"/>
  </r>
  <r>
    <x v="2"/>
    <n v="1128299"/>
    <x v="31"/>
    <x v="2"/>
    <x v="2"/>
    <s v="San Francisco"/>
    <x v="4"/>
    <n v="0.75"/>
    <x v="30"/>
    <x v="98"/>
    <x v="126"/>
    <x v="0"/>
  </r>
  <r>
    <x v="2"/>
    <n v="1128299"/>
    <x v="31"/>
    <x v="2"/>
    <x v="2"/>
    <s v="San Francisco"/>
    <x v="5"/>
    <n v="0.8"/>
    <x v="27"/>
    <x v="89"/>
    <x v="127"/>
    <x v="7"/>
  </r>
  <r>
    <x v="2"/>
    <n v="1128299"/>
    <x v="32"/>
    <x v="2"/>
    <x v="2"/>
    <s v="San Francisco"/>
    <x v="0"/>
    <n v="0.55000000000000004"/>
    <x v="8"/>
    <x v="16"/>
    <x v="128"/>
    <x v="10"/>
  </r>
  <r>
    <x v="2"/>
    <n v="1128299"/>
    <x v="32"/>
    <x v="2"/>
    <x v="2"/>
    <s v="San Francisco"/>
    <x v="1"/>
    <n v="0.60000000000000009"/>
    <x v="8"/>
    <x v="99"/>
    <x v="129"/>
    <x v="11"/>
  </r>
  <r>
    <x v="2"/>
    <n v="1128299"/>
    <x v="32"/>
    <x v="2"/>
    <x v="2"/>
    <s v="San Francisco"/>
    <x v="2"/>
    <n v="0.55000000000000004"/>
    <x v="29"/>
    <x v="100"/>
    <x v="130"/>
    <x v="10"/>
  </r>
  <r>
    <x v="2"/>
    <n v="1128299"/>
    <x v="32"/>
    <x v="2"/>
    <x v="2"/>
    <s v="San Francisco"/>
    <x v="3"/>
    <n v="0.55000000000000004"/>
    <x v="27"/>
    <x v="101"/>
    <x v="131"/>
    <x v="12"/>
  </r>
  <r>
    <x v="2"/>
    <n v="1128299"/>
    <x v="32"/>
    <x v="2"/>
    <x v="2"/>
    <s v="San Francisco"/>
    <x v="4"/>
    <n v="0.65"/>
    <x v="27"/>
    <x v="84"/>
    <x v="132"/>
    <x v="13"/>
  </r>
  <r>
    <x v="2"/>
    <n v="1128299"/>
    <x v="32"/>
    <x v="2"/>
    <x v="2"/>
    <s v="San Francisco"/>
    <x v="5"/>
    <n v="0.70000000000000007"/>
    <x v="29"/>
    <x v="102"/>
    <x v="133"/>
    <x v="14"/>
  </r>
  <r>
    <x v="2"/>
    <n v="1128299"/>
    <x v="33"/>
    <x v="2"/>
    <x v="2"/>
    <s v="San Francisco"/>
    <x v="0"/>
    <n v="0.55000000000000004"/>
    <x v="10"/>
    <x v="30"/>
    <x v="134"/>
    <x v="10"/>
  </r>
  <r>
    <x v="2"/>
    <n v="1128299"/>
    <x v="33"/>
    <x v="2"/>
    <x v="2"/>
    <s v="San Francisco"/>
    <x v="1"/>
    <n v="0.60000000000000009"/>
    <x v="10"/>
    <x v="103"/>
    <x v="135"/>
    <x v="11"/>
  </r>
  <r>
    <x v="2"/>
    <n v="1128299"/>
    <x v="33"/>
    <x v="2"/>
    <x v="2"/>
    <s v="San Francisco"/>
    <x v="2"/>
    <n v="0.55000000000000004"/>
    <x v="20"/>
    <x v="104"/>
    <x v="136"/>
    <x v="10"/>
  </r>
  <r>
    <x v="2"/>
    <n v="1128299"/>
    <x v="33"/>
    <x v="2"/>
    <x v="2"/>
    <s v="San Francisco"/>
    <x v="3"/>
    <n v="0.55000000000000004"/>
    <x v="22"/>
    <x v="105"/>
    <x v="137"/>
    <x v="12"/>
  </r>
  <r>
    <x v="2"/>
    <n v="1128299"/>
    <x v="33"/>
    <x v="2"/>
    <x v="2"/>
    <s v="San Francisco"/>
    <x v="4"/>
    <n v="0.65"/>
    <x v="26"/>
    <x v="106"/>
    <x v="138"/>
    <x v="13"/>
  </r>
  <r>
    <x v="2"/>
    <n v="1128299"/>
    <x v="33"/>
    <x v="2"/>
    <x v="2"/>
    <s v="San Francisco"/>
    <x v="5"/>
    <n v="0.70000000000000007"/>
    <x v="20"/>
    <x v="107"/>
    <x v="139"/>
    <x v="14"/>
  </r>
  <r>
    <x v="2"/>
    <n v="1128299"/>
    <x v="34"/>
    <x v="2"/>
    <x v="2"/>
    <s v="San Francisco"/>
    <x v="0"/>
    <n v="0.55000000000000004"/>
    <x v="10"/>
    <x v="30"/>
    <x v="134"/>
    <x v="10"/>
  </r>
  <r>
    <x v="2"/>
    <n v="1128299"/>
    <x v="34"/>
    <x v="2"/>
    <x v="2"/>
    <s v="San Francisco"/>
    <x v="1"/>
    <n v="0.60000000000000009"/>
    <x v="10"/>
    <x v="103"/>
    <x v="135"/>
    <x v="11"/>
  </r>
  <r>
    <x v="2"/>
    <n v="1128299"/>
    <x v="34"/>
    <x v="2"/>
    <x v="2"/>
    <s v="San Francisco"/>
    <x v="2"/>
    <n v="0.55000000000000004"/>
    <x v="27"/>
    <x v="101"/>
    <x v="140"/>
    <x v="10"/>
  </r>
  <r>
    <x v="2"/>
    <n v="1128299"/>
    <x v="34"/>
    <x v="2"/>
    <x v="2"/>
    <s v="San Francisco"/>
    <x v="3"/>
    <n v="0.55000000000000004"/>
    <x v="20"/>
    <x v="104"/>
    <x v="141"/>
    <x v="12"/>
  </r>
  <r>
    <x v="2"/>
    <n v="1128299"/>
    <x v="34"/>
    <x v="2"/>
    <x v="2"/>
    <s v="San Francisco"/>
    <x v="4"/>
    <n v="0.65"/>
    <x v="26"/>
    <x v="106"/>
    <x v="138"/>
    <x v="13"/>
  </r>
  <r>
    <x v="2"/>
    <n v="1128299"/>
    <x v="34"/>
    <x v="2"/>
    <x v="2"/>
    <s v="San Francisco"/>
    <x v="5"/>
    <n v="0.70000000000000007"/>
    <x v="29"/>
    <x v="102"/>
    <x v="133"/>
    <x v="14"/>
  </r>
  <r>
    <x v="2"/>
    <n v="1128299"/>
    <x v="35"/>
    <x v="2"/>
    <x v="2"/>
    <s v="San Francisco"/>
    <x v="0"/>
    <n v="0.55000000000000004"/>
    <x v="18"/>
    <x v="34"/>
    <x v="142"/>
    <x v="10"/>
  </r>
  <r>
    <x v="2"/>
    <n v="1128299"/>
    <x v="35"/>
    <x v="2"/>
    <x v="2"/>
    <s v="San Francisco"/>
    <x v="1"/>
    <n v="0.60000000000000009"/>
    <x v="18"/>
    <x v="108"/>
    <x v="143"/>
    <x v="11"/>
  </r>
  <r>
    <x v="2"/>
    <n v="1128299"/>
    <x v="35"/>
    <x v="2"/>
    <x v="2"/>
    <s v="San Francisco"/>
    <x v="2"/>
    <n v="0.55000000000000004"/>
    <x v="29"/>
    <x v="100"/>
    <x v="130"/>
    <x v="10"/>
  </r>
  <r>
    <x v="2"/>
    <n v="1128299"/>
    <x v="35"/>
    <x v="2"/>
    <x v="2"/>
    <s v="San Francisco"/>
    <x v="3"/>
    <n v="0.55000000000000004"/>
    <x v="29"/>
    <x v="100"/>
    <x v="144"/>
    <x v="12"/>
  </r>
  <r>
    <x v="2"/>
    <n v="1128299"/>
    <x v="35"/>
    <x v="2"/>
    <x v="2"/>
    <s v="San Francisco"/>
    <x v="4"/>
    <n v="0.65"/>
    <x v="20"/>
    <x v="109"/>
    <x v="145"/>
    <x v="13"/>
  </r>
  <r>
    <x v="2"/>
    <n v="1128299"/>
    <x v="35"/>
    <x v="2"/>
    <x v="2"/>
    <s v="San Francisco"/>
    <x v="5"/>
    <n v="0.70000000000000007"/>
    <x v="9"/>
    <x v="110"/>
    <x v="146"/>
    <x v="14"/>
  </r>
  <r>
    <x v="3"/>
    <n v="1189833"/>
    <x v="36"/>
    <x v="2"/>
    <x v="2"/>
    <s v="Los Angeles"/>
    <x v="0"/>
    <n v="0.35"/>
    <x v="20"/>
    <x v="41"/>
    <x v="147"/>
    <x v="8"/>
  </r>
  <r>
    <x v="3"/>
    <n v="1189833"/>
    <x v="36"/>
    <x v="2"/>
    <x v="2"/>
    <s v="Los Angeles"/>
    <x v="1"/>
    <n v="0.45"/>
    <x v="20"/>
    <x v="40"/>
    <x v="42"/>
    <x v="3"/>
  </r>
  <r>
    <x v="3"/>
    <n v="1189833"/>
    <x v="36"/>
    <x v="2"/>
    <x v="2"/>
    <s v="Los Angeles"/>
    <x v="2"/>
    <n v="0.45"/>
    <x v="20"/>
    <x v="40"/>
    <x v="12"/>
    <x v="8"/>
  </r>
  <r>
    <x v="3"/>
    <n v="1189833"/>
    <x v="36"/>
    <x v="2"/>
    <x v="2"/>
    <s v="Los Angeles"/>
    <x v="3"/>
    <n v="0.45"/>
    <x v="21"/>
    <x v="111"/>
    <x v="148"/>
    <x v="2"/>
  </r>
  <r>
    <x v="3"/>
    <n v="1189833"/>
    <x v="36"/>
    <x v="2"/>
    <x v="2"/>
    <s v="Los Angeles"/>
    <x v="4"/>
    <n v="0.5"/>
    <x v="24"/>
    <x v="54"/>
    <x v="96"/>
    <x v="9"/>
  </r>
  <r>
    <x v="3"/>
    <n v="1189833"/>
    <x v="36"/>
    <x v="2"/>
    <x v="2"/>
    <s v="Los Angeles"/>
    <x v="5"/>
    <n v="0.45"/>
    <x v="20"/>
    <x v="40"/>
    <x v="149"/>
    <x v="6"/>
  </r>
  <r>
    <x v="3"/>
    <n v="1189833"/>
    <x v="37"/>
    <x v="2"/>
    <x v="2"/>
    <s v="Los Angeles"/>
    <x v="0"/>
    <n v="0.35"/>
    <x v="30"/>
    <x v="48"/>
    <x v="150"/>
    <x v="8"/>
  </r>
  <r>
    <x v="3"/>
    <n v="1189833"/>
    <x v="37"/>
    <x v="2"/>
    <x v="2"/>
    <s v="Los Angeles"/>
    <x v="1"/>
    <n v="0.45"/>
    <x v="26"/>
    <x v="62"/>
    <x v="151"/>
    <x v="3"/>
  </r>
  <r>
    <x v="3"/>
    <n v="1189833"/>
    <x v="37"/>
    <x v="2"/>
    <x v="2"/>
    <s v="Los Angeles"/>
    <x v="2"/>
    <n v="0.45"/>
    <x v="22"/>
    <x v="112"/>
    <x v="152"/>
    <x v="8"/>
  </r>
  <r>
    <x v="3"/>
    <n v="1189833"/>
    <x v="37"/>
    <x v="2"/>
    <x v="2"/>
    <s v="Los Angeles"/>
    <x v="3"/>
    <n v="0.45"/>
    <x v="28"/>
    <x v="45"/>
    <x v="49"/>
    <x v="2"/>
  </r>
  <r>
    <x v="3"/>
    <n v="1189833"/>
    <x v="37"/>
    <x v="2"/>
    <x v="2"/>
    <s v="Los Angeles"/>
    <x v="4"/>
    <n v="0.5"/>
    <x v="32"/>
    <x v="39"/>
    <x v="153"/>
    <x v="9"/>
  </r>
  <r>
    <x v="3"/>
    <n v="1189833"/>
    <x v="37"/>
    <x v="2"/>
    <x v="2"/>
    <s v="Los Angeles"/>
    <x v="5"/>
    <n v="0.45"/>
    <x v="26"/>
    <x v="62"/>
    <x v="154"/>
    <x v="6"/>
  </r>
  <r>
    <x v="3"/>
    <n v="1189833"/>
    <x v="38"/>
    <x v="2"/>
    <x v="2"/>
    <s v="Los Angeles"/>
    <x v="0"/>
    <n v="0.35"/>
    <x v="9"/>
    <x v="59"/>
    <x v="67"/>
    <x v="8"/>
  </r>
  <r>
    <x v="3"/>
    <n v="1189833"/>
    <x v="38"/>
    <x v="2"/>
    <x v="2"/>
    <s v="Los Angeles"/>
    <x v="1"/>
    <n v="0.45"/>
    <x v="26"/>
    <x v="62"/>
    <x v="151"/>
    <x v="3"/>
  </r>
  <r>
    <x v="3"/>
    <n v="1189833"/>
    <x v="38"/>
    <x v="2"/>
    <x v="2"/>
    <s v="Los Angeles"/>
    <x v="2"/>
    <n v="0.45"/>
    <x v="26"/>
    <x v="62"/>
    <x v="74"/>
    <x v="8"/>
  </r>
  <r>
    <x v="3"/>
    <n v="1189833"/>
    <x v="38"/>
    <x v="2"/>
    <x v="2"/>
    <s v="Los Angeles"/>
    <x v="3"/>
    <n v="0.45"/>
    <x v="21"/>
    <x v="111"/>
    <x v="148"/>
    <x v="2"/>
  </r>
  <r>
    <x v="3"/>
    <n v="1189833"/>
    <x v="38"/>
    <x v="2"/>
    <x v="2"/>
    <s v="Los Angeles"/>
    <x v="4"/>
    <n v="0.5"/>
    <x v="33"/>
    <x v="43"/>
    <x v="155"/>
    <x v="9"/>
  </r>
  <r>
    <x v="3"/>
    <n v="1189833"/>
    <x v="38"/>
    <x v="2"/>
    <x v="2"/>
    <s v="Los Angeles"/>
    <x v="5"/>
    <n v="0.45"/>
    <x v="23"/>
    <x v="67"/>
    <x v="156"/>
    <x v="6"/>
  </r>
  <r>
    <x v="3"/>
    <n v="1189833"/>
    <x v="39"/>
    <x v="2"/>
    <x v="2"/>
    <s v="Los Angeles"/>
    <x v="0"/>
    <n v="0.45"/>
    <x v="9"/>
    <x v="11"/>
    <x v="157"/>
    <x v="8"/>
  </r>
  <r>
    <x v="3"/>
    <n v="1189833"/>
    <x v="39"/>
    <x v="2"/>
    <x v="2"/>
    <s v="Los Angeles"/>
    <x v="1"/>
    <n v="0.5"/>
    <x v="25"/>
    <x v="61"/>
    <x v="158"/>
    <x v="3"/>
  </r>
  <r>
    <x v="3"/>
    <n v="1189833"/>
    <x v="39"/>
    <x v="2"/>
    <x v="2"/>
    <s v="Los Angeles"/>
    <x v="2"/>
    <n v="0.5"/>
    <x v="23"/>
    <x v="66"/>
    <x v="5"/>
    <x v="8"/>
  </r>
  <r>
    <x v="3"/>
    <n v="1189833"/>
    <x v="39"/>
    <x v="2"/>
    <x v="2"/>
    <s v="Los Angeles"/>
    <x v="3"/>
    <n v="0.45"/>
    <x v="28"/>
    <x v="45"/>
    <x v="49"/>
    <x v="2"/>
  </r>
  <r>
    <x v="3"/>
    <n v="1189833"/>
    <x v="39"/>
    <x v="2"/>
    <x v="2"/>
    <s v="Los Angeles"/>
    <x v="4"/>
    <n v="0.5"/>
    <x v="33"/>
    <x v="43"/>
    <x v="155"/>
    <x v="9"/>
  </r>
  <r>
    <x v="3"/>
    <n v="1189833"/>
    <x v="39"/>
    <x v="2"/>
    <x v="2"/>
    <s v="Los Angeles"/>
    <x v="5"/>
    <n v="0.65"/>
    <x v="25"/>
    <x v="87"/>
    <x v="159"/>
    <x v="6"/>
  </r>
  <r>
    <x v="3"/>
    <n v="1189833"/>
    <x v="40"/>
    <x v="2"/>
    <x v="2"/>
    <s v="Los Angeles"/>
    <x v="0"/>
    <n v="0.45"/>
    <x v="9"/>
    <x v="11"/>
    <x v="157"/>
    <x v="8"/>
  </r>
  <r>
    <x v="3"/>
    <n v="1189833"/>
    <x v="40"/>
    <x v="2"/>
    <x v="2"/>
    <s v="Los Angeles"/>
    <x v="1"/>
    <n v="0.5"/>
    <x v="26"/>
    <x v="82"/>
    <x v="160"/>
    <x v="3"/>
  </r>
  <r>
    <x v="3"/>
    <n v="1189833"/>
    <x v="40"/>
    <x v="2"/>
    <x v="2"/>
    <s v="Los Angeles"/>
    <x v="2"/>
    <n v="0.5"/>
    <x v="26"/>
    <x v="82"/>
    <x v="55"/>
    <x v="8"/>
  </r>
  <r>
    <x v="3"/>
    <n v="1189833"/>
    <x v="40"/>
    <x v="2"/>
    <x v="2"/>
    <s v="Los Angeles"/>
    <x v="3"/>
    <n v="0.45"/>
    <x v="21"/>
    <x v="111"/>
    <x v="148"/>
    <x v="2"/>
  </r>
  <r>
    <x v="3"/>
    <n v="1189833"/>
    <x v="40"/>
    <x v="2"/>
    <x v="2"/>
    <s v="Los Angeles"/>
    <x v="4"/>
    <n v="0.5"/>
    <x v="32"/>
    <x v="39"/>
    <x v="153"/>
    <x v="9"/>
  </r>
  <r>
    <x v="3"/>
    <n v="1189833"/>
    <x v="40"/>
    <x v="2"/>
    <x v="2"/>
    <s v="Los Angeles"/>
    <x v="5"/>
    <n v="0.65"/>
    <x v="23"/>
    <x v="113"/>
    <x v="160"/>
    <x v="6"/>
  </r>
  <r>
    <x v="3"/>
    <n v="1189833"/>
    <x v="41"/>
    <x v="2"/>
    <x v="2"/>
    <s v="Los Angeles"/>
    <x v="0"/>
    <n v="0.45"/>
    <x v="3"/>
    <x v="72"/>
    <x v="4"/>
    <x v="8"/>
  </r>
  <r>
    <x v="3"/>
    <n v="1189833"/>
    <x v="41"/>
    <x v="2"/>
    <x v="2"/>
    <s v="Los Angeles"/>
    <x v="1"/>
    <n v="0.5"/>
    <x v="30"/>
    <x v="69"/>
    <x v="89"/>
    <x v="3"/>
  </r>
  <r>
    <x v="3"/>
    <n v="1189833"/>
    <x v="41"/>
    <x v="2"/>
    <x v="2"/>
    <s v="Los Angeles"/>
    <x v="2"/>
    <n v="0.5"/>
    <x v="30"/>
    <x v="69"/>
    <x v="1"/>
    <x v="8"/>
  </r>
  <r>
    <x v="3"/>
    <n v="1189833"/>
    <x v="41"/>
    <x v="2"/>
    <x v="2"/>
    <s v="Los Angeles"/>
    <x v="3"/>
    <n v="0.45"/>
    <x v="23"/>
    <x v="67"/>
    <x v="161"/>
    <x v="2"/>
  </r>
  <r>
    <x v="3"/>
    <n v="1189833"/>
    <x v="41"/>
    <x v="2"/>
    <x v="2"/>
    <s v="Los Angeles"/>
    <x v="4"/>
    <n v="0.5"/>
    <x v="24"/>
    <x v="54"/>
    <x v="96"/>
    <x v="9"/>
  </r>
  <r>
    <x v="3"/>
    <n v="1189833"/>
    <x v="41"/>
    <x v="2"/>
    <x v="2"/>
    <s v="Los Angeles"/>
    <x v="5"/>
    <n v="0.65"/>
    <x v="9"/>
    <x v="97"/>
    <x v="162"/>
    <x v="6"/>
  </r>
  <r>
    <x v="3"/>
    <n v="1189833"/>
    <x v="42"/>
    <x v="2"/>
    <x v="2"/>
    <s v="Los Angeles"/>
    <x v="0"/>
    <n v="0.45"/>
    <x v="5"/>
    <x v="60"/>
    <x v="163"/>
    <x v="8"/>
  </r>
  <r>
    <x v="3"/>
    <n v="1189833"/>
    <x v="42"/>
    <x v="2"/>
    <x v="2"/>
    <s v="Los Angeles"/>
    <x v="1"/>
    <n v="0.5"/>
    <x v="9"/>
    <x v="2"/>
    <x v="164"/>
    <x v="3"/>
  </r>
  <r>
    <x v="3"/>
    <n v="1189833"/>
    <x v="42"/>
    <x v="2"/>
    <x v="2"/>
    <s v="Los Angeles"/>
    <x v="2"/>
    <n v="0.5"/>
    <x v="30"/>
    <x v="69"/>
    <x v="1"/>
    <x v="8"/>
  </r>
  <r>
    <x v="3"/>
    <n v="1189833"/>
    <x v="42"/>
    <x v="2"/>
    <x v="2"/>
    <s v="Los Angeles"/>
    <x v="3"/>
    <n v="0.45"/>
    <x v="26"/>
    <x v="62"/>
    <x v="165"/>
    <x v="2"/>
  </r>
  <r>
    <x v="3"/>
    <n v="1189833"/>
    <x v="42"/>
    <x v="2"/>
    <x v="2"/>
    <s v="Los Angeles"/>
    <x v="4"/>
    <n v="0.5"/>
    <x v="20"/>
    <x v="49"/>
    <x v="166"/>
    <x v="9"/>
  </r>
  <r>
    <x v="3"/>
    <n v="1189833"/>
    <x v="42"/>
    <x v="2"/>
    <x v="2"/>
    <s v="Los Angeles"/>
    <x v="5"/>
    <n v="0.65"/>
    <x v="20"/>
    <x v="109"/>
    <x v="167"/>
    <x v="6"/>
  </r>
  <r>
    <x v="3"/>
    <n v="1189833"/>
    <x v="43"/>
    <x v="2"/>
    <x v="2"/>
    <s v="Los Angeles"/>
    <x v="0"/>
    <n v="0.5"/>
    <x v="3"/>
    <x v="6"/>
    <x v="168"/>
    <x v="8"/>
  </r>
  <r>
    <x v="3"/>
    <n v="1189833"/>
    <x v="43"/>
    <x v="2"/>
    <x v="2"/>
    <s v="Los Angeles"/>
    <x v="1"/>
    <n v="0.55000000000000004"/>
    <x v="2"/>
    <x v="68"/>
    <x v="155"/>
    <x v="3"/>
  </r>
  <r>
    <x v="3"/>
    <n v="1189833"/>
    <x v="43"/>
    <x v="2"/>
    <x v="2"/>
    <s v="Los Angeles"/>
    <x v="2"/>
    <n v="0.5"/>
    <x v="27"/>
    <x v="78"/>
    <x v="169"/>
    <x v="8"/>
  </r>
  <r>
    <x v="3"/>
    <n v="1189833"/>
    <x v="43"/>
    <x v="2"/>
    <x v="2"/>
    <s v="Los Angeles"/>
    <x v="3"/>
    <n v="0.5"/>
    <x v="22"/>
    <x v="73"/>
    <x v="170"/>
    <x v="2"/>
  </r>
  <r>
    <x v="3"/>
    <n v="1189833"/>
    <x v="43"/>
    <x v="2"/>
    <x v="2"/>
    <s v="Los Angeles"/>
    <x v="4"/>
    <n v="0.6"/>
    <x v="22"/>
    <x v="72"/>
    <x v="171"/>
    <x v="9"/>
  </r>
  <r>
    <x v="3"/>
    <n v="1189833"/>
    <x v="43"/>
    <x v="2"/>
    <x v="2"/>
    <s v="Los Angeles"/>
    <x v="5"/>
    <n v="0.65"/>
    <x v="26"/>
    <x v="106"/>
    <x v="172"/>
    <x v="6"/>
  </r>
  <r>
    <x v="3"/>
    <n v="1189833"/>
    <x v="44"/>
    <x v="2"/>
    <x v="2"/>
    <s v="Los Angeles"/>
    <x v="0"/>
    <n v="0.5"/>
    <x v="2"/>
    <x v="17"/>
    <x v="173"/>
    <x v="8"/>
  </r>
  <r>
    <x v="3"/>
    <n v="1189833"/>
    <x v="44"/>
    <x v="2"/>
    <x v="2"/>
    <s v="Los Angeles"/>
    <x v="1"/>
    <n v="0.55000000000000004"/>
    <x v="2"/>
    <x v="68"/>
    <x v="155"/>
    <x v="3"/>
  </r>
  <r>
    <x v="3"/>
    <n v="1189833"/>
    <x v="44"/>
    <x v="2"/>
    <x v="2"/>
    <s v="Los Angeles"/>
    <x v="2"/>
    <n v="0.5"/>
    <x v="20"/>
    <x v="49"/>
    <x v="2"/>
    <x v="8"/>
  </r>
  <r>
    <x v="3"/>
    <n v="1189833"/>
    <x v="44"/>
    <x v="2"/>
    <x v="2"/>
    <s v="Los Angeles"/>
    <x v="3"/>
    <n v="0.5"/>
    <x v="26"/>
    <x v="82"/>
    <x v="117"/>
    <x v="2"/>
  </r>
  <r>
    <x v="3"/>
    <n v="1189833"/>
    <x v="44"/>
    <x v="2"/>
    <x v="2"/>
    <s v="Los Angeles"/>
    <x v="4"/>
    <n v="0.6"/>
    <x v="26"/>
    <x v="87"/>
    <x v="113"/>
    <x v="9"/>
  </r>
  <r>
    <x v="3"/>
    <n v="1189833"/>
    <x v="44"/>
    <x v="2"/>
    <x v="2"/>
    <s v="Los Angeles"/>
    <x v="5"/>
    <n v="0.65"/>
    <x v="20"/>
    <x v="109"/>
    <x v="167"/>
    <x v="6"/>
  </r>
  <r>
    <x v="3"/>
    <n v="1189833"/>
    <x v="45"/>
    <x v="2"/>
    <x v="2"/>
    <s v="Los Angeles"/>
    <x v="0"/>
    <n v="0.5"/>
    <x v="9"/>
    <x v="2"/>
    <x v="60"/>
    <x v="8"/>
  </r>
  <r>
    <x v="3"/>
    <n v="1189833"/>
    <x v="45"/>
    <x v="2"/>
    <x v="2"/>
    <s v="Los Angeles"/>
    <x v="1"/>
    <n v="0.55000000000000004"/>
    <x v="9"/>
    <x v="63"/>
    <x v="174"/>
    <x v="3"/>
  </r>
  <r>
    <x v="3"/>
    <n v="1189833"/>
    <x v="45"/>
    <x v="2"/>
    <x v="2"/>
    <s v="Los Angeles"/>
    <x v="2"/>
    <n v="0.5"/>
    <x v="26"/>
    <x v="82"/>
    <x v="55"/>
    <x v="8"/>
  </r>
  <r>
    <x v="3"/>
    <n v="1189833"/>
    <x v="45"/>
    <x v="2"/>
    <x v="2"/>
    <s v="Los Angeles"/>
    <x v="3"/>
    <n v="0.5"/>
    <x v="23"/>
    <x v="66"/>
    <x v="175"/>
    <x v="2"/>
  </r>
  <r>
    <x v="3"/>
    <n v="1189833"/>
    <x v="45"/>
    <x v="2"/>
    <x v="2"/>
    <s v="Los Angeles"/>
    <x v="4"/>
    <n v="0.6"/>
    <x v="25"/>
    <x v="11"/>
    <x v="176"/>
    <x v="9"/>
  </r>
  <r>
    <x v="3"/>
    <n v="1189833"/>
    <x v="45"/>
    <x v="2"/>
    <x v="2"/>
    <s v="Los Angeles"/>
    <x v="5"/>
    <n v="0.65"/>
    <x v="26"/>
    <x v="106"/>
    <x v="172"/>
    <x v="6"/>
  </r>
  <r>
    <x v="3"/>
    <n v="1189833"/>
    <x v="46"/>
    <x v="2"/>
    <x v="2"/>
    <s v="Los Angeles"/>
    <x v="0"/>
    <n v="0.5"/>
    <x v="6"/>
    <x v="71"/>
    <x v="22"/>
    <x v="8"/>
  </r>
  <r>
    <x v="3"/>
    <n v="1189833"/>
    <x v="46"/>
    <x v="2"/>
    <x v="2"/>
    <s v="Los Angeles"/>
    <x v="1"/>
    <n v="0.55000000000000004"/>
    <x v="6"/>
    <x v="114"/>
    <x v="177"/>
    <x v="3"/>
  </r>
  <r>
    <x v="3"/>
    <n v="1189833"/>
    <x v="46"/>
    <x v="2"/>
    <x v="2"/>
    <s v="Los Angeles"/>
    <x v="2"/>
    <n v="0.5"/>
    <x v="22"/>
    <x v="73"/>
    <x v="7"/>
    <x v="8"/>
  </r>
  <r>
    <x v="3"/>
    <n v="1189833"/>
    <x v="46"/>
    <x v="2"/>
    <x v="2"/>
    <s v="Los Angeles"/>
    <x v="3"/>
    <n v="0.5"/>
    <x v="26"/>
    <x v="82"/>
    <x v="117"/>
    <x v="2"/>
  </r>
  <r>
    <x v="3"/>
    <n v="1189833"/>
    <x v="46"/>
    <x v="2"/>
    <x v="2"/>
    <s v="Los Angeles"/>
    <x v="4"/>
    <n v="0.6"/>
    <x v="25"/>
    <x v="11"/>
    <x v="176"/>
    <x v="9"/>
  </r>
  <r>
    <x v="3"/>
    <n v="1189833"/>
    <x v="46"/>
    <x v="2"/>
    <x v="2"/>
    <s v="Los Angeles"/>
    <x v="5"/>
    <n v="0.65"/>
    <x v="20"/>
    <x v="109"/>
    <x v="167"/>
    <x v="6"/>
  </r>
  <r>
    <x v="3"/>
    <n v="1189833"/>
    <x v="47"/>
    <x v="2"/>
    <x v="2"/>
    <s v="Los Angeles"/>
    <x v="0"/>
    <n v="0.5"/>
    <x v="3"/>
    <x v="6"/>
    <x v="168"/>
    <x v="8"/>
  </r>
  <r>
    <x v="3"/>
    <n v="1189833"/>
    <x v="47"/>
    <x v="2"/>
    <x v="2"/>
    <s v="Los Angeles"/>
    <x v="1"/>
    <n v="0.55000000000000004"/>
    <x v="3"/>
    <x v="14"/>
    <x v="153"/>
    <x v="3"/>
  </r>
  <r>
    <x v="3"/>
    <n v="1189833"/>
    <x v="47"/>
    <x v="2"/>
    <x v="2"/>
    <s v="Los Angeles"/>
    <x v="2"/>
    <n v="0.5"/>
    <x v="20"/>
    <x v="49"/>
    <x v="2"/>
    <x v="8"/>
  </r>
  <r>
    <x v="3"/>
    <n v="1189833"/>
    <x v="47"/>
    <x v="2"/>
    <x v="2"/>
    <s v="Los Angeles"/>
    <x v="3"/>
    <n v="0.5"/>
    <x v="20"/>
    <x v="49"/>
    <x v="46"/>
    <x v="2"/>
  </r>
  <r>
    <x v="3"/>
    <n v="1189833"/>
    <x v="47"/>
    <x v="2"/>
    <x v="2"/>
    <s v="Los Angeles"/>
    <x v="4"/>
    <n v="0.6"/>
    <x v="23"/>
    <x v="69"/>
    <x v="81"/>
    <x v="9"/>
  </r>
  <r>
    <x v="3"/>
    <n v="1189833"/>
    <x v="47"/>
    <x v="2"/>
    <x v="2"/>
    <s v="Los Angeles"/>
    <x v="5"/>
    <n v="0.65"/>
    <x v="27"/>
    <x v="84"/>
    <x v="178"/>
    <x v="6"/>
  </r>
  <r>
    <x v="0"/>
    <n v="1185732"/>
    <x v="36"/>
    <x v="3"/>
    <x v="3"/>
    <s v="Chicago"/>
    <x v="0"/>
    <n v="0.45"/>
    <x v="34"/>
    <x v="115"/>
    <x v="179"/>
    <x v="8"/>
  </r>
  <r>
    <x v="0"/>
    <n v="1185732"/>
    <x v="36"/>
    <x v="3"/>
    <x v="3"/>
    <s v="Chicago"/>
    <x v="1"/>
    <n v="0.45"/>
    <x v="35"/>
    <x v="116"/>
    <x v="180"/>
    <x v="2"/>
  </r>
  <r>
    <x v="0"/>
    <n v="1185732"/>
    <x v="36"/>
    <x v="3"/>
    <x v="3"/>
    <s v="Chicago"/>
    <x v="2"/>
    <n v="0.35000000000000003"/>
    <x v="35"/>
    <x v="117"/>
    <x v="181"/>
    <x v="2"/>
  </r>
  <r>
    <x v="0"/>
    <n v="1185732"/>
    <x v="36"/>
    <x v="3"/>
    <x v="3"/>
    <s v="Chicago"/>
    <x v="3"/>
    <n v="0.4"/>
    <x v="36"/>
    <x v="118"/>
    <x v="182"/>
    <x v="8"/>
  </r>
  <r>
    <x v="0"/>
    <n v="1185732"/>
    <x v="36"/>
    <x v="3"/>
    <x v="3"/>
    <s v="Chicago"/>
    <x v="4"/>
    <n v="0.54999999999999993"/>
    <x v="37"/>
    <x v="119"/>
    <x v="183"/>
    <x v="2"/>
  </r>
  <r>
    <x v="0"/>
    <n v="1185732"/>
    <x v="36"/>
    <x v="3"/>
    <x v="3"/>
    <s v="Chicago"/>
    <x v="5"/>
    <n v="0.45"/>
    <x v="35"/>
    <x v="116"/>
    <x v="184"/>
    <x v="0"/>
  </r>
  <r>
    <x v="0"/>
    <n v="1185732"/>
    <x v="37"/>
    <x v="3"/>
    <x v="3"/>
    <s v="Chicago"/>
    <x v="0"/>
    <n v="0.45"/>
    <x v="28"/>
    <x v="45"/>
    <x v="71"/>
    <x v="8"/>
  </r>
  <r>
    <x v="0"/>
    <n v="1185732"/>
    <x v="37"/>
    <x v="3"/>
    <x v="3"/>
    <s v="Chicago"/>
    <x v="1"/>
    <n v="0.45"/>
    <x v="37"/>
    <x v="120"/>
    <x v="185"/>
    <x v="2"/>
  </r>
  <r>
    <x v="0"/>
    <n v="1185732"/>
    <x v="37"/>
    <x v="3"/>
    <x v="3"/>
    <s v="Chicago"/>
    <x v="2"/>
    <n v="0.35000000000000003"/>
    <x v="38"/>
    <x v="121"/>
    <x v="185"/>
    <x v="2"/>
  </r>
  <r>
    <x v="0"/>
    <n v="1185732"/>
    <x v="37"/>
    <x v="3"/>
    <x v="3"/>
    <s v="Chicago"/>
    <x v="3"/>
    <n v="0.4"/>
    <x v="39"/>
    <x v="122"/>
    <x v="186"/>
    <x v="8"/>
  </r>
  <r>
    <x v="0"/>
    <n v="1185732"/>
    <x v="37"/>
    <x v="3"/>
    <x v="3"/>
    <s v="Chicago"/>
    <x v="4"/>
    <n v="0.54999999999999993"/>
    <x v="37"/>
    <x v="119"/>
    <x v="183"/>
    <x v="2"/>
  </r>
  <r>
    <x v="0"/>
    <n v="1185732"/>
    <x v="37"/>
    <x v="3"/>
    <x v="3"/>
    <s v="Chicago"/>
    <x v="5"/>
    <n v="0.45"/>
    <x v="35"/>
    <x v="116"/>
    <x v="184"/>
    <x v="0"/>
  </r>
  <r>
    <x v="0"/>
    <n v="1185732"/>
    <x v="38"/>
    <x v="3"/>
    <x v="3"/>
    <s v="Chicago"/>
    <x v="0"/>
    <n v="0.5"/>
    <x v="40"/>
    <x v="111"/>
    <x v="187"/>
    <x v="8"/>
  </r>
  <r>
    <x v="0"/>
    <n v="1185732"/>
    <x v="38"/>
    <x v="3"/>
    <x v="3"/>
    <s v="Chicago"/>
    <x v="1"/>
    <n v="0.5"/>
    <x v="41"/>
    <x v="123"/>
    <x v="188"/>
    <x v="2"/>
  </r>
  <r>
    <x v="0"/>
    <n v="1185732"/>
    <x v="38"/>
    <x v="3"/>
    <x v="3"/>
    <s v="Chicago"/>
    <x v="2"/>
    <n v="0.4"/>
    <x v="38"/>
    <x v="124"/>
    <x v="189"/>
    <x v="2"/>
  </r>
  <r>
    <x v="0"/>
    <n v="1185732"/>
    <x v="38"/>
    <x v="3"/>
    <x v="3"/>
    <s v="Chicago"/>
    <x v="3"/>
    <n v="0.45"/>
    <x v="42"/>
    <x v="125"/>
    <x v="190"/>
    <x v="8"/>
  </r>
  <r>
    <x v="0"/>
    <n v="1185732"/>
    <x v="38"/>
    <x v="3"/>
    <x v="3"/>
    <s v="Chicago"/>
    <x v="4"/>
    <n v="0.6"/>
    <x v="36"/>
    <x v="126"/>
    <x v="191"/>
    <x v="2"/>
  </r>
  <r>
    <x v="0"/>
    <n v="1185732"/>
    <x v="38"/>
    <x v="3"/>
    <x v="3"/>
    <s v="Chicago"/>
    <x v="5"/>
    <n v="0.5"/>
    <x v="38"/>
    <x v="127"/>
    <x v="156"/>
    <x v="0"/>
  </r>
  <r>
    <x v="0"/>
    <n v="1185732"/>
    <x v="39"/>
    <x v="3"/>
    <x v="3"/>
    <s v="Chicago"/>
    <x v="0"/>
    <n v="0.5"/>
    <x v="32"/>
    <x v="39"/>
    <x v="192"/>
    <x v="8"/>
  </r>
  <r>
    <x v="0"/>
    <n v="1185732"/>
    <x v="39"/>
    <x v="3"/>
    <x v="3"/>
    <s v="Chicago"/>
    <x v="1"/>
    <n v="0.5"/>
    <x v="43"/>
    <x v="126"/>
    <x v="191"/>
    <x v="2"/>
  </r>
  <r>
    <x v="0"/>
    <n v="1185732"/>
    <x v="39"/>
    <x v="3"/>
    <x v="3"/>
    <s v="Chicago"/>
    <x v="2"/>
    <n v="0.4"/>
    <x v="43"/>
    <x v="128"/>
    <x v="193"/>
    <x v="2"/>
  </r>
  <r>
    <x v="0"/>
    <n v="1185732"/>
    <x v="39"/>
    <x v="3"/>
    <x v="3"/>
    <s v="Chicago"/>
    <x v="3"/>
    <n v="0.45"/>
    <x v="42"/>
    <x v="125"/>
    <x v="190"/>
    <x v="8"/>
  </r>
  <r>
    <x v="0"/>
    <n v="1185732"/>
    <x v="39"/>
    <x v="3"/>
    <x v="3"/>
    <s v="Chicago"/>
    <x v="4"/>
    <n v="0.6"/>
    <x v="39"/>
    <x v="128"/>
    <x v="193"/>
    <x v="2"/>
  </r>
  <r>
    <x v="0"/>
    <n v="1185732"/>
    <x v="39"/>
    <x v="3"/>
    <x v="3"/>
    <s v="Chicago"/>
    <x v="5"/>
    <n v="0.5"/>
    <x v="38"/>
    <x v="127"/>
    <x v="156"/>
    <x v="0"/>
  </r>
  <r>
    <x v="0"/>
    <n v="1185732"/>
    <x v="40"/>
    <x v="3"/>
    <x v="3"/>
    <s v="Chicago"/>
    <x v="0"/>
    <n v="0.6"/>
    <x v="40"/>
    <x v="129"/>
    <x v="194"/>
    <x v="8"/>
  </r>
  <r>
    <x v="0"/>
    <n v="1185732"/>
    <x v="40"/>
    <x v="3"/>
    <x v="3"/>
    <s v="Chicago"/>
    <x v="1"/>
    <n v="0.55000000000000004"/>
    <x v="41"/>
    <x v="130"/>
    <x v="195"/>
    <x v="2"/>
  </r>
  <r>
    <x v="0"/>
    <n v="1185732"/>
    <x v="40"/>
    <x v="3"/>
    <x v="3"/>
    <s v="Chicago"/>
    <x v="2"/>
    <n v="0.5"/>
    <x v="37"/>
    <x v="131"/>
    <x v="196"/>
    <x v="2"/>
  </r>
  <r>
    <x v="0"/>
    <n v="1185732"/>
    <x v="40"/>
    <x v="3"/>
    <x v="3"/>
    <s v="Chicago"/>
    <x v="3"/>
    <n v="0.5"/>
    <x v="39"/>
    <x v="118"/>
    <x v="182"/>
    <x v="8"/>
  </r>
  <r>
    <x v="0"/>
    <n v="1185732"/>
    <x v="40"/>
    <x v="3"/>
    <x v="3"/>
    <s v="Chicago"/>
    <x v="4"/>
    <n v="0.6"/>
    <x v="36"/>
    <x v="126"/>
    <x v="191"/>
    <x v="2"/>
  </r>
  <r>
    <x v="0"/>
    <n v="1185732"/>
    <x v="40"/>
    <x v="3"/>
    <x v="3"/>
    <s v="Chicago"/>
    <x v="5"/>
    <n v="0.65"/>
    <x v="44"/>
    <x v="132"/>
    <x v="160"/>
    <x v="0"/>
  </r>
  <r>
    <x v="0"/>
    <n v="1185732"/>
    <x v="41"/>
    <x v="3"/>
    <x v="3"/>
    <s v="Chicago"/>
    <x v="0"/>
    <n v="0.5"/>
    <x v="24"/>
    <x v="54"/>
    <x v="164"/>
    <x v="8"/>
  </r>
  <r>
    <x v="0"/>
    <n v="1185732"/>
    <x v="41"/>
    <x v="3"/>
    <x v="3"/>
    <s v="Chicago"/>
    <x v="1"/>
    <n v="0.45000000000000007"/>
    <x v="44"/>
    <x v="133"/>
    <x v="197"/>
    <x v="2"/>
  </r>
  <r>
    <x v="0"/>
    <n v="1185732"/>
    <x v="41"/>
    <x v="3"/>
    <x v="3"/>
    <s v="Chicago"/>
    <x v="2"/>
    <n v="0.4"/>
    <x v="41"/>
    <x v="134"/>
    <x v="198"/>
    <x v="2"/>
  </r>
  <r>
    <x v="0"/>
    <n v="1185732"/>
    <x v="41"/>
    <x v="3"/>
    <x v="3"/>
    <s v="Chicago"/>
    <x v="3"/>
    <n v="0.4"/>
    <x v="37"/>
    <x v="135"/>
    <x v="198"/>
    <x v="8"/>
  </r>
  <r>
    <x v="0"/>
    <n v="1185732"/>
    <x v="41"/>
    <x v="3"/>
    <x v="3"/>
    <s v="Chicago"/>
    <x v="4"/>
    <n v="0.5"/>
    <x v="37"/>
    <x v="131"/>
    <x v="196"/>
    <x v="2"/>
  </r>
  <r>
    <x v="0"/>
    <n v="1185732"/>
    <x v="41"/>
    <x v="3"/>
    <x v="3"/>
    <s v="Chicago"/>
    <x v="5"/>
    <n v="0.55000000000000004"/>
    <x v="45"/>
    <x v="136"/>
    <x v="199"/>
    <x v="0"/>
  </r>
  <r>
    <x v="0"/>
    <n v="1185732"/>
    <x v="42"/>
    <x v="3"/>
    <x v="3"/>
    <s v="Chicago"/>
    <x v="0"/>
    <n v="0.5"/>
    <x v="31"/>
    <x v="79"/>
    <x v="200"/>
    <x v="8"/>
  </r>
  <r>
    <x v="0"/>
    <n v="1185732"/>
    <x v="42"/>
    <x v="3"/>
    <x v="3"/>
    <s v="Chicago"/>
    <x v="1"/>
    <n v="0.45000000000000007"/>
    <x v="46"/>
    <x v="137"/>
    <x v="201"/>
    <x v="2"/>
  </r>
  <r>
    <x v="0"/>
    <n v="1185732"/>
    <x v="42"/>
    <x v="3"/>
    <x v="3"/>
    <s v="Chicago"/>
    <x v="2"/>
    <n v="0.4"/>
    <x v="44"/>
    <x v="123"/>
    <x v="188"/>
    <x v="2"/>
  </r>
  <r>
    <x v="0"/>
    <n v="1185732"/>
    <x v="42"/>
    <x v="3"/>
    <x v="3"/>
    <s v="Chicago"/>
    <x v="3"/>
    <n v="0.4"/>
    <x v="41"/>
    <x v="134"/>
    <x v="202"/>
    <x v="8"/>
  </r>
  <r>
    <x v="0"/>
    <n v="1185732"/>
    <x v="42"/>
    <x v="3"/>
    <x v="3"/>
    <s v="Chicago"/>
    <x v="4"/>
    <n v="0.5"/>
    <x v="38"/>
    <x v="127"/>
    <x v="203"/>
    <x v="2"/>
  </r>
  <r>
    <x v="0"/>
    <n v="1185732"/>
    <x v="42"/>
    <x v="3"/>
    <x v="3"/>
    <s v="Chicago"/>
    <x v="5"/>
    <n v="0.55000000000000004"/>
    <x v="47"/>
    <x v="42"/>
    <x v="174"/>
    <x v="0"/>
  </r>
  <r>
    <x v="0"/>
    <n v="1185732"/>
    <x v="43"/>
    <x v="3"/>
    <x v="3"/>
    <s v="Chicago"/>
    <x v="0"/>
    <n v="0.5"/>
    <x v="21"/>
    <x v="80"/>
    <x v="174"/>
    <x v="8"/>
  </r>
  <r>
    <x v="0"/>
    <n v="1185732"/>
    <x v="43"/>
    <x v="3"/>
    <x v="3"/>
    <s v="Chicago"/>
    <x v="1"/>
    <n v="0.45000000000000007"/>
    <x v="46"/>
    <x v="137"/>
    <x v="201"/>
    <x v="2"/>
  </r>
  <r>
    <x v="0"/>
    <n v="1185732"/>
    <x v="43"/>
    <x v="3"/>
    <x v="3"/>
    <s v="Chicago"/>
    <x v="2"/>
    <n v="0.4"/>
    <x v="44"/>
    <x v="123"/>
    <x v="188"/>
    <x v="2"/>
  </r>
  <r>
    <x v="0"/>
    <n v="1185732"/>
    <x v="43"/>
    <x v="3"/>
    <x v="3"/>
    <s v="Chicago"/>
    <x v="3"/>
    <n v="0.4"/>
    <x v="38"/>
    <x v="124"/>
    <x v="204"/>
    <x v="8"/>
  </r>
  <r>
    <x v="0"/>
    <n v="1185732"/>
    <x v="43"/>
    <x v="3"/>
    <x v="3"/>
    <s v="Chicago"/>
    <x v="4"/>
    <n v="0.5"/>
    <x v="41"/>
    <x v="123"/>
    <x v="188"/>
    <x v="2"/>
  </r>
  <r>
    <x v="0"/>
    <n v="1185732"/>
    <x v="43"/>
    <x v="3"/>
    <x v="3"/>
    <s v="Chicago"/>
    <x v="5"/>
    <n v="0.55000000000000004"/>
    <x v="48"/>
    <x v="138"/>
    <x v="205"/>
    <x v="0"/>
  </r>
  <r>
    <x v="0"/>
    <n v="1185732"/>
    <x v="44"/>
    <x v="3"/>
    <x v="3"/>
    <s v="Chicago"/>
    <x v="0"/>
    <n v="0.5"/>
    <x v="24"/>
    <x v="54"/>
    <x v="164"/>
    <x v="8"/>
  </r>
  <r>
    <x v="0"/>
    <n v="1185732"/>
    <x v="44"/>
    <x v="3"/>
    <x v="3"/>
    <s v="Chicago"/>
    <x v="1"/>
    <n v="0.45000000000000007"/>
    <x v="49"/>
    <x v="139"/>
    <x v="206"/>
    <x v="2"/>
  </r>
  <r>
    <x v="0"/>
    <n v="1185732"/>
    <x v="44"/>
    <x v="3"/>
    <x v="3"/>
    <s v="Chicago"/>
    <x v="2"/>
    <n v="0.4"/>
    <x v="41"/>
    <x v="134"/>
    <x v="198"/>
    <x v="2"/>
  </r>
  <r>
    <x v="0"/>
    <n v="1185732"/>
    <x v="44"/>
    <x v="3"/>
    <x v="3"/>
    <s v="Chicago"/>
    <x v="3"/>
    <n v="0.4"/>
    <x v="37"/>
    <x v="135"/>
    <x v="198"/>
    <x v="8"/>
  </r>
  <r>
    <x v="0"/>
    <n v="1185732"/>
    <x v="44"/>
    <x v="3"/>
    <x v="3"/>
    <s v="Chicago"/>
    <x v="4"/>
    <n v="0.5"/>
    <x v="37"/>
    <x v="131"/>
    <x v="196"/>
    <x v="2"/>
  </r>
  <r>
    <x v="0"/>
    <n v="1185732"/>
    <x v="44"/>
    <x v="3"/>
    <x v="3"/>
    <s v="Chicago"/>
    <x v="5"/>
    <n v="0.55000000000000004"/>
    <x v="44"/>
    <x v="140"/>
    <x v="207"/>
    <x v="0"/>
  </r>
  <r>
    <x v="0"/>
    <n v="1185732"/>
    <x v="45"/>
    <x v="3"/>
    <x v="3"/>
    <s v="Chicago"/>
    <x v="0"/>
    <n v="0.6"/>
    <x v="33"/>
    <x v="141"/>
    <x v="208"/>
    <x v="8"/>
  </r>
  <r>
    <x v="0"/>
    <n v="1185732"/>
    <x v="45"/>
    <x v="3"/>
    <x v="3"/>
    <s v="Chicago"/>
    <x v="1"/>
    <n v="0.5"/>
    <x v="44"/>
    <x v="142"/>
    <x v="209"/>
    <x v="2"/>
  </r>
  <r>
    <x v="0"/>
    <n v="1185732"/>
    <x v="45"/>
    <x v="3"/>
    <x v="3"/>
    <s v="Chicago"/>
    <x v="2"/>
    <n v="0.5"/>
    <x v="43"/>
    <x v="126"/>
    <x v="191"/>
    <x v="2"/>
  </r>
  <r>
    <x v="0"/>
    <n v="1185732"/>
    <x v="45"/>
    <x v="3"/>
    <x v="3"/>
    <s v="Chicago"/>
    <x v="3"/>
    <n v="0.5"/>
    <x v="36"/>
    <x v="143"/>
    <x v="210"/>
    <x v="8"/>
  </r>
  <r>
    <x v="0"/>
    <n v="1185732"/>
    <x v="45"/>
    <x v="3"/>
    <x v="3"/>
    <s v="Chicago"/>
    <x v="4"/>
    <n v="0.6"/>
    <x v="36"/>
    <x v="126"/>
    <x v="191"/>
    <x v="2"/>
  </r>
  <r>
    <x v="0"/>
    <n v="1185732"/>
    <x v="45"/>
    <x v="3"/>
    <x v="3"/>
    <s v="Chicago"/>
    <x v="5"/>
    <n v="0.64999999999999991"/>
    <x v="44"/>
    <x v="144"/>
    <x v="211"/>
    <x v="0"/>
  </r>
  <r>
    <x v="0"/>
    <n v="1185732"/>
    <x v="46"/>
    <x v="3"/>
    <x v="3"/>
    <s v="Chicago"/>
    <x v="0"/>
    <n v="0.6"/>
    <x v="47"/>
    <x v="50"/>
    <x v="212"/>
    <x v="8"/>
  </r>
  <r>
    <x v="0"/>
    <n v="1185732"/>
    <x v="46"/>
    <x v="3"/>
    <x v="3"/>
    <s v="Chicago"/>
    <x v="1"/>
    <n v="0.5"/>
    <x v="44"/>
    <x v="142"/>
    <x v="209"/>
    <x v="2"/>
  </r>
  <r>
    <x v="0"/>
    <n v="1185732"/>
    <x v="46"/>
    <x v="3"/>
    <x v="3"/>
    <s v="Chicago"/>
    <x v="2"/>
    <n v="0.5"/>
    <x v="50"/>
    <x v="145"/>
    <x v="213"/>
    <x v="2"/>
  </r>
  <r>
    <x v="0"/>
    <n v="1185732"/>
    <x v="46"/>
    <x v="3"/>
    <x v="3"/>
    <s v="Chicago"/>
    <x v="3"/>
    <n v="0.5"/>
    <x v="37"/>
    <x v="131"/>
    <x v="188"/>
    <x v="8"/>
  </r>
  <r>
    <x v="0"/>
    <n v="1185732"/>
    <x v="46"/>
    <x v="3"/>
    <x v="3"/>
    <s v="Chicago"/>
    <x v="4"/>
    <n v="0.6"/>
    <x v="43"/>
    <x v="124"/>
    <x v="189"/>
    <x v="2"/>
  </r>
  <r>
    <x v="0"/>
    <n v="1185732"/>
    <x v="46"/>
    <x v="3"/>
    <x v="3"/>
    <s v="Chicago"/>
    <x v="5"/>
    <n v="0.64999999999999991"/>
    <x v="44"/>
    <x v="144"/>
    <x v="211"/>
    <x v="0"/>
  </r>
  <r>
    <x v="0"/>
    <n v="1185732"/>
    <x v="47"/>
    <x v="3"/>
    <x v="3"/>
    <s v="Chicago"/>
    <x v="0"/>
    <n v="0.6"/>
    <x v="24"/>
    <x v="61"/>
    <x v="214"/>
    <x v="8"/>
  </r>
  <r>
    <x v="0"/>
    <n v="1185732"/>
    <x v="47"/>
    <x v="3"/>
    <x v="3"/>
    <s v="Chicago"/>
    <x v="1"/>
    <n v="0.5"/>
    <x v="49"/>
    <x v="146"/>
    <x v="215"/>
    <x v="2"/>
  </r>
  <r>
    <x v="0"/>
    <n v="1185732"/>
    <x v="47"/>
    <x v="3"/>
    <x v="3"/>
    <s v="Chicago"/>
    <x v="2"/>
    <n v="0.5"/>
    <x v="44"/>
    <x v="142"/>
    <x v="209"/>
    <x v="2"/>
  </r>
  <r>
    <x v="0"/>
    <n v="1185732"/>
    <x v="47"/>
    <x v="3"/>
    <x v="3"/>
    <s v="Chicago"/>
    <x v="3"/>
    <n v="0.5"/>
    <x v="41"/>
    <x v="123"/>
    <x v="216"/>
    <x v="8"/>
  </r>
  <r>
    <x v="0"/>
    <n v="1185732"/>
    <x v="47"/>
    <x v="3"/>
    <x v="3"/>
    <s v="Chicago"/>
    <x v="4"/>
    <n v="0.6"/>
    <x v="41"/>
    <x v="147"/>
    <x v="217"/>
    <x v="2"/>
  </r>
  <r>
    <x v="0"/>
    <n v="1185732"/>
    <x v="47"/>
    <x v="3"/>
    <x v="3"/>
    <s v="Chicago"/>
    <x v="5"/>
    <n v="0.64999999999999991"/>
    <x v="49"/>
    <x v="148"/>
    <x v="218"/>
    <x v="0"/>
  </r>
  <r>
    <x v="1"/>
    <n v="1197831"/>
    <x v="12"/>
    <x v="1"/>
    <x v="1"/>
    <s v="Dallas"/>
    <x v="0"/>
    <n v="0.2"/>
    <x v="27"/>
    <x v="149"/>
    <x v="219"/>
    <x v="1"/>
  </r>
  <r>
    <x v="1"/>
    <n v="1197831"/>
    <x v="12"/>
    <x v="1"/>
    <x v="1"/>
    <s v="Dallas"/>
    <x v="1"/>
    <n v="0.3"/>
    <x v="27"/>
    <x v="150"/>
    <x v="220"/>
    <x v="1"/>
  </r>
  <r>
    <x v="1"/>
    <n v="1197831"/>
    <x v="12"/>
    <x v="1"/>
    <x v="1"/>
    <s v="Dallas"/>
    <x v="2"/>
    <n v="0.3"/>
    <x v="28"/>
    <x v="151"/>
    <x v="221"/>
    <x v="1"/>
  </r>
  <r>
    <x v="1"/>
    <n v="1197831"/>
    <x v="12"/>
    <x v="1"/>
    <x v="1"/>
    <s v="Dallas"/>
    <x v="3"/>
    <n v="0.35"/>
    <x v="28"/>
    <x v="152"/>
    <x v="222"/>
    <x v="8"/>
  </r>
  <r>
    <x v="1"/>
    <n v="1197831"/>
    <x v="12"/>
    <x v="1"/>
    <x v="1"/>
    <s v="Dallas"/>
    <x v="4"/>
    <n v="0.4"/>
    <x v="48"/>
    <x v="146"/>
    <x v="223"/>
    <x v="3"/>
  </r>
  <r>
    <x v="1"/>
    <n v="1197831"/>
    <x v="12"/>
    <x v="1"/>
    <x v="1"/>
    <s v="Dallas"/>
    <x v="5"/>
    <n v="0.35"/>
    <x v="28"/>
    <x v="152"/>
    <x v="224"/>
    <x v="4"/>
  </r>
  <r>
    <x v="1"/>
    <n v="1197831"/>
    <x v="13"/>
    <x v="1"/>
    <x v="1"/>
    <s v="Dallas"/>
    <x v="0"/>
    <n v="0.25"/>
    <x v="22"/>
    <x v="153"/>
    <x v="225"/>
    <x v="1"/>
  </r>
  <r>
    <x v="1"/>
    <n v="1197831"/>
    <x v="13"/>
    <x v="1"/>
    <x v="1"/>
    <s v="Dallas"/>
    <x v="1"/>
    <n v="0.35"/>
    <x v="26"/>
    <x v="154"/>
    <x v="226"/>
    <x v="1"/>
  </r>
  <r>
    <x v="1"/>
    <n v="1197831"/>
    <x v="13"/>
    <x v="1"/>
    <x v="1"/>
    <s v="Dallas"/>
    <x v="2"/>
    <n v="0.35"/>
    <x v="34"/>
    <x v="155"/>
    <x v="227"/>
    <x v="1"/>
  </r>
  <r>
    <x v="1"/>
    <n v="1197831"/>
    <x v="13"/>
    <x v="1"/>
    <x v="1"/>
    <s v="Dallas"/>
    <x v="3"/>
    <n v="0.35"/>
    <x v="33"/>
    <x v="156"/>
    <x v="228"/>
    <x v="8"/>
  </r>
  <r>
    <x v="1"/>
    <n v="1197831"/>
    <x v="13"/>
    <x v="1"/>
    <x v="1"/>
    <s v="Dallas"/>
    <x v="4"/>
    <n v="0.4"/>
    <x v="49"/>
    <x v="147"/>
    <x v="229"/>
    <x v="3"/>
  </r>
  <r>
    <x v="1"/>
    <n v="1197831"/>
    <x v="13"/>
    <x v="1"/>
    <x v="1"/>
    <s v="Dallas"/>
    <x v="5"/>
    <n v="0.35"/>
    <x v="24"/>
    <x v="157"/>
    <x v="42"/>
    <x v="4"/>
  </r>
  <r>
    <x v="1"/>
    <n v="1197831"/>
    <x v="14"/>
    <x v="1"/>
    <x v="1"/>
    <s v="Dallas"/>
    <x v="0"/>
    <n v="0.3"/>
    <x v="22"/>
    <x v="158"/>
    <x v="59"/>
    <x v="2"/>
  </r>
  <r>
    <x v="1"/>
    <n v="1197831"/>
    <x v="14"/>
    <x v="1"/>
    <x v="1"/>
    <s v="Dallas"/>
    <x v="1"/>
    <n v="0.4"/>
    <x v="22"/>
    <x v="52"/>
    <x v="56"/>
    <x v="2"/>
  </r>
  <r>
    <x v="1"/>
    <n v="1197831"/>
    <x v="14"/>
    <x v="1"/>
    <x v="1"/>
    <s v="Dallas"/>
    <x v="2"/>
    <n v="0.3"/>
    <x v="24"/>
    <x v="146"/>
    <x v="215"/>
    <x v="2"/>
  </r>
  <r>
    <x v="1"/>
    <n v="1197831"/>
    <x v="14"/>
    <x v="1"/>
    <x v="1"/>
    <s v="Dallas"/>
    <x v="3"/>
    <n v="0.35000000000000003"/>
    <x v="47"/>
    <x v="159"/>
    <x v="101"/>
    <x v="4"/>
  </r>
  <r>
    <x v="1"/>
    <n v="1197831"/>
    <x v="14"/>
    <x v="1"/>
    <x v="1"/>
    <s v="Dallas"/>
    <x v="4"/>
    <n v="0.4"/>
    <x v="49"/>
    <x v="147"/>
    <x v="204"/>
    <x v="1"/>
  </r>
  <r>
    <x v="1"/>
    <n v="1197831"/>
    <x v="14"/>
    <x v="1"/>
    <x v="1"/>
    <s v="Dallas"/>
    <x v="5"/>
    <n v="0.35000000000000003"/>
    <x v="32"/>
    <x v="160"/>
    <x v="135"/>
    <x v="0"/>
  </r>
  <r>
    <x v="1"/>
    <n v="1197831"/>
    <x v="15"/>
    <x v="1"/>
    <x v="1"/>
    <s v="Dallas"/>
    <x v="0"/>
    <n v="0.19999999999999998"/>
    <x v="20"/>
    <x v="161"/>
    <x v="230"/>
    <x v="2"/>
  </r>
  <r>
    <x v="1"/>
    <n v="1197831"/>
    <x v="15"/>
    <x v="1"/>
    <x v="1"/>
    <s v="Dallas"/>
    <x v="1"/>
    <n v="0.30000000000000004"/>
    <x v="20"/>
    <x v="162"/>
    <x v="231"/>
    <x v="2"/>
  </r>
  <r>
    <x v="1"/>
    <n v="1197831"/>
    <x v="15"/>
    <x v="1"/>
    <x v="1"/>
    <s v="Dallas"/>
    <x v="2"/>
    <n v="0.24999999999999997"/>
    <x v="28"/>
    <x v="163"/>
    <x v="232"/>
    <x v="2"/>
  </r>
  <r>
    <x v="1"/>
    <n v="1197831"/>
    <x v="15"/>
    <x v="1"/>
    <x v="1"/>
    <s v="Dallas"/>
    <x v="3"/>
    <n v="0.30000000000000004"/>
    <x v="33"/>
    <x v="164"/>
    <x v="233"/>
    <x v="4"/>
  </r>
  <r>
    <x v="1"/>
    <n v="1197831"/>
    <x v="15"/>
    <x v="1"/>
    <x v="1"/>
    <s v="Dallas"/>
    <x v="4"/>
    <n v="0.35"/>
    <x v="46"/>
    <x v="165"/>
    <x v="213"/>
    <x v="1"/>
  </r>
  <r>
    <x v="1"/>
    <n v="1197831"/>
    <x v="15"/>
    <x v="1"/>
    <x v="1"/>
    <s v="Dallas"/>
    <x v="5"/>
    <n v="0.30000000000000004"/>
    <x v="25"/>
    <x v="166"/>
    <x v="234"/>
    <x v="0"/>
  </r>
  <r>
    <x v="1"/>
    <n v="1197831"/>
    <x v="16"/>
    <x v="1"/>
    <x v="1"/>
    <s v="Dallas"/>
    <x v="0"/>
    <n v="0.19999999999999998"/>
    <x v="30"/>
    <x v="167"/>
    <x v="235"/>
    <x v="2"/>
  </r>
  <r>
    <x v="1"/>
    <n v="1197831"/>
    <x v="16"/>
    <x v="1"/>
    <x v="1"/>
    <s v="Dallas"/>
    <x v="1"/>
    <n v="0.30000000000000004"/>
    <x v="29"/>
    <x v="168"/>
    <x v="236"/>
    <x v="2"/>
  </r>
  <r>
    <x v="1"/>
    <n v="1197831"/>
    <x v="16"/>
    <x v="1"/>
    <x v="1"/>
    <s v="Dallas"/>
    <x v="2"/>
    <n v="0.24999999999999997"/>
    <x v="23"/>
    <x v="169"/>
    <x v="237"/>
    <x v="2"/>
  </r>
  <r>
    <x v="1"/>
    <n v="1197831"/>
    <x v="16"/>
    <x v="1"/>
    <x v="1"/>
    <s v="Dallas"/>
    <x v="3"/>
    <n v="0.35000000000000003"/>
    <x v="21"/>
    <x v="136"/>
    <x v="238"/>
    <x v="4"/>
  </r>
  <r>
    <x v="1"/>
    <n v="1197831"/>
    <x v="16"/>
    <x v="1"/>
    <x v="1"/>
    <s v="Dallas"/>
    <x v="4"/>
    <n v="0.5"/>
    <x v="32"/>
    <x v="39"/>
    <x v="54"/>
    <x v="1"/>
  </r>
  <r>
    <x v="1"/>
    <n v="1197831"/>
    <x v="16"/>
    <x v="1"/>
    <x v="1"/>
    <s v="Dallas"/>
    <x v="5"/>
    <n v="0.45"/>
    <x v="9"/>
    <x v="11"/>
    <x v="168"/>
    <x v="0"/>
  </r>
  <r>
    <x v="1"/>
    <n v="1197831"/>
    <x v="17"/>
    <x v="1"/>
    <x v="1"/>
    <s v="Dallas"/>
    <x v="0"/>
    <n v="0.45"/>
    <x v="9"/>
    <x v="11"/>
    <x v="12"/>
    <x v="2"/>
  </r>
  <r>
    <x v="1"/>
    <n v="1197831"/>
    <x v="17"/>
    <x v="1"/>
    <x v="1"/>
    <s v="Dallas"/>
    <x v="1"/>
    <n v="0.5"/>
    <x v="9"/>
    <x v="2"/>
    <x v="2"/>
    <x v="2"/>
  </r>
  <r>
    <x v="1"/>
    <n v="1197831"/>
    <x v="17"/>
    <x v="1"/>
    <x v="1"/>
    <s v="Dallas"/>
    <x v="2"/>
    <n v="0.45"/>
    <x v="26"/>
    <x v="62"/>
    <x v="165"/>
    <x v="2"/>
  </r>
  <r>
    <x v="1"/>
    <n v="1197831"/>
    <x v="17"/>
    <x v="1"/>
    <x v="1"/>
    <s v="Dallas"/>
    <x v="3"/>
    <n v="0.45"/>
    <x v="25"/>
    <x v="52"/>
    <x v="152"/>
    <x v="4"/>
  </r>
  <r>
    <x v="1"/>
    <n v="1197831"/>
    <x v="17"/>
    <x v="1"/>
    <x v="1"/>
    <s v="Dallas"/>
    <x v="4"/>
    <n v="0.5"/>
    <x v="24"/>
    <x v="54"/>
    <x v="158"/>
    <x v="1"/>
  </r>
  <r>
    <x v="1"/>
    <n v="1197831"/>
    <x v="17"/>
    <x v="1"/>
    <x v="1"/>
    <s v="Dallas"/>
    <x v="5"/>
    <n v="0.55000000000000004"/>
    <x v="10"/>
    <x v="30"/>
    <x v="239"/>
    <x v="0"/>
  </r>
  <r>
    <x v="1"/>
    <n v="1197831"/>
    <x v="18"/>
    <x v="1"/>
    <x v="1"/>
    <s v="Dallas"/>
    <x v="0"/>
    <n v="0.45"/>
    <x v="6"/>
    <x v="8"/>
    <x v="240"/>
    <x v="15"/>
  </r>
  <r>
    <x v="1"/>
    <n v="1197831"/>
    <x v="18"/>
    <x v="1"/>
    <x v="1"/>
    <s v="Dallas"/>
    <x v="1"/>
    <n v="0.5"/>
    <x v="6"/>
    <x v="71"/>
    <x v="241"/>
    <x v="15"/>
  </r>
  <r>
    <x v="1"/>
    <n v="1197831"/>
    <x v="18"/>
    <x v="1"/>
    <x v="1"/>
    <s v="Dallas"/>
    <x v="2"/>
    <n v="0.45"/>
    <x v="18"/>
    <x v="83"/>
    <x v="242"/>
    <x v="15"/>
  </r>
  <r>
    <x v="1"/>
    <n v="1197831"/>
    <x v="18"/>
    <x v="1"/>
    <x v="1"/>
    <s v="Dallas"/>
    <x v="3"/>
    <n v="0.45"/>
    <x v="31"/>
    <x v="70"/>
    <x v="243"/>
    <x v="0"/>
  </r>
  <r>
    <x v="1"/>
    <n v="1197831"/>
    <x v="18"/>
    <x v="1"/>
    <x v="1"/>
    <s v="Dallas"/>
    <x v="4"/>
    <n v="0.5"/>
    <x v="31"/>
    <x v="79"/>
    <x v="244"/>
    <x v="2"/>
  </r>
  <r>
    <x v="1"/>
    <n v="1197831"/>
    <x v="18"/>
    <x v="1"/>
    <x v="1"/>
    <s v="Dallas"/>
    <x v="5"/>
    <n v="0.6"/>
    <x v="2"/>
    <x v="12"/>
    <x v="245"/>
    <x v="9"/>
  </r>
  <r>
    <x v="1"/>
    <n v="1197831"/>
    <x v="19"/>
    <x v="1"/>
    <x v="1"/>
    <s v="Dallas"/>
    <x v="0"/>
    <n v="0.5"/>
    <x v="9"/>
    <x v="2"/>
    <x v="246"/>
    <x v="15"/>
  </r>
  <r>
    <x v="1"/>
    <n v="1197831"/>
    <x v="19"/>
    <x v="1"/>
    <x v="1"/>
    <s v="Dallas"/>
    <x v="1"/>
    <n v="0.55000000000000004"/>
    <x v="9"/>
    <x v="63"/>
    <x v="247"/>
    <x v="15"/>
  </r>
  <r>
    <x v="1"/>
    <n v="1197831"/>
    <x v="19"/>
    <x v="1"/>
    <x v="1"/>
    <s v="Dallas"/>
    <x v="2"/>
    <n v="0.5"/>
    <x v="18"/>
    <x v="64"/>
    <x v="248"/>
    <x v="15"/>
  </r>
  <r>
    <x v="1"/>
    <n v="1197831"/>
    <x v="19"/>
    <x v="1"/>
    <x v="1"/>
    <s v="Dallas"/>
    <x v="3"/>
    <n v="0.5"/>
    <x v="28"/>
    <x v="48"/>
    <x v="79"/>
    <x v="0"/>
  </r>
  <r>
    <x v="1"/>
    <n v="1197831"/>
    <x v="19"/>
    <x v="1"/>
    <x v="1"/>
    <s v="Dallas"/>
    <x v="4"/>
    <n v="0.55000000000000004"/>
    <x v="28"/>
    <x v="170"/>
    <x v="249"/>
    <x v="2"/>
  </r>
  <r>
    <x v="1"/>
    <n v="1197831"/>
    <x v="19"/>
    <x v="1"/>
    <x v="1"/>
    <s v="Dallas"/>
    <x v="5"/>
    <n v="0.6"/>
    <x v="29"/>
    <x v="171"/>
    <x v="250"/>
    <x v="9"/>
  </r>
  <r>
    <x v="1"/>
    <n v="1197831"/>
    <x v="20"/>
    <x v="1"/>
    <x v="1"/>
    <s v="Dallas"/>
    <x v="0"/>
    <n v="0.55000000000000004"/>
    <x v="27"/>
    <x v="101"/>
    <x v="251"/>
    <x v="15"/>
  </r>
  <r>
    <x v="1"/>
    <n v="1197831"/>
    <x v="20"/>
    <x v="1"/>
    <x v="1"/>
    <s v="Dallas"/>
    <x v="1"/>
    <n v="0.55000000000000004"/>
    <x v="22"/>
    <x v="105"/>
    <x v="15"/>
    <x v="15"/>
  </r>
  <r>
    <x v="1"/>
    <n v="1197831"/>
    <x v="20"/>
    <x v="1"/>
    <x v="1"/>
    <s v="Dallas"/>
    <x v="2"/>
    <n v="0.6"/>
    <x v="27"/>
    <x v="92"/>
    <x v="252"/>
    <x v="15"/>
  </r>
  <r>
    <x v="1"/>
    <n v="1197831"/>
    <x v="20"/>
    <x v="1"/>
    <x v="1"/>
    <s v="Dallas"/>
    <x v="3"/>
    <n v="0.6"/>
    <x v="32"/>
    <x v="52"/>
    <x v="7"/>
    <x v="0"/>
  </r>
  <r>
    <x v="1"/>
    <n v="1197831"/>
    <x v="20"/>
    <x v="1"/>
    <x v="1"/>
    <s v="Dallas"/>
    <x v="4"/>
    <n v="0.55000000000000004"/>
    <x v="32"/>
    <x v="111"/>
    <x v="148"/>
    <x v="2"/>
  </r>
  <r>
    <x v="1"/>
    <n v="1197831"/>
    <x v="20"/>
    <x v="1"/>
    <x v="1"/>
    <s v="Dallas"/>
    <x v="5"/>
    <n v="0.5"/>
    <x v="22"/>
    <x v="73"/>
    <x v="253"/>
    <x v="9"/>
  </r>
  <r>
    <x v="1"/>
    <n v="1197831"/>
    <x v="21"/>
    <x v="1"/>
    <x v="1"/>
    <s v="Dallas"/>
    <x v="0"/>
    <n v="0.4"/>
    <x v="23"/>
    <x v="54"/>
    <x v="254"/>
    <x v="15"/>
  </r>
  <r>
    <x v="1"/>
    <n v="1197831"/>
    <x v="21"/>
    <x v="1"/>
    <x v="1"/>
    <s v="Dallas"/>
    <x v="1"/>
    <n v="0.4"/>
    <x v="23"/>
    <x v="54"/>
    <x v="254"/>
    <x v="15"/>
  </r>
  <r>
    <x v="1"/>
    <n v="1197831"/>
    <x v="21"/>
    <x v="1"/>
    <x v="1"/>
    <s v="Dallas"/>
    <x v="2"/>
    <n v="0.45"/>
    <x v="31"/>
    <x v="70"/>
    <x v="255"/>
    <x v="15"/>
  </r>
  <r>
    <x v="1"/>
    <n v="1197831"/>
    <x v="21"/>
    <x v="1"/>
    <x v="1"/>
    <s v="Dallas"/>
    <x v="3"/>
    <n v="0.45"/>
    <x v="33"/>
    <x v="172"/>
    <x v="256"/>
    <x v="0"/>
  </r>
  <r>
    <x v="1"/>
    <n v="1197831"/>
    <x v="21"/>
    <x v="1"/>
    <x v="1"/>
    <s v="Dallas"/>
    <x v="4"/>
    <n v="0.4"/>
    <x v="47"/>
    <x v="173"/>
    <x v="257"/>
    <x v="2"/>
  </r>
  <r>
    <x v="1"/>
    <n v="1197831"/>
    <x v="21"/>
    <x v="1"/>
    <x v="1"/>
    <s v="Dallas"/>
    <x v="5"/>
    <n v="0.5"/>
    <x v="31"/>
    <x v="79"/>
    <x v="90"/>
    <x v="9"/>
  </r>
  <r>
    <x v="1"/>
    <n v="1197831"/>
    <x v="22"/>
    <x v="1"/>
    <x v="1"/>
    <s v="Dallas"/>
    <x v="0"/>
    <n v="0.4"/>
    <x v="27"/>
    <x v="174"/>
    <x v="110"/>
    <x v="15"/>
  </r>
  <r>
    <x v="1"/>
    <n v="1197831"/>
    <x v="22"/>
    <x v="1"/>
    <x v="1"/>
    <s v="Dallas"/>
    <x v="1"/>
    <n v="0.4"/>
    <x v="27"/>
    <x v="174"/>
    <x v="110"/>
    <x v="15"/>
  </r>
  <r>
    <x v="1"/>
    <n v="1197831"/>
    <x v="22"/>
    <x v="1"/>
    <x v="1"/>
    <s v="Dallas"/>
    <x v="2"/>
    <n v="0.65"/>
    <x v="26"/>
    <x v="106"/>
    <x v="258"/>
    <x v="15"/>
  </r>
  <r>
    <x v="1"/>
    <n v="1197831"/>
    <x v="22"/>
    <x v="1"/>
    <x v="1"/>
    <s v="Dallas"/>
    <x v="3"/>
    <n v="0.65"/>
    <x v="24"/>
    <x v="82"/>
    <x v="20"/>
    <x v="0"/>
  </r>
  <r>
    <x v="1"/>
    <n v="1197831"/>
    <x v="22"/>
    <x v="1"/>
    <x v="1"/>
    <s v="Dallas"/>
    <x v="4"/>
    <n v="0.6"/>
    <x v="34"/>
    <x v="175"/>
    <x v="259"/>
    <x v="2"/>
  </r>
  <r>
    <x v="1"/>
    <n v="1197831"/>
    <x v="22"/>
    <x v="1"/>
    <x v="1"/>
    <s v="Dallas"/>
    <x v="5"/>
    <n v="0.70000000000000007"/>
    <x v="22"/>
    <x v="176"/>
    <x v="260"/>
    <x v="9"/>
  </r>
  <r>
    <x v="1"/>
    <n v="1197831"/>
    <x v="23"/>
    <x v="1"/>
    <x v="1"/>
    <s v="Dallas"/>
    <x v="0"/>
    <n v="0.6"/>
    <x v="6"/>
    <x v="14"/>
    <x v="261"/>
    <x v="15"/>
  </r>
  <r>
    <x v="1"/>
    <n v="1197831"/>
    <x v="23"/>
    <x v="1"/>
    <x v="1"/>
    <s v="Dallas"/>
    <x v="1"/>
    <n v="0.6"/>
    <x v="6"/>
    <x v="14"/>
    <x v="261"/>
    <x v="15"/>
  </r>
  <r>
    <x v="1"/>
    <n v="1197831"/>
    <x v="23"/>
    <x v="1"/>
    <x v="1"/>
    <s v="Dallas"/>
    <x v="2"/>
    <n v="0.65"/>
    <x v="27"/>
    <x v="84"/>
    <x v="262"/>
    <x v="15"/>
  </r>
  <r>
    <x v="1"/>
    <n v="1197831"/>
    <x v="23"/>
    <x v="1"/>
    <x v="1"/>
    <s v="Dallas"/>
    <x v="3"/>
    <n v="0.65"/>
    <x v="31"/>
    <x v="90"/>
    <x v="263"/>
    <x v="0"/>
  </r>
  <r>
    <x v="1"/>
    <n v="1197831"/>
    <x v="23"/>
    <x v="1"/>
    <x v="1"/>
    <s v="Dallas"/>
    <x v="4"/>
    <n v="0.6"/>
    <x v="28"/>
    <x v="40"/>
    <x v="43"/>
    <x v="2"/>
  </r>
  <r>
    <x v="1"/>
    <n v="1197831"/>
    <x v="23"/>
    <x v="1"/>
    <x v="1"/>
    <s v="Dallas"/>
    <x v="5"/>
    <n v="0.70000000000000007"/>
    <x v="29"/>
    <x v="102"/>
    <x v="264"/>
    <x v="9"/>
  </r>
  <r>
    <x v="0"/>
    <n v="1185732"/>
    <x v="48"/>
    <x v="0"/>
    <x v="4"/>
    <s v="Philadelphia"/>
    <x v="0"/>
    <n v="0.45"/>
    <x v="33"/>
    <x v="172"/>
    <x v="265"/>
    <x v="9"/>
  </r>
  <r>
    <x v="0"/>
    <n v="1185732"/>
    <x v="48"/>
    <x v="0"/>
    <x v="4"/>
    <s v="Philadelphia"/>
    <x v="1"/>
    <n v="0.45"/>
    <x v="38"/>
    <x v="177"/>
    <x v="266"/>
    <x v="2"/>
  </r>
  <r>
    <x v="0"/>
    <n v="1185732"/>
    <x v="48"/>
    <x v="0"/>
    <x v="4"/>
    <s v="Philadelphia"/>
    <x v="2"/>
    <n v="0.35000000000000003"/>
    <x v="38"/>
    <x v="121"/>
    <x v="189"/>
    <x v="15"/>
  </r>
  <r>
    <x v="0"/>
    <n v="1185732"/>
    <x v="48"/>
    <x v="0"/>
    <x v="4"/>
    <s v="Philadelphia"/>
    <x v="3"/>
    <n v="0.4"/>
    <x v="42"/>
    <x v="178"/>
    <x v="267"/>
    <x v="15"/>
  </r>
  <r>
    <x v="0"/>
    <n v="1185732"/>
    <x v="48"/>
    <x v="0"/>
    <x v="4"/>
    <s v="Philadelphia"/>
    <x v="4"/>
    <n v="0.54999999999999993"/>
    <x v="36"/>
    <x v="179"/>
    <x v="268"/>
    <x v="2"/>
  </r>
  <r>
    <x v="0"/>
    <n v="1185732"/>
    <x v="48"/>
    <x v="0"/>
    <x v="4"/>
    <s v="Philadelphia"/>
    <x v="5"/>
    <n v="0.45"/>
    <x v="38"/>
    <x v="177"/>
    <x v="269"/>
    <x v="1"/>
  </r>
  <r>
    <x v="0"/>
    <n v="1185732"/>
    <x v="49"/>
    <x v="0"/>
    <x v="4"/>
    <s v="Philadelphia"/>
    <x v="0"/>
    <n v="0.45"/>
    <x v="34"/>
    <x v="115"/>
    <x v="270"/>
    <x v="9"/>
  </r>
  <r>
    <x v="0"/>
    <n v="1185732"/>
    <x v="49"/>
    <x v="0"/>
    <x v="4"/>
    <s v="Philadelphia"/>
    <x v="1"/>
    <n v="0.45"/>
    <x v="36"/>
    <x v="180"/>
    <x v="271"/>
    <x v="2"/>
  </r>
  <r>
    <x v="0"/>
    <n v="1185732"/>
    <x v="49"/>
    <x v="0"/>
    <x v="4"/>
    <s v="Philadelphia"/>
    <x v="2"/>
    <n v="0.35000000000000003"/>
    <x v="37"/>
    <x v="181"/>
    <x v="272"/>
    <x v="15"/>
  </r>
  <r>
    <x v="0"/>
    <n v="1185732"/>
    <x v="49"/>
    <x v="0"/>
    <x v="4"/>
    <s v="Philadelphia"/>
    <x v="3"/>
    <n v="0.4"/>
    <x v="51"/>
    <x v="182"/>
    <x v="273"/>
    <x v="15"/>
  </r>
  <r>
    <x v="0"/>
    <n v="1185732"/>
    <x v="49"/>
    <x v="0"/>
    <x v="4"/>
    <s v="Philadelphia"/>
    <x v="4"/>
    <n v="0.54999999999999993"/>
    <x v="36"/>
    <x v="179"/>
    <x v="268"/>
    <x v="2"/>
  </r>
  <r>
    <x v="0"/>
    <n v="1185732"/>
    <x v="49"/>
    <x v="0"/>
    <x v="4"/>
    <s v="Philadelphia"/>
    <x v="5"/>
    <n v="0.45"/>
    <x v="38"/>
    <x v="177"/>
    <x v="269"/>
    <x v="1"/>
  </r>
  <r>
    <x v="0"/>
    <n v="1185732"/>
    <x v="14"/>
    <x v="0"/>
    <x v="4"/>
    <s v="Philadelphia"/>
    <x v="0"/>
    <n v="0.5"/>
    <x v="52"/>
    <x v="183"/>
    <x v="274"/>
    <x v="9"/>
  </r>
  <r>
    <x v="0"/>
    <n v="1185732"/>
    <x v="14"/>
    <x v="0"/>
    <x v="4"/>
    <s v="Philadelphia"/>
    <x v="1"/>
    <n v="0.5"/>
    <x v="43"/>
    <x v="126"/>
    <x v="191"/>
    <x v="2"/>
  </r>
  <r>
    <x v="0"/>
    <n v="1185732"/>
    <x v="14"/>
    <x v="0"/>
    <x v="4"/>
    <s v="Philadelphia"/>
    <x v="2"/>
    <n v="0.4"/>
    <x v="37"/>
    <x v="135"/>
    <x v="198"/>
    <x v="15"/>
  </r>
  <r>
    <x v="0"/>
    <n v="1185732"/>
    <x v="14"/>
    <x v="0"/>
    <x v="4"/>
    <s v="Philadelphia"/>
    <x v="3"/>
    <n v="0.45"/>
    <x v="53"/>
    <x v="184"/>
    <x v="275"/>
    <x v="15"/>
  </r>
  <r>
    <x v="0"/>
    <n v="1185732"/>
    <x v="14"/>
    <x v="0"/>
    <x v="4"/>
    <s v="Philadelphia"/>
    <x v="4"/>
    <n v="0.6"/>
    <x v="42"/>
    <x v="185"/>
    <x v="190"/>
    <x v="1"/>
  </r>
  <r>
    <x v="0"/>
    <n v="1185732"/>
    <x v="14"/>
    <x v="0"/>
    <x v="4"/>
    <s v="Philadelphia"/>
    <x v="5"/>
    <n v="0.5"/>
    <x v="37"/>
    <x v="131"/>
    <x v="276"/>
    <x v="3"/>
  </r>
  <r>
    <x v="0"/>
    <n v="1185732"/>
    <x v="50"/>
    <x v="0"/>
    <x v="4"/>
    <s v="Philadelphia"/>
    <x v="0"/>
    <n v="0.5"/>
    <x v="32"/>
    <x v="39"/>
    <x v="58"/>
    <x v="0"/>
  </r>
  <r>
    <x v="0"/>
    <n v="1185732"/>
    <x v="50"/>
    <x v="0"/>
    <x v="4"/>
    <s v="Philadelphia"/>
    <x v="1"/>
    <n v="0.5"/>
    <x v="43"/>
    <x v="126"/>
    <x v="277"/>
    <x v="1"/>
  </r>
  <r>
    <x v="0"/>
    <n v="1185732"/>
    <x v="50"/>
    <x v="0"/>
    <x v="4"/>
    <s v="Philadelphia"/>
    <x v="2"/>
    <n v="0.4"/>
    <x v="43"/>
    <x v="128"/>
    <x v="193"/>
    <x v="2"/>
  </r>
  <r>
    <x v="0"/>
    <n v="1185732"/>
    <x v="50"/>
    <x v="0"/>
    <x v="4"/>
    <s v="Philadelphia"/>
    <x v="3"/>
    <n v="0.45"/>
    <x v="42"/>
    <x v="125"/>
    <x v="278"/>
    <x v="2"/>
  </r>
  <r>
    <x v="0"/>
    <n v="1185732"/>
    <x v="50"/>
    <x v="0"/>
    <x v="4"/>
    <s v="Philadelphia"/>
    <x v="4"/>
    <n v="0.6"/>
    <x v="42"/>
    <x v="185"/>
    <x v="190"/>
    <x v="1"/>
  </r>
  <r>
    <x v="0"/>
    <n v="1185732"/>
    <x v="50"/>
    <x v="0"/>
    <x v="4"/>
    <s v="Philadelphia"/>
    <x v="5"/>
    <n v="0.5"/>
    <x v="41"/>
    <x v="123"/>
    <x v="210"/>
    <x v="3"/>
  </r>
  <r>
    <x v="0"/>
    <n v="1185732"/>
    <x v="51"/>
    <x v="0"/>
    <x v="4"/>
    <s v="Philadelphia"/>
    <x v="0"/>
    <n v="0.6"/>
    <x v="54"/>
    <x v="186"/>
    <x v="279"/>
    <x v="0"/>
  </r>
  <r>
    <x v="0"/>
    <n v="1185732"/>
    <x v="51"/>
    <x v="0"/>
    <x v="4"/>
    <s v="Philadelphia"/>
    <x v="1"/>
    <n v="0.60000000000000009"/>
    <x v="37"/>
    <x v="187"/>
    <x v="280"/>
    <x v="1"/>
  </r>
  <r>
    <x v="0"/>
    <n v="1185732"/>
    <x v="51"/>
    <x v="0"/>
    <x v="4"/>
    <s v="Philadelphia"/>
    <x v="2"/>
    <n v="0.55000000000000004"/>
    <x v="43"/>
    <x v="188"/>
    <x v="281"/>
    <x v="2"/>
  </r>
  <r>
    <x v="0"/>
    <n v="1185732"/>
    <x v="51"/>
    <x v="0"/>
    <x v="4"/>
    <s v="Philadelphia"/>
    <x v="3"/>
    <n v="0.55000000000000004"/>
    <x v="39"/>
    <x v="189"/>
    <x v="282"/>
    <x v="2"/>
  </r>
  <r>
    <x v="0"/>
    <n v="1185732"/>
    <x v="51"/>
    <x v="0"/>
    <x v="4"/>
    <s v="Philadelphia"/>
    <x v="4"/>
    <n v="0.65"/>
    <x v="36"/>
    <x v="190"/>
    <x v="283"/>
    <x v="1"/>
  </r>
  <r>
    <x v="0"/>
    <n v="1185732"/>
    <x v="51"/>
    <x v="0"/>
    <x v="4"/>
    <s v="Philadelphia"/>
    <x v="5"/>
    <n v="0.70000000000000007"/>
    <x v="44"/>
    <x v="191"/>
    <x v="215"/>
    <x v="1"/>
  </r>
  <r>
    <x v="0"/>
    <n v="1185732"/>
    <x v="52"/>
    <x v="0"/>
    <x v="4"/>
    <s v="Philadelphia"/>
    <x v="0"/>
    <n v="0.65"/>
    <x v="24"/>
    <x v="82"/>
    <x v="284"/>
    <x v="9"/>
  </r>
  <r>
    <x v="0"/>
    <n v="1185732"/>
    <x v="52"/>
    <x v="0"/>
    <x v="4"/>
    <s v="Philadelphia"/>
    <x v="1"/>
    <n v="0.60000000000000009"/>
    <x v="44"/>
    <x v="192"/>
    <x v="215"/>
    <x v="2"/>
  </r>
  <r>
    <x v="0"/>
    <n v="1185732"/>
    <x v="52"/>
    <x v="0"/>
    <x v="4"/>
    <s v="Philadelphia"/>
    <x v="2"/>
    <n v="0.55000000000000004"/>
    <x v="37"/>
    <x v="117"/>
    <x v="195"/>
    <x v="15"/>
  </r>
  <r>
    <x v="0"/>
    <n v="1185732"/>
    <x v="52"/>
    <x v="0"/>
    <x v="4"/>
    <s v="Philadelphia"/>
    <x v="3"/>
    <n v="0.55000000000000004"/>
    <x v="43"/>
    <x v="188"/>
    <x v="285"/>
    <x v="15"/>
  </r>
  <r>
    <x v="0"/>
    <n v="1185732"/>
    <x v="52"/>
    <x v="0"/>
    <x v="4"/>
    <s v="Philadelphia"/>
    <x v="4"/>
    <n v="0.65"/>
    <x v="43"/>
    <x v="145"/>
    <x v="213"/>
    <x v="2"/>
  </r>
  <r>
    <x v="0"/>
    <n v="1185732"/>
    <x v="52"/>
    <x v="0"/>
    <x v="4"/>
    <s v="Philadelphia"/>
    <x v="5"/>
    <n v="0.70000000000000007"/>
    <x v="49"/>
    <x v="193"/>
    <x v="149"/>
    <x v="1"/>
  </r>
  <r>
    <x v="0"/>
    <n v="1185732"/>
    <x v="18"/>
    <x v="0"/>
    <x v="4"/>
    <s v="Philadelphia"/>
    <x v="0"/>
    <n v="0.65"/>
    <x v="24"/>
    <x v="82"/>
    <x v="284"/>
    <x v="9"/>
  </r>
  <r>
    <x v="0"/>
    <n v="1185732"/>
    <x v="18"/>
    <x v="0"/>
    <x v="4"/>
    <s v="Philadelphia"/>
    <x v="1"/>
    <n v="0.60000000000000009"/>
    <x v="49"/>
    <x v="166"/>
    <x v="149"/>
    <x v="2"/>
  </r>
  <r>
    <x v="0"/>
    <n v="1185732"/>
    <x v="18"/>
    <x v="0"/>
    <x v="4"/>
    <s v="Philadelphia"/>
    <x v="2"/>
    <n v="0.55000000000000004"/>
    <x v="38"/>
    <x v="116"/>
    <x v="286"/>
    <x v="15"/>
  </r>
  <r>
    <x v="0"/>
    <n v="1185732"/>
    <x v="18"/>
    <x v="0"/>
    <x v="4"/>
    <s v="Philadelphia"/>
    <x v="3"/>
    <n v="0.55000000000000004"/>
    <x v="37"/>
    <x v="117"/>
    <x v="195"/>
    <x v="15"/>
  </r>
  <r>
    <x v="0"/>
    <n v="1185732"/>
    <x v="18"/>
    <x v="0"/>
    <x v="4"/>
    <s v="Philadelphia"/>
    <x v="4"/>
    <n v="0.65"/>
    <x v="41"/>
    <x v="194"/>
    <x v="287"/>
    <x v="2"/>
  </r>
  <r>
    <x v="0"/>
    <n v="1185732"/>
    <x v="18"/>
    <x v="0"/>
    <x v="4"/>
    <s v="Philadelphia"/>
    <x v="5"/>
    <n v="0.70000000000000007"/>
    <x v="48"/>
    <x v="195"/>
    <x v="135"/>
    <x v="1"/>
  </r>
  <r>
    <x v="0"/>
    <n v="1185732"/>
    <x v="53"/>
    <x v="0"/>
    <x v="4"/>
    <s v="Philadelphia"/>
    <x v="0"/>
    <n v="0.65"/>
    <x v="28"/>
    <x v="85"/>
    <x v="118"/>
    <x v="9"/>
  </r>
  <r>
    <x v="0"/>
    <n v="1185732"/>
    <x v="53"/>
    <x v="0"/>
    <x v="4"/>
    <s v="Philadelphia"/>
    <x v="1"/>
    <n v="0.60000000000000009"/>
    <x v="49"/>
    <x v="166"/>
    <x v="149"/>
    <x v="2"/>
  </r>
  <r>
    <x v="0"/>
    <n v="1185732"/>
    <x v="53"/>
    <x v="0"/>
    <x v="4"/>
    <s v="Philadelphia"/>
    <x v="2"/>
    <n v="0.55000000000000004"/>
    <x v="38"/>
    <x v="116"/>
    <x v="286"/>
    <x v="15"/>
  </r>
  <r>
    <x v="0"/>
    <n v="1185732"/>
    <x v="53"/>
    <x v="0"/>
    <x v="4"/>
    <s v="Philadelphia"/>
    <x v="3"/>
    <n v="0.55000000000000004"/>
    <x v="41"/>
    <x v="130"/>
    <x v="288"/>
    <x v="15"/>
  </r>
  <r>
    <x v="0"/>
    <n v="1185732"/>
    <x v="53"/>
    <x v="0"/>
    <x v="4"/>
    <s v="Philadelphia"/>
    <x v="4"/>
    <n v="0.65"/>
    <x v="37"/>
    <x v="165"/>
    <x v="289"/>
    <x v="2"/>
  </r>
  <r>
    <x v="0"/>
    <n v="1185732"/>
    <x v="53"/>
    <x v="0"/>
    <x v="4"/>
    <s v="Philadelphia"/>
    <x v="5"/>
    <n v="0.70000000000000007"/>
    <x v="45"/>
    <x v="196"/>
    <x v="231"/>
    <x v="1"/>
  </r>
  <r>
    <x v="0"/>
    <n v="1185732"/>
    <x v="54"/>
    <x v="0"/>
    <x v="4"/>
    <s v="Philadelphia"/>
    <x v="0"/>
    <n v="0.65"/>
    <x v="34"/>
    <x v="197"/>
    <x v="290"/>
    <x v="0"/>
  </r>
  <r>
    <x v="0"/>
    <n v="1185732"/>
    <x v="54"/>
    <x v="0"/>
    <x v="4"/>
    <s v="Philadelphia"/>
    <x v="1"/>
    <n v="0.5"/>
    <x v="35"/>
    <x v="140"/>
    <x v="291"/>
    <x v="1"/>
  </r>
  <r>
    <x v="0"/>
    <n v="1185732"/>
    <x v="54"/>
    <x v="0"/>
    <x v="4"/>
    <s v="Philadelphia"/>
    <x v="2"/>
    <n v="0.45"/>
    <x v="41"/>
    <x v="124"/>
    <x v="189"/>
    <x v="2"/>
  </r>
  <r>
    <x v="0"/>
    <n v="1185732"/>
    <x v="54"/>
    <x v="0"/>
    <x v="4"/>
    <s v="Philadelphia"/>
    <x v="3"/>
    <n v="0.45"/>
    <x v="37"/>
    <x v="120"/>
    <x v="185"/>
    <x v="2"/>
  </r>
  <r>
    <x v="0"/>
    <n v="1185732"/>
    <x v="54"/>
    <x v="0"/>
    <x v="4"/>
    <s v="Philadelphia"/>
    <x v="4"/>
    <n v="0.54999999999999993"/>
    <x v="36"/>
    <x v="179"/>
    <x v="292"/>
    <x v="1"/>
  </r>
  <r>
    <x v="0"/>
    <n v="1185732"/>
    <x v="54"/>
    <x v="0"/>
    <x v="4"/>
    <s v="Philadelphia"/>
    <x v="5"/>
    <n v="0.6"/>
    <x v="38"/>
    <x v="198"/>
    <x v="293"/>
    <x v="3"/>
  </r>
  <r>
    <x v="0"/>
    <n v="1185732"/>
    <x v="55"/>
    <x v="0"/>
    <x v="4"/>
    <s v="Philadelphia"/>
    <x v="0"/>
    <n v="0.6"/>
    <x v="47"/>
    <x v="50"/>
    <x v="214"/>
    <x v="0"/>
  </r>
  <r>
    <x v="0"/>
    <n v="1185732"/>
    <x v="55"/>
    <x v="0"/>
    <x v="4"/>
    <s v="Philadelphia"/>
    <x v="1"/>
    <n v="0.5"/>
    <x v="38"/>
    <x v="127"/>
    <x v="293"/>
    <x v="1"/>
  </r>
  <r>
    <x v="0"/>
    <n v="1185732"/>
    <x v="55"/>
    <x v="0"/>
    <x v="4"/>
    <s v="Philadelphia"/>
    <x v="2"/>
    <n v="0.5"/>
    <x v="36"/>
    <x v="143"/>
    <x v="276"/>
    <x v="2"/>
  </r>
  <r>
    <x v="0"/>
    <n v="1185732"/>
    <x v="55"/>
    <x v="0"/>
    <x v="4"/>
    <s v="Philadelphia"/>
    <x v="3"/>
    <n v="0.5"/>
    <x v="39"/>
    <x v="118"/>
    <x v="294"/>
    <x v="2"/>
  </r>
  <r>
    <x v="0"/>
    <n v="1185732"/>
    <x v="55"/>
    <x v="0"/>
    <x v="4"/>
    <s v="Philadelphia"/>
    <x v="4"/>
    <n v="0.6"/>
    <x v="39"/>
    <x v="128"/>
    <x v="295"/>
    <x v="1"/>
  </r>
  <r>
    <x v="0"/>
    <n v="1185732"/>
    <x v="55"/>
    <x v="0"/>
    <x v="4"/>
    <s v="Philadelphia"/>
    <x v="5"/>
    <n v="0.64999999999999991"/>
    <x v="38"/>
    <x v="199"/>
    <x v="296"/>
    <x v="3"/>
  </r>
  <r>
    <x v="0"/>
    <n v="1185732"/>
    <x v="56"/>
    <x v="0"/>
    <x v="4"/>
    <s v="Philadelphia"/>
    <x v="0"/>
    <n v="0.70000000000000007"/>
    <x v="48"/>
    <x v="195"/>
    <x v="297"/>
    <x v="9"/>
  </r>
  <r>
    <x v="0"/>
    <n v="1185732"/>
    <x v="56"/>
    <x v="0"/>
    <x v="4"/>
    <s v="Philadelphia"/>
    <x v="1"/>
    <n v="0.60000000000000009"/>
    <x v="41"/>
    <x v="200"/>
    <x v="298"/>
    <x v="2"/>
  </r>
  <r>
    <x v="0"/>
    <n v="1185732"/>
    <x v="56"/>
    <x v="0"/>
    <x v="4"/>
    <s v="Philadelphia"/>
    <x v="2"/>
    <n v="0.60000000000000009"/>
    <x v="50"/>
    <x v="201"/>
    <x v="299"/>
    <x v="15"/>
  </r>
  <r>
    <x v="0"/>
    <n v="1185732"/>
    <x v="56"/>
    <x v="0"/>
    <x v="4"/>
    <s v="Philadelphia"/>
    <x v="3"/>
    <n v="0.60000000000000009"/>
    <x v="37"/>
    <x v="187"/>
    <x v="298"/>
    <x v="15"/>
  </r>
  <r>
    <x v="0"/>
    <n v="1185732"/>
    <x v="56"/>
    <x v="0"/>
    <x v="4"/>
    <s v="Philadelphia"/>
    <x v="4"/>
    <n v="0.70000000000000007"/>
    <x v="43"/>
    <x v="202"/>
    <x v="300"/>
    <x v="2"/>
  </r>
  <r>
    <x v="0"/>
    <n v="1185732"/>
    <x v="56"/>
    <x v="0"/>
    <x v="4"/>
    <s v="Philadelphia"/>
    <x v="5"/>
    <n v="0.75"/>
    <x v="44"/>
    <x v="203"/>
    <x v="156"/>
    <x v="1"/>
  </r>
  <r>
    <x v="0"/>
    <n v="1185732"/>
    <x v="57"/>
    <x v="0"/>
    <x v="4"/>
    <s v="Philadelphia"/>
    <x v="0"/>
    <n v="0.70000000000000007"/>
    <x v="34"/>
    <x v="204"/>
    <x v="301"/>
    <x v="9"/>
  </r>
  <r>
    <x v="0"/>
    <n v="1185732"/>
    <x v="57"/>
    <x v="0"/>
    <x v="4"/>
    <s v="Philadelphia"/>
    <x v="1"/>
    <n v="0.60000000000000009"/>
    <x v="35"/>
    <x v="205"/>
    <x v="302"/>
    <x v="2"/>
  </r>
  <r>
    <x v="0"/>
    <n v="1185732"/>
    <x v="57"/>
    <x v="0"/>
    <x v="4"/>
    <s v="Philadelphia"/>
    <x v="2"/>
    <n v="0.60000000000000009"/>
    <x v="38"/>
    <x v="139"/>
    <x v="303"/>
    <x v="15"/>
  </r>
  <r>
    <x v="0"/>
    <n v="1185732"/>
    <x v="57"/>
    <x v="0"/>
    <x v="4"/>
    <s v="Philadelphia"/>
    <x v="3"/>
    <n v="0.60000000000000009"/>
    <x v="37"/>
    <x v="187"/>
    <x v="298"/>
    <x v="15"/>
  </r>
  <r>
    <x v="0"/>
    <n v="1185732"/>
    <x v="57"/>
    <x v="0"/>
    <x v="4"/>
    <s v="Philadelphia"/>
    <x v="4"/>
    <n v="0.70000000000000007"/>
    <x v="37"/>
    <x v="206"/>
    <x v="304"/>
    <x v="2"/>
  </r>
  <r>
    <x v="0"/>
    <n v="1185732"/>
    <x v="57"/>
    <x v="0"/>
    <x v="4"/>
    <s v="Philadelphia"/>
    <x v="5"/>
    <n v="0.75"/>
    <x v="35"/>
    <x v="138"/>
    <x v="184"/>
    <x v="1"/>
  </r>
  <r>
    <x v="2"/>
    <n v="1128299"/>
    <x v="36"/>
    <x v="2"/>
    <x v="5"/>
    <s v="Las Vegas"/>
    <x v="0"/>
    <n v="0.35"/>
    <x v="32"/>
    <x v="151"/>
    <x v="149"/>
    <x v="8"/>
  </r>
  <r>
    <x v="2"/>
    <n v="1128299"/>
    <x v="36"/>
    <x v="2"/>
    <x v="5"/>
    <s v="Las Vegas"/>
    <x v="1"/>
    <n v="0.45"/>
    <x v="32"/>
    <x v="158"/>
    <x v="225"/>
    <x v="3"/>
  </r>
  <r>
    <x v="2"/>
    <n v="1128299"/>
    <x v="36"/>
    <x v="2"/>
    <x v="5"/>
    <s v="Las Vegas"/>
    <x v="2"/>
    <n v="0.45"/>
    <x v="32"/>
    <x v="158"/>
    <x v="64"/>
    <x v="8"/>
  </r>
  <r>
    <x v="2"/>
    <n v="1128299"/>
    <x v="36"/>
    <x v="2"/>
    <x v="5"/>
    <s v="Las Vegas"/>
    <x v="3"/>
    <n v="0.45"/>
    <x v="49"/>
    <x v="198"/>
    <x v="305"/>
    <x v="2"/>
  </r>
  <r>
    <x v="2"/>
    <n v="1128299"/>
    <x v="36"/>
    <x v="2"/>
    <x v="5"/>
    <s v="Las Vegas"/>
    <x v="4"/>
    <n v="0.5"/>
    <x v="44"/>
    <x v="142"/>
    <x v="207"/>
    <x v="9"/>
  </r>
  <r>
    <x v="2"/>
    <n v="1128299"/>
    <x v="36"/>
    <x v="2"/>
    <x v="5"/>
    <s v="Las Vegas"/>
    <x v="5"/>
    <n v="0.45"/>
    <x v="34"/>
    <x v="115"/>
    <x v="306"/>
    <x v="6"/>
  </r>
  <r>
    <x v="2"/>
    <n v="1128299"/>
    <x v="37"/>
    <x v="2"/>
    <x v="5"/>
    <s v="Las Vegas"/>
    <x v="0"/>
    <n v="0.35"/>
    <x v="28"/>
    <x v="152"/>
    <x v="222"/>
    <x v="8"/>
  </r>
  <r>
    <x v="2"/>
    <n v="1128299"/>
    <x v="37"/>
    <x v="2"/>
    <x v="5"/>
    <s v="Las Vegas"/>
    <x v="1"/>
    <n v="0.45"/>
    <x v="33"/>
    <x v="172"/>
    <x v="307"/>
    <x v="3"/>
  </r>
  <r>
    <x v="2"/>
    <n v="1128299"/>
    <x v="37"/>
    <x v="2"/>
    <x v="5"/>
    <s v="Las Vegas"/>
    <x v="2"/>
    <n v="0.45"/>
    <x v="33"/>
    <x v="172"/>
    <x v="308"/>
    <x v="8"/>
  </r>
  <r>
    <x v="2"/>
    <n v="1128299"/>
    <x v="37"/>
    <x v="2"/>
    <x v="5"/>
    <s v="Las Vegas"/>
    <x v="3"/>
    <n v="0.45"/>
    <x v="35"/>
    <x v="116"/>
    <x v="180"/>
    <x v="2"/>
  </r>
  <r>
    <x v="2"/>
    <n v="1128299"/>
    <x v="37"/>
    <x v="2"/>
    <x v="5"/>
    <s v="Las Vegas"/>
    <x v="4"/>
    <n v="0.5"/>
    <x v="41"/>
    <x v="123"/>
    <x v="309"/>
    <x v="9"/>
  </r>
  <r>
    <x v="2"/>
    <n v="1128299"/>
    <x v="37"/>
    <x v="2"/>
    <x v="5"/>
    <s v="Las Vegas"/>
    <x v="5"/>
    <n v="0.45"/>
    <x v="47"/>
    <x v="207"/>
    <x v="204"/>
    <x v="6"/>
  </r>
  <r>
    <x v="2"/>
    <n v="1128299"/>
    <x v="38"/>
    <x v="2"/>
    <x v="5"/>
    <s v="Las Vegas"/>
    <x v="0"/>
    <n v="0.45"/>
    <x v="21"/>
    <x v="111"/>
    <x v="187"/>
    <x v="8"/>
  </r>
  <r>
    <x v="2"/>
    <n v="1128299"/>
    <x v="38"/>
    <x v="2"/>
    <x v="5"/>
    <s v="Las Vegas"/>
    <x v="1"/>
    <n v="0.54999999999999993"/>
    <x v="47"/>
    <x v="208"/>
    <x v="310"/>
    <x v="3"/>
  </r>
  <r>
    <x v="2"/>
    <n v="1128299"/>
    <x v="38"/>
    <x v="2"/>
    <x v="5"/>
    <s v="Las Vegas"/>
    <x v="2"/>
    <n v="0.54999999999999993"/>
    <x v="47"/>
    <x v="208"/>
    <x v="311"/>
    <x v="8"/>
  </r>
  <r>
    <x v="2"/>
    <n v="1128299"/>
    <x v="38"/>
    <x v="2"/>
    <x v="5"/>
    <s v="Las Vegas"/>
    <x v="3"/>
    <n v="0.54999999999999993"/>
    <x v="49"/>
    <x v="209"/>
    <x v="312"/>
    <x v="2"/>
  </r>
  <r>
    <x v="2"/>
    <n v="1128299"/>
    <x v="38"/>
    <x v="2"/>
    <x v="5"/>
    <s v="Las Vegas"/>
    <x v="4"/>
    <n v="0.6"/>
    <x v="37"/>
    <x v="202"/>
    <x v="302"/>
    <x v="9"/>
  </r>
  <r>
    <x v="2"/>
    <n v="1128299"/>
    <x v="38"/>
    <x v="2"/>
    <x v="5"/>
    <s v="Las Vegas"/>
    <x v="5"/>
    <n v="0.54999999999999993"/>
    <x v="48"/>
    <x v="210"/>
    <x v="313"/>
    <x v="6"/>
  </r>
  <r>
    <x v="2"/>
    <n v="1128299"/>
    <x v="39"/>
    <x v="2"/>
    <x v="5"/>
    <s v="Las Vegas"/>
    <x v="0"/>
    <n v="0.6"/>
    <x v="21"/>
    <x v="211"/>
    <x v="314"/>
    <x v="8"/>
  </r>
  <r>
    <x v="2"/>
    <n v="1128299"/>
    <x v="39"/>
    <x v="2"/>
    <x v="5"/>
    <s v="Las Vegas"/>
    <x v="1"/>
    <n v="0.65"/>
    <x v="45"/>
    <x v="154"/>
    <x v="315"/>
    <x v="3"/>
  </r>
  <r>
    <x v="2"/>
    <n v="1128299"/>
    <x v="39"/>
    <x v="2"/>
    <x v="5"/>
    <s v="Las Vegas"/>
    <x v="2"/>
    <n v="0.65"/>
    <x v="47"/>
    <x v="51"/>
    <x v="162"/>
    <x v="8"/>
  </r>
  <r>
    <x v="2"/>
    <n v="1128299"/>
    <x v="39"/>
    <x v="2"/>
    <x v="5"/>
    <s v="Las Vegas"/>
    <x v="3"/>
    <n v="0.6"/>
    <x v="49"/>
    <x v="207"/>
    <x v="149"/>
    <x v="2"/>
  </r>
  <r>
    <x v="2"/>
    <n v="1128299"/>
    <x v="39"/>
    <x v="2"/>
    <x v="5"/>
    <s v="Las Vegas"/>
    <x v="4"/>
    <n v="0.65"/>
    <x v="41"/>
    <x v="194"/>
    <x v="316"/>
    <x v="9"/>
  </r>
  <r>
    <x v="2"/>
    <n v="1128299"/>
    <x v="39"/>
    <x v="2"/>
    <x v="5"/>
    <s v="Las Vegas"/>
    <x v="5"/>
    <n v="0.8"/>
    <x v="45"/>
    <x v="59"/>
    <x v="257"/>
    <x v="6"/>
  </r>
  <r>
    <x v="2"/>
    <n v="1128299"/>
    <x v="40"/>
    <x v="2"/>
    <x v="5"/>
    <s v="Las Vegas"/>
    <x v="0"/>
    <n v="0.6"/>
    <x v="21"/>
    <x v="211"/>
    <x v="15"/>
    <x v="4"/>
  </r>
  <r>
    <x v="2"/>
    <n v="1128299"/>
    <x v="40"/>
    <x v="2"/>
    <x v="5"/>
    <s v="Las Vegas"/>
    <x v="1"/>
    <n v="0.65"/>
    <x v="47"/>
    <x v="51"/>
    <x v="159"/>
    <x v="1"/>
  </r>
  <r>
    <x v="2"/>
    <n v="1128299"/>
    <x v="40"/>
    <x v="2"/>
    <x v="5"/>
    <s v="Las Vegas"/>
    <x v="2"/>
    <n v="0.65"/>
    <x v="47"/>
    <x v="51"/>
    <x v="74"/>
    <x v="4"/>
  </r>
  <r>
    <x v="2"/>
    <n v="1128299"/>
    <x v="40"/>
    <x v="2"/>
    <x v="5"/>
    <s v="Las Vegas"/>
    <x v="3"/>
    <n v="0.6"/>
    <x v="49"/>
    <x v="207"/>
    <x v="317"/>
    <x v="15"/>
  </r>
  <r>
    <x v="2"/>
    <n v="1128299"/>
    <x v="40"/>
    <x v="2"/>
    <x v="5"/>
    <s v="Las Vegas"/>
    <x v="4"/>
    <n v="0.65"/>
    <x v="41"/>
    <x v="194"/>
    <x v="318"/>
    <x v="16"/>
  </r>
  <r>
    <x v="2"/>
    <n v="1128299"/>
    <x v="40"/>
    <x v="2"/>
    <x v="5"/>
    <s v="Las Vegas"/>
    <x v="5"/>
    <n v="0.8"/>
    <x v="32"/>
    <x v="11"/>
    <x v="192"/>
    <x v="3"/>
  </r>
  <r>
    <x v="2"/>
    <n v="1128299"/>
    <x v="41"/>
    <x v="2"/>
    <x v="5"/>
    <s v="Las Vegas"/>
    <x v="0"/>
    <n v="0.6"/>
    <x v="20"/>
    <x v="81"/>
    <x v="319"/>
    <x v="4"/>
  </r>
  <r>
    <x v="2"/>
    <n v="1128299"/>
    <x v="41"/>
    <x v="2"/>
    <x v="5"/>
    <s v="Las Vegas"/>
    <x v="1"/>
    <n v="0.65"/>
    <x v="21"/>
    <x v="88"/>
    <x v="320"/>
    <x v="1"/>
  </r>
  <r>
    <x v="2"/>
    <n v="1128299"/>
    <x v="41"/>
    <x v="2"/>
    <x v="5"/>
    <s v="Las Vegas"/>
    <x v="2"/>
    <n v="0.65"/>
    <x v="21"/>
    <x v="88"/>
    <x v="37"/>
    <x v="4"/>
  </r>
  <r>
    <x v="2"/>
    <n v="1128299"/>
    <x v="41"/>
    <x v="2"/>
    <x v="5"/>
    <s v="Las Vegas"/>
    <x v="3"/>
    <n v="0.6"/>
    <x v="33"/>
    <x v="141"/>
    <x v="321"/>
    <x v="15"/>
  </r>
  <r>
    <x v="2"/>
    <n v="1128299"/>
    <x v="41"/>
    <x v="2"/>
    <x v="5"/>
    <s v="Las Vegas"/>
    <x v="4"/>
    <n v="0.65"/>
    <x v="49"/>
    <x v="212"/>
    <x v="322"/>
    <x v="16"/>
  </r>
  <r>
    <x v="2"/>
    <n v="1128299"/>
    <x v="41"/>
    <x v="2"/>
    <x v="5"/>
    <s v="Las Vegas"/>
    <x v="5"/>
    <n v="0.8"/>
    <x v="25"/>
    <x v="213"/>
    <x v="214"/>
    <x v="3"/>
  </r>
  <r>
    <x v="2"/>
    <n v="1128299"/>
    <x v="42"/>
    <x v="2"/>
    <x v="5"/>
    <s v="Las Vegas"/>
    <x v="0"/>
    <n v="0.6"/>
    <x v="30"/>
    <x v="6"/>
    <x v="168"/>
    <x v="8"/>
  </r>
  <r>
    <x v="2"/>
    <n v="1128299"/>
    <x v="42"/>
    <x v="2"/>
    <x v="5"/>
    <s v="Las Vegas"/>
    <x v="1"/>
    <n v="0.65"/>
    <x v="25"/>
    <x v="87"/>
    <x v="323"/>
    <x v="3"/>
  </r>
  <r>
    <x v="2"/>
    <n v="1128299"/>
    <x v="42"/>
    <x v="2"/>
    <x v="5"/>
    <s v="Las Vegas"/>
    <x v="2"/>
    <n v="0.65"/>
    <x v="21"/>
    <x v="88"/>
    <x v="324"/>
    <x v="8"/>
  </r>
  <r>
    <x v="2"/>
    <n v="1128299"/>
    <x v="42"/>
    <x v="2"/>
    <x v="5"/>
    <s v="Las Vegas"/>
    <x v="3"/>
    <n v="0.6"/>
    <x v="32"/>
    <x v="52"/>
    <x v="56"/>
    <x v="2"/>
  </r>
  <r>
    <x v="2"/>
    <n v="1128299"/>
    <x v="42"/>
    <x v="2"/>
    <x v="5"/>
    <s v="Las Vegas"/>
    <x v="4"/>
    <n v="0.65"/>
    <x v="24"/>
    <x v="82"/>
    <x v="284"/>
    <x v="9"/>
  </r>
  <r>
    <x v="2"/>
    <n v="1128299"/>
    <x v="42"/>
    <x v="2"/>
    <x v="5"/>
    <s v="Las Vegas"/>
    <x v="5"/>
    <n v="0.8"/>
    <x v="24"/>
    <x v="2"/>
    <x v="325"/>
    <x v="6"/>
  </r>
  <r>
    <x v="2"/>
    <n v="1128299"/>
    <x v="43"/>
    <x v="2"/>
    <x v="5"/>
    <s v="Las Vegas"/>
    <x v="0"/>
    <n v="0.65"/>
    <x v="20"/>
    <x v="109"/>
    <x v="326"/>
    <x v="8"/>
  </r>
  <r>
    <x v="2"/>
    <n v="1128299"/>
    <x v="43"/>
    <x v="2"/>
    <x v="5"/>
    <s v="Las Vegas"/>
    <x v="1"/>
    <n v="0.70000000000000007"/>
    <x v="26"/>
    <x v="109"/>
    <x v="117"/>
    <x v="3"/>
  </r>
  <r>
    <x v="2"/>
    <n v="1128299"/>
    <x v="43"/>
    <x v="2"/>
    <x v="5"/>
    <s v="Las Vegas"/>
    <x v="2"/>
    <n v="0.65"/>
    <x v="28"/>
    <x v="85"/>
    <x v="108"/>
    <x v="8"/>
  </r>
  <r>
    <x v="2"/>
    <n v="1128299"/>
    <x v="43"/>
    <x v="2"/>
    <x v="5"/>
    <s v="Las Vegas"/>
    <x v="3"/>
    <n v="0.65"/>
    <x v="34"/>
    <x v="197"/>
    <x v="327"/>
    <x v="2"/>
  </r>
  <r>
    <x v="2"/>
    <n v="1128299"/>
    <x v="43"/>
    <x v="2"/>
    <x v="5"/>
    <s v="Las Vegas"/>
    <x v="4"/>
    <n v="0.75"/>
    <x v="34"/>
    <x v="214"/>
    <x v="328"/>
    <x v="9"/>
  </r>
  <r>
    <x v="2"/>
    <n v="1128299"/>
    <x v="43"/>
    <x v="2"/>
    <x v="5"/>
    <s v="Las Vegas"/>
    <x v="5"/>
    <n v="0.8"/>
    <x v="47"/>
    <x v="55"/>
    <x v="329"/>
    <x v="6"/>
  </r>
  <r>
    <x v="2"/>
    <n v="1128299"/>
    <x v="44"/>
    <x v="2"/>
    <x v="5"/>
    <s v="Las Vegas"/>
    <x v="0"/>
    <n v="0.60000000000000009"/>
    <x v="25"/>
    <x v="215"/>
    <x v="330"/>
    <x v="5"/>
  </r>
  <r>
    <x v="2"/>
    <n v="1128299"/>
    <x v="44"/>
    <x v="2"/>
    <x v="5"/>
    <s v="Las Vegas"/>
    <x v="1"/>
    <n v="0.65000000000000013"/>
    <x v="25"/>
    <x v="216"/>
    <x v="331"/>
    <x v="6"/>
  </r>
  <r>
    <x v="2"/>
    <n v="1128299"/>
    <x v="44"/>
    <x v="2"/>
    <x v="5"/>
    <s v="Las Vegas"/>
    <x v="2"/>
    <n v="0.60000000000000009"/>
    <x v="32"/>
    <x v="217"/>
    <x v="332"/>
    <x v="5"/>
  </r>
  <r>
    <x v="2"/>
    <n v="1128299"/>
    <x v="44"/>
    <x v="2"/>
    <x v="5"/>
    <s v="Las Vegas"/>
    <x v="3"/>
    <n v="0.60000000000000009"/>
    <x v="47"/>
    <x v="218"/>
    <x v="333"/>
    <x v="1"/>
  </r>
  <r>
    <x v="2"/>
    <n v="1128299"/>
    <x v="44"/>
    <x v="2"/>
    <x v="5"/>
    <s v="Las Vegas"/>
    <x v="4"/>
    <n v="0.70000000000000007"/>
    <x v="47"/>
    <x v="219"/>
    <x v="334"/>
    <x v="17"/>
  </r>
  <r>
    <x v="2"/>
    <n v="1128299"/>
    <x v="44"/>
    <x v="2"/>
    <x v="5"/>
    <s v="Las Vegas"/>
    <x v="5"/>
    <n v="0.75000000000000011"/>
    <x v="32"/>
    <x v="220"/>
    <x v="335"/>
    <x v="7"/>
  </r>
  <r>
    <x v="2"/>
    <n v="1128299"/>
    <x v="45"/>
    <x v="2"/>
    <x v="5"/>
    <s v="Las Vegas"/>
    <x v="0"/>
    <n v="0.60000000000000009"/>
    <x v="21"/>
    <x v="221"/>
    <x v="136"/>
    <x v="5"/>
  </r>
  <r>
    <x v="2"/>
    <n v="1128299"/>
    <x v="45"/>
    <x v="2"/>
    <x v="5"/>
    <s v="Las Vegas"/>
    <x v="1"/>
    <n v="0.65000000000000013"/>
    <x v="21"/>
    <x v="222"/>
    <x v="336"/>
    <x v="6"/>
  </r>
  <r>
    <x v="2"/>
    <n v="1128299"/>
    <x v="45"/>
    <x v="2"/>
    <x v="5"/>
    <s v="Las Vegas"/>
    <x v="2"/>
    <n v="0.60000000000000009"/>
    <x v="48"/>
    <x v="223"/>
    <x v="337"/>
    <x v="5"/>
  </r>
  <r>
    <x v="2"/>
    <n v="1128299"/>
    <x v="45"/>
    <x v="2"/>
    <x v="5"/>
    <s v="Las Vegas"/>
    <x v="3"/>
    <n v="0.60000000000000009"/>
    <x v="45"/>
    <x v="162"/>
    <x v="101"/>
    <x v="1"/>
  </r>
  <r>
    <x v="2"/>
    <n v="1128299"/>
    <x v="45"/>
    <x v="2"/>
    <x v="5"/>
    <s v="Las Vegas"/>
    <x v="4"/>
    <n v="0.70000000000000007"/>
    <x v="46"/>
    <x v="154"/>
    <x v="338"/>
    <x v="17"/>
  </r>
  <r>
    <x v="2"/>
    <n v="1128299"/>
    <x v="45"/>
    <x v="2"/>
    <x v="5"/>
    <s v="Las Vegas"/>
    <x v="5"/>
    <n v="0.75000000000000011"/>
    <x v="48"/>
    <x v="224"/>
    <x v="339"/>
    <x v="7"/>
  </r>
  <r>
    <x v="2"/>
    <n v="1128299"/>
    <x v="46"/>
    <x v="2"/>
    <x v="5"/>
    <s v="Las Vegas"/>
    <x v="0"/>
    <n v="0.60000000000000009"/>
    <x v="31"/>
    <x v="225"/>
    <x v="340"/>
    <x v="5"/>
  </r>
  <r>
    <x v="2"/>
    <n v="1128299"/>
    <x v="46"/>
    <x v="2"/>
    <x v="5"/>
    <s v="Las Vegas"/>
    <x v="1"/>
    <n v="0.65000000000000013"/>
    <x v="31"/>
    <x v="226"/>
    <x v="341"/>
    <x v="6"/>
  </r>
  <r>
    <x v="2"/>
    <n v="1128299"/>
    <x v="46"/>
    <x v="2"/>
    <x v="5"/>
    <s v="Las Vegas"/>
    <x v="2"/>
    <n v="0.60000000000000009"/>
    <x v="33"/>
    <x v="227"/>
    <x v="342"/>
    <x v="5"/>
  </r>
  <r>
    <x v="2"/>
    <n v="1128299"/>
    <x v="46"/>
    <x v="2"/>
    <x v="5"/>
    <s v="Las Vegas"/>
    <x v="3"/>
    <n v="0.60000000000000009"/>
    <x v="47"/>
    <x v="218"/>
    <x v="333"/>
    <x v="1"/>
  </r>
  <r>
    <x v="2"/>
    <n v="1128299"/>
    <x v="46"/>
    <x v="2"/>
    <x v="5"/>
    <s v="Las Vegas"/>
    <x v="4"/>
    <n v="0.70000000000000007"/>
    <x v="45"/>
    <x v="196"/>
    <x v="343"/>
    <x v="17"/>
  </r>
  <r>
    <x v="2"/>
    <n v="1128299"/>
    <x v="46"/>
    <x v="2"/>
    <x v="5"/>
    <s v="Las Vegas"/>
    <x v="5"/>
    <n v="0.75000000000000011"/>
    <x v="34"/>
    <x v="228"/>
    <x v="344"/>
    <x v="7"/>
  </r>
  <r>
    <x v="2"/>
    <n v="1128299"/>
    <x v="47"/>
    <x v="2"/>
    <x v="5"/>
    <s v="Las Vegas"/>
    <x v="0"/>
    <n v="0.60000000000000009"/>
    <x v="22"/>
    <x v="229"/>
    <x v="345"/>
    <x v="5"/>
  </r>
  <r>
    <x v="2"/>
    <n v="1128299"/>
    <x v="47"/>
    <x v="2"/>
    <x v="5"/>
    <s v="Las Vegas"/>
    <x v="1"/>
    <n v="0.65000000000000013"/>
    <x v="22"/>
    <x v="230"/>
    <x v="346"/>
    <x v="6"/>
  </r>
  <r>
    <x v="2"/>
    <n v="1128299"/>
    <x v="47"/>
    <x v="2"/>
    <x v="5"/>
    <s v="Las Vegas"/>
    <x v="2"/>
    <n v="0.60000000000000009"/>
    <x v="34"/>
    <x v="231"/>
    <x v="347"/>
    <x v="5"/>
  </r>
  <r>
    <x v="2"/>
    <n v="1128299"/>
    <x v="47"/>
    <x v="2"/>
    <x v="5"/>
    <s v="Las Vegas"/>
    <x v="3"/>
    <n v="0.60000000000000009"/>
    <x v="34"/>
    <x v="231"/>
    <x v="348"/>
    <x v="1"/>
  </r>
  <r>
    <x v="2"/>
    <n v="1128299"/>
    <x v="47"/>
    <x v="2"/>
    <x v="5"/>
    <s v="Las Vegas"/>
    <x v="4"/>
    <n v="0.70000000000000007"/>
    <x v="47"/>
    <x v="219"/>
    <x v="334"/>
    <x v="17"/>
  </r>
  <r>
    <x v="2"/>
    <n v="1128299"/>
    <x v="47"/>
    <x v="2"/>
    <x v="5"/>
    <s v="Las Vegas"/>
    <x v="5"/>
    <n v="0.75000000000000011"/>
    <x v="24"/>
    <x v="232"/>
    <x v="349"/>
    <x v="7"/>
  </r>
  <r>
    <x v="2"/>
    <n v="1128299"/>
    <x v="58"/>
    <x v="2"/>
    <x v="6"/>
    <s v="Denver"/>
    <x v="0"/>
    <n v="0.3"/>
    <x v="33"/>
    <x v="233"/>
    <x v="350"/>
    <x v="5"/>
  </r>
  <r>
    <x v="2"/>
    <n v="1128299"/>
    <x v="58"/>
    <x v="2"/>
    <x v="6"/>
    <s v="Denver"/>
    <x v="1"/>
    <n v="0.4"/>
    <x v="33"/>
    <x v="234"/>
    <x v="351"/>
    <x v="6"/>
  </r>
  <r>
    <x v="2"/>
    <n v="1128299"/>
    <x v="58"/>
    <x v="2"/>
    <x v="6"/>
    <s v="Denver"/>
    <x v="2"/>
    <n v="0.4"/>
    <x v="33"/>
    <x v="234"/>
    <x v="228"/>
    <x v="5"/>
  </r>
  <r>
    <x v="2"/>
    <n v="1128299"/>
    <x v="58"/>
    <x v="2"/>
    <x v="6"/>
    <s v="Denver"/>
    <x v="3"/>
    <n v="0.4"/>
    <x v="35"/>
    <x v="130"/>
    <x v="285"/>
    <x v="1"/>
  </r>
  <r>
    <x v="2"/>
    <n v="1128299"/>
    <x v="58"/>
    <x v="2"/>
    <x v="6"/>
    <s v="Denver"/>
    <x v="4"/>
    <n v="0.45"/>
    <x v="38"/>
    <x v="177"/>
    <x v="225"/>
    <x v="0"/>
  </r>
  <r>
    <x v="2"/>
    <n v="1128299"/>
    <x v="58"/>
    <x v="2"/>
    <x v="6"/>
    <s v="Denver"/>
    <x v="5"/>
    <n v="0.4"/>
    <x v="34"/>
    <x v="235"/>
    <x v="352"/>
    <x v="7"/>
  </r>
  <r>
    <x v="2"/>
    <n v="1128299"/>
    <x v="49"/>
    <x v="2"/>
    <x v="6"/>
    <s v="Denver"/>
    <x v="0"/>
    <n v="0.3"/>
    <x v="28"/>
    <x v="151"/>
    <x v="353"/>
    <x v="5"/>
  </r>
  <r>
    <x v="2"/>
    <n v="1128299"/>
    <x v="49"/>
    <x v="2"/>
    <x v="6"/>
    <s v="Denver"/>
    <x v="1"/>
    <n v="0.4"/>
    <x v="33"/>
    <x v="234"/>
    <x v="351"/>
    <x v="6"/>
  </r>
  <r>
    <x v="2"/>
    <n v="1128299"/>
    <x v="49"/>
    <x v="2"/>
    <x v="6"/>
    <s v="Denver"/>
    <x v="2"/>
    <n v="0.4"/>
    <x v="33"/>
    <x v="234"/>
    <x v="228"/>
    <x v="5"/>
  </r>
  <r>
    <x v="2"/>
    <n v="1128299"/>
    <x v="49"/>
    <x v="2"/>
    <x v="6"/>
    <s v="Denver"/>
    <x v="3"/>
    <n v="0.4"/>
    <x v="35"/>
    <x v="130"/>
    <x v="285"/>
    <x v="1"/>
  </r>
  <r>
    <x v="2"/>
    <n v="1128299"/>
    <x v="49"/>
    <x v="2"/>
    <x v="6"/>
    <s v="Denver"/>
    <x v="4"/>
    <n v="0.45"/>
    <x v="41"/>
    <x v="124"/>
    <x v="354"/>
    <x v="0"/>
  </r>
  <r>
    <x v="2"/>
    <n v="1128299"/>
    <x v="49"/>
    <x v="2"/>
    <x v="6"/>
    <s v="Denver"/>
    <x v="5"/>
    <n v="0.4"/>
    <x v="47"/>
    <x v="173"/>
    <x v="355"/>
    <x v="7"/>
  </r>
  <r>
    <x v="2"/>
    <n v="1128299"/>
    <x v="59"/>
    <x v="2"/>
    <x v="6"/>
    <s v="Denver"/>
    <x v="0"/>
    <n v="0.4"/>
    <x v="21"/>
    <x v="42"/>
    <x v="356"/>
    <x v="5"/>
  </r>
  <r>
    <x v="2"/>
    <n v="1128299"/>
    <x v="59"/>
    <x v="2"/>
    <x v="6"/>
    <s v="Denver"/>
    <x v="1"/>
    <n v="0.49999999999999994"/>
    <x v="47"/>
    <x v="236"/>
    <x v="216"/>
    <x v="6"/>
  </r>
  <r>
    <x v="2"/>
    <n v="1128299"/>
    <x v="59"/>
    <x v="2"/>
    <x v="6"/>
    <s v="Denver"/>
    <x v="2"/>
    <n v="0.54999999999999993"/>
    <x v="47"/>
    <x v="208"/>
    <x v="357"/>
    <x v="5"/>
  </r>
  <r>
    <x v="2"/>
    <n v="1128299"/>
    <x v="59"/>
    <x v="2"/>
    <x v="6"/>
    <s v="Denver"/>
    <x v="3"/>
    <n v="0.54999999999999993"/>
    <x v="49"/>
    <x v="209"/>
    <x v="358"/>
    <x v="1"/>
  </r>
  <r>
    <x v="2"/>
    <n v="1128299"/>
    <x v="59"/>
    <x v="2"/>
    <x v="6"/>
    <s v="Denver"/>
    <x v="4"/>
    <n v="0.6"/>
    <x v="43"/>
    <x v="124"/>
    <x v="354"/>
    <x v="0"/>
  </r>
  <r>
    <x v="2"/>
    <n v="1128299"/>
    <x v="59"/>
    <x v="2"/>
    <x v="6"/>
    <s v="Denver"/>
    <x v="5"/>
    <n v="0.54999999999999993"/>
    <x v="45"/>
    <x v="237"/>
    <x v="281"/>
    <x v="7"/>
  </r>
  <r>
    <x v="2"/>
    <n v="1128299"/>
    <x v="60"/>
    <x v="2"/>
    <x v="6"/>
    <s v="Denver"/>
    <x v="0"/>
    <n v="0.6"/>
    <x v="28"/>
    <x v="40"/>
    <x v="43"/>
    <x v="5"/>
  </r>
  <r>
    <x v="2"/>
    <n v="1128299"/>
    <x v="60"/>
    <x v="2"/>
    <x v="6"/>
    <s v="Denver"/>
    <x v="1"/>
    <n v="0.65"/>
    <x v="46"/>
    <x v="238"/>
    <x v="359"/>
    <x v="6"/>
  </r>
  <r>
    <x v="2"/>
    <n v="1128299"/>
    <x v="60"/>
    <x v="2"/>
    <x v="6"/>
    <s v="Denver"/>
    <x v="2"/>
    <n v="0.65"/>
    <x v="48"/>
    <x v="239"/>
    <x v="360"/>
    <x v="5"/>
  </r>
  <r>
    <x v="2"/>
    <n v="1128299"/>
    <x v="60"/>
    <x v="2"/>
    <x v="6"/>
    <s v="Denver"/>
    <x v="3"/>
    <n v="0.6"/>
    <x v="35"/>
    <x v="240"/>
    <x v="361"/>
    <x v="1"/>
  </r>
  <r>
    <x v="2"/>
    <n v="1128299"/>
    <x v="60"/>
    <x v="2"/>
    <x v="6"/>
    <s v="Denver"/>
    <x v="4"/>
    <n v="0.65"/>
    <x v="37"/>
    <x v="165"/>
    <x v="315"/>
    <x v="0"/>
  </r>
  <r>
    <x v="2"/>
    <n v="1128299"/>
    <x v="60"/>
    <x v="2"/>
    <x v="6"/>
    <s v="Denver"/>
    <x v="5"/>
    <n v="0.8"/>
    <x v="46"/>
    <x v="51"/>
    <x v="362"/>
    <x v="7"/>
  </r>
  <r>
    <x v="2"/>
    <n v="1128299"/>
    <x v="61"/>
    <x v="2"/>
    <x v="6"/>
    <s v="Denver"/>
    <x v="0"/>
    <n v="0.6"/>
    <x v="28"/>
    <x v="40"/>
    <x v="18"/>
    <x v="0"/>
  </r>
  <r>
    <x v="2"/>
    <n v="1128299"/>
    <x v="61"/>
    <x v="2"/>
    <x v="6"/>
    <s v="Denver"/>
    <x v="1"/>
    <n v="0.65"/>
    <x v="48"/>
    <x v="239"/>
    <x v="363"/>
    <x v="2"/>
  </r>
  <r>
    <x v="2"/>
    <n v="1128299"/>
    <x v="61"/>
    <x v="2"/>
    <x v="6"/>
    <s v="Denver"/>
    <x v="2"/>
    <n v="0.65"/>
    <x v="48"/>
    <x v="239"/>
    <x v="106"/>
    <x v="0"/>
  </r>
  <r>
    <x v="2"/>
    <n v="1128299"/>
    <x v="61"/>
    <x v="2"/>
    <x v="6"/>
    <s v="Denver"/>
    <x v="3"/>
    <n v="0.6"/>
    <x v="35"/>
    <x v="240"/>
    <x v="364"/>
    <x v="18"/>
  </r>
  <r>
    <x v="2"/>
    <n v="1128299"/>
    <x v="61"/>
    <x v="2"/>
    <x v="6"/>
    <s v="Denver"/>
    <x v="4"/>
    <n v="0.65"/>
    <x v="37"/>
    <x v="165"/>
    <x v="365"/>
    <x v="19"/>
  </r>
  <r>
    <x v="2"/>
    <n v="1128299"/>
    <x v="61"/>
    <x v="2"/>
    <x v="6"/>
    <s v="Denver"/>
    <x v="5"/>
    <n v="0.8"/>
    <x v="34"/>
    <x v="7"/>
    <x v="366"/>
    <x v="1"/>
  </r>
  <r>
    <x v="2"/>
    <n v="1128299"/>
    <x v="52"/>
    <x v="2"/>
    <x v="6"/>
    <s v="Denver"/>
    <x v="0"/>
    <n v="0.6"/>
    <x v="27"/>
    <x v="92"/>
    <x v="367"/>
    <x v="0"/>
  </r>
  <r>
    <x v="2"/>
    <n v="1128299"/>
    <x v="52"/>
    <x v="2"/>
    <x v="6"/>
    <s v="Denver"/>
    <x v="1"/>
    <n v="0.65"/>
    <x v="31"/>
    <x v="90"/>
    <x v="368"/>
    <x v="2"/>
  </r>
  <r>
    <x v="2"/>
    <n v="1128299"/>
    <x v="52"/>
    <x v="2"/>
    <x v="6"/>
    <s v="Denver"/>
    <x v="2"/>
    <n v="0.65"/>
    <x v="31"/>
    <x v="90"/>
    <x v="263"/>
    <x v="0"/>
  </r>
  <r>
    <x v="2"/>
    <n v="1128299"/>
    <x v="52"/>
    <x v="2"/>
    <x v="6"/>
    <s v="Denver"/>
    <x v="3"/>
    <n v="0.65"/>
    <x v="32"/>
    <x v="62"/>
    <x v="369"/>
    <x v="18"/>
  </r>
  <r>
    <x v="2"/>
    <n v="1128299"/>
    <x v="52"/>
    <x v="2"/>
    <x v="6"/>
    <s v="Denver"/>
    <x v="4"/>
    <n v="0.70000000000000007"/>
    <x v="46"/>
    <x v="154"/>
    <x v="370"/>
    <x v="19"/>
  </r>
  <r>
    <x v="2"/>
    <n v="1128299"/>
    <x v="52"/>
    <x v="2"/>
    <x v="6"/>
    <s v="Denver"/>
    <x v="5"/>
    <n v="0.85000000000000009"/>
    <x v="23"/>
    <x v="241"/>
    <x v="371"/>
    <x v="1"/>
  </r>
  <r>
    <x v="2"/>
    <n v="1128299"/>
    <x v="62"/>
    <x v="2"/>
    <x v="6"/>
    <s v="Denver"/>
    <x v="0"/>
    <n v="0.65"/>
    <x v="29"/>
    <x v="93"/>
    <x v="372"/>
    <x v="4"/>
  </r>
  <r>
    <x v="2"/>
    <n v="1128299"/>
    <x v="62"/>
    <x v="2"/>
    <x v="6"/>
    <s v="Denver"/>
    <x v="1"/>
    <n v="0.70000000000000007"/>
    <x v="23"/>
    <x v="242"/>
    <x v="79"/>
    <x v="1"/>
  </r>
  <r>
    <x v="2"/>
    <n v="1128299"/>
    <x v="62"/>
    <x v="2"/>
    <x v="6"/>
    <s v="Denver"/>
    <x v="2"/>
    <n v="0.70000000000000007"/>
    <x v="31"/>
    <x v="243"/>
    <x v="373"/>
    <x v="4"/>
  </r>
  <r>
    <x v="2"/>
    <n v="1128299"/>
    <x v="62"/>
    <x v="2"/>
    <x v="6"/>
    <s v="Denver"/>
    <x v="3"/>
    <n v="0.65"/>
    <x v="34"/>
    <x v="197"/>
    <x v="374"/>
    <x v="15"/>
  </r>
  <r>
    <x v="2"/>
    <n v="1128299"/>
    <x v="62"/>
    <x v="2"/>
    <x v="6"/>
    <s v="Denver"/>
    <x v="4"/>
    <n v="0.70000000000000007"/>
    <x v="28"/>
    <x v="244"/>
    <x v="375"/>
    <x v="16"/>
  </r>
  <r>
    <x v="2"/>
    <n v="1128299"/>
    <x v="62"/>
    <x v="2"/>
    <x v="6"/>
    <s v="Denver"/>
    <x v="5"/>
    <n v="0.85000000000000009"/>
    <x v="28"/>
    <x v="245"/>
    <x v="376"/>
    <x v="3"/>
  </r>
  <r>
    <x v="2"/>
    <n v="1128299"/>
    <x v="19"/>
    <x v="2"/>
    <x v="6"/>
    <s v="Denver"/>
    <x v="0"/>
    <n v="0.70000000000000007"/>
    <x v="27"/>
    <x v="246"/>
    <x v="377"/>
    <x v="4"/>
  </r>
  <r>
    <x v="2"/>
    <n v="1128299"/>
    <x v="19"/>
    <x v="2"/>
    <x v="6"/>
    <s v="Denver"/>
    <x v="1"/>
    <n v="0.75000000000000011"/>
    <x v="22"/>
    <x v="247"/>
    <x v="378"/>
    <x v="1"/>
  </r>
  <r>
    <x v="2"/>
    <n v="1128299"/>
    <x v="19"/>
    <x v="2"/>
    <x v="6"/>
    <s v="Denver"/>
    <x v="2"/>
    <n v="0.70000000000000007"/>
    <x v="21"/>
    <x v="104"/>
    <x v="379"/>
    <x v="4"/>
  </r>
  <r>
    <x v="2"/>
    <n v="1128299"/>
    <x v="19"/>
    <x v="2"/>
    <x v="6"/>
    <s v="Denver"/>
    <x v="3"/>
    <n v="0.70000000000000007"/>
    <x v="24"/>
    <x v="248"/>
    <x v="2"/>
    <x v="15"/>
  </r>
  <r>
    <x v="2"/>
    <n v="1128299"/>
    <x v="19"/>
    <x v="2"/>
    <x v="6"/>
    <s v="Denver"/>
    <x v="4"/>
    <n v="0.75"/>
    <x v="24"/>
    <x v="69"/>
    <x v="380"/>
    <x v="16"/>
  </r>
  <r>
    <x v="2"/>
    <n v="1128299"/>
    <x v="19"/>
    <x v="2"/>
    <x v="6"/>
    <s v="Denver"/>
    <x v="5"/>
    <n v="0.8"/>
    <x v="47"/>
    <x v="55"/>
    <x v="325"/>
    <x v="3"/>
  </r>
  <r>
    <x v="2"/>
    <n v="1128299"/>
    <x v="63"/>
    <x v="2"/>
    <x v="6"/>
    <s v="Denver"/>
    <x v="0"/>
    <n v="0.65000000000000013"/>
    <x v="25"/>
    <x v="216"/>
    <x v="381"/>
    <x v="8"/>
  </r>
  <r>
    <x v="2"/>
    <n v="1128299"/>
    <x v="63"/>
    <x v="2"/>
    <x v="6"/>
    <s v="Denver"/>
    <x v="1"/>
    <n v="0.70000000000000018"/>
    <x v="25"/>
    <x v="249"/>
    <x v="382"/>
    <x v="3"/>
  </r>
  <r>
    <x v="2"/>
    <n v="1128299"/>
    <x v="63"/>
    <x v="2"/>
    <x v="6"/>
    <s v="Denver"/>
    <x v="2"/>
    <n v="0.65000000000000013"/>
    <x v="32"/>
    <x v="250"/>
    <x v="322"/>
    <x v="8"/>
  </r>
  <r>
    <x v="2"/>
    <n v="1128299"/>
    <x v="63"/>
    <x v="2"/>
    <x v="6"/>
    <s v="Denver"/>
    <x v="3"/>
    <n v="0.65000000000000013"/>
    <x v="47"/>
    <x v="251"/>
    <x v="383"/>
    <x v="2"/>
  </r>
  <r>
    <x v="2"/>
    <n v="1128299"/>
    <x v="63"/>
    <x v="2"/>
    <x v="6"/>
    <s v="Denver"/>
    <x v="4"/>
    <n v="0.75000000000000011"/>
    <x v="47"/>
    <x v="252"/>
    <x v="384"/>
    <x v="20"/>
  </r>
  <r>
    <x v="2"/>
    <n v="1128299"/>
    <x v="63"/>
    <x v="2"/>
    <x v="6"/>
    <s v="Denver"/>
    <x v="5"/>
    <n v="0.70000000000000007"/>
    <x v="33"/>
    <x v="253"/>
    <x v="385"/>
    <x v="6"/>
  </r>
  <r>
    <x v="2"/>
    <n v="1128299"/>
    <x v="55"/>
    <x v="2"/>
    <x v="6"/>
    <s v="Denver"/>
    <x v="0"/>
    <n v="0.55000000000000004"/>
    <x v="28"/>
    <x v="170"/>
    <x v="136"/>
    <x v="8"/>
  </r>
  <r>
    <x v="2"/>
    <n v="1128299"/>
    <x v="55"/>
    <x v="2"/>
    <x v="6"/>
    <s v="Denver"/>
    <x v="1"/>
    <n v="0.60000000000000009"/>
    <x v="28"/>
    <x v="254"/>
    <x v="135"/>
    <x v="3"/>
  </r>
  <r>
    <x v="2"/>
    <n v="1128299"/>
    <x v="55"/>
    <x v="2"/>
    <x v="6"/>
    <s v="Denver"/>
    <x v="2"/>
    <n v="0.55000000000000004"/>
    <x v="45"/>
    <x v="136"/>
    <x v="356"/>
    <x v="8"/>
  </r>
  <r>
    <x v="2"/>
    <n v="1128299"/>
    <x v="55"/>
    <x v="2"/>
    <x v="6"/>
    <s v="Denver"/>
    <x v="3"/>
    <n v="0.55000000000000004"/>
    <x v="46"/>
    <x v="255"/>
    <x v="386"/>
    <x v="2"/>
  </r>
  <r>
    <x v="2"/>
    <n v="1128299"/>
    <x v="55"/>
    <x v="2"/>
    <x v="6"/>
    <s v="Denver"/>
    <x v="4"/>
    <n v="0.65"/>
    <x v="49"/>
    <x v="212"/>
    <x v="387"/>
    <x v="20"/>
  </r>
  <r>
    <x v="2"/>
    <n v="1128299"/>
    <x v="55"/>
    <x v="2"/>
    <x v="6"/>
    <s v="Denver"/>
    <x v="5"/>
    <n v="0.70000000000000007"/>
    <x v="45"/>
    <x v="196"/>
    <x v="139"/>
    <x v="6"/>
  </r>
  <r>
    <x v="2"/>
    <n v="1128299"/>
    <x v="64"/>
    <x v="2"/>
    <x v="6"/>
    <s v="Denver"/>
    <x v="0"/>
    <n v="0.55000000000000004"/>
    <x v="31"/>
    <x v="76"/>
    <x v="388"/>
    <x v="8"/>
  </r>
  <r>
    <x v="2"/>
    <n v="1128299"/>
    <x v="64"/>
    <x v="2"/>
    <x v="6"/>
    <s v="Denver"/>
    <x v="1"/>
    <n v="0.60000000000000009"/>
    <x v="31"/>
    <x v="225"/>
    <x v="389"/>
    <x v="3"/>
  </r>
  <r>
    <x v="2"/>
    <n v="1128299"/>
    <x v="64"/>
    <x v="2"/>
    <x v="6"/>
    <s v="Denver"/>
    <x v="2"/>
    <n v="0.55000000000000004"/>
    <x v="33"/>
    <x v="256"/>
    <x v="390"/>
    <x v="8"/>
  </r>
  <r>
    <x v="2"/>
    <n v="1128299"/>
    <x v="64"/>
    <x v="2"/>
    <x v="6"/>
    <s v="Denver"/>
    <x v="3"/>
    <n v="0.65000000000000013"/>
    <x v="47"/>
    <x v="251"/>
    <x v="383"/>
    <x v="2"/>
  </r>
  <r>
    <x v="2"/>
    <n v="1128299"/>
    <x v="64"/>
    <x v="2"/>
    <x v="6"/>
    <s v="Denver"/>
    <x v="4"/>
    <n v="0.75000000000000011"/>
    <x v="48"/>
    <x v="224"/>
    <x v="391"/>
    <x v="20"/>
  </r>
  <r>
    <x v="2"/>
    <n v="1128299"/>
    <x v="64"/>
    <x v="2"/>
    <x v="6"/>
    <s v="Denver"/>
    <x v="5"/>
    <n v="0.80000000000000016"/>
    <x v="24"/>
    <x v="257"/>
    <x v="392"/>
    <x v="6"/>
  </r>
  <r>
    <x v="2"/>
    <n v="1128299"/>
    <x v="65"/>
    <x v="2"/>
    <x v="6"/>
    <s v="Denver"/>
    <x v="0"/>
    <n v="0.65000000000000013"/>
    <x v="20"/>
    <x v="258"/>
    <x v="393"/>
    <x v="8"/>
  </r>
  <r>
    <x v="2"/>
    <n v="1128299"/>
    <x v="65"/>
    <x v="2"/>
    <x v="6"/>
    <s v="Denver"/>
    <x v="1"/>
    <n v="0.70000000000000018"/>
    <x v="20"/>
    <x v="107"/>
    <x v="394"/>
    <x v="3"/>
  </r>
  <r>
    <x v="2"/>
    <n v="1128299"/>
    <x v="65"/>
    <x v="2"/>
    <x v="6"/>
    <s v="Denver"/>
    <x v="2"/>
    <n v="0.65000000000000013"/>
    <x v="24"/>
    <x v="259"/>
    <x v="395"/>
    <x v="8"/>
  </r>
  <r>
    <x v="2"/>
    <n v="1128299"/>
    <x v="65"/>
    <x v="2"/>
    <x v="6"/>
    <s v="Denver"/>
    <x v="3"/>
    <n v="0.65000000000000013"/>
    <x v="24"/>
    <x v="259"/>
    <x v="117"/>
    <x v="2"/>
  </r>
  <r>
    <x v="2"/>
    <n v="1128299"/>
    <x v="65"/>
    <x v="2"/>
    <x v="6"/>
    <s v="Denver"/>
    <x v="4"/>
    <n v="0.75000000000000011"/>
    <x v="33"/>
    <x v="260"/>
    <x v="396"/>
    <x v="20"/>
  </r>
  <r>
    <x v="2"/>
    <n v="1128299"/>
    <x v="65"/>
    <x v="2"/>
    <x v="6"/>
    <s v="Denver"/>
    <x v="5"/>
    <n v="0.80000000000000016"/>
    <x v="28"/>
    <x v="249"/>
    <x v="397"/>
    <x v="6"/>
  </r>
  <r>
    <x v="2"/>
    <n v="1128299"/>
    <x v="66"/>
    <x v="2"/>
    <x v="7"/>
    <s v="Seattle"/>
    <x v="0"/>
    <n v="0.4"/>
    <x v="32"/>
    <x v="207"/>
    <x v="303"/>
    <x v="1"/>
  </r>
  <r>
    <x v="2"/>
    <n v="1128299"/>
    <x v="66"/>
    <x v="2"/>
    <x v="7"/>
    <s v="Seattle"/>
    <x v="1"/>
    <n v="0.5"/>
    <x v="32"/>
    <x v="39"/>
    <x v="156"/>
    <x v="3"/>
  </r>
  <r>
    <x v="2"/>
    <n v="1128299"/>
    <x v="66"/>
    <x v="2"/>
    <x v="7"/>
    <s v="Seattle"/>
    <x v="2"/>
    <n v="0.5"/>
    <x v="32"/>
    <x v="39"/>
    <x v="156"/>
    <x v="3"/>
  </r>
  <r>
    <x v="2"/>
    <n v="1128299"/>
    <x v="66"/>
    <x v="2"/>
    <x v="7"/>
    <s v="Seattle"/>
    <x v="3"/>
    <n v="0.5"/>
    <x v="49"/>
    <x v="146"/>
    <x v="354"/>
    <x v="1"/>
  </r>
  <r>
    <x v="2"/>
    <n v="1128299"/>
    <x v="66"/>
    <x v="2"/>
    <x v="7"/>
    <s v="Seattle"/>
    <x v="4"/>
    <n v="0.55000000000000004"/>
    <x v="44"/>
    <x v="140"/>
    <x v="398"/>
    <x v="3"/>
  </r>
  <r>
    <x v="2"/>
    <n v="1128299"/>
    <x v="66"/>
    <x v="2"/>
    <x v="7"/>
    <s v="Seattle"/>
    <x v="5"/>
    <n v="0.5"/>
    <x v="24"/>
    <x v="54"/>
    <x v="399"/>
    <x v="6"/>
  </r>
  <r>
    <x v="2"/>
    <n v="1128299"/>
    <x v="67"/>
    <x v="2"/>
    <x v="7"/>
    <s v="Seattle"/>
    <x v="0"/>
    <n v="0.4"/>
    <x v="21"/>
    <x v="42"/>
    <x v="45"/>
    <x v="1"/>
  </r>
  <r>
    <x v="2"/>
    <n v="1128299"/>
    <x v="67"/>
    <x v="2"/>
    <x v="7"/>
    <s v="Seattle"/>
    <x v="1"/>
    <n v="0.5"/>
    <x v="32"/>
    <x v="39"/>
    <x v="156"/>
    <x v="3"/>
  </r>
  <r>
    <x v="2"/>
    <n v="1128299"/>
    <x v="67"/>
    <x v="2"/>
    <x v="7"/>
    <s v="Seattle"/>
    <x v="2"/>
    <n v="0.5"/>
    <x v="32"/>
    <x v="39"/>
    <x v="156"/>
    <x v="3"/>
  </r>
  <r>
    <x v="2"/>
    <n v="1128299"/>
    <x v="67"/>
    <x v="2"/>
    <x v="7"/>
    <s v="Seattle"/>
    <x v="3"/>
    <n v="0.5"/>
    <x v="49"/>
    <x v="146"/>
    <x v="354"/>
    <x v="1"/>
  </r>
  <r>
    <x v="2"/>
    <n v="1128299"/>
    <x v="67"/>
    <x v="2"/>
    <x v="7"/>
    <s v="Seattle"/>
    <x v="4"/>
    <n v="0.55000000000000004"/>
    <x v="38"/>
    <x v="116"/>
    <x v="400"/>
    <x v="3"/>
  </r>
  <r>
    <x v="2"/>
    <n v="1128299"/>
    <x v="67"/>
    <x v="2"/>
    <x v="7"/>
    <s v="Seattle"/>
    <x v="5"/>
    <n v="0.5"/>
    <x v="33"/>
    <x v="43"/>
    <x v="401"/>
    <x v="6"/>
  </r>
  <r>
    <x v="2"/>
    <n v="1128299"/>
    <x v="68"/>
    <x v="2"/>
    <x v="7"/>
    <s v="Seattle"/>
    <x v="0"/>
    <n v="0.5"/>
    <x v="31"/>
    <x v="79"/>
    <x v="95"/>
    <x v="1"/>
  </r>
  <r>
    <x v="2"/>
    <n v="1128299"/>
    <x v="68"/>
    <x v="2"/>
    <x v="7"/>
    <s v="Seattle"/>
    <x v="1"/>
    <n v="0.6"/>
    <x v="33"/>
    <x v="141"/>
    <x v="402"/>
    <x v="3"/>
  </r>
  <r>
    <x v="2"/>
    <n v="1128299"/>
    <x v="68"/>
    <x v="2"/>
    <x v="7"/>
    <s v="Seattle"/>
    <x v="2"/>
    <n v="0.64999999999999991"/>
    <x v="33"/>
    <x v="261"/>
    <x v="403"/>
    <x v="3"/>
  </r>
  <r>
    <x v="2"/>
    <n v="1128299"/>
    <x v="68"/>
    <x v="2"/>
    <x v="7"/>
    <s v="Seattle"/>
    <x v="3"/>
    <n v="0.64999999999999991"/>
    <x v="46"/>
    <x v="262"/>
    <x v="404"/>
    <x v="1"/>
  </r>
  <r>
    <x v="2"/>
    <n v="1128299"/>
    <x v="68"/>
    <x v="2"/>
    <x v="7"/>
    <s v="Seattle"/>
    <x v="4"/>
    <n v="0.7"/>
    <x v="37"/>
    <x v="263"/>
    <x v="196"/>
    <x v="3"/>
  </r>
  <r>
    <x v="2"/>
    <n v="1128299"/>
    <x v="68"/>
    <x v="2"/>
    <x v="7"/>
    <s v="Seattle"/>
    <x v="5"/>
    <n v="0.64999999999999991"/>
    <x v="48"/>
    <x v="264"/>
    <x v="405"/>
    <x v="6"/>
  </r>
  <r>
    <x v="2"/>
    <n v="1128299"/>
    <x v="69"/>
    <x v="2"/>
    <x v="7"/>
    <s v="Seattle"/>
    <x v="0"/>
    <n v="0.7"/>
    <x v="21"/>
    <x v="265"/>
    <x v="406"/>
    <x v="1"/>
  </r>
  <r>
    <x v="2"/>
    <n v="1128299"/>
    <x v="69"/>
    <x v="2"/>
    <x v="7"/>
    <s v="Seattle"/>
    <x v="1"/>
    <n v="0.75"/>
    <x v="45"/>
    <x v="48"/>
    <x v="407"/>
    <x v="3"/>
  </r>
  <r>
    <x v="2"/>
    <n v="1128299"/>
    <x v="69"/>
    <x v="2"/>
    <x v="7"/>
    <s v="Seattle"/>
    <x v="2"/>
    <n v="0.75"/>
    <x v="47"/>
    <x v="61"/>
    <x v="158"/>
    <x v="3"/>
  </r>
  <r>
    <x v="2"/>
    <n v="1128299"/>
    <x v="69"/>
    <x v="2"/>
    <x v="7"/>
    <s v="Seattle"/>
    <x v="3"/>
    <n v="0.6"/>
    <x v="49"/>
    <x v="207"/>
    <x v="303"/>
    <x v="1"/>
  </r>
  <r>
    <x v="2"/>
    <n v="1128299"/>
    <x v="69"/>
    <x v="2"/>
    <x v="7"/>
    <s v="Seattle"/>
    <x v="4"/>
    <n v="0.65"/>
    <x v="41"/>
    <x v="194"/>
    <x v="408"/>
    <x v="3"/>
  </r>
  <r>
    <x v="2"/>
    <n v="1128299"/>
    <x v="69"/>
    <x v="2"/>
    <x v="7"/>
    <s v="Seattle"/>
    <x v="5"/>
    <n v="0.8"/>
    <x v="45"/>
    <x v="59"/>
    <x v="257"/>
    <x v="6"/>
  </r>
  <r>
    <x v="2"/>
    <n v="1128299"/>
    <x v="70"/>
    <x v="2"/>
    <x v="7"/>
    <s v="Seattle"/>
    <x v="0"/>
    <n v="0.6"/>
    <x v="21"/>
    <x v="211"/>
    <x v="187"/>
    <x v="1"/>
  </r>
  <r>
    <x v="2"/>
    <n v="1128299"/>
    <x v="70"/>
    <x v="2"/>
    <x v="7"/>
    <s v="Seattle"/>
    <x v="1"/>
    <n v="0.65"/>
    <x v="47"/>
    <x v="51"/>
    <x v="409"/>
    <x v="3"/>
  </r>
  <r>
    <x v="2"/>
    <n v="1128299"/>
    <x v="70"/>
    <x v="2"/>
    <x v="7"/>
    <s v="Seattle"/>
    <x v="2"/>
    <n v="0.65"/>
    <x v="47"/>
    <x v="51"/>
    <x v="409"/>
    <x v="3"/>
  </r>
  <r>
    <x v="2"/>
    <n v="1128299"/>
    <x v="70"/>
    <x v="2"/>
    <x v="7"/>
    <s v="Seattle"/>
    <x v="3"/>
    <n v="0.6"/>
    <x v="49"/>
    <x v="207"/>
    <x v="303"/>
    <x v="1"/>
  </r>
  <r>
    <x v="2"/>
    <n v="1128299"/>
    <x v="70"/>
    <x v="2"/>
    <x v="7"/>
    <s v="Seattle"/>
    <x v="4"/>
    <n v="0.65"/>
    <x v="41"/>
    <x v="194"/>
    <x v="408"/>
    <x v="3"/>
  </r>
  <r>
    <x v="2"/>
    <n v="1128299"/>
    <x v="70"/>
    <x v="2"/>
    <x v="7"/>
    <s v="Seattle"/>
    <x v="5"/>
    <n v="0.8"/>
    <x v="24"/>
    <x v="2"/>
    <x v="325"/>
    <x v="6"/>
  </r>
  <r>
    <x v="2"/>
    <n v="1128299"/>
    <x v="71"/>
    <x v="2"/>
    <x v="7"/>
    <s v="Seattle"/>
    <x v="0"/>
    <n v="0.75"/>
    <x v="30"/>
    <x v="98"/>
    <x v="410"/>
    <x v="1"/>
  </r>
  <r>
    <x v="2"/>
    <n v="1128299"/>
    <x v="71"/>
    <x v="2"/>
    <x v="7"/>
    <s v="Seattle"/>
    <x v="1"/>
    <n v="0.8"/>
    <x v="23"/>
    <x v="1"/>
    <x v="5"/>
    <x v="3"/>
  </r>
  <r>
    <x v="2"/>
    <n v="1128299"/>
    <x v="71"/>
    <x v="2"/>
    <x v="7"/>
    <s v="Seattle"/>
    <x v="2"/>
    <n v="0.8"/>
    <x v="23"/>
    <x v="1"/>
    <x v="5"/>
    <x v="3"/>
  </r>
  <r>
    <x v="2"/>
    <n v="1128299"/>
    <x v="71"/>
    <x v="2"/>
    <x v="7"/>
    <s v="Seattle"/>
    <x v="3"/>
    <n v="0.8"/>
    <x v="24"/>
    <x v="2"/>
    <x v="214"/>
    <x v="1"/>
  </r>
  <r>
    <x v="2"/>
    <n v="1128299"/>
    <x v="71"/>
    <x v="2"/>
    <x v="7"/>
    <s v="Seattle"/>
    <x v="4"/>
    <n v="0.85000000000000009"/>
    <x v="48"/>
    <x v="260"/>
    <x v="411"/>
    <x v="3"/>
  </r>
  <r>
    <x v="2"/>
    <n v="1128299"/>
    <x v="71"/>
    <x v="2"/>
    <x v="7"/>
    <s v="Seattle"/>
    <x v="5"/>
    <n v="1"/>
    <x v="22"/>
    <x v="266"/>
    <x v="7"/>
    <x v="6"/>
  </r>
  <r>
    <x v="2"/>
    <n v="1128299"/>
    <x v="72"/>
    <x v="2"/>
    <x v="7"/>
    <s v="Seattle"/>
    <x v="0"/>
    <n v="0.8"/>
    <x v="6"/>
    <x v="267"/>
    <x v="412"/>
    <x v="1"/>
  </r>
  <r>
    <x v="2"/>
    <n v="1128299"/>
    <x v="72"/>
    <x v="2"/>
    <x v="7"/>
    <s v="Seattle"/>
    <x v="1"/>
    <n v="0.85000000000000009"/>
    <x v="22"/>
    <x v="268"/>
    <x v="413"/>
    <x v="3"/>
  </r>
  <r>
    <x v="2"/>
    <n v="1128299"/>
    <x v="72"/>
    <x v="2"/>
    <x v="7"/>
    <s v="Seattle"/>
    <x v="2"/>
    <n v="0.85000000000000009"/>
    <x v="23"/>
    <x v="241"/>
    <x v="414"/>
    <x v="3"/>
  </r>
  <r>
    <x v="2"/>
    <n v="1128299"/>
    <x v="72"/>
    <x v="2"/>
    <x v="7"/>
    <s v="Seattle"/>
    <x v="3"/>
    <n v="0.8"/>
    <x v="28"/>
    <x v="81"/>
    <x v="12"/>
    <x v="1"/>
  </r>
  <r>
    <x v="2"/>
    <n v="1128299"/>
    <x v="72"/>
    <x v="2"/>
    <x v="7"/>
    <s v="Seattle"/>
    <x v="4"/>
    <n v="0.85000000000000009"/>
    <x v="31"/>
    <x v="269"/>
    <x v="415"/>
    <x v="3"/>
  </r>
  <r>
    <x v="2"/>
    <n v="1128299"/>
    <x v="72"/>
    <x v="2"/>
    <x v="7"/>
    <s v="Seattle"/>
    <x v="5"/>
    <n v="1"/>
    <x v="31"/>
    <x v="270"/>
    <x v="200"/>
    <x v="6"/>
  </r>
  <r>
    <x v="2"/>
    <n v="1128299"/>
    <x v="73"/>
    <x v="2"/>
    <x v="7"/>
    <s v="Seattle"/>
    <x v="0"/>
    <n v="0.85000000000000009"/>
    <x v="29"/>
    <x v="271"/>
    <x v="416"/>
    <x v="1"/>
  </r>
  <r>
    <x v="2"/>
    <n v="1128299"/>
    <x v="73"/>
    <x v="2"/>
    <x v="7"/>
    <s v="Seattle"/>
    <x v="1"/>
    <n v="0.80000000000000016"/>
    <x v="30"/>
    <x v="272"/>
    <x v="417"/>
    <x v="3"/>
  </r>
  <r>
    <x v="2"/>
    <n v="1128299"/>
    <x v="73"/>
    <x v="2"/>
    <x v="7"/>
    <s v="Seattle"/>
    <x v="2"/>
    <n v="0.75000000000000011"/>
    <x v="23"/>
    <x v="273"/>
    <x v="418"/>
    <x v="3"/>
  </r>
  <r>
    <x v="2"/>
    <n v="1128299"/>
    <x v="73"/>
    <x v="2"/>
    <x v="7"/>
    <s v="Seattle"/>
    <x v="3"/>
    <n v="0.75000000000000011"/>
    <x v="31"/>
    <x v="274"/>
    <x v="419"/>
    <x v="1"/>
  </r>
  <r>
    <x v="2"/>
    <n v="1128299"/>
    <x v="73"/>
    <x v="2"/>
    <x v="7"/>
    <s v="Seattle"/>
    <x v="4"/>
    <n v="0.75"/>
    <x v="31"/>
    <x v="275"/>
    <x v="420"/>
    <x v="3"/>
  </r>
  <r>
    <x v="2"/>
    <n v="1128299"/>
    <x v="73"/>
    <x v="2"/>
    <x v="7"/>
    <s v="Seattle"/>
    <x v="5"/>
    <n v="0.8"/>
    <x v="47"/>
    <x v="55"/>
    <x v="329"/>
    <x v="6"/>
  </r>
  <r>
    <x v="2"/>
    <n v="1128299"/>
    <x v="74"/>
    <x v="2"/>
    <x v="7"/>
    <s v="Seattle"/>
    <x v="0"/>
    <n v="0.70000000000000018"/>
    <x v="25"/>
    <x v="249"/>
    <x v="330"/>
    <x v="1"/>
  </r>
  <r>
    <x v="2"/>
    <n v="1128299"/>
    <x v="74"/>
    <x v="2"/>
    <x v="7"/>
    <s v="Seattle"/>
    <x v="1"/>
    <n v="0.75000000000000022"/>
    <x v="25"/>
    <x v="276"/>
    <x v="421"/>
    <x v="3"/>
  </r>
  <r>
    <x v="2"/>
    <n v="1128299"/>
    <x v="74"/>
    <x v="2"/>
    <x v="7"/>
    <s v="Seattle"/>
    <x v="2"/>
    <n v="0.70000000000000018"/>
    <x v="32"/>
    <x v="277"/>
    <x v="337"/>
    <x v="3"/>
  </r>
  <r>
    <x v="2"/>
    <n v="1128299"/>
    <x v="74"/>
    <x v="2"/>
    <x v="7"/>
    <s v="Seattle"/>
    <x v="3"/>
    <n v="0.70000000000000018"/>
    <x v="47"/>
    <x v="278"/>
    <x v="397"/>
    <x v="1"/>
  </r>
  <r>
    <x v="2"/>
    <n v="1128299"/>
    <x v="74"/>
    <x v="2"/>
    <x v="7"/>
    <s v="Seattle"/>
    <x v="4"/>
    <n v="0.80000000000000016"/>
    <x v="33"/>
    <x v="279"/>
    <x v="422"/>
    <x v="3"/>
  </r>
  <r>
    <x v="2"/>
    <n v="1128299"/>
    <x v="74"/>
    <x v="2"/>
    <x v="7"/>
    <s v="Seattle"/>
    <x v="5"/>
    <n v="0.65"/>
    <x v="32"/>
    <x v="62"/>
    <x v="154"/>
    <x v="6"/>
  </r>
  <r>
    <x v="2"/>
    <n v="1128299"/>
    <x v="75"/>
    <x v="2"/>
    <x v="7"/>
    <s v="Seattle"/>
    <x v="0"/>
    <n v="0.60000000000000009"/>
    <x v="21"/>
    <x v="221"/>
    <x v="423"/>
    <x v="1"/>
  </r>
  <r>
    <x v="2"/>
    <n v="1128299"/>
    <x v="75"/>
    <x v="2"/>
    <x v="7"/>
    <s v="Seattle"/>
    <x v="1"/>
    <n v="0.65000000000000013"/>
    <x v="21"/>
    <x v="222"/>
    <x v="424"/>
    <x v="3"/>
  </r>
  <r>
    <x v="2"/>
    <n v="1128299"/>
    <x v="75"/>
    <x v="2"/>
    <x v="7"/>
    <s v="Seattle"/>
    <x v="2"/>
    <n v="0.60000000000000009"/>
    <x v="48"/>
    <x v="223"/>
    <x v="349"/>
    <x v="3"/>
  </r>
  <r>
    <x v="2"/>
    <n v="1128299"/>
    <x v="75"/>
    <x v="2"/>
    <x v="7"/>
    <s v="Seattle"/>
    <x v="3"/>
    <n v="0.60000000000000009"/>
    <x v="45"/>
    <x v="162"/>
    <x v="101"/>
    <x v="1"/>
  </r>
  <r>
    <x v="2"/>
    <n v="1128299"/>
    <x v="75"/>
    <x v="2"/>
    <x v="7"/>
    <s v="Seattle"/>
    <x v="4"/>
    <n v="0.70000000000000007"/>
    <x v="46"/>
    <x v="154"/>
    <x v="315"/>
    <x v="3"/>
  </r>
  <r>
    <x v="2"/>
    <n v="1128299"/>
    <x v="75"/>
    <x v="2"/>
    <x v="7"/>
    <s v="Seattle"/>
    <x v="5"/>
    <n v="0.75000000000000011"/>
    <x v="48"/>
    <x v="224"/>
    <x v="349"/>
    <x v="6"/>
  </r>
  <r>
    <x v="2"/>
    <n v="1128299"/>
    <x v="76"/>
    <x v="2"/>
    <x v="7"/>
    <s v="Seattle"/>
    <x v="0"/>
    <n v="0.60000000000000009"/>
    <x v="25"/>
    <x v="215"/>
    <x v="53"/>
    <x v="1"/>
  </r>
  <r>
    <x v="2"/>
    <n v="1128299"/>
    <x v="76"/>
    <x v="2"/>
    <x v="7"/>
    <s v="Seattle"/>
    <x v="1"/>
    <n v="0.65000000000000013"/>
    <x v="23"/>
    <x v="280"/>
    <x v="425"/>
    <x v="3"/>
  </r>
  <r>
    <x v="2"/>
    <n v="1128299"/>
    <x v="76"/>
    <x v="2"/>
    <x v="7"/>
    <s v="Seattle"/>
    <x v="2"/>
    <n v="0.60000000000000009"/>
    <x v="34"/>
    <x v="231"/>
    <x v="426"/>
    <x v="3"/>
  </r>
  <r>
    <x v="2"/>
    <n v="1128299"/>
    <x v="76"/>
    <x v="2"/>
    <x v="7"/>
    <s v="Seattle"/>
    <x v="3"/>
    <n v="0.70000000000000018"/>
    <x v="32"/>
    <x v="277"/>
    <x v="332"/>
    <x v="1"/>
  </r>
  <r>
    <x v="2"/>
    <n v="1128299"/>
    <x v="76"/>
    <x v="2"/>
    <x v="7"/>
    <s v="Seattle"/>
    <x v="4"/>
    <n v="0.90000000000000013"/>
    <x v="33"/>
    <x v="281"/>
    <x v="427"/>
    <x v="3"/>
  </r>
  <r>
    <x v="2"/>
    <n v="1128299"/>
    <x v="76"/>
    <x v="2"/>
    <x v="7"/>
    <s v="Seattle"/>
    <x v="5"/>
    <n v="0.95000000000000018"/>
    <x v="21"/>
    <x v="282"/>
    <x v="428"/>
    <x v="6"/>
  </r>
  <r>
    <x v="2"/>
    <n v="1128299"/>
    <x v="77"/>
    <x v="2"/>
    <x v="7"/>
    <s v="Seattle"/>
    <x v="0"/>
    <n v="0.80000000000000016"/>
    <x v="30"/>
    <x v="272"/>
    <x v="429"/>
    <x v="1"/>
  </r>
  <r>
    <x v="2"/>
    <n v="1128299"/>
    <x v="77"/>
    <x v="2"/>
    <x v="7"/>
    <s v="Seattle"/>
    <x v="1"/>
    <n v="0.8500000000000002"/>
    <x v="30"/>
    <x v="283"/>
    <x v="430"/>
    <x v="3"/>
  </r>
  <r>
    <x v="2"/>
    <n v="1128299"/>
    <x v="77"/>
    <x v="2"/>
    <x v="7"/>
    <s v="Seattle"/>
    <x v="2"/>
    <n v="0.80000000000000016"/>
    <x v="21"/>
    <x v="284"/>
    <x v="431"/>
    <x v="3"/>
  </r>
  <r>
    <x v="2"/>
    <n v="1128299"/>
    <x v="77"/>
    <x v="2"/>
    <x v="7"/>
    <s v="Seattle"/>
    <x v="3"/>
    <n v="0.80000000000000016"/>
    <x v="21"/>
    <x v="284"/>
    <x v="432"/>
    <x v="1"/>
  </r>
  <r>
    <x v="2"/>
    <n v="1128299"/>
    <x v="77"/>
    <x v="2"/>
    <x v="7"/>
    <s v="Seattle"/>
    <x v="4"/>
    <n v="0.90000000000000013"/>
    <x v="34"/>
    <x v="285"/>
    <x v="433"/>
    <x v="3"/>
  </r>
  <r>
    <x v="2"/>
    <n v="1128299"/>
    <x v="77"/>
    <x v="2"/>
    <x v="7"/>
    <s v="Seattle"/>
    <x v="5"/>
    <n v="0.95000000000000018"/>
    <x v="31"/>
    <x v="286"/>
    <x v="434"/>
    <x v="6"/>
  </r>
  <r>
    <x v="0"/>
    <n v="1185732"/>
    <x v="78"/>
    <x v="4"/>
    <x v="8"/>
    <s v="Miami"/>
    <x v="0"/>
    <n v="0.45"/>
    <x v="11"/>
    <x v="176"/>
    <x v="435"/>
    <x v="4"/>
  </r>
  <r>
    <x v="0"/>
    <n v="1185732"/>
    <x v="78"/>
    <x v="4"/>
    <x v="8"/>
    <s v="Miami"/>
    <x v="1"/>
    <n v="0.45"/>
    <x v="2"/>
    <x v="3"/>
    <x v="3"/>
    <x v="2"/>
  </r>
  <r>
    <x v="0"/>
    <n v="1185732"/>
    <x v="78"/>
    <x v="4"/>
    <x v="8"/>
    <s v="Miami"/>
    <x v="2"/>
    <n v="0.35000000000000003"/>
    <x v="2"/>
    <x v="253"/>
    <x v="436"/>
    <x v="3"/>
  </r>
  <r>
    <x v="0"/>
    <n v="1185732"/>
    <x v="78"/>
    <x v="4"/>
    <x v="8"/>
    <s v="Miami"/>
    <x v="3"/>
    <n v="0.39999999999999997"/>
    <x v="20"/>
    <x v="287"/>
    <x v="437"/>
    <x v="1"/>
  </r>
  <r>
    <x v="0"/>
    <n v="1185732"/>
    <x v="78"/>
    <x v="4"/>
    <x v="8"/>
    <s v="Miami"/>
    <x v="4"/>
    <n v="0.55000000000000004"/>
    <x v="30"/>
    <x v="71"/>
    <x v="83"/>
    <x v="2"/>
  </r>
  <r>
    <x v="0"/>
    <n v="1185732"/>
    <x v="78"/>
    <x v="4"/>
    <x v="8"/>
    <s v="Miami"/>
    <x v="5"/>
    <n v="0.45"/>
    <x v="2"/>
    <x v="3"/>
    <x v="438"/>
    <x v="0"/>
  </r>
  <r>
    <x v="0"/>
    <n v="1185732"/>
    <x v="79"/>
    <x v="4"/>
    <x v="8"/>
    <s v="Miami"/>
    <x v="0"/>
    <n v="0.45"/>
    <x v="14"/>
    <x v="14"/>
    <x v="171"/>
    <x v="4"/>
  </r>
  <r>
    <x v="0"/>
    <n v="1185732"/>
    <x v="79"/>
    <x v="4"/>
    <x v="8"/>
    <s v="Miami"/>
    <x v="1"/>
    <n v="0.45"/>
    <x v="30"/>
    <x v="73"/>
    <x v="170"/>
    <x v="2"/>
  </r>
  <r>
    <x v="0"/>
    <n v="1185732"/>
    <x v="79"/>
    <x v="4"/>
    <x v="8"/>
    <s v="Miami"/>
    <x v="2"/>
    <n v="0.35000000000000003"/>
    <x v="9"/>
    <x v="219"/>
    <x v="439"/>
    <x v="3"/>
  </r>
  <r>
    <x v="0"/>
    <n v="1185732"/>
    <x v="79"/>
    <x v="4"/>
    <x v="8"/>
    <s v="Miami"/>
    <x v="3"/>
    <n v="0.39999999999999997"/>
    <x v="22"/>
    <x v="52"/>
    <x v="64"/>
    <x v="1"/>
  </r>
  <r>
    <x v="0"/>
    <n v="1185732"/>
    <x v="79"/>
    <x v="4"/>
    <x v="8"/>
    <s v="Miami"/>
    <x v="4"/>
    <n v="0.55000000000000004"/>
    <x v="30"/>
    <x v="71"/>
    <x v="83"/>
    <x v="2"/>
  </r>
  <r>
    <x v="0"/>
    <n v="1185732"/>
    <x v="79"/>
    <x v="4"/>
    <x v="8"/>
    <s v="Miami"/>
    <x v="5"/>
    <n v="0.45"/>
    <x v="2"/>
    <x v="3"/>
    <x v="438"/>
    <x v="0"/>
  </r>
  <r>
    <x v="0"/>
    <n v="1185732"/>
    <x v="80"/>
    <x v="4"/>
    <x v="8"/>
    <s v="Miami"/>
    <x v="0"/>
    <n v="0.45"/>
    <x v="55"/>
    <x v="288"/>
    <x v="440"/>
    <x v="4"/>
  </r>
  <r>
    <x v="0"/>
    <n v="1185732"/>
    <x v="80"/>
    <x v="4"/>
    <x v="8"/>
    <s v="Miami"/>
    <x v="1"/>
    <n v="0.45"/>
    <x v="30"/>
    <x v="73"/>
    <x v="170"/>
    <x v="2"/>
  </r>
  <r>
    <x v="0"/>
    <n v="1185732"/>
    <x v="80"/>
    <x v="4"/>
    <x v="8"/>
    <s v="Miami"/>
    <x v="2"/>
    <n v="0.35000000000000003"/>
    <x v="29"/>
    <x v="289"/>
    <x v="441"/>
    <x v="3"/>
  </r>
  <r>
    <x v="0"/>
    <n v="1185732"/>
    <x v="80"/>
    <x v="4"/>
    <x v="8"/>
    <s v="Miami"/>
    <x v="3"/>
    <n v="0.39999999999999997"/>
    <x v="23"/>
    <x v="54"/>
    <x v="158"/>
    <x v="1"/>
  </r>
  <r>
    <x v="0"/>
    <n v="1185732"/>
    <x v="80"/>
    <x v="4"/>
    <x v="8"/>
    <s v="Miami"/>
    <x v="4"/>
    <n v="0.55000000000000004"/>
    <x v="22"/>
    <x v="105"/>
    <x v="9"/>
    <x v="2"/>
  </r>
  <r>
    <x v="0"/>
    <n v="1185732"/>
    <x v="80"/>
    <x v="4"/>
    <x v="8"/>
    <s v="Miami"/>
    <x v="5"/>
    <n v="0.45"/>
    <x v="29"/>
    <x v="290"/>
    <x v="442"/>
    <x v="0"/>
  </r>
  <r>
    <x v="0"/>
    <n v="1185732"/>
    <x v="81"/>
    <x v="4"/>
    <x v="8"/>
    <s v="Miami"/>
    <x v="0"/>
    <n v="0.45"/>
    <x v="13"/>
    <x v="291"/>
    <x v="443"/>
    <x v="4"/>
  </r>
  <r>
    <x v="0"/>
    <n v="1185732"/>
    <x v="81"/>
    <x v="4"/>
    <x v="8"/>
    <s v="Miami"/>
    <x v="1"/>
    <n v="0.45"/>
    <x v="27"/>
    <x v="292"/>
    <x v="444"/>
    <x v="2"/>
  </r>
  <r>
    <x v="0"/>
    <n v="1185732"/>
    <x v="81"/>
    <x v="4"/>
    <x v="8"/>
    <s v="Miami"/>
    <x v="2"/>
    <n v="0.35000000000000003"/>
    <x v="27"/>
    <x v="293"/>
    <x v="445"/>
    <x v="3"/>
  </r>
  <r>
    <x v="0"/>
    <n v="1185732"/>
    <x v="81"/>
    <x v="4"/>
    <x v="8"/>
    <s v="Miami"/>
    <x v="3"/>
    <n v="0.39999999999999997"/>
    <x v="26"/>
    <x v="51"/>
    <x v="159"/>
    <x v="1"/>
  </r>
  <r>
    <x v="0"/>
    <n v="1185732"/>
    <x v="81"/>
    <x v="4"/>
    <x v="8"/>
    <s v="Miami"/>
    <x v="4"/>
    <n v="0.55000000000000004"/>
    <x v="22"/>
    <x v="105"/>
    <x v="9"/>
    <x v="2"/>
  </r>
  <r>
    <x v="0"/>
    <n v="1185732"/>
    <x v="81"/>
    <x v="4"/>
    <x v="8"/>
    <s v="Miami"/>
    <x v="5"/>
    <n v="0.45"/>
    <x v="9"/>
    <x v="11"/>
    <x v="168"/>
    <x v="0"/>
  </r>
  <r>
    <x v="0"/>
    <n v="1185732"/>
    <x v="82"/>
    <x v="4"/>
    <x v="8"/>
    <s v="Miami"/>
    <x v="0"/>
    <n v="0.55000000000000004"/>
    <x v="55"/>
    <x v="294"/>
    <x v="446"/>
    <x v="4"/>
  </r>
  <r>
    <x v="0"/>
    <n v="1185732"/>
    <x v="82"/>
    <x v="4"/>
    <x v="8"/>
    <s v="Miami"/>
    <x v="1"/>
    <n v="0.55000000000000004"/>
    <x v="29"/>
    <x v="100"/>
    <x v="447"/>
    <x v="2"/>
  </r>
  <r>
    <x v="0"/>
    <n v="1185732"/>
    <x v="82"/>
    <x v="4"/>
    <x v="8"/>
    <s v="Miami"/>
    <x v="2"/>
    <n v="0.5"/>
    <x v="30"/>
    <x v="69"/>
    <x v="89"/>
    <x v="3"/>
  </r>
  <r>
    <x v="0"/>
    <n v="1185732"/>
    <x v="82"/>
    <x v="4"/>
    <x v="8"/>
    <s v="Miami"/>
    <x v="3"/>
    <n v="0.5"/>
    <x v="20"/>
    <x v="49"/>
    <x v="150"/>
    <x v="1"/>
  </r>
  <r>
    <x v="0"/>
    <n v="1185732"/>
    <x v="82"/>
    <x v="4"/>
    <x v="8"/>
    <s v="Miami"/>
    <x v="4"/>
    <n v="0.6"/>
    <x v="27"/>
    <x v="92"/>
    <x v="448"/>
    <x v="2"/>
  </r>
  <r>
    <x v="0"/>
    <n v="1185732"/>
    <x v="82"/>
    <x v="4"/>
    <x v="8"/>
    <s v="Miami"/>
    <x v="5"/>
    <n v="0.65"/>
    <x v="6"/>
    <x v="34"/>
    <x v="449"/>
    <x v="0"/>
  </r>
  <r>
    <x v="0"/>
    <n v="1185732"/>
    <x v="83"/>
    <x v="4"/>
    <x v="8"/>
    <s v="Miami"/>
    <x v="0"/>
    <n v="0.6"/>
    <x v="15"/>
    <x v="295"/>
    <x v="450"/>
    <x v="4"/>
  </r>
  <r>
    <x v="0"/>
    <n v="1185732"/>
    <x v="83"/>
    <x v="4"/>
    <x v="8"/>
    <s v="Miami"/>
    <x v="1"/>
    <n v="0.55000000000000004"/>
    <x v="6"/>
    <x v="114"/>
    <x v="451"/>
    <x v="2"/>
  </r>
  <r>
    <x v="0"/>
    <n v="1185732"/>
    <x v="83"/>
    <x v="4"/>
    <x v="8"/>
    <s v="Miami"/>
    <x v="2"/>
    <n v="0.5"/>
    <x v="9"/>
    <x v="2"/>
    <x v="164"/>
    <x v="3"/>
  </r>
  <r>
    <x v="0"/>
    <n v="1185732"/>
    <x v="83"/>
    <x v="4"/>
    <x v="8"/>
    <s v="Miami"/>
    <x v="3"/>
    <n v="0.5"/>
    <x v="29"/>
    <x v="75"/>
    <x v="452"/>
    <x v="1"/>
  </r>
  <r>
    <x v="0"/>
    <n v="1185732"/>
    <x v="83"/>
    <x v="4"/>
    <x v="8"/>
    <s v="Miami"/>
    <x v="4"/>
    <n v="0.65"/>
    <x v="29"/>
    <x v="93"/>
    <x v="453"/>
    <x v="2"/>
  </r>
  <r>
    <x v="0"/>
    <n v="1185732"/>
    <x v="83"/>
    <x v="4"/>
    <x v="8"/>
    <s v="Miami"/>
    <x v="5"/>
    <n v="0.70000000000000007"/>
    <x v="8"/>
    <x v="96"/>
    <x v="454"/>
    <x v="0"/>
  </r>
  <r>
    <x v="0"/>
    <n v="1185732"/>
    <x v="84"/>
    <x v="4"/>
    <x v="8"/>
    <s v="Miami"/>
    <x v="0"/>
    <n v="0.65"/>
    <x v="17"/>
    <x v="33"/>
    <x v="455"/>
    <x v="4"/>
  </r>
  <r>
    <x v="0"/>
    <n v="1185732"/>
    <x v="84"/>
    <x v="4"/>
    <x v="8"/>
    <s v="Miami"/>
    <x v="1"/>
    <n v="0.60000000000000009"/>
    <x v="3"/>
    <x v="296"/>
    <x v="456"/>
    <x v="2"/>
  </r>
  <r>
    <x v="0"/>
    <n v="1185732"/>
    <x v="84"/>
    <x v="4"/>
    <x v="8"/>
    <s v="Miami"/>
    <x v="2"/>
    <n v="0.55000000000000004"/>
    <x v="6"/>
    <x v="114"/>
    <x v="177"/>
    <x v="3"/>
  </r>
  <r>
    <x v="0"/>
    <n v="1185732"/>
    <x v="84"/>
    <x v="4"/>
    <x v="8"/>
    <s v="Miami"/>
    <x v="3"/>
    <n v="0.55000000000000004"/>
    <x v="29"/>
    <x v="100"/>
    <x v="457"/>
    <x v="1"/>
  </r>
  <r>
    <x v="0"/>
    <n v="1185732"/>
    <x v="84"/>
    <x v="4"/>
    <x v="8"/>
    <s v="Miami"/>
    <x v="4"/>
    <n v="0.65"/>
    <x v="9"/>
    <x v="97"/>
    <x v="458"/>
    <x v="2"/>
  </r>
  <r>
    <x v="0"/>
    <n v="1185732"/>
    <x v="84"/>
    <x v="4"/>
    <x v="8"/>
    <s v="Miami"/>
    <x v="5"/>
    <n v="0.70000000000000007"/>
    <x v="18"/>
    <x v="297"/>
    <x v="459"/>
    <x v="0"/>
  </r>
  <r>
    <x v="0"/>
    <n v="1185732"/>
    <x v="85"/>
    <x v="4"/>
    <x v="8"/>
    <s v="Miami"/>
    <x v="0"/>
    <n v="0.65"/>
    <x v="56"/>
    <x v="298"/>
    <x v="460"/>
    <x v="4"/>
  </r>
  <r>
    <x v="0"/>
    <n v="1185732"/>
    <x v="85"/>
    <x v="4"/>
    <x v="8"/>
    <s v="Miami"/>
    <x v="1"/>
    <n v="0.60000000000000009"/>
    <x v="3"/>
    <x v="296"/>
    <x v="456"/>
    <x v="2"/>
  </r>
  <r>
    <x v="0"/>
    <n v="1185732"/>
    <x v="85"/>
    <x v="4"/>
    <x v="8"/>
    <s v="Miami"/>
    <x v="2"/>
    <n v="0.55000000000000004"/>
    <x v="6"/>
    <x v="114"/>
    <x v="177"/>
    <x v="3"/>
  </r>
  <r>
    <x v="0"/>
    <n v="1185732"/>
    <x v="85"/>
    <x v="4"/>
    <x v="8"/>
    <s v="Miami"/>
    <x v="3"/>
    <n v="0.45"/>
    <x v="29"/>
    <x v="290"/>
    <x v="461"/>
    <x v="1"/>
  </r>
  <r>
    <x v="0"/>
    <n v="1185732"/>
    <x v="85"/>
    <x v="4"/>
    <x v="8"/>
    <s v="Miami"/>
    <x v="4"/>
    <n v="0.55000000000000004"/>
    <x v="30"/>
    <x v="71"/>
    <x v="83"/>
    <x v="2"/>
  </r>
  <r>
    <x v="0"/>
    <n v="1185732"/>
    <x v="85"/>
    <x v="4"/>
    <x v="8"/>
    <s v="Miami"/>
    <x v="5"/>
    <n v="0.60000000000000009"/>
    <x v="8"/>
    <x v="99"/>
    <x v="462"/>
    <x v="0"/>
  </r>
  <r>
    <x v="0"/>
    <n v="1185732"/>
    <x v="86"/>
    <x v="4"/>
    <x v="8"/>
    <s v="Miami"/>
    <x v="0"/>
    <n v="0.55000000000000004"/>
    <x v="11"/>
    <x v="299"/>
    <x v="463"/>
    <x v="4"/>
  </r>
  <r>
    <x v="0"/>
    <n v="1185732"/>
    <x v="86"/>
    <x v="4"/>
    <x v="8"/>
    <s v="Miami"/>
    <x v="1"/>
    <n v="0.50000000000000011"/>
    <x v="2"/>
    <x v="300"/>
    <x v="98"/>
    <x v="2"/>
  </r>
  <r>
    <x v="0"/>
    <n v="1185732"/>
    <x v="86"/>
    <x v="4"/>
    <x v="8"/>
    <s v="Miami"/>
    <x v="2"/>
    <n v="0.45"/>
    <x v="30"/>
    <x v="73"/>
    <x v="77"/>
    <x v="3"/>
  </r>
  <r>
    <x v="0"/>
    <n v="1185732"/>
    <x v="86"/>
    <x v="4"/>
    <x v="8"/>
    <s v="Miami"/>
    <x v="3"/>
    <n v="0.45"/>
    <x v="27"/>
    <x v="292"/>
    <x v="464"/>
    <x v="1"/>
  </r>
  <r>
    <x v="0"/>
    <n v="1185732"/>
    <x v="86"/>
    <x v="4"/>
    <x v="8"/>
    <s v="Miami"/>
    <x v="4"/>
    <n v="0.55000000000000004"/>
    <x v="27"/>
    <x v="101"/>
    <x v="465"/>
    <x v="2"/>
  </r>
  <r>
    <x v="0"/>
    <n v="1185732"/>
    <x v="86"/>
    <x v="4"/>
    <x v="8"/>
    <s v="Miami"/>
    <x v="5"/>
    <n v="0.60000000000000009"/>
    <x v="6"/>
    <x v="301"/>
    <x v="466"/>
    <x v="0"/>
  </r>
  <r>
    <x v="0"/>
    <n v="1185732"/>
    <x v="87"/>
    <x v="4"/>
    <x v="8"/>
    <s v="Miami"/>
    <x v="0"/>
    <n v="0.60000000000000009"/>
    <x v="1"/>
    <x v="272"/>
    <x v="467"/>
    <x v="4"/>
  </r>
  <r>
    <x v="0"/>
    <n v="1185732"/>
    <x v="87"/>
    <x v="4"/>
    <x v="8"/>
    <s v="Miami"/>
    <x v="1"/>
    <n v="0.50000000000000011"/>
    <x v="6"/>
    <x v="302"/>
    <x v="134"/>
    <x v="2"/>
  </r>
  <r>
    <x v="0"/>
    <n v="1185732"/>
    <x v="87"/>
    <x v="4"/>
    <x v="8"/>
    <s v="Miami"/>
    <x v="2"/>
    <n v="0.50000000000000011"/>
    <x v="27"/>
    <x v="303"/>
    <x v="468"/>
    <x v="3"/>
  </r>
  <r>
    <x v="0"/>
    <n v="1185732"/>
    <x v="87"/>
    <x v="4"/>
    <x v="8"/>
    <s v="Miami"/>
    <x v="3"/>
    <n v="0.50000000000000011"/>
    <x v="20"/>
    <x v="304"/>
    <x v="382"/>
    <x v="1"/>
  </r>
  <r>
    <x v="0"/>
    <n v="1185732"/>
    <x v="87"/>
    <x v="4"/>
    <x v="8"/>
    <s v="Miami"/>
    <x v="4"/>
    <n v="0.60000000000000009"/>
    <x v="20"/>
    <x v="249"/>
    <x v="100"/>
    <x v="2"/>
  </r>
  <r>
    <x v="0"/>
    <n v="1185732"/>
    <x v="87"/>
    <x v="4"/>
    <x v="8"/>
    <s v="Miami"/>
    <x v="5"/>
    <n v="0.65"/>
    <x v="6"/>
    <x v="34"/>
    <x v="449"/>
    <x v="0"/>
  </r>
  <r>
    <x v="0"/>
    <n v="1185732"/>
    <x v="88"/>
    <x v="4"/>
    <x v="8"/>
    <s v="Miami"/>
    <x v="0"/>
    <n v="0.60000000000000009"/>
    <x v="18"/>
    <x v="108"/>
    <x v="469"/>
    <x v="4"/>
  </r>
  <r>
    <x v="0"/>
    <n v="1185732"/>
    <x v="88"/>
    <x v="4"/>
    <x v="8"/>
    <s v="Miami"/>
    <x v="1"/>
    <n v="0.50000000000000011"/>
    <x v="9"/>
    <x v="257"/>
    <x v="470"/>
    <x v="2"/>
  </r>
  <r>
    <x v="0"/>
    <n v="1185732"/>
    <x v="88"/>
    <x v="4"/>
    <x v="8"/>
    <s v="Miami"/>
    <x v="2"/>
    <n v="0.50000000000000011"/>
    <x v="57"/>
    <x v="305"/>
    <x v="471"/>
    <x v="3"/>
  </r>
  <r>
    <x v="0"/>
    <n v="1185732"/>
    <x v="88"/>
    <x v="4"/>
    <x v="8"/>
    <s v="Miami"/>
    <x v="3"/>
    <n v="0.50000000000000011"/>
    <x v="29"/>
    <x v="306"/>
    <x v="472"/>
    <x v="1"/>
  </r>
  <r>
    <x v="0"/>
    <n v="1185732"/>
    <x v="88"/>
    <x v="4"/>
    <x v="8"/>
    <s v="Miami"/>
    <x v="4"/>
    <n v="0.65"/>
    <x v="30"/>
    <x v="64"/>
    <x v="24"/>
    <x v="2"/>
  </r>
  <r>
    <x v="0"/>
    <n v="1185732"/>
    <x v="88"/>
    <x v="4"/>
    <x v="8"/>
    <s v="Miami"/>
    <x v="5"/>
    <n v="0.7"/>
    <x v="2"/>
    <x v="307"/>
    <x v="473"/>
    <x v="0"/>
  </r>
  <r>
    <x v="0"/>
    <n v="1185732"/>
    <x v="89"/>
    <x v="4"/>
    <x v="8"/>
    <s v="Miami"/>
    <x v="0"/>
    <n v="0.65"/>
    <x v="15"/>
    <x v="27"/>
    <x v="474"/>
    <x v="4"/>
  </r>
  <r>
    <x v="0"/>
    <n v="1185732"/>
    <x v="89"/>
    <x v="4"/>
    <x v="8"/>
    <s v="Miami"/>
    <x v="1"/>
    <n v="0.55000000000000004"/>
    <x v="10"/>
    <x v="30"/>
    <x v="34"/>
    <x v="2"/>
  </r>
  <r>
    <x v="0"/>
    <n v="1185732"/>
    <x v="89"/>
    <x v="4"/>
    <x v="8"/>
    <s v="Miami"/>
    <x v="2"/>
    <n v="0.55000000000000004"/>
    <x v="6"/>
    <x v="114"/>
    <x v="177"/>
    <x v="3"/>
  </r>
  <r>
    <x v="0"/>
    <n v="1185732"/>
    <x v="89"/>
    <x v="4"/>
    <x v="8"/>
    <s v="Miami"/>
    <x v="3"/>
    <n v="0.55000000000000004"/>
    <x v="29"/>
    <x v="100"/>
    <x v="457"/>
    <x v="1"/>
  </r>
  <r>
    <x v="0"/>
    <n v="1185732"/>
    <x v="89"/>
    <x v="4"/>
    <x v="8"/>
    <s v="Miami"/>
    <x v="4"/>
    <n v="0.65"/>
    <x v="29"/>
    <x v="93"/>
    <x v="453"/>
    <x v="2"/>
  </r>
  <r>
    <x v="0"/>
    <n v="1185732"/>
    <x v="89"/>
    <x v="4"/>
    <x v="8"/>
    <s v="Miami"/>
    <x v="5"/>
    <n v="0.7"/>
    <x v="10"/>
    <x v="308"/>
    <x v="475"/>
    <x v="0"/>
  </r>
  <r>
    <x v="0"/>
    <n v="1185732"/>
    <x v="90"/>
    <x v="3"/>
    <x v="9"/>
    <s v="Minneapolis"/>
    <x v="0"/>
    <n v="0.35"/>
    <x v="32"/>
    <x v="151"/>
    <x v="353"/>
    <x v="5"/>
  </r>
  <r>
    <x v="0"/>
    <n v="1185732"/>
    <x v="90"/>
    <x v="3"/>
    <x v="9"/>
    <s v="Minneapolis"/>
    <x v="1"/>
    <n v="0.35"/>
    <x v="44"/>
    <x v="131"/>
    <x v="191"/>
    <x v="1"/>
  </r>
  <r>
    <x v="0"/>
    <n v="1185732"/>
    <x v="90"/>
    <x v="3"/>
    <x v="9"/>
    <s v="Minneapolis"/>
    <x v="2"/>
    <n v="0.25"/>
    <x v="44"/>
    <x v="143"/>
    <x v="476"/>
    <x v="1"/>
  </r>
  <r>
    <x v="0"/>
    <n v="1185732"/>
    <x v="90"/>
    <x v="3"/>
    <x v="9"/>
    <s v="Minneapolis"/>
    <x v="3"/>
    <n v="0.30000000000000004"/>
    <x v="39"/>
    <x v="309"/>
    <x v="477"/>
    <x v="5"/>
  </r>
  <r>
    <x v="0"/>
    <n v="1185732"/>
    <x v="90"/>
    <x v="3"/>
    <x v="9"/>
    <s v="Minneapolis"/>
    <x v="4"/>
    <n v="0.44999999999999996"/>
    <x v="43"/>
    <x v="310"/>
    <x v="478"/>
    <x v="1"/>
  </r>
  <r>
    <x v="0"/>
    <n v="1185732"/>
    <x v="90"/>
    <x v="3"/>
    <x v="9"/>
    <s v="Minneapolis"/>
    <x v="5"/>
    <n v="0.35"/>
    <x v="44"/>
    <x v="131"/>
    <x v="203"/>
    <x v="4"/>
  </r>
  <r>
    <x v="0"/>
    <n v="1185732"/>
    <x v="91"/>
    <x v="3"/>
    <x v="9"/>
    <s v="Minneapolis"/>
    <x v="0"/>
    <n v="0.35"/>
    <x v="24"/>
    <x v="157"/>
    <x v="479"/>
    <x v="5"/>
  </r>
  <r>
    <x v="0"/>
    <n v="1185732"/>
    <x v="91"/>
    <x v="3"/>
    <x v="9"/>
    <s v="Minneapolis"/>
    <x v="1"/>
    <n v="0.35"/>
    <x v="43"/>
    <x v="311"/>
    <x v="480"/>
    <x v="1"/>
  </r>
  <r>
    <x v="0"/>
    <n v="1185732"/>
    <x v="91"/>
    <x v="3"/>
    <x v="9"/>
    <s v="Minneapolis"/>
    <x v="2"/>
    <n v="0.25"/>
    <x v="41"/>
    <x v="118"/>
    <x v="481"/>
    <x v="1"/>
  </r>
  <r>
    <x v="0"/>
    <n v="1185732"/>
    <x v="91"/>
    <x v="3"/>
    <x v="9"/>
    <s v="Minneapolis"/>
    <x v="3"/>
    <n v="0.30000000000000004"/>
    <x v="42"/>
    <x v="312"/>
    <x v="482"/>
    <x v="5"/>
  </r>
  <r>
    <x v="0"/>
    <n v="1185732"/>
    <x v="91"/>
    <x v="3"/>
    <x v="9"/>
    <s v="Minneapolis"/>
    <x v="4"/>
    <n v="0.44999999999999996"/>
    <x v="43"/>
    <x v="310"/>
    <x v="478"/>
    <x v="1"/>
  </r>
  <r>
    <x v="0"/>
    <n v="1185732"/>
    <x v="91"/>
    <x v="3"/>
    <x v="9"/>
    <s v="Minneapolis"/>
    <x v="5"/>
    <n v="0.35"/>
    <x v="38"/>
    <x v="120"/>
    <x v="266"/>
    <x v="4"/>
  </r>
  <r>
    <x v="0"/>
    <n v="1185732"/>
    <x v="92"/>
    <x v="3"/>
    <x v="9"/>
    <s v="Minneapolis"/>
    <x v="0"/>
    <n v="0.4"/>
    <x v="52"/>
    <x v="313"/>
    <x v="483"/>
    <x v="5"/>
  </r>
  <r>
    <x v="0"/>
    <n v="1185732"/>
    <x v="92"/>
    <x v="3"/>
    <x v="9"/>
    <s v="Minneapolis"/>
    <x v="1"/>
    <n v="0.4"/>
    <x v="36"/>
    <x v="118"/>
    <x v="481"/>
    <x v="1"/>
  </r>
  <r>
    <x v="0"/>
    <n v="1185732"/>
    <x v="92"/>
    <x v="3"/>
    <x v="9"/>
    <s v="Minneapolis"/>
    <x v="2"/>
    <n v="0.30000000000000004"/>
    <x v="37"/>
    <x v="314"/>
    <x v="484"/>
    <x v="1"/>
  </r>
  <r>
    <x v="0"/>
    <n v="1185732"/>
    <x v="92"/>
    <x v="3"/>
    <x v="9"/>
    <s v="Minneapolis"/>
    <x v="3"/>
    <n v="0.35"/>
    <x v="53"/>
    <x v="315"/>
    <x v="485"/>
    <x v="5"/>
  </r>
  <r>
    <x v="0"/>
    <n v="1185732"/>
    <x v="92"/>
    <x v="3"/>
    <x v="9"/>
    <s v="Minneapolis"/>
    <x v="4"/>
    <n v="0.5"/>
    <x v="42"/>
    <x v="316"/>
    <x v="486"/>
    <x v="1"/>
  </r>
  <r>
    <x v="0"/>
    <n v="1185732"/>
    <x v="92"/>
    <x v="3"/>
    <x v="9"/>
    <s v="Minneapolis"/>
    <x v="5"/>
    <n v="0.4"/>
    <x v="37"/>
    <x v="135"/>
    <x v="189"/>
    <x v="4"/>
  </r>
  <r>
    <x v="0"/>
    <n v="1185732"/>
    <x v="93"/>
    <x v="3"/>
    <x v="9"/>
    <s v="Minneapolis"/>
    <x v="0"/>
    <n v="0.4"/>
    <x v="47"/>
    <x v="173"/>
    <x v="257"/>
    <x v="5"/>
  </r>
  <r>
    <x v="0"/>
    <n v="1185732"/>
    <x v="93"/>
    <x v="3"/>
    <x v="9"/>
    <s v="Minneapolis"/>
    <x v="1"/>
    <n v="0.4"/>
    <x v="39"/>
    <x v="122"/>
    <x v="487"/>
    <x v="1"/>
  </r>
  <r>
    <x v="0"/>
    <n v="1185732"/>
    <x v="93"/>
    <x v="3"/>
    <x v="9"/>
    <s v="Minneapolis"/>
    <x v="2"/>
    <n v="0.30000000000000004"/>
    <x v="39"/>
    <x v="309"/>
    <x v="488"/>
    <x v="1"/>
  </r>
  <r>
    <x v="0"/>
    <n v="1185732"/>
    <x v="93"/>
    <x v="3"/>
    <x v="9"/>
    <s v="Minneapolis"/>
    <x v="3"/>
    <n v="0.35"/>
    <x v="53"/>
    <x v="315"/>
    <x v="485"/>
    <x v="5"/>
  </r>
  <r>
    <x v="0"/>
    <n v="1185732"/>
    <x v="93"/>
    <x v="3"/>
    <x v="9"/>
    <s v="Minneapolis"/>
    <x v="4"/>
    <n v="0.5"/>
    <x v="51"/>
    <x v="317"/>
    <x v="489"/>
    <x v="1"/>
  </r>
  <r>
    <x v="0"/>
    <n v="1185732"/>
    <x v="93"/>
    <x v="3"/>
    <x v="9"/>
    <s v="Minneapolis"/>
    <x v="5"/>
    <n v="0.4"/>
    <x v="37"/>
    <x v="135"/>
    <x v="189"/>
    <x v="4"/>
  </r>
  <r>
    <x v="0"/>
    <n v="1185732"/>
    <x v="94"/>
    <x v="3"/>
    <x v="9"/>
    <s v="Minneapolis"/>
    <x v="0"/>
    <n v="0.5"/>
    <x v="52"/>
    <x v="183"/>
    <x v="490"/>
    <x v="5"/>
  </r>
  <r>
    <x v="0"/>
    <n v="1185732"/>
    <x v="94"/>
    <x v="3"/>
    <x v="9"/>
    <s v="Minneapolis"/>
    <x v="1"/>
    <n v="0.45000000000000007"/>
    <x v="43"/>
    <x v="318"/>
    <x v="491"/>
    <x v="1"/>
  </r>
  <r>
    <x v="0"/>
    <n v="1185732"/>
    <x v="94"/>
    <x v="3"/>
    <x v="9"/>
    <s v="Minneapolis"/>
    <x v="2"/>
    <n v="0.4"/>
    <x v="36"/>
    <x v="118"/>
    <x v="481"/>
    <x v="1"/>
  </r>
  <r>
    <x v="0"/>
    <n v="1185732"/>
    <x v="94"/>
    <x v="3"/>
    <x v="9"/>
    <s v="Minneapolis"/>
    <x v="3"/>
    <n v="0.4"/>
    <x v="51"/>
    <x v="182"/>
    <x v="492"/>
    <x v="5"/>
  </r>
  <r>
    <x v="0"/>
    <n v="1185732"/>
    <x v="94"/>
    <x v="3"/>
    <x v="9"/>
    <s v="Minneapolis"/>
    <x v="4"/>
    <n v="0.54999999999999993"/>
    <x v="42"/>
    <x v="319"/>
    <x v="493"/>
    <x v="1"/>
  </r>
  <r>
    <x v="0"/>
    <n v="1185732"/>
    <x v="94"/>
    <x v="3"/>
    <x v="9"/>
    <s v="Minneapolis"/>
    <x v="5"/>
    <n v="0.6"/>
    <x v="37"/>
    <x v="202"/>
    <x v="221"/>
    <x v="4"/>
  </r>
  <r>
    <x v="0"/>
    <n v="1185732"/>
    <x v="95"/>
    <x v="3"/>
    <x v="9"/>
    <s v="Minneapolis"/>
    <x v="0"/>
    <n v="0.45"/>
    <x v="33"/>
    <x v="172"/>
    <x v="494"/>
    <x v="5"/>
  </r>
  <r>
    <x v="0"/>
    <n v="1185732"/>
    <x v="95"/>
    <x v="3"/>
    <x v="9"/>
    <s v="Minneapolis"/>
    <x v="1"/>
    <n v="0.40000000000000008"/>
    <x v="37"/>
    <x v="320"/>
    <x v="495"/>
    <x v="1"/>
  </r>
  <r>
    <x v="0"/>
    <n v="1185732"/>
    <x v="95"/>
    <x v="3"/>
    <x v="9"/>
    <s v="Minneapolis"/>
    <x v="2"/>
    <n v="0.35000000000000003"/>
    <x v="37"/>
    <x v="181"/>
    <x v="496"/>
    <x v="1"/>
  </r>
  <r>
    <x v="0"/>
    <n v="1185732"/>
    <x v="95"/>
    <x v="3"/>
    <x v="9"/>
    <s v="Minneapolis"/>
    <x v="3"/>
    <n v="0.35000000000000003"/>
    <x v="43"/>
    <x v="311"/>
    <x v="496"/>
    <x v="5"/>
  </r>
  <r>
    <x v="0"/>
    <n v="1185732"/>
    <x v="95"/>
    <x v="3"/>
    <x v="9"/>
    <s v="Minneapolis"/>
    <x v="4"/>
    <n v="0.5"/>
    <x v="43"/>
    <x v="126"/>
    <x v="277"/>
    <x v="1"/>
  </r>
  <r>
    <x v="0"/>
    <n v="1185732"/>
    <x v="95"/>
    <x v="3"/>
    <x v="9"/>
    <s v="Minneapolis"/>
    <x v="5"/>
    <n v="0.55000000000000004"/>
    <x v="46"/>
    <x v="255"/>
    <x v="497"/>
    <x v="4"/>
  </r>
  <r>
    <x v="0"/>
    <n v="1185732"/>
    <x v="96"/>
    <x v="3"/>
    <x v="9"/>
    <s v="Minneapolis"/>
    <x v="0"/>
    <n v="0.5"/>
    <x v="21"/>
    <x v="80"/>
    <x v="199"/>
    <x v="5"/>
  </r>
  <r>
    <x v="0"/>
    <n v="1185732"/>
    <x v="96"/>
    <x v="3"/>
    <x v="9"/>
    <s v="Minneapolis"/>
    <x v="1"/>
    <n v="0.45000000000000007"/>
    <x v="49"/>
    <x v="139"/>
    <x v="498"/>
    <x v="1"/>
  </r>
  <r>
    <x v="0"/>
    <n v="1185732"/>
    <x v="96"/>
    <x v="3"/>
    <x v="9"/>
    <s v="Minneapolis"/>
    <x v="2"/>
    <n v="0.4"/>
    <x v="38"/>
    <x v="124"/>
    <x v="499"/>
    <x v="1"/>
  </r>
  <r>
    <x v="0"/>
    <n v="1185732"/>
    <x v="96"/>
    <x v="3"/>
    <x v="9"/>
    <s v="Minneapolis"/>
    <x v="3"/>
    <n v="0.4"/>
    <x v="37"/>
    <x v="135"/>
    <x v="272"/>
    <x v="5"/>
  </r>
  <r>
    <x v="0"/>
    <n v="1185732"/>
    <x v="96"/>
    <x v="3"/>
    <x v="9"/>
    <s v="Minneapolis"/>
    <x v="4"/>
    <n v="0.5"/>
    <x v="41"/>
    <x v="123"/>
    <x v="229"/>
    <x v="1"/>
  </r>
  <r>
    <x v="0"/>
    <n v="1185732"/>
    <x v="96"/>
    <x v="3"/>
    <x v="9"/>
    <s v="Minneapolis"/>
    <x v="5"/>
    <n v="0.55000000000000004"/>
    <x v="48"/>
    <x v="138"/>
    <x v="137"/>
    <x v="4"/>
  </r>
  <r>
    <x v="0"/>
    <n v="1185732"/>
    <x v="97"/>
    <x v="3"/>
    <x v="9"/>
    <s v="Minneapolis"/>
    <x v="0"/>
    <n v="0.5"/>
    <x v="28"/>
    <x v="48"/>
    <x v="500"/>
    <x v="5"/>
  </r>
  <r>
    <x v="0"/>
    <n v="1185732"/>
    <x v="97"/>
    <x v="3"/>
    <x v="9"/>
    <s v="Minneapolis"/>
    <x v="1"/>
    <n v="0.45000000000000007"/>
    <x v="49"/>
    <x v="139"/>
    <x v="498"/>
    <x v="1"/>
  </r>
  <r>
    <x v="0"/>
    <n v="1185732"/>
    <x v="97"/>
    <x v="3"/>
    <x v="9"/>
    <s v="Minneapolis"/>
    <x v="2"/>
    <n v="0.4"/>
    <x v="38"/>
    <x v="124"/>
    <x v="499"/>
    <x v="1"/>
  </r>
  <r>
    <x v="0"/>
    <n v="1185732"/>
    <x v="97"/>
    <x v="3"/>
    <x v="9"/>
    <s v="Minneapolis"/>
    <x v="3"/>
    <n v="0.35000000000000003"/>
    <x v="37"/>
    <x v="181"/>
    <x v="501"/>
    <x v="5"/>
  </r>
  <r>
    <x v="0"/>
    <n v="1185732"/>
    <x v="97"/>
    <x v="3"/>
    <x v="9"/>
    <s v="Minneapolis"/>
    <x v="4"/>
    <n v="0.45"/>
    <x v="43"/>
    <x v="321"/>
    <x v="502"/>
    <x v="1"/>
  </r>
  <r>
    <x v="0"/>
    <n v="1185732"/>
    <x v="97"/>
    <x v="3"/>
    <x v="9"/>
    <s v="Minneapolis"/>
    <x v="5"/>
    <n v="0.5"/>
    <x v="46"/>
    <x v="132"/>
    <x v="151"/>
    <x v="4"/>
  </r>
  <r>
    <x v="0"/>
    <n v="1185732"/>
    <x v="98"/>
    <x v="3"/>
    <x v="9"/>
    <s v="Minneapolis"/>
    <x v="0"/>
    <n v="0.45"/>
    <x v="32"/>
    <x v="158"/>
    <x v="503"/>
    <x v="5"/>
  </r>
  <r>
    <x v="0"/>
    <n v="1185732"/>
    <x v="98"/>
    <x v="3"/>
    <x v="9"/>
    <s v="Minneapolis"/>
    <x v="1"/>
    <n v="0.40000000000000008"/>
    <x v="44"/>
    <x v="322"/>
    <x v="504"/>
    <x v="1"/>
  </r>
  <r>
    <x v="0"/>
    <n v="1185732"/>
    <x v="98"/>
    <x v="3"/>
    <x v="9"/>
    <s v="Minneapolis"/>
    <x v="2"/>
    <n v="0.25"/>
    <x v="43"/>
    <x v="316"/>
    <x v="486"/>
    <x v="1"/>
  </r>
  <r>
    <x v="0"/>
    <n v="1185732"/>
    <x v="98"/>
    <x v="3"/>
    <x v="9"/>
    <s v="Minneapolis"/>
    <x v="3"/>
    <n v="0.25"/>
    <x v="36"/>
    <x v="323"/>
    <x v="505"/>
    <x v="5"/>
  </r>
  <r>
    <x v="0"/>
    <n v="1185732"/>
    <x v="98"/>
    <x v="3"/>
    <x v="9"/>
    <s v="Minneapolis"/>
    <x v="4"/>
    <n v="0.35"/>
    <x v="36"/>
    <x v="324"/>
    <x v="506"/>
    <x v="1"/>
  </r>
  <r>
    <x v="0"/>
    <n v="1185732"/>
    <x v="98"/>
    <x v="3"/>
    <x v="9"/>
    <s v="Minneapolis"/>
    <x v="5"/>
    <n v="0.4"/>
    <x v="41"/>
    <x v="134"/>
    <x v="204"/>
    <x v="4"/>
  </r>
  <r>
    <x v="0"/>
    <n v="1185732"/>
    <x v="99"/>
    <x v="3"/>
    <x v="9"/>
    <s v="Minneapolis"/>
    <x v="0"/>
    <n v="0.44999999999999996"/>
    <x v="48"/>
    <x v="325"/>
    <x v="507"/>
    <x v="5"/>
  </r>
  <r>
    <x v="0"/>
    <n v="1185732"/>
    <x v="99"/>
    <x v="3"/>
    <x v="9"/>
    <s v="Minneapolis"/>
    <x v="1"/>
    <n v="0.35"/>
    <x v="41"/>
    <x v="135"/>
    <x v="193"/>
    <x v="1"/>
  </r>
  <r>
    <x v="0"/>
    <n v="1185732"/>
    <x v="99"/>
    <x v="3"/>
    <x v="9"/>
    <s v="Minneapolis"/>
    <x v="2"/>
    <n v="0.35"/>
    <x v="39"/>
    <x v="326"/>
    <x v="508"/>
    <x v="1"/>
  </r>
  <r>
    <x v="0"/>
    <n v="1185732"/>
    <x v="99"/>
    <x v="3"/>
    <x v="9"/>
    <s v="Minneapolis"/>
    <x v="3"/>
    <n v="0.35"/>
    <x v="42"/>
    <x v="327"/>
    <x v="509"/>
    <x v="5"/>
  </r>
  <r>
    <x v="0"/>
    <n v="1185732"/>
    <x v="99"/>
    <x v="3"/>
    <x v="9"/>
    <s v="Minneapolis"/>
    <x v="4"/>
    <n v="0.44999999999999996"/>
    <x v="42"/>
    <x v="328"/>
    <x v="510"/>
    <x v="1"/>
  </r>
  <r>
    <x v="0"/>
    <n v="1185732"/>
    <x v="99"/>
    <x v="3"/>
    <x v="9"/>
    <s v="Minneapolis"/>
    <x v="5"/>
    <n v="0.49999999999999989"/>
    <x v="41"/>
    <x v="329"/>
    <x v="511"/>
    <x v="4"/>
  </r>
  <r>
    <x v="0"/>
    <n v="1185732"/>
    <x v="100"/>
    <x v="3"/>
    <x v="9"/>
    <s v="Minneapolis"/>
    <x v="0"/>
    <n v="0.5"/>
    <x v="45"/>
    <x v="157"/>
    <x v="479"/>
    <x v="5"/>
  </r>
  <r>
    <x v="0"/>
    <n v="1185732"/>
    <x v="100"/>
    <x v="3"/>
    <x v="9"/>
    <s v="Minneapolis"/>
    <x v="1"/>
    <n v="0.4"/>
    <x v="41"/>
    <x v="134"/>
    <x v="512"/>
    <x v="1"/>
  </r>
  <r>
    <x v="0"/>
    <n v="1185732"/>
    <x v="100"/>
    <x v="3"/>
    <x v="9"/>
    <s v="Minneapolis"/>
    <x v="2"/>
    <n v="0.4"/>
    <x v="58"/>
    <x v="330"/>
    <x v="513"/>
    <x v="1"/>
  </r>
  <r>
    <x v="0"/>
    <n v="1185732"/>
    <x v="100"/>
    <x v="3"/>
    <x v="9"/>
    <s v="Minneapolis"/>
    <x v="3"/>
    <n v="0.4"/>
    <x v="43"/>
    <x v="128"/>
    <x v="495"/>
    <x v="5"/>
  </r>
  <r>
    <x v="0"/>
    <n v="1185732"/>
    <x v="100"/>
    <x v="3"/>
    <x v="9"/>
    <s v="Minneapolis"/>
    <x v="4"/>
    <n v="0.54999999999999993"/>
    <x v="36"/>
    <x v="179"/>
    <x v="292"/>
    <x v="1"/>
  </r>
  <r>
    <x v="0"/>
    <n v="1185732"/>
    <x v="100"/>
    <x v="3"/>
    <x v="9"/>
    <s v="Minneapolis"/>
    <x v="5"/>
    <n v="0.59999999999999987"/>
    <x v="38"/>
    <x v="331"/>
    <x v="514"/>
    <x v="4"/>
  </r>
  <r>
    <x v="0"/>
    <n v="1185732"/>
    <x v="101"/>
    <x v="3"/>
    <x v="9"/>
    <s v="Minneapolis"/>
    <x v="0"/>
    <n v="0.54999999999999993"/>
    <x v="34"/>
    <x v="332"/>
    <x v="515"/>
    <x v="5"/>
  </r>
  <r>
    <x v="0"/>
    <n v="1185732"/>
    <x v="101"/>
    <x v="3"/>
    <x v="9"/>
    <s v="Minneapolis"/>
    <x v="1"/>
    <n v="0.45"/>
    <x v="35"/>
    <x v="116"/>
    <x v="516"/>
    <x v="1"/>
  </r>
  <r>
    <x v="0"/>
    <n v="1185732"/>
    <x v="101"/>
    <x v="3"/>
    <x v="9"/>
    <s v="Minneapolis"/>
    <x v="2"/>
    <n v="0.45"/>
    <x v="38"/>
    <x v="177"/>
    <x v="269"/>
    <x v="1"/>
  </r>
  <r>
    <x v="0"/>
    <n v="1185732"/>
    <x v="101"/>
    <x v="3"/>
    <x v="9"/>
    <s v="Minneapolis"/>
    <x v="3"/>
    <n v="0.45"/>
    <x v="37"/>
    <x v="120"/>
    <x v="185"/>
    <x v="5"/>
  </r>
  <r>
    <x v="0"/>
    <n v="1185732"/>
    <x v="101"/>
    <x v="3"/>
    <x v="9"/>
    <s v="Minneapolis"/>
    <x v="4"/>
    <n v="0.54999999999999993"/>
    <x v="37"/>
    <x v="119"/>
    <x v="517"/>
    <x v="1"/>
  </r>
  <r>
    <x v="0"/>
    <n v="1185732"/>
    <x v="101"/>
    <x v="3"/>
    <x v="9"/>
    <s v="Minneapolis"/>
    <x v="5"/>
    <n v="0.59999999999999987"/>
    <x v="35"/>
    <x v="333"/>
    <x v="518"/>
    <x v="4"/>
  </r>
  <r>
    <x v="3"/>
    <n v="1189833"/>
    <x v="102"/>
    <x v="3"/>
    <x v="10"/>
    <s v="Billings"/>
    <x v="0"/>
    <n v="0.35"/>
    <x v="34"/>
    <x v="155"/>
    <x v="519"/>
    <x v="4"/>
  </r>
  <r>
    <x v="3"/>
    <n v="1189833"/>
    <x v="102"/>
    <x v="3"/>
    <x v="10"/>
    <s v="Billings"/>
    <x v="1"/>
    <n v="0.45"/>
    <x v="34"/>
    <x v="115"/>
    <x v="520"/>
    <x v="1"/>
  </r>
  <r>
    <x v="3"/>
    <n v="1189833"/>
    <x v="102"/>
    <x v="3"/>
    <x v="10"/>
    <s v="Billings"/>
    <x v="2"/>
    <n v="0.45"/>
    <x v="34"/>
    <x v="115"/>
    <x v="521"/>
    <x v="4"/>
  </r>
  <r>
    <x v="3"/>
    <n v="1189833"/>
    <x v="102"/>
    <x v="3"/>
    <x v="10"/>
    <s v="Billings"/>
    <x v="3"/>
    <n v="0.45"/>
    <x v="46"/>
    <x v="334"/>
    <x v="154"/>
    <x v="15"/>
  </r>
  <r>
    <x v="3"/>
    <n v="1189833"/>
    <x v="102"/>
    <x v="3"/>
    <x v="10"/>
    <s v="Billings"/>
    <x v="4"/>
    <n v="0.5"/>
    <x v="35"/>
    <x v="140"/>
    <x v="522"/>
    <x v="16"/>
  </r>
  <r>
    <x v="3"/>
    <n v="1189833"/>
    <x v="102"/>
    <x v="3"/>
    <x v="10"/>
    <s v="Billings"/>
    <x v="5"/>
    <n v="0.45"/>
    <x v="34"/>
    <x v="115"/>
    <x v="523"/>
    <x v="3"/>
  </r>
  <r>
    <x v="3"/>
    <n v="1189833"/>
    <x v="103"/>
    <x v="3"/>
    <x v="10"/>
    <s v="Billings"/>
    <x v="0"/>
    <n v="0.35"/>
    <x v="28"/>
    <x v="152"/>
    <x v="224"/>
    <x v="4"/>
  </r>
  <r>
    <x v="3"/>
    <n v="1189833"/>
    <x v="103"/>
    <x v="3"/>
    <x v="10"/>
    <s v="Billings"/>
    <x v="1"/>
    <n v="0.45"/>
    <x v="33"/>
    <x v="172"/>
    <x v="524"/>
    <x v="1"/>
  </r>
  <r>
    <x v="3"/>
    <n v="1189833"/>
    <x v="103"/>
    <x v="3"/>
    <x v="10"/>
    <s v="Billings"/>
    <x v="2"/>
    <n v="0.45"/>
    <x v="32"/>
    <x v="158"/>
    <x v="525"/>
    <x v="4"/>
  </r>
  <r>
    <x v="3"/>
    <n v="1189833"/>
    <x v="103"/>
    <x v="3"/>
    <x v="10"/>
    <s v="Billings"/>
    <x v="3"/>
    <n v="0.45"/>
    <x v="49"/>
    <x v="198"/>
    <x v="303"/>
    <x v="15"/>
  </r>
  <r>
    <x v="3"/>
    <n v="1189833"/>
    <x v="103"/>
    <x v="3"/>
    <x v="10"/>
    <s v="Billings"/>
    <x v="4"/>
    <n v="0.5"/>
    <x v="38"/>
    <x v="127"/>
    <x v="526"/>
    <x v="16"/>
  </r>
  <r>
    <x v="3"/>
    <n v="1189833"/>
    <x v="103"/>
    <x v="3"/>
    <x v="10"/>
    <s v="Billings"/>
    <x v="5"/>
    <n v="0.45"/>
    <x v="33"/>
    <x v="172"/>
    <x v="307"/>
    <x v="3"/>
  </r>
  <r>
    <x v="3"/>
    <n v="1189833"/>
    <x v="104"/>
    <x v="3"/>
    <x v="10"/>
    <s v="Billings"/>
    <x v="0"/>
    <n v="0.35"/>
    <x v="31"/>
    <x v="335"/>
    <x v="527"/>
    <x v="4"/>
  </r>
  <r>
    <x v="3"/>
    <n v="1189833"/>
    <x v="104"/>
    <x v="3"/>
    <x v="10"/>
    <s v="Billings"/>
    <x v="1"/>
    <n v="0.45"/>
    <x v="33"/>
    <x v="172"/>
    <x v="524"/>
    <x v="1"/>
  </r>
  <r>
    <x v="3"/>
    <n v="1189833"/>
    <x v="104"/>
    <x v="3"/>
    <x v="10"/>
    <s v="Billings"/>
    <x v="2"/>
    <n v="0.45"/>
    <x v="33"/>
    <x v="172"/>
    <x v="528"/>
    <x v="4"/>
  </r>
  <r>
    <x v="3"/>
    <n v="1189833"/>
    <x v="104"/>
    <x v="3"/>
    <x v="10"/>
    <s v="Billings"/>
    <x v="3"/>
    <n v="0.45"/>
    <x v="46"/>
    <x v="334"/>
    <x v="154"/>
    <x v="15"/>
  </r>
  <r>
    <x v="3"/>
    <n v="1189833"/>
    <x v="104"/>
    <x v="3"/>
    <x v="10"/>
    <s v="Billings"/>
    <x v="4"/>
    <n v="0.5"/>
    <x v="41"/>
    <x v="123"/>
    <x v="529"/>
    <x v="16"/>
  </r>
  <r>
    <x v="3"/>
    <n v="1189833"/>
    <x v="104"/>
    <x v="3"/>
    <x v="10"/>
    <s v="Billings"/>
    <x v="5"/>
    <n v="0.45"/>
    <x v="47"/>
    <x v="207"/>
    <x v="354"/>
    <x v="3"/>
  </r>
  <r>
    <x v="3"/>
    <n v="1189833"/>
    <x v="105"/>
    <x v="3"/>
    <x v="10"/>
    <s v="Billings"/>
    <x v="0"/>
    <n v="0.45"/>
    <x v="31"/>
    <x v="70"/>
    <x v="530"/>
    <x v="4"/>
  </r>
  <r>
    <x v="3"/>
    <n v="1189833"/>
    <x v="105"/>
    <x v="3"/>
    <x v="10"/>
    <s v="Billings"/>
    <x v="1"/>
    <n v="0.45"/>
    <x v="48"/>
    <x v="153"/>
    <x v="225"/>
    <x v="1"/>
  </r>
  <r>
    <x v="3"/>
    <n v="1189833"/>
    <x v="105"/>
    <x v="3"/>
    <x v="10"/>
    <s v="Billings"/>
    <x v="2"/>
    <n v="0.45"/>
    <x v="47"/>
    <x v="207"/>
    <x v="64"/>
    <x v="4"/>
  </r>
  <r>
    <x v="3"/>
    <n v="1189833"/>
    <x v="105"/>
    <x v="3"/>
    <x v="10"/>
    <s v="Billings"/>
    <x v="3"/>
    <n v="0.4"/>
    <x v="49"/>
    <x v="147"/>
    <x v="531"/>
    <x v="15"/>
  </r>
  <r>
    <x v="3"/>
    <n v="1189833"/>
    <x v="105"/>
    <x v="3"/>
    <x v="10"/>
    <s v="Billings"/>
    <x v="4"/>
    <n v="0.45"/>
    <x v="41"/>
    <x v="124"/>
    <x v="532"/>
    <x v="16"/>
  </r>
  <r>
    <x v="3"/>
    <n v="1189833"/>
    <x v="105"/>
    <x v="3"/>
    <x v="10"/>
    <s v="Billings"/>
    <x v="5"/>
    <n v="0.6"/>
    <x v="48"/>
    <x v="39"/>
    <x v="156"/>
    <x v="3"/>
  </r>
  <r>
    <x v="3"/>
    <n v="1189833"/>
    <x v="106"/>
    <x v="3"/>
    <x v="10"/>
    <s v="Billings"/>
    <x v="0"/>
    <n v="0.4"/>
    <x v="31"/>
    <x v="336"/>
    <x v="255"/>
    <x v="4"/>
  </r>
  <r>
    <x v="3"/>
    <n v="1189833"/>
    <x v="106"/>
    <x v="3"/>
    <x v="10"/>
    <s v="Billings"/>
    <x v="1"/>
    <n v="0.45"/>
    <x v="33"/>
    <x v="172"/>
    <x v="524"/>
    <x v="1"/>
  </r>
  <r>
    <x v="3"/>
    <n v="1189833"/>
    <x v="106"/>
    <x v="3"/>
    <x v="10"/>
    <s v="Billings"/>
    <x v="2"/>
    <n v="0.45"/>
    <x v="33"/>
    <x v="172"/>
    <x v="528"/>
    <x v="4"/>
  </r>
  <r>
    <x v="3"/>
    <n v="1189833"/>
    <x v="106"/>
    <x v="3"/>
    <x v="10"/>
    <s v="Billings"/>
    <x v="3"/>
    <n v="0.4"/>
    <x v="46"/>
    <x v="194"/>
    <x v="533"/>
    <x v="15"/>
  </r>
  <r>
    <x v="3"/>
    <n v="1189833"/>
    <x v="106"/>
    <x v="3"/>
    <x v="10"/>
    <s v="Billings"/>
    <x v="4"/>
    <n v="0.45"/>
    <x v="38"/>
    <x v="177"/>
    <x v="534"/>
    <x v="16"/>
  </r>
  <r>
    <x v="3"/>
    <n v="1189833"/>
    <x v="106"/>
    <x v="3"/>
    <x v="10"/>
    <s v="Billings"/>
    <x v="5"/>
    <n v="0.6"/>
    <x v="47"/>
    <x v="50"/>
    <x v="51"/>
    <x v="3"/>
  </r>
  <r>
    <x v="3"/>
    <n v="1189833"/>
    <x v="107"/>
    <x v="3"/>
    <x v="10"/>
    <s v="Billings"/>
    <x v="0"/>
    <n v="0.4"/>
    <x v="22"/>
    <x v="52"/>
    <x v="152"/>
    <x v="4"/>
  </r>
  <r>
    <x v="3"/>
    <n v="1189833"/>
    <x v="107"/>
    <x v="3"/>
    <x v="10"/>
    <s v="Billings"/>
    <x v="1"/>
    <n v="0.45"/>
    <x v="28"/>
    <x v="45"/>
    <x v="59"/>
    <x v="1"/>
  </r>
  <r>
    <x v="3"/>
    <n v="1189833"/>
    <x v="107"/>
    <x v="3"/>
    <x v="10"/>
    <s v="Billings"/>
    <x v="2"/>
    <n v="0.45"/>
    <x v="21"/>
    <x v="111"/>
    <x v="535"/>
    <x v="4"/>
  </r>
  <r>
    <x v="3"/>
    <n v="1189833"/>
    <x v="107"/>
    <x v="3"/>
    <x v="10"/>
    <s v="Billings"/>
    <x v="3"/>
    <n v="0.4"/>
    <x v="33"/>
    <x v="234"/>
    <x v="536"/>
    <x v="15"/>
  </r>
  <r>
    <x v="3"/>
    <n v="1189833"/>
    <x v="107"/>
    <x v="3"/>
    <x v="10"/>
    <s v="Billings"/>
    <x v="4"/>
    <n v="0.45"/>
    <x v="49"/>
    <x v="198"/>
    <x v="537"/>
    <x v="16"/>
  </r>
  <r>
    <x v="3"/>
    <n v="1189833"/>
    <x v="107"/>
    <x v="3"/>
    <x v="10"/>
    <s v="Billings"/>
    <x v="5"/>
    <n v="0.6"/>
    <x v="25"/>
    <x v="11"/>
    <x v="192"/>
    <x v="3"/>
  </r>
  <r>
    <x v="3"/>
    <n v="1189833"/>
    <x v="108"/>
    <x v="3"/>
    <x v="10"/>
    <s v="Billings"/>
    <x v="0"/>
    <n v="0.4"/>
    <x v="30"/>
    <x v="61"/>
    <x v="7"/>
    <x v="4"/>
  </r>
  <r>
    <x v="3"/>
    <n v="1189833"/>
    <x v="108"/>
    <x v="3"/>
    <x v="10"/>
    <s v="Billings"/>
    <x v="1"/>
    <n v="0.45"/>
    <x v="25"/>
    <x v="52"/>
    <x v="64"/>
    <x v="1"/>
  </r>
  <r>
    <x v="3"/>
    <n v="1189833"/>
    <x v="108"/>
    <x v="3"/>
    <x v="10"/>
    <s v="Billings"/>
    <x v="2"/>
    <n v="0.45"/>
    <x v="21"/>
    <x v="111"/>
    <x v="535"/>
    <x v="4"/>
  </r>
  <r>
    <x v="3"/>
    <n v="1189833"/>
    <x v="108"/>
    <x v="3"/>
    <x v="10"/>
    <s v="Billings"/>
    <x v="3"/>
    <n v="0.4"/>
    <x v="32"/>
    <x v="207"/>
    <x v="317"/>
    <x v="15"/>
  </r>
  <r>
    <x v="3"/>
    <n v="1189833"/>
    <x v="108"/>
    <x v="3"/>
    <x v="10"/>
    <s v="Billings"/>
    <x v="4"/>
    <n v="0.45"/>
    <x v="34"/>
    <x v="115"/>
    <x v="538"/>
    <x v="16"/>
  </r>
  <r>
    <x v="3"/>
    <n v="1189833"/>
    <x v="108"/>
    <x v="3"/>
    <x v="10"/>
    <s v="Billings"/>
    <x v="5"/>
    <n v="0.6"/>
    <x v="34"/>
    <x v="175"/>
    <x v="539"/>
    <x v="3"/>
  </r>
  <r>
    <x v="3"/>
    <n v="1189833"/>
    <x v="109"/>
    <x v="3"/>
    <x v="10"/>
    <s v="Billings"/>
    <x v="0"/>
    <n v="0.45"/>
    <x v="22"/>
    <x v="112"/>
    <x v="540"/>
    <x v="4"/>
  </r>
  <r>
    <x v="3"/>
    <n v="1189833"/>
    <x v="109"/>
    <x v="3"/>
    <x v="10"/>
    <s v="Billings"/>
    <x v="1"/>
    <n v="0.55000000000000004"/>
    <x v="23"/>
    <x v="337"/>
    <x v="205"/>
    <x v="1"/>
  </r>
  <r>
    <x v="3"/>
    <n v="1189833"/>
    <x v="109"/>
    <x v="3"/>
    <x v="10"/>
    <s v="Billings"/>
    <x v="2"/>
    <n v="0.5"/>
    <x v="24"/>
    <x v="54"/>
    <x v="58"/>
    <x v="4"/>
  </r>
  <r>
    <x v="3"/>
    <n v="1189833"/>
    <x v="109"/>
    <x v="3"/>
    <x v="10"/>
    <s v="Billings"/>
    <x v="3"/>
    <n v="0.45"/>
    <x v="33"/>
    <x v="172"/>
    <x v="541"/>
    <x v="15"/>
  </r>
  <r>
    <x v="3"/>
    <n v="1189833"/>
    <x v="109"/>
    <x v="3"/>
    <x v="10"/>
    <s v="Billings"/>
    <x v="4"/>
    <n v="0.54999999999999993"/>
    <x v="33"/>
    <x v="338"/>
    <x v="542"/>
    <x v="16"/>
  </r>
  <r>
    <x v="3"/>
    <n v="1189833"/>
    <x v="109"/>
    <x v="3"/>
    <x v="10"/>
    <s v="Billings"/>
    <x v="5"/>
    <n v="0.6"/>
    <x v="47"/>
    <x v="50"/>
    <x v="51"/>
    <x v="3"/>
  </r>
  <r>
    <x v="3"/>
    <n v="1189833"/>
    <x v="110"/>
    <x v="3"/>
    <x v="10"/>
    <s v="Billings"/>
    <x v="0"/>
    <n v="0.45"/>
    <x v="25"/>
    <x v="52"/>
    <x v="152"/>
    <x v="4"/>
  </r>
  <r>
    <x v="3"/>
    <n v="1189833"/>
    <x v="110"/>
    <x v="3"/>
    <x v="10"/>
    <s v="Billings"/>
    <x v="1"/>
    <n v="0.5"/>
    <x v="25"/>
    <x v="61"/>
    <x v="192"/>
    <x v="1"/>
  </r>
  <r>
    <x v="3"/>
    <n v="1189833"/>
    <x v="110"/>
    <x v="3"/>
    <x v="10"/>
    <s v="Billings"/>
    <x v="2"/>
    <n v="0.45"/>
    <x v="32"/>
    <x v="158"/>
    <x v="525"/>
    <x v="4"/>
  </r>
  <r>
    <x v="3"/>
    <n v="1189833"/>
    <x v="110"/>
    <x v="3"/>
    <x v="10"/>
    <s v="Billings"/>
    <x v="3"/>
    <n v="0.45"/>
    <x v="47"/>
    <x v="207"/>
    <x v="317"/>
    <x v="15"/>
  </r>
  <r>
    <x v="3"/>
    <n v="1189833"/>
    <x v="110"/>
    <x v="3"/>
    <x v="10"/>
    <s v="Billings"/>
    <x v="4"/>
    <n v="0.54999999999999993"/>
    <x v="47"/>
    <x v="208"/>
    <x v="314"/>
    <x v="16"/>
  </r>
  <r>
    <x v="3"/>
    <n v="1189833"/>
    <x v="110"/>
    <x v="3"/>
    <x v="10"/>
    <s v="Billings"/>
    <x v="5"/>
    <n v="0.6"/>
    <x v="32"/>
    <x v="52"/>
    <x v="54"/>
    <x v="3"/>
  </r>
  <r>
    <x v="3"/>
    <n v="1189833"/>
    <x v="111"/>
    <x v="3"/>
    <x v="10"/>
    <s v="Billings"/>
    <x v="0"/>
    <n v="0.45"/>
    <x v="21"/>
    <x v="111"/>
    <x v="535"/>
    <x v="4"/>
  </r>
  <r>
    <x v="3"/>
    <n v="1189833"/>
    <x v="111"/>
    <x v="3"/>
    <x v="10"/>
    <s v="Billings"/>
    <x v="1"/>
    <n v="0.5"/>
    <x v="21"/>
    <x v="80"/>
    <x v="543"/>
    <x v="1"/>
  </r>
  <r>
    <x v="3"/>
    <n v="1189833"/>
    <x v="111"/>
    <x v="3"/>
    <x v="10"/>
    <s v="Billings"/>
    <x v="2"/>
    <n v="0.45"/>
    <x v="47"/>
    <x v="207"/>
    <x v="64"/>
    <x v="4"/>
  </r>
  <r>
    <x v="3"/>
    <n v="1189833"/>
    <x v="111"/>
    <x v="3"/>
    <x v="10"/>
    <s v="Billings"/>
    <x v="3"/>
    <n v="0.45"/>
    <x v="48"/>
    <x v="153"/>
    <x v="54"/>
    <x v="15"/>
  </r>
  <r>
    <x v="3"/>
    <n v="1189833"/>
    <x v="111"/>
    <x v="3"/>
    <x v="10"/>
    <s v="Billings"/>
    <x v="4"/>
    <n v="0.54999999999999993"/>
    <x v="45"/>
    <x v="237"/>
    <x v="92"/>
    <x v="16"/>
  </r>
  <r>
    <x v="3"/>
    <n v="1189833"/>
    <x v="111"/>
    <x v="3"/>
    <x v="10"/>
    <s v="Billings"/>
    <x v="5"/>
    <n v="0.6"/>
    <x v="47"/>
    <x v="50"/>
    <x v="51"/>
    <x v="3"/>
  </r>
  <r>
    <x v="3"/>
    <n v="1189833"/>
    <x v="112"/>
    <x v="3"/>
    <x v="10"/>
    <s v="Billings"/>
    <x v="0"/>
    <n v="0.4"/>
    <x v="31"/>
    <x v="336"/>
    <x v="255"/>
    <x v="4"/>
  </r>
  <r>
    <x v="3"/>
    <n v="1189833"/>
    <x v="112"/>
    <x v="3"/>
    <x v="10"/>
    <s v="Billings"/>
    <x v="1"/>
    <n v="0.45000000000000007"/>
    <x v="31"/>
    <x v="339"/>
    <x v="544"/>
    <x v="1"/>
  </r>
  <r>
    <x v="3"/>
    <n v="1189833"/>
    <x v="112"/>
    <x v="3"/>
    <x v="10"/>
    <s v="Billings"/>
    <x v="2"/>
    <n v="0.4"/>
    <x v="33"/>
    <x v="234"/>
    <x v="308"/>
    <x v="4"/>
  </r>
  <r>
    <x v="3"/>
    <n v="1189833"/>
    <x v="112"/>
    <x v="3"/>
    <x v="10"/>
    <s v="Billings"/>
    <x v="3"/>
    <n v="0.4"/>
    <x v="33"/>
    <x v="234"/>
    <x v="536"/>
    <x v="15"/>
  </r>
  <r>
    <x v="3"/>
    <n v="1189833"/>
    <x v="112"/>
    <x v="3"/>
    <x v="10"/>
    <s v="Billings"/>
    <x v="4"/>
    <n v="0.54999999999999993"/>
    <x v="48"/>
    <x v="210"/>
    <x v="153"/>
    <x v="16"/>
  </r>
  <r>
    <x v="3"/>
    <n v="1189833"/>
    <x v="112"/>
    <x v="3"/>
    <x v="10"/>
    <s v="Billings"/>
    <x v="5"/>
    <n v="0.6"/>
    <x v="34"/>
    <x v="175"/>
    <x v="539"/>
    <x v="3"/>
  </r>
  <r>
    <x v="3"/>
    <n v="1189833"/>
    <x v="113"/>
    <x v="3"/>
    <x v="10"/>
    <s v="Billings"/>
    <x v="0"/>
    <n v="0.45"/>
    <x v="22"/>
    <x v="112"/>
    <x v="540"/>
    <x v="4"/>
  </r>
  <r>
    <x v="3"/>
    <n v="1189833"/>
    <x v="113"/>
    <x v="3"/>
    <x v="10"/>
    <s v="Billings"/>
    <x v="1"/>
    <n v="0.5"/>
    <x v="22"/>
    <x v="73"/>
    <x v="545"/>
    <x v="1"/>
  </r>
  <r>
    <x v="3"/>
    <n v="1189833"/>
    <x v="113"/>
    <x v="3"/>
    <x v="10"/>
    <s v="Billings"/>
    <x v="2"/>
    <n v="0.45"/>
    <x v="34"/>
    <x v="115"/>
    <x v="521"/>
    <x v="4"/>
  </r>
  <r>
    <x v="3"/>
    <n v="1189833"/>
    <x v="113"/>
    <x v="3"/>
    <x v="10"/>
    <s v="Billings"/>
    <x v="3"/>
    <n v="0.45"/>
    <x v="34"/>
    <x v="115"/>
    <x v="546"/>
    <x v="15"/>
  </r>
  <r>
    <x v="3"/>
    <n v="1189833"/>
    <x v="113"/>
    <x v="3"/>
    <x v="10"/>
    <s v="Billings"/>
    <x v="4"/>
    <n v="0.54999999999999993"/>
    <x v="47"/>
    <x v="208"/>
    <x v="314"/>
    <x v="16"/>
  </r>
  <r>
    <x v="3"/>
    <n v="1189833"/>
    <x v="113"/>
    <x v="3"/>
    <x v="10"/>
    <s v="Billings"/>
    <x v="5"/>
    <n v="0.6"/>
    <x v="24"/>
    <x v="61"/>
    <x v="158"/>
    <x v="3"/>
  </r>
  <r>
    <x v="1"/>
    <n v="1197831"/>
    <x v="114"/>
    <x v="1"/>
    <x v="11"/>
    <s v="Knoxville"/>
    <x v="0"/>
    <n v="0.2"/>
    <x v="20"/>
    <x v="340"/>
    <x v="547"/>
    <x v="2"/>
  </r>
  <r>
    <x v="1"/>
    <n v="1197831"/>
    <x v="114"/>
    <x v="1"/>
    <x v="11"/>
    <s v="Knoxville"/>
    <x v="1"/>
    <n v="0.3"/>
    <x v="20"/>
    <x v="193"/>
    <x v="222"/>
    <x v="2"/>
  </r>
  <r>
    <x v="1"/>
    <n v="1197831"/>
    <x v="114"/>
    <x v="1"/>
    <x v="11"/>
    <s v="Knoxville"/>
    <x v="2"/>
    <n v="0.3"/>
    <x v="24"/>
    <x v="146"/>
    <x v="215"/>
    <x v="2"/>
  </r>
  <r>
    <x v="1"/>
    <n v="1197831"/>
    <x v="114"/>
    <x v="1"/>
    <x v="11"/>
    <s v="Knoxville"/>
    <x v="3"/>
    <n v="0.35"/>
    <x v="24"/>
    <x v="157"/>
    <x v="42"/>
    <x v="4"/>
  </r>
  <r>
    <x v="1"/>
    <n v="1197831"/>
    <x v="114"/>
    <x v="1"/>
    <x v="11"/>
    <s v="Knoxville"/>
    <x v="4"/>
    <n v="0.4"/>
    <x v="45"/>
    <x v="340"/>
    <x v="217"/>
    <x v="1"/>
  </r>
  <r>
    <x v="1"/>
    <n v="1197831"/>
    <x v="114"/>
    <x v="1"/>
    <x v="11"/>
    <s v="Knoxville"/>
    <x v="5"/>
    <n v="0.35"/>
    <x v="24"/>
    <x v="157"/>
    <x v="548"/>
    <x v="0"/>
  </r>
  <r>
    <x v="1"/>
    <n v="1197831"/>
    <x v="67"/>
    <x v="1"/>
    <x v="11"/>
    <s v="Knoxville"/>
    <x v="0"/>
    <n v="0.25"/>
    <x v="26"/>
    <x v="132"/>
    <x v="315"/>
    <x v="2"/>
  </r>
  <r>
    <x v="1"/>
    <n v="1197831"/>
    <x v="67"/>
    <x v="1"/>
    <x v="11"/>
    <s v="Knoxville"/>
    <x v="1"/>
    <n v="0.35"/>
    <x v="23"/>
    <x v="46"/>
    <x v="549"/>
    <x v="2"/>
  </r>
  <r>
    <x v="1"/>
    <n v="1197831"/>
    <x v="67"/>
    <x v="1"/>
    <x v="11"/>
    <s v="Knoxville"/>
    <x v="2"/>
    <n v="0.35"/>
    <x v="32"/>
    <x v="151"/>
    <x v="353"/>
    <x v="2"/>
  </r>
  <r>
    <x v="1"/>
    <n v="1197831"/>
    <x v="67"/>
    <x v="1"/>
    <x v="11"/>
    <s v="Knoxville"/>
    <x v="3"/>
    <n v="0.35"/>
    <x v="47"/>
    <x v="340"/>
    <x v="149"/>
    <x v="4"/>
  </r>
  <r>
    <x v="1"/>
    <n v="1197831"/>
    <x v="67"/>
    <x v="1"/>
    <x v="11"/>
    <s v="Knoxville"/>
    <x v="4"/>
    <n v="0.4"/>
    <x v="35"/>
    <x v="130"/>
    <x v="285"/>
    <x v="1"/>
  </r>
  <r>
    <x v="1"/>
    <n v="1197831"/>
    <x v="67"/>
    <x v="1"/>
    <x v="11"/>
    <s v="Knoxville"/>
    <x v="5"/>
    <n v="0.35"/>
    <x v="34"/>
    <x v="155"/>
    <x v="550"/>
    <x v="0"/>
  </r>
  <r>
    <x v="1"/>
    <n v="1197831"/>
    <x v="115"/>
    <x v="1"/>
    <x v="11"/>
    <s v="Knoxville"/>
    <x v="0"/>
    <n v="0.3"/>
    <x v="26"/>
    <x v="212"/>
    <x v="551"/>
    <x v="15"/>
  </r>
  <r>
    <x v="1"/>
    <n v="1197831"/>
    <x v="115"/>
    <x v="1"/>
    <x v="11"/>
    <s v="Knoxville"/>
    <x v="1"/>
    <n v="0.4"/>
    <x v="26"/>
    <x v="51"/>
    <x v="162"/>
    <x v="15"/>
  </r>
  <r>
    <x v="1"/>
    <n v="1197831"/>
    <x v="115"/>
    <x v="1"/>
    <x v="11"/>
    <s v="Knoxville"/>
    <x v="2"/>
    <n v="0.3"/>
    <x v="34"/>
    <x v="341"/>
    <x v="552"/>
    <x v="15"/>
  </r>
  <r>
    <x v="1"/>
    <n v="1197831"/>
    <x v="115"/>
    <x v="1"/>
    <x v="11"/>
    <s v="Knoxville"/>
    <x v="3"/>
    <n v="0.35000000000000003"/>
    <x v="48"/>
    <x v="342"/>
    <x v="553"/>
    <x v="0"/>
  </r>
  <r>
    <x v="1"/>
    <n v="1197831"/>
    <x v="115"/>
    <x v="1"/>
    <x v="11"/>
    <s v="Knoxville"/>
    <x v="4"/>
    <n v="0.4"/>
    <x v="35"/>
    <x v="130"/>
    <x v="195"/>
    <x v="2"/>
  </r>
  <r>
    <x v="1"/>
    <n v="1197831"/>
    <x v="115"/>
    <x v="1"/>
    <x v="11"/>
    <s v="Knoxville"/>
    <x v="5"/>
    <n v="0.35000000000000003"/>
    <x v="33"/>
    <x v="343"/>
    <x v="554"/>
    <x v="9"/>
  </r>
  <r>
    <x v="1"/>
    <n v="1197831"/>
    <x v="50"/>
    <x v="1"/>
    <x v="11"/>
    <s v="Knoxville"/>
    <x v="0"/>
    <n v="0.19999999999999998"/>
    <x v="22"/>
    <x v="198"/>
    <x v="303"/>
    <x v="15"/>
  </r>
  <r>
    <x v="1"/>
    <n v="1197831"/>
    <x v="50"/>
    <x v="1"/>
    <x v="11"/>
    <s v="Knoxville"/>
    <x v="1"/>
    <n v="0.25000000000000006"/>
    <x v="22"/>
    <x v="344"/>
    <x v="526"/>
    <x v="15"/>
  </r>
  <r>
    <x v="1"/>
    <n v="1197831"/>
    <x v="50"/>
    <x v="1"/>
    <x v="11"/>
    <s v="Knoxville"/>
    <x v="2"/>
    <n v="0.19999999999999996"/>
    <x v="24"/>
    <x v="329"/>
    <x v="555"/>
    <x v="15"/>
  </r>
  <r>
    <x v="1"/>
    <n v="1197831"/>
    <x v="50"/>
    <x v="1"/>
    <x v="11"/>
    <s v="Knoxville"/>
    <x v="3"/>
    <n v="0.25000000000000006"/>
    <x v="47"/>
    <x v="322"/>
    <x v="556"/>
    <x v="0"/>
  </r>
  <r>
    <x v="1"/>
    <n v="1197831"/>
    <x v="50"/>
    <x v="1"/>
    <x v="11"/>
    <s v="Knoxville"/>
    <x v="4"/>
    <n v="0.3"/>
    <x v="49"/>
    <x v="124"/>
    <x v="189"/>
    <x v="2"/>
  </r>
  <r>
    <x v="1"/>
    <n v="1197831"/>
    <x v="50"/>
    <x v="1"/>
    <x v="11"/>
    <s v="Knoxville"/>
    <x v="5"/>
    <n v="0.25000000000000006"/>
    <x v="31"/>
    <x v="345"/>
    <x v="557"/>
    <x v="9"/>
  </r>
  <r>
    <x v="1"/>
    <n v="1197831"/>
    <x v="70"/>
    <x v="1"/>
    <x v="11"/>
    <s v="Knoxville"/>
    <x v="0"/>
    <n v="0.14999999999999997"/>
    <x v="27"/>
    <x v="346"/>
    <x v="558"/>
    <x v="15"/>
  </r>
  <r>
    <x v="1"/>
    <n v="1197831"/>
    <x v="70"/>
    <x v="1"/>
    <x v="11"/>
    <s v="Knoxville"/>
    <x v="1"/>
    <n v="0.25000000000000006"/>
    <x v="30"/>
    <x v="347"/>
    <x v="559"/>
    <x v="15"/>
  </r>
  <r>
    <x v="1"/>
    <n v="1197831"/>
    <x v="70"/>
    <x v="1"/>
    <x v="11"/>
    <s v="Knoxville"/>
    <x v="2"/>
    <n v="0.19999999999999996"/>
    <x v="25"/>
    <x v="348"/>
    <x v="560"/>
    <x v="15"/>
  </r>
  <r>
    <x v="1"/>
    <n v="1197831"/>
    <x v="70"/>
    <x v="1"/>
    <x v="11"/>
    <s v="Knoxville"/>
    <x v="3"/>
    <n v="0.30000000000000004"/>
    <x v="28"/>
    <x v="160"/>
    <x v="135"/>
    <x v="0"/>
  </r>
  <r>
    <x v="1"/>
    <n v="1197831"/>
    <x v="70"/>
    <x v="1"/>
    <x v="11"/>
    <s v="Knoxville"/>
    <x v="4"/>
    <n v="0.45"/>
    <x v="33"/>
    <x v="172"/>
    <x v="561"/>
    <x v="2"/>
  </r>
  <r>
    <x v="1"/>
    <n v="1197831"/>
    <x v="70"/>
    <x v="1"/>
    <x v="11"/>
    <s v="Knoxville"/>
    <x v="5"/>
    <n v="0.4"/>
    <x v="29"/>
    <x v="349"/>
    <x v="562"/>
    <x v="9"/>
  </r>
  <r>
    <x v="1"/>
    <n v="1197831"/>
    <x v="71"/>
    <x v="1"/>
    <x v="11"/>
    <s v="Knoxville"/>
    <x v="0"/>
    <n v="0.4"/>
    <x v="29"/>
    <x v="349"/>
    <x v="563"/>
    <x v="15"/>
  </r>
  <r>
    <x v="1"/>
    <n v="1197831"/>
    <x v="71"/>
    <x v="1"/>
    <x v="11"/>
    <s v="Knoxville"/>
    <x v="1"/>
    <n v="0.45"/>
    <x v="29"/>
    <x v="290"/>
    <x v="564"/>
    <x v="15"/>
  </r>
  <r>
    <x v="1"/>
    <n v="1197831"/>
    <x v="71"/>
    <x v="1"/>
    <x v="11"/>
    <s v="Knoxville"/>
    <x v="2"/>
    <n v="0.4"/>
    <x v="26"/>
    <x v="51"/>
    <x v="162"/>
    <x v="15"/>
  </r>
  <r>
    <x v="1"/>
    <n v="1197831"/>
    <x v="71"/>
    <x v="1"/>
    <x v="11"/>
    <s v="Knoxville"/>
    <x v="3"/>
    <n v="0.4"/>
    <x v="25"/>
    <x v="50"/>
    <x v="214"/>
    <x v="0"/>
  </r>
  <r>
    <x v="1"/>
    <n v="1197831"/>
    <x v="71"/>
    <x v="1"/>
    <x v="11"/>
    <s v="Knoxville"/>
    <x v="4"/>
    <n v="0.45"/>
    <x v="24"/>
    <x v="39"/>
    <x v="42"/>
    <x v="2"/>
  </r>
  <r>
    <x v="1"/>
    <n v="1197831"/>
    <x v="71"/>
    <x v="1"/>
    <x v="11"/>
    <s v="Knoxville"/>
    <x v="5"/>
    <n v="0.5"/>
    <x v="10"/>
    <x v="242"/>
    <x v="239"/>
    <x v="9"/>
  </r>
  <r>
    <x v="1"/>
    <n v="1197831"/>
    <x v="116"/>
    <x v="1"/>
    <x v="11"/>
    <s v="Knoxville"/>
    <x v="0"/>
    <n v="0.4"/>
    <x v="6"/>
    <x v="211"/>
    <x v="240"/>
    <x v="18"/>
  </r>
  <r>
    <x v="1"/>
    <n v="1197831"/>
    <x v="116"/>
    <x v="1"/>
    <x v="11"/>
    <s v="Knoxville"/>
    <x v="1"/>
    <n v="0.45"/>
    <x v="6"/>
    <x v="8"/>
    <x v="565"/>
    <x v="18"/>
  </r>
  <r>
    <x v="1"/>
    <n v="1197831"/>
    <x v="116"/>
    <x v="1"/>
    <x v="11"/>
    <s v="Knoxville"/>
    <x v="2"/>
    <n v="0.4"/>
    <x v="18"/>
    <x v="87"/>
    <x v="242"/>
    <x v="18"/>
  </r>
  <r>
    <x v="1"/>
    <n v="1197831"/>
    <x v="116"/>
    <x v="1"/>
    <x v="11"/>
    <s v="Knoxville"/>
    <x v="3"/>
    <n v="0.4"/>
    <x v="31"/>
    <x v="336"/>
    <x v="566"/>
    <x v="9"/>
  </r>
  <r>
    <x v="1"/>
    <n v="1197831"/>
    <x v="116"/>
    <x v="1"/>
    <x v="11"/>
    <s v="Knoxville"/>
    <x v="4"/>
    <n v="0.45"/>
    <x v="21"/>
    <x v="111"/>
    <x v="567"/>
    <x v="15"/>
  </r>
  <r>
    <x v="1"/>
    <n v="1197831"/>
    <x v="116"/>
    <x v="1"/>
    <x v="11"/>
    <s v="Knoxville"/>
    <x v="5"/>
    <n v="0.54999999999999993"/>
    <x v="6"/>
    <x v="350"/>
    <x v="568"/>
    <x v="16"/>
  </r>
  <r>
    <x v="1"/>
    <n v="1197831"/>
    <x v="117"/>
    <x v="1"/>
    <x v="11"/>
    <s v="Knoxville"/>
    <x v="0"/>
    <n v="0.45"/>
    <x v="29"/>
    <x v="290"/>
    <x v="569"/>
    <x v="18"/>
  </r>
  <r>
    <x v="1"/>
    <n v="1197831"/>
    <x v="117"/>
    <x v="1"/>
    <x v="11"/>
    <s v="Knoxville"/>
    <x v="1"/>
    <n v="0.55000000000000004"/>
    <x v="29"/>
    <x v="100"/>
    <x v="570"/>
    <x v="18"/>
  </r>
  <r>
    <x v="1"/>
    <n v="1197831"/>
    <x v="117"/>
    <x v="1"/>
    <x v="11"/>
    <s v="Knoxville"/>
    <x v="2"/>
    <n v="0.5"/>
    <x v="5"/>
    <x v="13"/>
    <x v="571"/>
    <x v="18"/>
  </r>
  <r>
    <x v="1"/>
    <n v="1197831"/>
    <x v="117"/>
    <x v="1"/>
    <x v="11"/>
    <s v="Knoxville"/>
    <x v="3"/>
    <n v="0.45"/>
    <x v="34"/>
    <x v="115"/>
    <x v="270"/>
    <x v="9"/>
  </r>
  <r>
    <x v="1"/>
    <n v="1197831"/>
    <x v="117"/>
    <x v="1"/>
    <x v="11"/>
    <s v="Knoxville"/>
    <x v="4"/>
    <n v="0.5"/>
    <x v="34"/>
    <x v="351"/>
    <x v="572"/>
    <x v="15"/>
  </r>
  <r>
    <x v="1"/>
    <n v="1197831"/>
    <x v="117"/>
    <x v="1"/>
    <x v="11"/>
    <s v="Knoxville"/>
    <x v="5"/>
    <n v="0.54999999999999993"/>
    <x v="27"/>
    <x v="352"/>
    <x v="573"/>
    <x v="16"/>
  </r>
  <r>
    <x v="1"/>
    <n v="1197831"/>
    <x v="74"/>
    <x v="1"/>
    <x v="11"/>
    <s v="Knoxville"/>
    <x v="0"/>
    <n v="0.5"/>
    <x v="22"/>
    <x v="73"/>
    <x v="574"/>
    <x v="18"/>
  </r>
  <r>
    <x v="1"/>
    <n v="1197831"/>
    <x v="74"/>
    <x v="1"/>
    <x v="11"/>
    <s v="Knoxville"/>
    <x v="1"/>
    <n v="0.5"/>
    <x v="23"/>
    <x v="66"/>
    <x v="575"/>
    <x v="18"/>
  </r>
  <r>
    <x v="1"/>
    <n v="1197831"/>
    <x v="74"/>
    <x v="1"/>
    <x v="11"/>
    <s v="Knoxville"/>
    <x v="2"/>
    <n v="0.54999999999999993"/>
    <x v="22"/>
    <x v="353"/>
    <x v="576"/>
    <x v="18"/>
  </r>
  <r>
    <x v="1"/>
    <n v="1197831"/>
    <x v="74"/>
    <x v="1"/>
    <x v="11"/>
    <s v="Knoxville"/>
    <x v="3"/>
    <n v="0.54999999999999993"/>
    <x v="47"/>
    <x v="208"/>
    <x v="577"/>
    <x v="9"/>
  </r>
  <r>
    <x v="1"/>
    <n v="1197831"/>
    <x v="74"/>
    <x v="1"/>
    <x v="11"/>
    <s v="Knoxville"/>
    <x v="4"/>
    <n v="0.5"/>
    <x v="47"/>
    <x v="47"/>
    <x v="578"/>
    <x v="15"/>
  </r>
  <r>
    <x v="1"/>
    <n v="1197831"/>
    <x v="74"/>
    <x v="1"/>
    <x v="11"/>
    <s v="Knoxville"/>
    <x v="5"/>
    <n v="0.45"/>
    <x v="23"/>
    <x v="67"/>
    <x v="579"/>
    <x v="16"/>
  </r>
  <r>
    <x v="1"/>
    <n v="1197831"/>
    <x v="75"/>
    <x v="1"/>
    <x v="11"/>
    <s v="Knoxville"/>
    <x v="0"/>
    <n v="0.35000000000000003"/>
    <x v="31"/>
    <x v="354"/>
    <x v="580"/>
    <x v="18"/>
  </r>
  <r>
    <x v="1"/>
    <n v="1197831"/>
    <x v="75"/>
    <x v="1"/>
    <x v="11"/>
    <s v="Knoxville"/>
    <x v="1"/>
    <n v="0.35000000000000003"/>
    <x v="31"/>
    <x v="354"/>
    <x v="580"/>
    <x v="18"/>
  </r>
  <r>
    <x v="1"/>
    <n v="1197831"/>
    <x v="75"/>
    <x v="1"/>
    <x v="11"/>
    <s v="Knoxville"/>
    <x v="2"/>
    <n v="0.4"/>
    <x v="28"/>
    <x v="193"/>
    <x v="56"/>
    <x v="18"/>
  </r>
  <r>
    <x v="1"/>
    <n v="1197831"/>
    <x v="75"/>
    <x v="1"/>
    <x v="11"/>
    <s v="Knoxville"/>
    <x v="3"/>
    <n v="0.4"/>
    <x v="48"/>
    <x v="146"/>
    <x v="522"/>
    <x v="9"/>
  </r>
  <r>
    <x v="1"/>
    <n v="1197831"/>
    <x v="75"/>
    <x v="1"/>
    <x v="11"/>
    <s v="Knoxville"/>
    <x v="4"/>
    <n v="0.35000000000000003"/>
    <x v="45"/>
    <x v="206"/>
    <x v="581"/>
    <x v="15"/>
  </r>
  <r>
    <x v="1"/>
    <n v="1197831"/>
    <x v="75"/>
    <x v="1"/>
    <x v="11"/>
    <s v="Knoxville"/>
    <x v="5"/>
    <n v="0.45"/>
    <x v="28"/>
    <x v="45"/>
    <x v="345"/>
    <x v="16"/>
  </r>
  <r>
    <x v="1"/>
    <n v="1197831"/>
    <x v="56"/>
    <x v="1"/>
    <x v="11"/>
    <s v="Knoxville"/>
    <x v="0"/>
    <n v="0.30000000000000004"/>
    <x v="22"/>
    <x v="355"/>
    <x v="525"/>
    <x v="18"/>
  </r>
  <r>
    <x v="1"/>
    <n v="1197831"/>
    <x v="56"/>
    <x v="1"/>
    <x v="11"/>
    <s v="Knoxville"/>
    <x v="1"/>
    <n v="0.30000000000000004"/>
    <x v="22"/>
    <x v="355"/>
    <x v="525"/>
    <x v="18"/>
  </r>
  <r>
    <x v="1"/>
    <n v="1197831"/>
    <x v="56"/>
    <x v="1"/>
    <x v="11"/>
    <s v="Knoxville"/>
    <x v="2"/>
    <n v="0.55000000000000004"/>
    <x v="25"/>
    <x v="221"/>
    <x v="15"/>
    <x v="18"/>
  </r>
  <r>
    <x v="1"/>
    <n v="1197831"/>
    <x v="56"/>
    <x v="1"/>
    <x v="11"/>
    <s v="Knoxville"/>
    <x v="3"/>
    <n v="0.55000000000000004"/>
    <x v="34"/>
    <x v="356"/>
    <x v="582"/>
    <x v="9"/>
  </r>
  <r>
    <x v="1"/>
    <n v="1197831"/>
    <x v="56"/>
    <x v="1"/>
    <x v="11"/>
    <s v="Knoxville"/>
    <x v="4"/>
    <n v="0.54999999999999993"/>
    <x v="32"/>
    <x v="357"/>
    <x v="583"/>
    <x v="15"/>
  </r>
  <r>
    <x v="1"/>
    <n v="1197831"/>
    <x v="56"/>
    <x v="1"/>
    <x v="11"/>
    <s v="Knoxville"/>
    <x v="5"/>
    <n v="0.65"/>
    <x v="26"/>
    <x v="106"/>
    <x v="584"/>
    <x v="16"/>
  </r>
  <r>
    <x v="1"/>
    <n v="1197831"/>
    <x v="57"/>
    <x v="1"/>
    <x v="11"/>
    <s v="Knoxville"/>
    <x v="0"/>
    <n v="0.54999999999999993"/>
    <x v="9"/>
    <x v="358"/>
    <x v="585"/>
    <x v="18"/>
  </r>
  <r>
    <x v="1"/>
    <n v="1197831"/>
    <x v="57"/>
    <x v="1"/>
    <x v="11"/>
    <s v="Knoxville"/>
    <x v="1"/>
    <n v="0.54999999999999993"/>
    <x v="9"/>
    <x v="358"/>
    <x v="585"/>
    <x v="18"/>
  </r>
  <r>
    <x v="1"/>
    <n v="1197831"/>
    <x v="57"/>
    <x v="1"/>
    <x v="11"/>
    <s v="Knoxville"/>
    <x v="2"/>
    <n v="0.6"/>
    <x v="20"/>
    <x v="81"/>
    <x v="586"/>
    <x v="18"/>
  </r>
  <r>
    <x v="1"/>
    <n v="1197831"/>
    <x v="57"/>
    <x v="1"/>
    <x v="11"/>
    <s v="Knoxville"/>
    <x v="3"/>
    <n v="0.6"/>
    <x v="21"/>
    <x v="211"/>
    <x v="587"/>
    <x v="9"/>
  </r>
  <r>
    <x v="1"/>
    <n v="1197831"/>
    <x v="57"/>
    <x v="1"/>
    <x v="11"/>
    <s v="Knoxville"/>
    <x v="4"/>
    <n v="0.54999999999999993"/>
    <x v="24"/>
    <x v="359"/>
    <x v="588"/>
    <x v="15"/>
  </r>
  <r>
    <x v="1"/>
    <n v="1197831"/>
    <x v="57"/>
    <x v="1"/>
    <x v="11"/>
    <s v="Knoxville"/>
    <x v="5"/>
    <n v="0.65"/>
    <x v="30"/>
    <x v="64"/>
    <x v="589"/>
    <x v="16"/>
  </r>
  <r>
    <x v="0"/>
    <n v="1185732"/>
    <x v="118"/>
    <x v="3"/>
    <x v="12"/>
    <s v="Omaha"/>
    <x v="0"/>
    <n v="0.35"/>
    <x v="33"/>
    <x v="156"/>
    <x v="228"/>
    <x v="8"/>
  </r>
  <r>
    <x v="0"/>
    <n v="1185732"/>
    <x v="118"/>
    <x v="3"/>
    <x v="12"/>
    <s v="Omaha"/>
    <x v="1"/>
    <n v="0.35"/>
    <x v="38"/>
    <x v="120"/>
    <x v="185"/>
    <x v="2"/>
  </r>
  <r>
    <x v="0"/>
    <n v="1185732"/>
    <x v="118"/>
    <x v="3"/>
    <x v="12"/>
    <s v="Omaha"/>
    <x v="2"/>
    <n v="0.25"/>
    <x v="38"/>
    <x v="180"/>
    <x v="271"/>
    <x v="2"/>
  </r>
  <r>
    <x v="0"/>
    <n v="1185732"/>
    <x v="118"/>
    <x v="3"/>
    <x v="12"/>
    <s v="Omaha"/>
    <x v="3"/>
    <n v="0.30000000000000004"/>
    <x v="42"/>
    <x v="312"/>
    <x v="488"/>
    <x v="8"/>
  </r>
  <r>
    <x v="0"/>
    <n v="1185732"/>
    <x v="118"/>
    <x v="3"/>
    <x v="12"/>
    <s v="Omaha"/>
    <x v="4"/>
    <n v="0.44999999999999996"/>
    <x v="36"/>
    <x v="180"/>
    <x v="271"/>
    <x v="2"/>
  </r>
  <r>
    <x v="0"/>
    <n v="1185732"/>
    <x v="118"/>
    <x v="3"/>
    <x v="12"/>
    <s v="Omaha"/>
    <x v="5"/>
    <n v="0.35"/>
    <x v="38"/>
    <x v="120"/>
    <x v="203"/>
    <x v="0"/>
  </r>
  <r>
    <x v="0"/>
    <n v="1185732"/>
    <x v="119"/>
    <x v="3"/>
    <x v="12"/>
    <s v="Omaha"/>
    <x v="0"/>
    <n v="0.35"/>
    <x v="34"/>
    <x v="155"/>
    <x v="590"/>
    <x v="8"/>
  </r>
  <r>
    <x v="0"/>
    <n v="1185732"/>
    <x v="119"/>
    <x v="3"/>
    <x v="12"/>
    <s v="Omaha"/>
    <x v="1"/>
    <n v="0.35"/>
    <x v="36"/>
    <x v="324"/>
    <x v="591"/>
    <x v="2"/>
  </r>
  <r>
    <x v="0"/>
    <n v="1185732"/>
    <x v="119"/>
    <x v="3"/>
    <x v="12"/>
    <s v="Omaha"/>
    <x v="2"/>
    <n v="0.25"/>
    <x v="37"/>
    <x v="324"/>
    <x v="591"/>
    <x v="2"/>
  </r>
  <r>
    <x v="0"/>
    <n v="1185732"/>
    <x v="119"/>
    <x v="3"/>
    <x v="12"/>
    <s v="Omaha"/>
    <x v="3"/>
    <n v="0.30000000000000004"/>
    <x v="51"/>
    <x v="360"/>
    <x v="592"/>
    <x v="8"/>
  </r>
  <r>
    <x v="0"/>
    <n v="1185732"/>
    <x v="119"/>
    <x v="3"/>
    <x v="12"/>
    <s v="Omaha"/>
    <x v="4"/>
    <n v="0.44999999999999996"/>
    <x v="36"/>
    <x v="180"/>
    <x v="271"/>
    <x v="2"/>
  </r>
  <r>
    <x v="0"/>
    <n v="1185732"/>
    <x v="119"/>
    <x v="3"/>
    <x v="12"/>
    <s v="Omaha"/>
    <x v="5"/>
    <n v="0.35"/>
    <x v="41"/>
    <x v="135"/>
    <x v="188"/>
    <x v="0"/>
  </r>
  <r>
    <x v="0"/>
    <n v="1185732"/>
    <x v="2"/>
    <x v="3"/>
    <x v="12"/>
    <s v="Omaha"/>
    <x v="0"/>
    <n v="0.4"/>
    <x v="59"/>
    <x v="361"/>
    <x v="593"/>
    <x v="8"/>
  </r>
  <r>
    <x v="0"/>
    <n v="1185732"/>
    <x v="2"/>
    <x v="3"/>
    <x v="12"/>
    <s v="Omaha"/>
    <x v="1"/>
    <n v="0.4"/>
    <x v="39"/>
    <x v="122"/>
    <x v="594"/>
    <x v="2"/>
  </r>
  <r>
    <x v="0"/>
    <n v="1185732"/>
    <x v="2"/>
    <x v="3"/>
    <x v="12"/>
    <s v="Omaha"/>
    <x v="2"/>
    <n v="0.30000000000000004"/>
    <x v="43"/>
    <x v="362"/>
    <x v="480"/>
    <x v="2"/>
  </r>
  <r>
    <x v="0"/>
    <n v="1185732"/>
    <x v="2"/>
    <x v="3"/>
    <x v="12"/>
    <s v="Omaha"/>
    <x v="3"/>
    <n v="0.35"/>
    <x v="60"/>
    <x v="363"/>
    <x v="595"/>
    <x v="8"/>
  </r>
  <r>
    <x v="0"/>
    <n v="1185732"/>
    <x v="2"/>
    <x v="3"/>
    <x v="12"/>
    <s v="Omaha"/>
    <x v="4"/>
    <n v="0.5"/>
    <x v="51"/>
    <x v="317"/>
    <x v="596"/>
    <x v="2"/>
  </r>
  <r>
    <x v="0"/>
    <n v="1185732"/>
    <x v="2"/>
    <x v="3"/>
    <x v="12"/>
    <s v="Omaha"/>
    <x v="5"/>
    <n v="0.4"/>
    <x v="43"/>
    <x v="128"/>
    <x v="229"/>
    <x v="0"/>
  </r>
  <r>
    <x v="0"/>
    <n v="1185732"/>
    <x v="3"/>
    <x v="3"/>
    <x v="12"/>
    <s v="Omaha"/>
    <x v="0"/>
    <n v="0.4"/>
    <x v="48"/>
    <x v="146"/>
    <x v="51"/>
    <x v="8"/>
  </r>
  <r>
    <x v="0"/>
    <n v="1185732"/>
    <x v="3"/>
    <x v="3"/>
    <x v="12"/>
    <s v="Omaha"/>
    <x v="1"/>
    <n v="0.35000000000000003"/>
    <x v="42"/>
    <x v="327"/>
    <x v="597"/>
    <x v="2"/>
  </r>
  <r>
    <x v="0"/>
    <n v="1185732"/>
    <x v="3"/>
    <x v="3"/>
    <x v="12"/>
    <s v="Omaha"/>
    <x v="2"/>
    <n v="0.25000000000000006"/>
    <x v="42"/>
    <x v="364"/>
    <x v="598"/>
    <x v="2"/>
  </r>
  <r>
    <x v="0"/>
    <n v="1185732"/>
    <x v="3"/>
    <x v="3"/>
    <x v="12"/>
    <s v="Omaha"/>
    <x v="3"/>
    <n v="0.3"/>
    <x v="60"/>
    <x v="363"/>
    <x v="595"/>
    <x v="8"/>
  </r>
  <r>
    <x v="0"/>
    <n v="1185732"/>
    <x v="3"/>
    <x v="3"/>
    <x v="12"/>
    <s v="Omaha"/>
    <x v="4"/>
    <n v="0.45"/>
    <x v="53"/>
    <x v="184"/>
    <x v="599"/>
    <x v="2"/>
  </r>
  <r>
    <x v="0"/>
    <n v="1185732"/>
    <x v="3"/>
    <x v="3"/>
    <x v="12"/>
    <s v="Omaha"/>
    <x v="5"/>
    <n v="0.35000000000000003"/>
    <x v="43"/>
    <x v="311"/>
    <x v="191"/>
    <x v="0"/>
  </r>
  <r>
    <x v="0"/>
    <n v="1185732"/>
    <x v="120"/>
    <x v="3"/>
    <x v="12"/>
    <s v="Omaha"/>
    <x v="0"/>
    <n v="0.45"/>
    <x v="59"/>
    <x v="365"/>
    <x v="600"/>
    <x v="8"/>
  </r>
  <r>
    <x v="0"/>
    <n v="1185732"/>
    <x v="120"/>
    <x v="3"/>
    <x v="12"/>
    <s v="Omaha"/>
    <x v="1"/>
    <n v="0.40000000000000008"/>
    <x v="36"/>
    <x v="366"/>
    <x v="601"/>
    <x v="2"/>
  </r>
  <r>
    <x v="0"/>
    <n v="1185732"/>
    <x v="120"/>
    <x v="3"/>
    <x v="12"/>
    <s v="Omaha"/>
    <x v="2"/>
    <n v="0.35000000000000003"/>
    <x v="39"/>
    <x v="367"/>
    <x v="602"/>
    <x v="2"/>
  </r>
  <r>
    <x v="0"/>
    <n v="1185732"/>
    <x v="120"/>
    <x v="3"/>
    <x v="12"/>
    <s v="Omaha"/>
    <x v="3"/>
    <n v="0.35000000000000003"/>
    <x v="53"/>
    <x v="368"/>
    <x v="603"/>
    <x v="8"/>
  </r>
  <r>
    <x v="0"/>
    <n v="1185732"/>
    <x v="120"/>
    <x v="3"/>
    <x v="12"/>
    <s v="Omaha"/>
    <x v="4"/>
    <n v="0.49999999999999994"/>
    <x v="51"/>
    <x v="369"/>
    <x v="604"/>
    <x v="2"/>
  </r>
  <r>
    <x v="0"/>
    <n v="1185732"/>
    <x v="120"/>
    <x v="3"/>
    <x v="12"/>
    <s v="Omaha"/>
    <x v="5"/>
    <n v="0.54999999999999993"/>
    <x v="43"/>
    <x v="370"/>
    <x v="313"/>
    <x v="0"/>
  </r>
  <r>
    <x v="0"/>
    <n v="1185732"/>
    <x v="121"/>
    <x v="3"/>
    <x v="12"/>
    <s v="Omaha"/>
    <x v="0"/>
    <n v="0.4"/>
    <x v="47"/>
    <x v="173"/>
    <x v="329"/>
    <x v="8"/>
  </r>
  <r>
    <x v="0"/>
    <n v="1185732"/>
    <x v="121"/>
    <x v="3"/>
    <x v="12"/>
    <s v="Omaha"/>
    <x v="1"/>
    <n v="0.35000000000000009"/>
    <x v="43"/>
    <x v="314"/>
    <x v="496"/>
    <x v="2"/>
  </r>
  <r>
    <x v="0"/>
    <n v="1185732"/>
    <x v="121"/>
    <x v="3"/>
    <x v="12"/>
    <s v="Omaha"/>
    <x v="2"/>
    <n v="0.30000000000000004"/>
    <x v="37"/>
    <x v="314"/>
    <x v="496"/>
    <x v="2"/>
  </r>
  <r>
    <x v="0"/>
    <n v="1185732"/>
    <x v="121"/>
    <x v="3"/>
    <x v="12"/>
    <s v="Omaha"/>
    <x v="3"/>
    <n v="0.30000000000000004"/>
    <x v="43"/>
    <x v="362"/>
    <x v="605"/>
    <x v="8"/>
  </r>
  <r>
    <x v="0"/>
    <n v="1185732"/>
    <x v="121"/>
    <x v="3"/>
    <x v="12"/>
    <s v="Omaha"/>
    <x v="4"/>
    <n v="0.45"/>
    <x v="43"/>
    <x v="321"/>
    <x v="606"/>
    <x v="2"/>
  </r>
  <r>
    <x v="0"/>
    <n v="1185732"/>
    <x v="121"/>
    <x v="3"/>
    <x v="12"/>
    <s v="Omaha"/>
    <x v="5"/>
    <n v="0.5"/>
    <x v="46"/>
    <x v="132"/>
    <x v="160"/>
    <x v="0"/>
  </r>
  <r>
    <x v="0"/>
    <n v="1185732"/>
    <x v="6"/>
    <x v="3"/>
    <x v="12"/>
    <s v="Omaha"/>
    <x v="0"/>
    <n v="0.45"/>
    <x v="21"/>
    <x v="111"/>
    <x v="187"/>
    <x v="8"/>
  </r>
  <r>
    <x v="0"/>
    <n v="1185732"/>
    <x v="6"/>
    <x v="3"/>
    <x v="12"/>
    <s v="Omaha"/>
    <x v="1"/>
    <n v="0.40000000000000008"/>
    <x v="49"/>
    <x v="200"/>
    <x v="298"/>
    <x v="2"/>
  </r>
  <r>
    <x v="0"/>
    <n v="1185732"/>
    <x v="6"/>
    <x v="3"/>
    <x v="12"/>
    <s v="Omaha"/>
    <x v="2"/>
    <n v="0.35000000000000003"/>
    <x v="38"/>
    <x v="121"/>
    <x v="185"/>
    <x v="2"/>
  </r>
  <r>
    <x v="0"/>
    <n v="1185732"/>
    <x v="6"/>
    <x v="3"/>
    <x v="12"/>
    <s v="Omaha"/>
    <x v="3"/>
    <n v="0.35000000000000003"/>
    <x v="37"/>
    <x v="181"/>
    <x v="607"/>
    <x v="8"/>
  </r>
  <r>
    <x v="0"/>
    <n v="1185732"/>
    <x v="6"/>
    <x v="3"/>
    <x v="12"/>
    <s v="Omaha"/>
    <x v="4"/>
    <n v="0.45"/>
    <x v="37"/>
    <x v="120"/>
    <x v="185"/>
    <x v="2"/>
  </r>
  <r>
    <x v="0"/>
    <n v="1185732"/>
    <x v="6"/>
    <x v="3"/>
    <x v="12"/>
    <s v="Omaha"/>
    <x v="5"/>
    <n v="0.5"/>
    <x v="45"/>
    <x v="157"/>
    <x v="548"/>
    <x v="0"/>
  </r>
  <r>
    <x v="0"/>
    <n v="1185732"/>
    <x v="7"/>
    <x v="3"/>
    <x v="12"/>
    <s v="Omaha"/>
    <x v="0"/>
    <n v="0.45"/>
    <x v="24"/>
    <x v="39"/>
    <x v="192"/>
    <x v="8"/>
  </r>
  <r>
    <x v="0"/>
    <n v="1185732"/>
    <x v="7"/>
    <x v="3"/>
    <x v="12"/>
    <s v="Omaha"/>
    <x v="1"/>
    <n v="0.45000000000000007"/>
    <x v="35"/>
    <x v="371"/>
    <x v="608"/>
    <x v="2"/>
  </r>
  <r>
    <x v="0"/>
    <n v="1185732"/>
    <x v="7"/>
    <x v="3"/>
    <x v="12"/>
    <s v="Omaha"/>
    <x v="2"/>
    <n v="0.4"/>
    <x v="41"/>
    <x v="134"/>
    <x v="198"/>
    <x v="2"/>
  </r>
  <r>
    <x v="0"/>
    <n v="1185732"/>
    <x v="7"/>
    <x v="3"/>
    <x v="12"/>
    <s v="Omaha"/>
    <x v="3"/>
    <n v="0.30000000000000004"/>
    <x v="36"/>
    <x v="372"/>
    <x v="609"/>
    <x v="8"/>
  </r>
  <r>
    <x v="0"/>
    <n v="1185732"/>
    <x v="7"/>
    <x v="3"/>
    <x v="12"/>
    <s v="Omaha"/>
    <x v="4"/>
    <n v="0.4"/>
    <x v="39"/>
    <x v="122"/>
    <x v="594"/>
    <x v="2"/>
  </r>
  <r>
    <x v="0"/>
    <n v="1185732"/>
    <x v="7"/>
    <x v="3"/>
    <x v="12"/>
    <s v="Omaha"/>
    <x v="5"/>
    <n v="0.45"/>
    <x v="35"/>
    <x v="116"/>
    <x v="184"/>
    <x v="0"/>
  </r>
  <r>
    <x v="0"/>
    <n v="1185732"/>
    <x v="122"/>
    <x v="3"/>
    <x v="12"/>
    <s v="Omaha"/>
    <x v="0"/>
    <n v="0.4"/>
    <x v="47"/>
    <x v="173"/>
    <x v="329"/>
    <x v="8"/>
  </r>
  <r>
    <x v="0"/>
    <n v="1185732"/>
    <x v="122"/>
    <x v="3"/>
    <x v="12"/>
    <s v="Omaha"/>
    <x v="1"/>
    <n v="0.35000000000000009"/>
    <x v="41"/>
    <x v="373"/>
    <x v="607"/>
    <x v="2"/>
  </r>
  <r>
    <x v="0"/>
    <n v="1185732"/>
    <x v="122"/>
    <x v="3"/>
    <x v="12"/>
    <s v="Omaha"/>
    <x v="2"/>
    <n v="0.2"/>
    <x v="39"/>
    <x v="182"/>
    <x v="492"/>
    <x v="2"/>
  </r>
  <r>
    <x v="0"/>
    <n v="1185732"/>
    <x v="122"/>
    <x v="3"/>
    <x v="12"/>
    <s v="Omaha"/>
    <x v="3"/>
    <n v="0.2"/>
    <x v="42"/>
    <x v="374"/>
    <x v="610"/>
    <x v="8"/>
  </r>
  <r>
    <x v="0"/>
    <n v="1185732"/>
    <x v="122"/>
    <x v="3"/>
    <x v="12"/>
    <s v="Omaha"/>
    <x v="4"/>
    <n v="0.3"/>
    <x v="42"/>
    <x v="375"/>
    <x v="611"/>
    <x v="2"/>
  </r>
  <r>
    <x v="0"/>
    <n v="1185732"/>
    <x v="122"/>
    <x v="3"/>
    <x v="12"/>
    <s v="Omaha"/>
    <x v="5"/>
    <n v="0.35000000000000003"/>
    <x v="43"/>
    <x v="311"/>
    <x v="191"/>
    <x v="0"/>
  </r>
  <r>
    <x v="0"/>
    <n v="1185732"/>
    <x v="123"/>
    <x v="3"/>
    <x v="12"/>
    <s v="Omaha"/>
    <x v="0"/>
    <n v="0.39999999999999997"/>
    <x v="46"/>
    <x v="194"/>
    <x v="533"/>
    <x v="8"/>
  </r>
  <r>
    <x v="0"/>
    <n v="1185732"/>
    <x v="123"/>
    <x v="3"/>
    <x v="12"/>
    <s v="Omaha"/>
    <x v="1"/>
    <n v="0.3"/>
    <x v="43"/>
    <x v="185"/>
    <x v="480"/>
    <x v="2"/>
  </r>
  <r>
    <x v="0"/>
    <n v="1185732"/>
    <x v="123"/>
    <x v="3"/>
    <x v="12"/>
    <s v="Omaha"/>
    <x v="2"/>
    <n v="0.3"/>
    <x v="51"/>
    <x v="374"/>
    <x v="612"/>
    <x v="2"/>
  </r>
  <r>
    <x v="0"/>
    <n v="1185732"/>
    <x v="123"/>
    <x v="3"/>
    <x v="12"/>
    <s v="Omaha"/>
    <x v="3"/>
    <n v="0.3"/>
    <x v="53"/>
    <x v="376"/>
    <x v="613"/>
    <x v="8"/>
  </r>
  <r>
    <x v="0"/>
    <n v="1185732"/>
    <x v="123"/>
    <x v="3"/>
    <x v="12"/>
    <s v="Omaha"/>
    <x v="4"/>
    <n v="0.39999999999999997"/>
    <x v="53"/>
    <x v="377"/>
    <x v="614"/>
    <x v="2"/>
  </r>
  <r>
    <x v="0"/>
    <n v="1185732"/>
    <x v="123"/>
    <x v="3"/>
    <x v="12"/>
    <s v="Omaha"/>
    <x v="5"/>
    <n v="0.4499999999999999"/>
    <x v="43"/>
    <x v="310"/>
    <x v="615"/>
    <x v="0"/>
  </r>
  <r>
    <x v="0"/>
    <n v="1185732"/>
    <x v="10"/>
    <x v="3"/>
    <x v="12"/>
    <s v="Omaha"/>
    <x v="0"/>
    <n v="0.4"/>
    <x v="49"/>
    <x v="147"/>
    <x v="616"/>
    <x v="8"/>
  </r>
  <r>
    <x v="0"/>
    <n v="1185732"/>
    <x v="10"/>
    <x v="3"/>
    <x v="12"/>
    <s v="Omaha"/>
    <x v="1"/>
    <n v="0.30000000000000004"/>
    <x v="43"/>
    <x v="362"/>
    <x v="480"/>
    <x v="2"/>
  </r>
  <r>
    <x v="0"/>
    <n v="1185732"/>
    <x v="10"/>
    <x v="3"/>
    <x v="12"/>
    <s v="Omaha"/>
    <x v="2"/>
    <n v="0.30000000000000004"/>
    <x v="61"/>
    <x v="378"/>
    <x v="617"/>
    <x v="2"/>
  </r>
  <r>
    <x v="0"/>
    <n v="1185732"/>
    <x v="10"/>
    <x v="3"/>
    <x v="12"/>
    <s v="Omaha"/>
    <x v="3"/>
    <n v="0.30000000000000004"/>
    <x v="36"/>
    <x v="372"/>
    <x v="609"/>
    <x v="8"/>
  </r>
  <r>
    <x v="0"/>
    <n v="1185732"/>
    <x v="10"/>
    <x v="3"/>
    <x v="12"/>
    <s v="Omaha"/>
    <x v="4"/>
    <n v="0.49999999999999994"/>
    <x v="39"/>
    <x v="379"/>
    <x v="618"/>
    <x v="2"/>
  </r>
  <r>
    <x v="0"/>
    <n v="1185732"/>
    <x v="10"/>
    <x v="3"/>
    <x v="12"/>
    <s v="Omaha"/>
    <x v="5"/>
    <n v="0.54999999999999982"/>
    <x v="41"/>
    <x v="380"/>
    <x v="619"/>
    <x v="0"/>
  </r>
  <r>
    <x v="0"/>
    <n v="1185732"/>
    <x v="11"/>
    <x v="3"/>
    <x v="12"/>
    <s v="Omaha"/>
    <x v="0"/>
    <n v="0.49999999999999994"/>
    <x v="32"/>
    <x v="381"/>
    <x v="620"/>
    <x v="8"/>
  </r>
  <r>
    <x v="0"/>
    <n v="1185732"/>
    <x v="11"/>
    <x v="3"/>
    <x v="12"/>
    <s v="Omaha"/>
    <x v="1"/>
    <n v="0.4"/>
    <x v="44"/>
    <x v="123"/>
    <x v="188"/>
    <x v="2"/>
  </r>
  <r>
    <x v="0"/>
    <n v="1185732"/>
    <x v="11"/>
    <x v="3"/>
    <x v="12"/>
    <s v="Omaha"/>
    <x v="2"/>
    <n v="0.4"/>
    <x v="41"/>
    <x v="134"/>
    <x v="198"/>
    <x v="2"/>
  </r>
  <r>
    <x v="0"/>
    <n v="1185732"/>
    <x v="11"/>
    <x v="3"/>
    <x v="12"/>
    <s v="Omaha"/>
    <x v="3"/>
    <n v="0.4"/>
    <x v="43"/>
    <x v="128"/>
    <x v="512"/>
    <x v="8"/>
  </r>
  <r>
    <x v="0"/>
    <n v="1185732"/>
    <x v="11"/>
    <x v="3"/>
    <x v="12"/>
    <s v="Omaha"/>
    <x v="4"/>
    <n v="0.49999999999999994"/>
    <x v="43"/>
    <x v="382"/>
    <x v="621"/>
    <x v="2"/>
  </r>
  <r>
    <x v="0"/>
    <n v="1185732"/>
    <x v="11"/>
    <x v="3"/>
    <x v="12"/>
    <s v="Omaha"/>
    <x v="5"/>
    <n v="0.54999999999999982"/>
    <x v="44"/>
    <x v="383"/>
    <x v="622"/>
    <x v="0"/>
  </r>
  <r>
    <x v="1"/>
    <n v="1197831"/>
    <x v="12"/>
    <x v="1"/>
    <x v="13"/>
    <s v="Birmingham"/>
    <x v="0"/>
    <n v="0.2"/>
    <x v="22"/>
    <x v="198"/>
    <x v="303"/>
    <x v="15"/>
  </r>
  <r>
    <x v="1"/>
    <n v="1197831"/>
    <x v="12"/>
    <x v="1"/>
    <x v="13"/>
    <s v="Birmingham"/>
    <x v="1"/>
    <n v="0.3"/>
    <x v="22"/>
    <x v="158"/>
    <x v="623"/>
    <x v="15"/>
  </r>
  <r>
    <x v="1"/>
    <n v="1197831"/>
    <x v="12"/>
    <x v="1"/>
    <x v="13"/>
    <s v="Birmingham"/>
    <x v="2"/>
    <n v="0.3"/>
    <x v="34"/>
    <x v="341"/>
    <x v="552"/>
    <x v="15"/>
  </r>
  <r>
    <x v="1"/>
    <n v="1197831"/>
    <x v="12"/>
    <x v="1"/>
    <x v="13"/>
    <s v="Birmingham"/>
    <x v="3"/>
    <n v="0.35"/>
    <x v="34"/>
    <x v="155"/>
    <x v="550"/>
    <x v="0"/>
  </r>
  <r>
    <x v="1"/>
    <n v="1197831"/>
    <x v="12"/>
    <x v="1"/>
    <x v="13"/>
    <s v="Birmingham"/>
    <x v="4"/>
    <n v="0.4"/>
    <x v="46"/>
    <x v="194"/>
    <x v="287"/>
    <x v="2"/>
  </r>
  <r>
    <x v="1"/>
    <n v="1197831"/>
    <x v="12"/>
    <x v="1"/>
    <x v="13"/>
    <s v="Birmingham"/>
    <x v="5"/>
    <n v="0.35"/>
    <x v="34"/>
    <x v="155"/>
    <x v="624"/>
    <x v="9"/>
  </r>
  <r>
    <x v="1"/>
    <n v="1197831"/>
    <x v="13"/>
    <x v="1"/>
    <x v="13"/>
    <s v="Birmingham"/>
    <x v="0"/>
    <n v="0.25"/>
    <x v="23"/>
    <x v="384"/>
    <x v="625"/>
    <x v="15"/>
  </r>
  <r>
    <x v="1"/>
    <n v="1197831"/>
    <x v="13"/>
    <x v="1"/>
    <x v="13"/>
    <s v="Birmingham"/>
    <x v="1"/>
    <n v="0.35"/>
    <x v="25"/>
    <x v="193"/>
    <x v="437"/>
    <x v="15"/>
  </r>
  <r>
    <x v="1"/>
    <n v="1197831"/>
    <x v="13"/>
    <x v="1"/>
    <x v="13"/>
    <s v="Birmingham"/>
    <x v="2"/>
    <n v="0.35"/>
    <x v="33"/>
    <x v="156"/>
    <x v="228"/>
    <x v="15"/>
  </r>
  <r>
    <x v="1"/>
    <n v="1197831"/>
    <x v="13"/>
    <x v="1"/>
    <x v="13"/>
    <s v="Birmingham"/>
    <x v="3"/>
    <n v="0.35"/>
    <x v="48"/>
    <x v="385"/>
    <x v="407"/>
    <x v="0"/>
  </r>
  <r>
    <x v="1"/>
    <n v="1197831"/>
    <x v="13"/>
    <x v="1"/>
    <x v="13"/>
    <s v="Birmingham"/>
    <x v="4"/>
    <n v="0.4"/>
    <x v="44"/>
    <x v="123"/>
    <x v="188"/>
    <x v="2"/>
  </r>
  <r>
    <x v="1"/>
    <n v="1197831"/>
    <x v="13"/>
    <x v="1"/>
    <x v="13"/>
    <s v="Birmingham"/>
    <x v="5"/>
    <n v="0.35"/>
    <x v="32"/>
    <x v="151"/>
    <x v="238"/>
    <x v="9"/>
  </r>
  <r>
    <x v="1"/>
    <n v="1197831"/>
    <x v="14"/>
    <x v="1"/>
    <x v="13"/>
    <s v="Birmingham"/>
    <x v="0"/>
    <n v="0.3"/>
    <x v="23"/>
    <x v="203"/>
    <x v="626"/>
    <x v="18"/>
  </r>
  <r>
    <x v="1"/>
    <n v="1197831"/>
    <x v="14"/>
    <x v="1"/>
    <x v="13"/>
    <s v="Birmingham"/>
    <x v="1"/>
    <n v="0.4"/>
    <x v="23"/>
    <x v="54"/>
    <x v="58"/>
    <x v="18"/>
  </r>
  <r>
    <x v="1"/>
    <n v="1197831"/>
    <x v="14"/>
    <x v="1"/>
    <x v="13"/>
    <s v="Birmingham"/>
    <x v="2"/>
    <n v="0.3"/>
    <x v="32"/>
    <x v="198"/>
    <x v="514"/>
    <x v="18"/>
  </r>
  <r>
    <x v="1"/>
    <n v="1197831"/>
    <x v="14"/>
    <x v="1"/>
    <x v="13"/>
    <s v="Birmingham"/>
    <x v="3"/>
    <n v="0.35000000000000003"/>
    <x v="45"/>
    <x v="206"/>
    <x v="627"/>
    <x v="9"/>
  </r>
  <r>
    <x v="1"/>
    <n v="1197831"/>
    <x v="14"/>
    <x v="1"/>
    <x v="13"/>
    <s v="Birmingham"/>
    <x v="4"/>
    <n v="0.4"/>
    <x v="44"/>
    <x v="123"/>
    <x v="628"/>
    <x v="15"/>
  </r>
  <r>
    <x v="1"/>
    <n v="1197831"/>
    <x v="14"/>
    <x v="1"/>
    <x v="13"/>
    <s v="Birmingham"/>
    <x v="5"/>
    <n v="0.35000000000000003"/>
    <x v="47"/>
    <x v="159"/>
    <x v="397"/>
    <x v="16"/>
  </r>
  <r>
    <x v="1"/>
    <n v="1197831"/>
    <x v="15"/>
    <x v="1"/>
    <x v="13"/>
    <s v="Birmingham"/>
    <x v="0"/>
    <n v="0.19999999999999998"/>
    <x v="26"/>
    <x v="194"/>
    <x v="629"/>
    <x v="18"/>
  </r>
  <r>
    <x v="1"/>
    <n v="1197831"/>
    <x v="15"/>
    <x v="1"/>
    <x v="13"/>
    <s v="Birmingham"/>
    <x v="1"/>
    <n v="0.20000000000000007"/>
    <x v="26"/>
    <x v="386"/>
    <x v="630"/>
    <x v="18"/>
  </r>
  <r>
    <x v="1"/>
    <n v="1197831"/>
    <x v="15"/>
    <x v="1"/>
    <x v="13"/>
    <s v="Birmingham"/>
    <x v="2"/>
    <n v="0.14999999999999997"/>
    <x v="34"/>
    <x v="387"/>
    <x v="631"/>
    <x v="18"/>
  </r>
  <r>
    <x v="1"/>
    <n v="1197831"/>
    <x v="15"/>
    <x v="1"/>
    <x v="13"/>
    <s v="Birmingham"/>
    <x v="3"/>
    <n v="0.20000000000000007"/>
    <x v="48"/>
    <x v="388"/>
    <x v="632"/>
    <x v="9"/>
  </r>
  <r>
    <x v="1"/>
    <n v="1197831"/>
    <x v="15"/>
    <x v="1"/>
    <x v="13"/>
    <s v="Birmingham"/>
    <x v="4"/>
    <n v="0.25"/>
    <x v="35"/>
    <x v="389"/>
    <x v="633"/>
    <x v="15"/>
  </r>
  <r>
    <x v="1"/>
    <n v="1197831"/>
    <x v="15"/>
    <x v="1"/>
    <x v="13"/>
    <s v="Birmingham"/>
    <x v="5"/>
    <n v="0.20000000000000007"/>
    <x v="21"/>
    <x v="390"/>
    <x v="634"/>
    <x v="16"/>
  </r>
  <r>
    <x v="1"/>
    <n v="1197831"/>
    <x v="16"/>
    <x v="1"/>
    <x v="13"/>
    <s v="Birmingham"/>
    <x v="0"/>
    <n v="9.9999999999999964E-2"/>
    <x v="20"/>
    <x v="391"/>
    <x v="635"/>
    <x v="18"/>
  </r>
  <r>
    <x v="1"/>
    <n v="1197831"/>
    <x v="16"/>
    <x v="1"/>
    <x v="13"/>
    <s v="Birmingham"/>
    <x v="1"/>
    <n v="0.20000000000000007"/>
    <x v="27"/>
    <x v="392"/>
    <x v="636"/>
    <x v="18"/>
  </r>
  <r>
    <x v="1"/>
    <n v="1197831"/>
    <x v="16"/>
    <x v="1"/>
    <x v="13"/>
    <s v="Birmingham"/>
    <x v="2"/>
    <n v="0.14999999999999997"/>
    <x v="31"/>
    <x v="393"/>
    <x v="637"/>
    <x v="18"/>
  </r>
  <r>
    <x v="1"/>
    <n v="1197831"/>
    <x v="16"/>
    <x v="1"/>
    <x v="13"/>
    <s v="Birmingham"/>
    <x v="3"/>
    <n v="0.35000000000000003"/>
    <x v="24"/>
    <x v="191"/>
    <x v="638"/>
    <x v="9"/>
  </r>
  <r>
    <x v="1"/>
    <n v="1197831"/>
    <x v="16"/>
    <x v="1"/>
    <x v="13"/>
    <s v="Birmingham"/>
    <x v="4"/>
    <n v="0.5"/>
    <x v="47"/>
    <x v="47"/>
    <x v="578"/>
    <x v="15"/>
  </r>
  <r>
    <x v="1"/>
    <n v="1197831"/>
    <x v="16"/>
    <x v="1"/>
    <x v="13"/>
    <s v="Birmingham"/>
    <x v="5"/>
    <n v="0.45"/>
    <x v="30"/>
    <x v="73"/>
    <x v="639"/>
    <x v="16"/>
  </r>
  <r>
    <x v="1"/>
    <n v="1197831"/>
    <x v="17"/>
    <x v="1"/>
    <x v="13"/>
    <s v="Birmingham"/>
    <x v="0"/>
    <n v="0.45"/>
    <x v="30"/>
    <x v="73"/>
    <x v="574"/>
    <x v="18"/>
  </r>
  <r>
    <x v="1"/>
    <n v="1197831"/>
    <x v="17"/>
    <x v="1"/>
    <x v="13"/>
    <s v="Birmingham"/>
    <x v="1"/>
    <n v="0.5"/>
    <x v="30"/>
    <x v="69"/>
    <x v="640"/>
    <x v="18"/>
  </r>
  <r>
    <x v="1"/>
    <n v="1197831"/>
    <x v="17"/>
    <x v="1"/>
    <x v="13"/>
    <s v="Birmingham"/>
    <x v="2"/>
    <n v="0.45"/>
    <x v="26"/>
    <x v="62"/>
    <x v="369"/>
    <x v="18"/>
  </r>
  <r>
    <x v="1"/>
    <n v="1197831"/>
    <x v="17"/>
    <x v="1"/>
    <x v="13"/>
    <s v="Birmingham"/>
    <x v="3"/>
    <n v="0.45"/>
    <x v="25"/>
    <x v="52"/>
    <x v="641"/>
    <x v="9"/>
  </r>
  <r>
    <x v="1"/>
    <n v="1197831"/>
    <x v="17"/>
    <x v="1"/>
    <x v="13"/>
    <s v="Birmingham"/>
    <x v="4"/>
    <n v="0.5"/>
    <x v="24"/>
    <x v="54"/>
    <x v="254"/>
    <x v="15"/>
  </r>
  <r>
    <x v="1"/>
    <n v="1197831"/>
    <x v="17"/>
    <x v="1"/>
    <x v="13"/>
    <s v="Birmingham"/>
    <x v="5"/>
    <n v="0.55000000000000004"/>
    <x v="10"/>
    <x v="30"/>
    <x v="642"/>
    <x v="16"/>
  </r>
  <r>
    <x v="1"/>
    <n v="1197831"/>
    <x v="18"/>
    <x v="1"/>
    <x v="13"/>
    <s v="Birmingham"/>
    <x v="0"/>
    <n v="0.45"/>
    <x v="6"/>
    <x v="8"/>
    <x v="643"/>
    <x v="21"/>
  </r>
  <r>
    <x v="1"/>
    <n v="1197831"/>
    <x v="18"/>
    <x v="1"/>
    <x v="13"/>
    <s v="Birmingham"/>
    <x v="1"/>
    <n v="0.5"/>
    <x v="6"/>
    <x v="71"/>
    <x v="644"/>
    <x v="21"/>
  </r>
  <r>
    <x v="1"/>
    <n v="1197831"/>
    <x v="18"/>
    <x v="1"/>
    <x v="13"/>
    <s v="Birmingham"/>
    <x v="2"/>
    <n v="0.45"/>
    <x v="18"/>
    <x v="83"/>
    <x v="645"/>
    <x v="21"/>
  </r>
  <r>
    <x v="1"/>
    <n v="1197831"/>
    <x v="18"/>
    <x v="1"/>
    <x v="13"/>
    <s v="Birmingham"/>
    <x v="3"/>
    <n v="0.45"/>
    <x v="31"/>
    <x v="70"/>
    <x v="646"/>
    <x v="16"/>
  </r>
  <r>
    <x v="1"/>
    <n v="1197831"/>
    <x v="18"/>
    <x v="1"/>
    <x v="13"/>
    <s v="Birmingham"/>
    <x v="4"/>
    <n v="0.5"/>
    <x v="28"/>
    <x v="48"/>
    <x v="647"/>
    <x v="18"/>
  </r>
  <r>
    <x v="1"/>
    <n v="1197831"/>
    <x v="18"/>
    <x v="1"/>
    <x v="13"/>
    <s v="Birmingham"/>
    <x v="5"/>
    <n v="0.6"/>
    <x v="9"/>
    <x v="213"/>
    <x v="648"/>
    <x v="19"/>
  </r>
  <r>
    <x v="1"/>
    <n v="1197831"/>
    <x v="19"/>
    <x v="1"/>
    <x v="13"/>
    <s v="Birmingham"/>
    <x v="0"/>
    <n v="0.4"/>
    <x v="30"/>
    <x v="61"/>
    <x v="649"/>
    <x v="21"/>
  </r>
  <r>
    <x v="1"/>
    <n v="1197831"/>
    <x v="19"/>
    <x v="1"/>
    <x v="13"/>
    <s v="Birmingham"/>
    <x v="1"/>
    <n v="0.55000000000000004"/>
    <x v="30"/>
    <x v="71"/>
    <x v="644"/>
    <x v="21"/>
  </r>
  <r>
    <x v="1"/>
    <n v="1197831"/>
    <x v="19"/>
    <x v="1"/>
    <x v="13"/>
    <s v="Birmingham"/>
    <x v="2"/>
    <n v="0.55000000000000004"/>
    <x v="8"/>
    <x v="16"/>
    <x v="650"/>
    <x v="21"/>
  </r>
  <r>
    <x v="1"/>
    <n v="1197831"/>
    <x v="19"/>
    <x v="1"/>
    <x v="13"/>
    <s v="Birmingham"/>
    <x v="3"/>
    <n v="0.5"/>
    <x v="33"/>
    <x v="43"/>
    <x v="651"/>
    <x v="16"/>
  </r>
  <r>
    <x v="1"/>
    <n v="1197831"/>
    <x v="19"/>
    <x v="1"/>
    <x v="13"/>
    <s v="Birmingham"/>
    <x v="4"/>
    <n v="0.55000000000000004"/>
    <x v="33"/>
    <x v="256"/>
    <x v="265"/>
    <x v="18"/>
  </r>
  <r>
    <x v="1"/>
    <n v="1197831"/>
    <x v="19"/>
    <x v="1"/>
    <x v="13"/>
    <s v="Birmingham"/>
    <x v="5"/>
    <n v="0.6"/>
    <x v="22"/>
    <x v="72"/>
    <x v="469"/>
    <x v="19"/>
  </r>
  <r>
    <x v="1"/>
    <n v="1197831"/>
    <x v="20"/>
    <x v="1"/>
    <x v="13"/>
    <s v="Birmingham"/>
    <x v="0"/>
    <n v="0.55000000000000004"/>
    <x v="23"/>
    <x v="337"/>
    <x v="652"/>
    <x v="21"/>
  </r>
  <r>
    <x v="1"/>
    <n v="1197831"/>
    <x v="20"/>
    <x v="1"/>
    <x v="13"/>
    <s v="Birmingham"/>
    <x v="1"/>
    <n v="0.55000000000000004"/>
    <x v="31"/>
    <x v="76"/>
    <x v="653"/>
    <x v="21"/>
  </r>
  <r>
    <x v="1"/>
    <n v="1197831"/>
    <x v="20"/>
    <x v="1"/>
    <x v="13"/>
    <s v="Birmingham"/>
    <x v="2"/>
    <n v="0.6"/>
    <x v="23"/>
    <x v="69"/>
    <x v="654"/>
    <x v="21"/>
  </r>
  <r>
    <x v="1"/>
    <n v="1197831"/>
    <x v="20"/>
    <x v="1"/>
    <x v="13"/>
    <s v="Birmingham"/>
    <x v="3"/>
    <n v="0.6"/>
    <x v="45"/>
    <x v="193"/>
    <x v="330"/>
    <x v="16"/>
  </r>
  <r>
    <x v="1"/>
    <n v="1197831"/>
    <x v="20"/>
    <x v="1"/>
    <x v="13"/>
    <s v="Birmingham"/>
    <x v="4"/>
    <n v="0.45"/>
    <x v="45"/>
    <x v="151"/>
    <x v="655"/>
    <x v="18"/>
  </r>
  <r>
    <x v="1"/>
    <n v="1197831"/>
    <x v="20"/>
    <x v="1"/>
    <x v="13"/>
    <s v="Birmingham"/>
    <x v="5"/>
    <n v="0.4"/>
    <x v="31"/>
    <x v="336"/>
    <x v="656"/>
    <x v="19"/>
  </r>
  <r>
    <x v="1"/>
    <n v="1197831"/>
    <x v="21"/>
    <x v="1"/>
    <x v="13"/>
    <s v="Birmingham"/>
    <x v="0"/>
    <n v="0.30000000000000004"/>
    <x v="28"/>
    <x v="160"/>
    <x v="42"/>
    <x v="21"/>
  </r>
  <r>
    <x v="1"/>
    <n v="1197831"/>
    <x v="21"/>
    <x v="1"/>
    <x v="13"/>
    <s v="Birmingham"/>
    <x v="1"/>
    <n v="0.30000000000000004"/>
    <x v="28"/>
    <x v="160"/>
    <x v="42"/>
    <x v="21"/>
  </r>
  <r>
    <x v="1"/>
    <n v="1197831"/>
    <x v="21"/>
    <x v="1"/>
    <x v="13"/>
    <s v="Birmingham"/>
    <x v="2"/>
    <n v="0.35000000000000003"/>
    <x v="34"/>
    <x v="394"/>
    <x v="550"/>
    <x v="21"/>
  </r>
  <r>
    <x v="1"/>
    <n v="1197831"/>
    <x v="21"/>
    <x v="1"/>
    <x v="13"/>
    <s v="Birmingham"/>
    <x v="3"/>
    <n v="0.35000000000000003"/>
    <x v="46"/>
    <x v="165"/>
    <x v="657"/>
    <x v="16"/>
  </r>
  <r>
    <x v="1"/>
    <n v="1197831"/>
    <x v="21"/>
    <x v="1"/>
    <x v="13"/>
    <s v="Birmingham"/>
    <x v="4"/>
    <n v="0.30000000000000004"/>
    <x v="49"/>
    <x v="395"/>
    <x v="658"/>
    <x v="18"/>
  </r>
  <r>
    <x v="1"/>
    <n v="1197831"/>
    <x v="21"/>
    <x v="1"/>
    <x v="13"/>
    <s v="Birmingham"/>
    <x v="5"/>
    <n v="0.4"/>
    <x v="34"/>
    <x v="235"/>
    <x v="659"/>
    <x v="19"/>
  </r>
  <r>
    <x v="1"/>
    <n v="1197831"/>
    <x v="22"/>
    <x v="1"/>
    <x v="13"/>
    <s v="Birmingham"/>
    <x v="0"/>
    <n v="0.20000000000000004"/>
    <x v="23"/>
    <x v="396"/>
    <x v="625"/>
    <x v="21"/>
  </r>
  <r>
    <x v="1"/>
    <n v="1197831"/>
    <x v="22"/>
    <x v="1"/>
    <x v="13"/>
    <s v="Birmingham"/>
    <x v="1"/>
    <n v="0.20000000000000004"/>
    <x v="23"/>
    <x v="396"/>
    <x v="625"/>
    <x v="21"/>
  </r>
  <r>
    <x v="1"/>
    <n v="1197831"/>
    <x v="22"/>
    <x v="1"/>
    <x v="13"/>
    <s v="Birmingham"/>
    <x v="2"/>
    <n v="0.45000000000000007"/>
    <x v="31"/>
    <x v="339"/>
    <x v="243"/>
    <x v="21"/>
  </r>
  <r>
    <x v="1"/>
    <n v="1197831"/>
    <x v="22"/>
    <x v="1"/>
    <x v="13"/>
    <s v="Birmingham"/>
    <x v="3"/>
    <n v="0.45000000000000007"/>
    <x v="32"/>
    <x v="355"/>
    <x v="660"/>
    <x v="16"/>
  </r>
  <r>
    <x v="1"/>
    <n v="1197831"/>
    <x v="22"/>
    <x v="1"/>
    <x v="13"/>
    <s v="Birmingham"/>
    <x v="4"/>
    <n v="0.49999999999999994"/>
    <x v="33"/>
    <x v="397"/>
    <x v="661"/>
    <x v="18"/>
  </r>
  <r>
    <x v="1"/>
    <n v="1197831"/>
    <x v="22"/>
    <x v="1"/>
    <x v="13"/>
    <s v="Birmingham"/>
    <x v="5"/>
    <n v="0.6"/>
    <x v="23"/>
    <x v="69"/>
    <x v="662"/>
    <x v="19"/>
  </r>
  <r>
    <x v="1"/>
    <n v="1197831"/>
    <x v="23"/>
    <x v="1"/>
    <x v="13"/>
    <s v="Birmingham"/>
    <x v="0"/>
    <n v="0.6"/>
    <x v="29"/>
    <x v="171"/>
    <x v="663"/>
    <x v="21"/>
  </r>
  <r>
    <x v="1"/>
    <n v="1197831"/>
    <x v="23"/>
    <x v="1"/>
    <x v="13"/>
    <s v="Birmingham"/>
    <x v="1"/>
    <n v="0.6"/>
    <x v="29"/>
    <x v="171"/>
    <x v="663"/>
    <x v="21"/>
  </r>
  <r>
    <x v="1"/>
    <n v="1197831"/>
    <x v="23"/>
    <x v="1"/>
    <x v="13"/>
    <s v="Birmingham"/>
    <x v="2"/>
    <n v="0.65"/>
    <x v="20"/>
    <x v="109"/>
    <x v="664"/>
    <x v="21"/>
  </r>
  <r>
    <x v="1"/>
    <n v="1197831"/>
    <x v="23"/>
    <x v="1"/>
    <x v="13"/>
    <s v="Birmingham"/>
    <x v="3"/>
    <n v="0.65"/>
    <x v="21"/>
    <x v="88"/>
    <x v="665"/>
    <x v="16"/>
  </r>
  <r>
    <x v="1"/>
    <n v="1197831"/>
    <x v="23"/>
    <x v="1"/>
    <x v="13"/>
    <s v="Birmingham"/>
    <x v="4"/>
    <n v="0.6"/>
    <x v="24"/>
    <x v="61"/>
    <x v="666"/>
    <x v="18"/>
  </r>
  <r>
    <x v="1"/>
    <n v="1197831"/>
    <x v="23"/>
    <x v="1"/>
    <x v="13"/>
    <s v="Birmingham"/>
    <x v="5"/>
    <n v="0.70000000000000007"/>
    <x v="30"/>
    <x v="103"/>
    <x v="667"/>
    <x v="19"/>
  </r>
  <r>
    <x v="0"/>
    <n v="1185732"/>
    <x v="124"/>
    <x v="0"/>
    <x v="14"/>
    <s v="Portland"/>
    <x v="0"/>
    <n v="0.4"/>
    <x v="32"/>
    <x v="207"/>
    <x v="149"/>
    <x v="2"/>
  </r>
  <r>
    <x v="0"/>
    <n v="1185732"/>
    <x v="124"/>
    <x v="0"/>
    <x v="14"/>
    <s v="Portland"/>
    <x v="1"/>
    <n v="0.4"/>
    <x v="44"/>
    <x v="123"/>
    <x v="188"/>
    <x v="2"/>
  </r>
  <r>
    <x v="0"/>
    <n v="1185732"/>
    <x v="124"/>
    <x v="0"/>
    <x v="14"/>
    <s v="Portland"/>
    <x v="2"/>
    <n v="0.30000000000000004"/>
    <x v="44"/>
    <x v="398"/>
    <x v="229"/>
    <x v="15"/>
  </r>
  <r>
    <x v="0"/>
    <n v="1185732"/>
    <x v="124"/>
    <x v="0"/>
    <x v="14"/>
    <s v="Portland"/>
    <x v="3"/>
    <n v="0.35"/>
    <x v="39"/>
    <x v="326"/>
    <x v="508"/>
    <x v="1"/>
  </r>
  <r>
    <x v="0"/>
    <n v="1185732"/>
    <x v="124"/>
    <x v="0"/>
    <x v="14"/>
    <s v="Portland"/>
    <x v="4"/>
    <n v="0.5"/>
    <x v="43"/>
    <x v="126"/>
    <x v="476"/>
    <x v="3"/>
  </r>
  <r>
    <x v="0"/>
    <n v="1185732"/>
    <x v="124"/>
    <x v="0"/>
    <x v="14"/>
    <s v="Portland"/>
    <x v="5"/>
    <n v="0.4"/>
    <x v="44"/>
    <x v="123"/>
    <x v="216"/>
    <x v="8"/>
  </r>
  <r>
    <x v="0"/>
    <n v="1185732"/>
    <x v="125"/>
    <x v="0"/>
    <x v="14"/>
    <s v="Portland"/>
    <x v="0"/>
    <n v="0.4"/>
    <x v="24"/>
    <x v="47"/>
    <x v="668"/>
    <x v="2"/>
  </r>
  <r>
    <x v="0"/>
    <n v="1185732"/>
    <x v="125"/>
    <x v="0"/>
    <x v="14"/>
    <s v="Portland"/>
    <x v="1"/>
    <n v="0.4"/>
    <x v="43"/>
    <x v="128"/>
    <x v="193"/>
    <x v="2"/>
  </r>
  <r>
    <x v="0"/>
    <n v="1185732"/>
    <x v="125"/>
    <x v="0"/>
    <x v="14"/>
    <s v="Portland"/>
    <x v="2"/>
    <n v="0.30000000000000004"/>
    <x v="41"/>
    <x v="399"/>
    <x v="355"/>
    <x v="15"/>
  </r>
  <r>
    <x v="0"/>
    <n v="1185732"/>
    <x v="125"/>
    <x v="0"/>
    <x v="14"/>
    <s v="Portland"/>
    <x v="3"/>
    <n v="0.35"/>
    <x v="42"/>
    <x v="327"/>
    <x v="611"/>
    <x v="1"/>
  </r>
  <r>
    <x v="0"/>
    <n v="1185732"/>
    <x v="125"/>
    <x v="0"/>
    <x v="14"/>
    <s v="Portland"/>
    <x v="4"/>
    <n v="0.5"/>
    <x v="43"/>
    <x v="126"/>
    <x v="476"/>
    <x v="3"/>
  </r>
  <r>
    <x v="0"/>
    <n v="1185732"/>
    <x v="125"/>
    <x v="0"/>
    <x v="14"/>
    <s v="Portland"/>
    <x v="5"/>
    <n v="0.4"/>
    <x v="44"/>
    <x v="123"/>
    <x v="216"/>
    <x v="8"/>
  </r>
  <r>
    <x v="0"/>
    <n v="1185732"/>
    <x v="126"/>
    <x v="0"/>
    <x v="14"/>
    <s v="Portland"/>
    <x v="0"/>
    <n v="0.4"/>
    <x v="54"/>
    <x v="400"/>
    <x v="669"/>
    <x v="2"/>
  </r>
  <r>
    <x v="0"/>
    <n v="1185732"/>
    <x v="126"/>
    <x v="0"/>
    <x v="14"/>
    <s v="Portland"/>
    <x v="1"/>
    <n v="0.4"/>
    <x v="37"/>
    <x v="135"/>
    <x v="670"/>
    <x v="2"/>
  </r>
  <r>
    <x v="0"/>
    <n v="1185732"/>
    <x v="126"/>
    <x v="0"/>
    <x v="14"/>
    <s v="Portland"/>
    <x v="2"/>
    <n v="0.30000000000000004"/>
    <x v="41"/>
    <x v="399"/>
    <x v="355"/>
    <x v="15"/>
  </r>
  <r>
    <x v="0"/>
    <n v="1185732"/>
    <x v="126"/>
    <x v="0"/>
    <x v="14"/>
    <s v="Portland"/>
    <x v="3"/>
    <n v="0.35"/>
    <x v="51"/>
    <x v="401"/>
    <x v="612"/>
    <x v="1"/>
  </r>
  <r>
    <x v="0"/>
    <n v="1185732"/>
    <x v="126"/>
    <x v="0"/>
    <x v="14"/>
    <s v="Portland"/>
    <x v="4"/>
    <n v="0.5"/>
    <x v="39"/>
    <x v="118"/>
    <x v="671"/>
    <x v="3"/>
  </r>
  <r>
    <x v="0"/>
    <n v="1185732"/>
    <x v="126"/>
    <x v="0"/>
    <x v="14"/>
    <s v="Portland"/>
    <x v="5"/>
    <n v="0.4"/>
    <x v="41"/>
    <x v="134"/>
    <x v="202"/>
    <x v="8"/>
  </r>
  <r>
    <x v="0"/>
    <n v="1185732"/>
    <x v="127"/>
    <x v="0"/>
    <x v="14"/>
    <s v="Portland"/>
    <x v="0"/>
    <n v="0.4"/>
    <x v="32"/>
    <x v="207"/>
    <x v="149"/>
    <x v="2"/>
  </r>
  <r>
    <x v="0"/>
    <n v="1185732"/>
    <x v="127"/>
    <x v="0"/>
    <x v="14"/>
    <s v="Portland"/>
    <x v="1"/>
    <n v="0.4"/>
    <x v="43"/>
    <x v="128"/>
    <x v="193"/>
    <x v="2"/>
  </r>
  <r>
    <x v="0"/>
    <n v="1185732"/>
    <x v="127"/>
    <x v="0"/>
    <x v="14"/>
    <s v="Portland"/>
    <x v="2"/>
    <n v="0.30000000000000004"/>
    <x v="43"/>
    <x v="362"/>
    <x v="295"/>
    <x v="15"/>
  </r>
  <r>
    <x v="0"/>
    <n v="1185732"/>
    <x v="127"/>
    <x v="0"/>
    <x v="14"/>
    <s v="Portland"/>
    <x v="3"/>
    <n v="0.35"/>
    <x v="42"/>
    <x v="327"/>
    <x v="611"/>
    <x v="1"/>
  </r>
  <r>
    <x v="0"/>
    <n v="1185732"/>
    <x v="127"/>
    <x v="0"/>
    <x v="14"/>
    <s v="Portland"/>
    <x v="4"/>
    <n v="0.5"/>
    <x v="42"/>
    <x v="316"/>
    <x v="672"/>
    <x v="3"/>
  </r>
  <r>
    <x v="0"/>
    <n v="1185732"/>
    <x v="127"/>
    <x v="0"/>
    <x v="14"/>
    <s v="Portland"/>
    <x v="5"/>
    <n v="0.4"/>
    <x v="38"/>
    <x v="124"/>
    <x v="204"/>
    <x v="8"/>
  </r>
  <r>
    <x v="0"/>
    <n v="1185732"/>
    <x v="128"/>
    <x v="0"/>
    <x v="14"/>
    <s v="Portland"/>
    <x v="0"/>
    <n v="0.54999999999999993"/>
    <x v="40"/>
    <x v="402"/>
    <x v="673"/>
    <x v="2"/>
  </r>
  <r>
    <x v="0"/>
    <n v="1185732"/>
    <x v="128"/>
    <x v="0"/>
    <x v="14"/>
    <s v="Portland"/>
    <x v="1"/>
    <n v="0.5"/>
    <x v="41"/>
    <x v="123"/>
    <x v="188"/>
    <x v="2"/>
  </r>
  <r>
    <x v="0"/>
    <n v="1185732"/>
    <x v="128"/>
    <x v="0"/>
    <x v="14"/>
    <s v="Portland"/>
    <x v="2"/>
    <n v="0.45"/>
    <x v="37"/>
    <x v="120"/>
    <x v="189"/>
    <x v="15"/>
  </r>
  <r>
    <x v="0"/>
    <n v="1185732"/>
    <x v="128"/>
    <x v="0"/>
    <x v="14"/>
    <s v="Portland"/>
    <x v="3"/>
    <n v="0.45"/>
    <x v="36"/>
    <x v="180"/>
    <x v="674"/>
    <x v="1"/>
  </r>
  <r>
    <x v="0"/>
    <n v="1185732"/>
    <x v="128"/>
    <x v="0"/>
    <x v="14"/>
    <s v="Portland"/>
    <x v="4"/>
    <n v="0.54999999999999993"/>
    <x v="43"/>
    <x v="370"/>
    <x v="292"/>
    <x v="3"/>
  </r>
  <r>
    <x v="0"/>
    <n v="1185732"/>
    <x v="128"/>
    <x v="0"/>
    <x v="14"/>
    <s v="Portland"/>
    <x v="5"/>
    <n v="0.6"/>
    <x v="35"/>
    <x v="240"/>
    <x v="45"/>
    <x v="8"/>
  </r>
  <r>
    <x v="0"/>
    <n v="1185732"/>
    <x v="129"/>
    <x v="0"/>
    <x v="14"/>
    <s v="Portland"/>
    <x v="0"/>
    <n v="0.54999999999999993"/>
    <x v="28"/>
    <x v="403"/>
    <x v="675"/>
    <x v="2"/>
  </r>
  <r>
    <x v="0"/>
    <n v="1185732"/>
    <x v="129"/>
    <x v="0"/>
    <x v="14"/>
    <s v="Portland"/>
    <x v="1"/>
    <n v="0.5"/>
    <x v="35"/>
    <x v="140"/>
    <x v="676"/>
    <x v="2"/>
  </r>
  <r>
    <x v="0"/>
    <n v="1185732"/>
    <x v="129"/>
    <x v="0"/>
    <x v="14"/>
    <s v="Portland"/>
    <x v="2"/>
    <n v="0.45"/>
    <x v="41"/>
    <x v="124"/>
    <x v="677"/>
    <x v="15"/>
  </r>
  <r>
    <x v="0"/>
    <n v="1185732"/>
    <x v="129"/>
    <x v="0"/>
    <x v="14"/>
    <s v="Portland"/>
    <x v="3"/>
    <n v="0.45"/>
    <x v="37"/>
    <x v="120"/>
    <x v="678"/>
    <x v="1"/>
  </r>
  <r>
    <x v="0"/>
    <n v="1185732"/>
    <x v="129"/>
    <x v="0"/>
    <x v="14"/>
    <s v="Portland"/>
    <x v="4"/>
    <n v="0.54999999999999993"/>
    <x v="37"/>
    <x v="119"/>
    <x v="679"/>
    <x v="3"/>
  </r>
  <r>
    <x v="0"/>
    <n v="1185732"/>
    <x v="129"/>
    <x v="0"/>
    <x v="14"/>
    <s v="Portland"/>
    <x v="5"/>
    <n v="0.6"/>
    <x v="46"/>
    <x v="212"/>
    <x v="159"/>
    <x v="8"/>
  </r>
  <r>
    <x v="0"/>
    <n v="1185732"/>
    <x v="130"/>
    <x v="0"/>
    <x v="14"/>
    <s v="Portland"/>
    <x v="0"/>
    <n v="0.54999999999999993"/>
    <x v="21"/>
    <x v="404"/>
    <x v="680"/>
    <x v="2"/>
  </r>
  <r>
    <x v="0"/>
    <n v="1185732"/>
    <x v="130"/>
    <x v="0"/>
    <x v="14"/>
    <s v="Portland"/>
    <x v="1"/>
    <n v="0.5"/>
    <x v="49"/>
    <x v="146"/>
    <x v="215"/>
    <x v="2"/>
  </r>
  <r>
    <x v="0"/>
    <n v="1185732"/>
    <x v="130"/>
    <x v="0"/>
    <x v="14"/>
    <s v="Portland"/>
    <x v="2"/>
    <n v="0.45"/>
    <x v="38"/>
    <x v="177"/>
    <x v="681"/>
    <x v="15"/>
  </r>
  <r>
    <x v="0"/>
    <n v="1185732"/>
    <x v="130"/>
    <x v="0"/>
    <x v="14"/>
    <s v="Portland"/>
    <x v="3"/>
    <n v="0.45"/>
    <x v="37"/>
    <x v="120"/>
    <x v="678"/>
    <x v="1"/>
  </r>
  <r>
    <x v="0"/>
    <n v="1185732"/>
    <x v="130"/>
    <x v="0"/>
    <x v="14"/>
    <s v="Portland"/>
    <x v="4"/>
    <n v="0.54999999999999993"/>
    <x v="41"/>
    <x v="405"/>
    <x v="682"/>
    <x v="3"/>
  </r>
  <r>
    <x v="0"/>
    <n v="1185732"/>
    <x v="130"/>
    <x v="0"/>
    <x v="14"/>
    <s v="Portland"/>
    <x v="5"/>
    <n v="0.6"/>
    <x v="48"/>
    <x v="39"/>
    <x v="192"/>
    <x v="8"/>
  </r>
  <r>
    <x v="0"/>
    <n v="1185732"/>
    <x v="131"/>
    <x v="0"/>
    <x v="14"/>
    <s v="Portland"/>
    <x v="0"/>
    <n v="0.54999999999999993"/>
    <x v="28"/>
    <x v="403"/>
    <x v="675"/>
    <x v="2"/>
  </r>
  <r>
    <x v="0"/>
    <n v="1185732"/>
    <x v="131"/>
    <x v="0"/>
    <x v="14"/>
    <s v="Portland"/>
    <x v="1"/>
    <n v="0.5"/>
    <x v="49"/>
    <x v="146"/>
    <x v="215"/>
    <x v="2"/>
  </r>
  <r>
    <x v="0"/>
    <n v="1185732"/>
    <x v="131"/>
    <x v="0"/>
    <x v="14"/>
    <s v="Portland"/>
    <x v="2"/>
    <n v="0.45"/>
    <x v="38"/>
    <x v="177"/>
    <x v="681"/>
    <x v="15"/>
  </r>
  <r>
    <x v="0"/>
    <n v="1185732"/>
    <x v="131"/>
    <x v="0"/>
    <x v="14"/>
    <s v="Portland"/>
    <x v="3"/>
    <n v="0.45"/>
    <x v="37"/>
    <x v="120"/>
    <x v="678"/>
    <x v="1"/>
  </r>
  <r>
    <x v="0"/>
    <n v="1185732"/>
    <x v="131"/>
    <x v="0"/>
    <x v="14"/>
    <s v="Portland"/>
    <x v="4"/>
    <n v="0.54999999999999993"/>
    <x v="43"/>
    <x v="370"/>
    <x v="292"/>
    <x v="3"/>
  </r>
  <r>
    <x v="0"/>
    <n v="1185732"/>
    <x v="131"/>
    <x v="0"/>
    <x v="14"/>
    <s v="Portland"/>
    <x v="5"/>
    <n v="0.6"/>
    <x v="46"/>
    <x v="212"/>
    <x v="159"/>
    <x v="8"/>
  </r>
  <r>
    <x v="0"/>
    <n v="1185732"/>
    <x v="132"/>
    <x v="0"/>
    <x v="14"/>
    <s v="Portland"/>
    <x v="0"/>
    <n v="0.54999999999999993"/>
    <x v="32"/>
    <x v="357"/>
    <x v="683"/>
    <x v="2"/>
  </r>
  <r>
    <x v="0"/>
    <n v="1185732"/>
    <x v="132"/>
    <x v="0"/>
    <x v="14"/>
    <s v="Portland"/>
    <x v="1"/>
    <n v="0.5"/>
    <x v="44"/>
    <x v="142"/>
    <x v="209"/>
    <x v="2"/>
  </r>
  <r>
    <x v="0"/>
    <n v="1185732"/>
    <x v="132"/>
    <x v="0"/>
    <x v="14"/>
    <s v="Portland"/>
    <x v="2"/>
    <n v="0.45"/>
    <x v="43"/>
    <x v="321"/>
    <x v="499"/>
    <x v="15"/>
  </r>
  <r>
    <x v="0"/>
    <n v="1185732"/>
    <x v="132"/>
    <x v="0"/>
    <x v="14"/>
    <s v="Portland"/>
    <x v="3"/>
    <n v="0.45"/>
    <x v="36"/>
    <x v="180"/>
    <x v="674"/>
    <x v="1"/>
  </r>
  <r>
    <x v="0"/>
    <n v="1185732"/>
    <x v="132"/>
    <x v="0"/>
    <x v="14"/>
    <s v="Portland"/>
    <x v="4"/>
    <n v="0.54999999999999993"/>
    <x v="36"/>
    <x v="179"/>
    <x v="684"/>
    <x v="3"/>
  </r>
  <r>
    <x v="0"/>
    <n v="1185732"/>
    <x v="132"/>
    <x v="0"/>
    <x v="14"/>
    <s v="Portland"/>
    <x v="5"/>
    <n v="0.6"/>
    <x v="38"/>
    <x v="198"/>
    <x v="303"/>
    <x v="8"/>
  </r>
  <r>
    <x v="0"/>
    <n v="1185732"/>
    <x v="133"/>
    <x v="0"/>
    <x v="14"/>
    <s v="Portland"/>
    <x v="0"/>
    <n v="0.6"/>
    <x v="47"/>
    <x v="50"/>
    <x v="99"/>
    <x v="2"/>
  </r>
  <r>
    <x v="0"/>
    <n v="1185732"/>
    <x v="133"/>
    <x v="0"/>
    <x v="14"/>
    <s v="Portland"/>
    <x v="1"/>
    <n v="0.55000000000000004"/>
    <x v="38"/>
    <x v="116"/>
    <x v="180"/>
    <x v="2"/>
  </r>
  <r>
    <x v="0"/>
    <n v="1185732"/>
    <x v="133"/>
    <x v="0"/>
    <x v="14"/>
    <s v="Portland"/>
    <x v="2"/>
    <n v="0.55000000000000004"/>
    <x v="36"/>
    <x v="389"/>
    <x v="633"/>
    <x v="15"/>
  </r>
  <r>
    <x v="0"/>
    <n v="1185732"/>
    <x v="133"/>
    <x v="0"/>
    <x v="14"/>
    <s v="Portland"/>
    <x v="3"/>
    <n v="0.55000000000000004"/>
    <x v="39"/>
    <x v="189"/>
    <x v="685"/>
    <x v="1"/>
  </r>
  <r>
    <x v="0"/>
    <n v="1185732"/>
    <x v="133"/>
    <x v="0"/>
    <x v="14"/>
    <s v="Portland"/>
    <x v="4"/>
    <n v="0.65"/>
    <x v="39"/>
    <x v="406"/>
    <x v="686"/>
    <x v="3"/>
  </r>
  <r>
    <x v="0"/>
    <n v="1185732"/>
    <x v="133"/>
    <x v="0"/>
    <x v="14"/>
    <s v="Portland"/>
    <x v="5"/>
    <n v="0.7"/>
    <x v="38"/>
    <x v="151"/>
    <x v="149"/>
    <x v="8"/>
  </r>
  <r>
    <x v="0"/>
    <n v="1185732"/>
    <x v="134"/>
    <x v="0"/>
    <x v="14"/>
    <s v="Portland"/>
    <x v="0"/>
    <n v="0.65"/>
    <x v="48"/>
    <x v="239"/>
    <x v="363"/>
    <x v="2"/>
  </r>
  <r>
    <x v="0"/>
    <n v="1185732"/>
    <x v="134"/>
    <x v="0"/>
    <x v="14"/>
    <s v="Portland"/>
    <x v="1"/>
    <n v="0.55000000000000004"/>
    <x v="41"/>
    <x v="130"/>
    <x v="195"/>
    <x v="2"/>
  </r>
  <r>
    <x v="0"/>
    <n v="1185732"/>
    <x v="134"/>
    <x v="0"/>
    <x v="14"/>
    <s v="Portland"/>
    <x v="2"/>
    <n v="0.55000000000000004"/>
    <x v="50"/>
    <x v="407"/>
    <x v="687"/>
    <x v="15"/>
  </r>
  <r>
    <x v="0"/>
    <n v="1185732"/>
    <x v="134"/>
    <x v="0"/>
    <x v="14"/>
    <s v="Portland"/>
    <x v="3"/>
    <n v="0.55000000000000004"/>
    <x v="37"/>
    <x v="117"/>
    <x v="281"/>
    <x v="1"/>
  </r>
  <r>
    <x v="0"/>
    <n v="1185732"/>
    <x v="134"/>
    <x v="0"/>
    <x v="14"/>
    <s v="Portland"/>
    <x v="4"/>
    <n v="0.65"/>
    <x v="43"/>
    <x v="145"/>
    <x v="283"/>
    <x v="3"/>
  </r>
  <r>
    <x v="0"/>
    <n v="1185732"/>
    <x v="134"/>
    <x v="0"/>
    <x v="14"/>
    <s v="Portland"/>
    <x v="5"/>
    <n v="0.7"/>
    <x v="44"/>
    <x v="157"/>
    <x v="668"/>
    <x v="8"/>
  </r>
  <r>
    <x v="0"/>
    <n v="1185732"/>
    <x v="135"/>
    <x v="0"/>
    <x v="14"/>
    <s v="Portland"/>
    <x v="0"/>
    <n v="0.65"/>
    <x v="34"/>
    <x v="197"/>
    <x v="327"/>
    <x v="2"/>
  </r>
  <r>
    <x v="0"/>
    <n v="1185732"/>
    <x v="135"/>
    <x v="0"/>
    <x v="14"/>
    <s v="Portland"/>
    <x v="1"/>
    <n v="0.55000000000000004"/>
    <x v="35"/>
    <x v="408"/>
    <x v="688"/>
    <x v="2"/>
  </r>
  <r>
    <x v="0"/>
    <n v="1185732"/>
    <x v="135"/>
    <x v="0"/>
    <x v="14"/>
    <s v="Portland"/>
    <x v="2"/>
    <n v="0.55000000000000004"/>
    <x v="44"/>
    <x v="140"/>
    <x v="309"/>
    <x v="15"/>
  </r>
  <r>
    <x v="0"/>
    <n v="1185732"/>
    <x v="135"/>
    <x v="0"/>
    <x v="14"/>
    <s v="Portland"/>
    <x v="3"/>
    <n v="0.55000000000000004"/>
    <x v="41"/>
    <x v="130"/>
    <x v="285"/>
    <x v="1"/>
  </r>
  <r>
    <x v="0"/>
    <n v="1185732"/>
    <x v="135"/>
    <x v="0"/>
    <x v="14"/>
    <s v="Portland"/>
    <x v="4"/>
    <n v="0.65"/>
    <x v="41"/>
    <x v="194"/>
    <x v="408"/>
    <x v="3"/>
  </r>
  <r>
    <x v="0"/>
    <n v="1185732"/>
    <x v="135"/>
    <x v="0"/>
    <x v="14"/>
    <s v="Portland"/>
    <x v="5"/>
    <n v="0.7"/>
    <x v="49"/>
    <x v="193"/>
    <x v="99"/>
    <x v="8"/>
  </r>
  <r>
    <x v="2"/>
    <n v="1128299"/>
    <x v="136"/>
    <x v="2"/>
    <x v="15"/>
    <s v="Anchorage"/>
    <x v="0"/>
    <n v="0.35000000000000003"/>
    <x v="48"/>
    <x v="342"/>
    <x v="689"/>
    <x v="3"/>
  </r>
  <r>
    <x v="2"/>
    <n v="1128299"/>
    <x v="136"/>
    <x v="2"/>
    <x v="15"/>
    <s v="Anchorage"/>
    <x v="1"/>
    <n v="0.45"/>
    <x v="48"/>
    <x v="153"/>
    <x v="293"/>
    <x v="6"/>
  </r>
  <r>
    <x v="2"/>
    <n v="1128299"/>
    <x v="136"/>
    <x v="2"/>
    <x v="15"/>
    <s v="Anchorage"/>
    <x v="2"/>
    <n v="0.45"/>
    <x v="48"/>
    <x v="153"/>
    <x v="690"/>
    <x v="3"/>
  </r>
  <r>
    <x v="2"/>
    <n v="1128299"/>
    <x v="136"/>
    <x v="2"/>
    <x v="15"/>
    <s v="Anchorage"/>
    <x v="3"/>
    <n v="0.45"/>
    <x v="38"/>
    <x v="177"/>
    <x v="691"/>
    <x v="3"/>
  </r>
  <r>
    <x v="2"/>
    <n v="1128299"/>
    <x v="136"/>
    <x v="2"/>
    <x v="15"/>
    <s v="Anchorage"/>
    <x v="4"/>
    <n v="0.5"/>
    <x v="37"/>
    <x v="131"/>
    <x v="506"/>
    <x v="11"/>
  </r>
  <r>
    <x v="2"/>
    <n v="1128299"/>
    <x v="136"/>
    <x v="2"/>
    <x v="15"/>
    <s v="Anchorage"/>
    <x v="5"/>
    <n v="0.45"/>
    <x v="33"/>
    <x v="172"/>
    <x v="308"/>
    <x v="8"/>
  </r>
  <r>
    <x v="2"/>
    <n v="1128299"/>
    <x v="79"/>
    <x v="2"/>
    <x v="15"/>
    <s v="Anchorage"/>
    <x v="0"/>
    <n v="0.35000000000000003"/>
    <x v="34"/>
    <x v="394"/>
    <x v="692"/>
    <x v="3"/>
  </r>
  <r>
    <x v="2"/>
    <n v="1128299"/>
    <x v="79"/>
    <x v="2"/>
    <x v="15"/>
    <s v="Anchorage"/>
    <x v="1"/>
    <n v="0.45"/>
    <x v="48"/>
    <x v="153"/>
    <x v="293"/>
    <x v="6"/>
  </r>
  <r>
    <x v="2"/>
    <n v="1128299"/>
    <x v="79"/>
    <x v="2"/>
    <x v="15"/>
    <s v="Anchorage"/>
    <x v="2"/>
    <n v="0.45"/>
    <x v="48"/>
    <x v="153"/>
    <x v="690"/>
    <x v="3"/>
  </r>
  <r>
    <x v="2"/>
    <n v="1128299"/>
    <x v="79"/>
    <x v="2"/>
    <x v="15"/>
    <s v="Anchorage"/>
    <x v="3"/>
    <n v="0.45"/>
    <x v="38"/>
    <x v="177"/>
    <x v="691"/>
    <x v="3"/>
  </r>
  <r>
    <x v="2"/>
    <n v="1128299"/>
    <x v="79"/>
    <x v="2"/>
    <x v="15"/>
    <s v="Anchorage"/>
    <x v="4"/>
    <n v="0.5"/>
    <x v="43"/>
    <x v="126"/>
    <x v="486"/>
    <x v="11"/>
  </r>
  <r>
    <x v="2"/>
    <n v="1128299"/>
    <x v="79"/>
    <x v="2"/>
    <x v="15"/>
    <s v="Anchorage"/>
    <x v="5"/>
    <n v="0.45"/>
    <x v="45"/>
    <x v="151"/>
    <x v="149"/>
    <x v="8"/>
  </r>
  <r>
    <x v="2"/>
    <n v="1128299"/>
    <x v="137"/>
    <x v="2"/>
    <x v="15"/>
    <s v="Anchorage"/>
    <x v="0"/>
    <n v="0.45"/>
    <x v="24"/>
    <x v="39"/>
    <x v="156"/>
    <x v="3"/>
  </r>
  <r>
    <x v="2"/>
    <n v="1128299"/>
    <x v="137"/>
    <x v="2"/>
    <x v="15"/>
    <s v="Anchorage"/>
    <x v="1"/>
    <n v="0.54999999999999993"/>
    <x v="45"/>
    <x v="237"/>
    <x v="195"/>
    <x v="6"/>
  </r>
  <r>
    <x v="2"/>
    <n v="1128299"/>
    <x v="137"/>
    <x v="2"/>
    <x v="15"/>
    <s v="Anchorage"/>
    <x v="2"/>
    <n v="0.59999999999999987"/>
    <x v="48"/>
    <x v="381"/>
    <x v="693"/>
    <x v="3"/>
  </r>
  <r>
    <x v="2"/>
    <n v="1128299"/>
    <x v="137"/>
    <x v="2"/>
    <x v="15"/>
    <s v="Anchorage"/>
    <x v="3"/>
    <n v="0.54999999999999993"/>
    <x v="35"/>
    <x v="409"/>
    <x v="694"/>
    <x v="3"/>
  </r>
  <r>
    <x v="2"/>
    <n v="1128299"/>
    <x v="137"/>
    <x v="2"/>
    <x v="15"/>
    <s v="Anchorage"/>
    <x v="4"/>
    <n v="0.6"/>
    <x v="36"/>
    <x v="126"/>
    <x v="486"/>
    <x v="11"/>
  </r>
  <r>
    <x v="2"/>
    <n v="1128299"/>
    <x v="137"/>
    <x v="2"/>
    <x v="15"/>
    <s v="Anchorage"/>
    <x v="5"/>
    <n v="0.54999999999999993"/>
    <x v="46"/>
    <x v="410"/>
    <x v="695"/>
    <x v="8"/>
  </r>
  <r>
    <x v="2"/>
    <n v="1128299"/>
    <x v="138"/>
    <x v="2"/>
    <x v="15"/>
    <s v="Anchorage"/>
    <x v="0"/>
    <n v="0.6"/>
    <x v="24"/>
    <x v="61"/>
    <x v="158"/>
    <x v="3"/>
  </r>
  <r>
    <x v="2"/>
    <n v="1128299"/>
    <x v="138"/>
    <x v="2"/>
    <x v="15"/>
    <s v="Anchorage"/>
    <x v="1"/>
    <n v="0.65"/>
    <x v="49"/>
    <x v="212"/>
    <x v="696"/>
    <x v="6"/>
  </r>
  <r>
    <x v="2"/>
    <n v="1128299"/>
    <x v="138"/>
    <x v="2"/>
    <x v="15"/>
    <s v="Anchorage"/>
    <x v="2"/>
    <n v="0.65"/>
    <x v="45"/>
    <x v="154"/>
    <x v="315"/>
    <x v="3"/>
  </r>
  <r>
    <x v="2"/>
    <n v="1128299"/>
    <x v="138"/>
    <x v="2"/>
    <x v="15"/>
    <s v="Anchorage"/>
    <x v="3"/>
    <n v="0.5"/>
    <x v="44"/>
    <x v="142"/>
    <x v="697"/>
    <x v="3"/>
  </r>
  <r>
    <x v="2"/>
    <n v="1128299"/>
    <x v="138"/>
    <x v="2"/>
    <x v="15"/>
    <s v="Anchorage"/>
    <x v="4"/>
    <n v="0.55000000000000004"/>
    <x v="43"/>
    <x v="188"/>
    <x v="698"/>
    <x v="11"/>
  </r>
  <r>
    <x v="2"/>
    <n v="1128299"/>
    <x v="138"/>
    <x v="2"/>
    <x v="15"/>
    <s v="Anchorage"/>
    <x v="5"/>
    <n v="0.70000000000000007"/>
    <x v="46"/>
    <x v="154"/>
    <x v="167"/>
    <x v="8"/>
  </r>
  <r>
    <x v="2"/>
    <n v="1128299"/>
    <x v="139"/>
    <x v="2"/>
    <x v="15"/>
    <s v="Anchorage"/>
    <x v="0"/>
    <n v="0.54999999999999993"/>
    <x v="28"/>
    <x v="403"/>
    <x v="699"/>
    <x v="3"/>
  </r>
  <r>
    <x v="2"/>
    <n v="1128299"/>
    <x v="139"/>
    <x v="2"/>
    <x v="15"/>
    <s v="Anchorage"/>
    <x v="1"/>
    <n v="0.6"/>
    <x v="48"/>
    <x v="39"/>
    <x v="354"/>
    <x v="6"/>
  </r>
  <r>
    <x v="2"/>
    <n v="1128299"/>
    <x v="139"/>
    <x v="2"/>
    <x v="15"/>
    <s v="Anchorage"/>
    <x v="2"/>
    <n v="0.6"/>
    <x v="48"/>
    <x v="39"/>
    <x v="156"/>
    <x v="3"/>
  </r>
  <r>
    <x v="2"/>
    <n v="1128299"/>
    <x v="139"/>
    <x v="2"/>
    <x v="15"/>
    <s v="Anchorage"/>
    <x v="3"/>
    <n v="0.54999999999999993"/>
    <x v="35"/>
    <x v="409"/>
    <x v="694"/>
    <x v="3"/>
  </r>
  <r>
    <x v="2"/>
    <n v="1128299"/>
    <x v="139"/>
    <x v="2"/>
    <x v="15"/>
    <s v="Anchorage"/>
    <x v="4"/>
    <n v="0.6"/>
    <x v="37"/>
    <x v="202"/>
    <x v="480"/>
    <x v="11"/>
  </r>
  <r>
    <x v="2"/>
    <n v="1128299"/>
    <x v="139"/>
    <x v="2"/>
    <x v="15"/>
    <s v="Anchorage"/>
    <x v="5"/>
    <n v="0.75"/>
    <x v="34"/>
    <x v="214"/>
    <x v="700"/>
    <x v="8"/>
  </r>
  <r>
    <x v="2"/>
    <n v="1128299"/>
    <x v="83"/>
    <x v="2"/>
    <x v="15"/>
    <s v="Anchorage"/>
    <x v="0"/>
    <n v="0.7"/>
    <x v="27"/>
    <x v="411"/>
    <x v="701"/>
    <x v="3"/>
  </r>
  <r>
    <x v="2"/>
    <n v="1128299"/>
    <x v="83"/>
    <x v="2"/>
    <x v="15"/>
    <s v="Anchorage"/>
    <x v="1"/>
    <n v="0.75"/>
    <x v="25"/>
    <x v="6"/>
    <x v="192"/>
    <x v="6"/>
  </r>
  <r>
    <x v="2"/>
    <n v="1128299"/>
    <x v="83"/>
    <x v="2"/>
    <x v="15"/>
    <s v="Anchorage"/>
    <x v="2"/>
    <n v="0.75"/>
    <x v="25"/>
    <x v="6"/>
    <x v="58"/>
    <x v="3"/>
  </r>
  <r>
    <x v="2"/>
    <n v="1128299"/>
    <x v="83"/>
    <x v="2"/>
    <x v="15"/>
    <s v="Anchorage"/>
    <x v="3"/>
    <n v="0.75"/>
    <x v="34"/>
    <x v="214"/>
    <x v="702"/>
    <x v="3"/>
  </r>
  <r>
    <x v="2"/>
    <n v="1128299"/>
    <x v="83"/>
    <x v="2"/>
    <x v="15"/>
    <s v="Anchorage"/>
    <x v="4"/>
    <n v="0.85000000000000009"/>
    <x v="45"/>
    <x v="253"/>
    <x v="350"/>
    <x v="11"/>
  </r>
  <r>
    <x v="2"/>
    <n v="1128299"/>
    <x v="83"/>
    <x v="2"/>
    <x v="15"/>
    <s v="Anchorage"/>
    <x v="5"/>
    <n v="1"/>
    <x v="26"/>
    <x v="19"/>
    <x v="703"/>
    <x v="8"/>
  </r>
  <r>
    <x v="2"/>
    <n v="1128299"/>
    <x v="140"/>
    <x v="2"/>
    <x v="15"/>
    <s v="Anchorage"/>
    <x v="0"/>
    <n v="0.8"/>
    <x v="9"/>
    <x v="412"/>
    <x v="60"/>
    <x v="3"/>
  </r>
  <r>
    <x v="2"/>
    <n v="1128299"/>
    <x v="140"/>
    <x v="2"/>
    <x v="15"/>
    <s v="Anchorage"/>
    <x v="1"/>
    <n v="0.85000000000000009"/>
    <x v="26"/>
    <x v="413"/>
    <x v="704"/>
    <x v="6"/>
  </r>
  <r>
    <x v="2"/>
    <n v="1128299"/>
    <x v="140"/>
    <x v="2"/>
    <x v="15"/>
    <s v="Anchorage"/>
    <x v="2"/>
    <n v="0.85000000000000009"/>
    <x v="25"/>
    <x v="414"/>
    <x v="651"/>
    <x v="3"/>
  </r>
  <r>
    <x v="2"/>
    <n v="1128299"/>
    <x v="140"/>
    <x v="2"/>
    <x v="15"/>
    <s v="Anchorage"/>
    <x v="3"/>
    <n v="0.8"/>
    <x v="24"/>
    <x v="2"/>
    <x v="164"/>
    <x v="3"/>
  </r>
  <r>
    <x v="2"/>
    <n v="1128299"/>
    <x v="140"/>
    <x v="2"/>
    <x v="15"/>
    <s v="Anchorage"/>
    <x v="4"/>
    <n v="0.85000000000000009"/>
    <x v="21"/>
    <x v="415"/>
    <x v="705"/>
    <x v="11"/>
  </r>
  <r>
    <x v="2"/>
    <n v="1128299"/>
    <x v="140"/>
    <x v="2"/>
    <x v="15"/>
    <s v="Anchorage"/>
    <x v="5"/>
    <n v="1"/>
    <x v="21"/>
    <x v="21"/>
    <x v="706"/>
    <x v="8"/>
  </r>
  <r>
    <x v="2"/>
    <n v="1128299"/>
    <x v="141"/>
    <x v="2"/>
    <x v="15"/>
    <s v="Anchorage"/>
    <x v="0"/>
    <n v="0.85000000000000009"/>
    <x v="30"/>
    <x v="416"/>
    <x v="371"/>
    <x v="3"/>
  </r>
  <r>
    <x v="2"/>
    <n v="1128299"/>
    <x v="141"/>
    <x v="2"/>
    <x v="15"/>
    <s v="Anchorage"/>
    <x v="1"/>
    <n v="0.75000000000000011"/>
    <x v="27"/>
    <x v="417"/>
    <x v="707"/>
    <x v="6"/>
  </r>
  <r>
    <x v="2"/>
    <n v="1128299"/>
    <x v="141"/>
    <x v="2"/>
    <x v="15"/>
    <s v="Anchorage"/>
    <x v="2"/>
    <n v="0.70000000000000007"/>
    <x v="25"/>
    <x v="81"/>
    <x v="150"/>
    <x v="3"/>
  </r>
  <r>
    <x v="2"/>
    <n v="1128299"/>
    <x v="141"/>
    <x v="2"/>
    <x v="15"/>
    <s v="Anchorage"/>
    <x v="3"/>
    <n v="0.70000000000000007"/>
    <x v="28"/>
    <x v="244"/>
    <x v="500"/>
    <x v="3"/>
  </r>
  <r>
    <x v="2"/>
    <n v="1128299"/>
    <x v="141"/>
    <x v="2"/>
    <x v="15"/>
    <s v="Anchorage"/>
    <x v="4"/>
    <n v="0.7"/>
    <x v="28"/>
    <x v="418"/>
    <x v="708"/>
    <x v="11"/>
  </r>
  <r>
    <x v="2"/>
    <n v="1128299"/>
    <x v="141"/>
    <x v="2"/>
    <x v="15"/>
    <s v="Anchorage"/>
    <x v="5"/>
    <n v="0.75"/>
    <x v="45"/>
    <x v="48"/>
    <x v="150"/>
    <x v="8"/>
  </r>
  <r>
    <x v="2"/>
    <n v="1128299"/>
    <x v="142"/>
    <x v="2"/>
    <x v="15"/>
    <s v="Anchorage"/>
    <x v="0"/>
    <n v="0.65000000000000013"/>
    <x v="21"/>
    <x v="222"/>
    <x v="424"/>
    <x v="3"/>
  </r>
  <r>
    <x v="2"/>
    <n v="1128299"/>
    <x v="142"/>
    <x v="2"/>
    <x v="15"/>
    <s v="Anchorage"/>
    <x v="1"/>
    <n v="0.70000000000000018"/>
    <x v="21"/>
    <x v="419"/>
    <x v="709"/>
    <x v="6"/>
  </r>
  <r>
    <x v="2"/>
    <n v="1128299"/>
    <x v="142"/>
    <x v="2"/>
    <x v="15"/>
    <s v="Anchorage"/>
    <x v="2"/>
    <n v="0.65000000000000013"/>
    <x v="48"/>
    <x v="420"/>
    <x v="710"/>
    <x v="3"/>
  </r>
  <r>
    <x v="2"/>
    <n v="1128299"/>
    <x v="142"/>
    <x v="2"/>
    <x v="15"/>
    <s v="Anchorage"/>
    <x v="3"/>
    <n v="0.65000000000000013"/>
    <x v="46"/>
    <x v="421"/>
    <x v="711"/>
    <x v="3"/>
  </r>
  <r>
    <x v="2"/>
    <n v="1128299"/>
    <x v="142"/>
    <x v="2"/>
    <x v="15"/>
    <s v="Anchorage"/>
    <x v="4"/>
    <n v="0.75000000000000011"/>
    <x v="45"/>
    <x v="195"/>
    <x v="197"/>
    <x v="11"/>
  </r>
  <r>
    <x v="2"/>
    <n v="1128299"/>
    <x v="142"/>
    <x v="2"/>
    <x v="15"/>
    <s v="Anchorage"/>
    <x v="5"/>
    <n v="0.6"/>
    <x v="48"/>
    <x v="39"/>
    <x v="192"/>
    <x v="8"/>
  </r>
  <r>
    <x v="2"/>
    <n v="1128299"/>
    <x v="87"/>
    <x v="2"/>
    <x v="15"/>
    <s v="Anchorage"/>
    <x v="0"/>
    <n v="0.55000000000000004"/>
    <x v="34"/>
    <x v="356"/>
    <x v="712"/>
    <x v="3"/>
  </r>
  <r>
    <x v="2"/>
    <n v="1128299"/>
    <x v="87"/>
    <x v="2"/>
    <x v="15"/>
    <s v="Anchorage"/>
    <x v="1"/>
    <n v="0.65000000000000013"/>
    <x v="34"/>
    <x v="422"/>
    <x v="713"/>
    <x v="6"/>
  </r>
  <r>
    <x v="2"/>
    <n v="1128299"/>
    <x v="87"/>
    <x v="2"/>
    <x v="15"/>
    <s v="Anchorage"/>
    <x v="2"/>
    <n v="0.60000000000000009"/>
    <x v="49"/>
    <x v="166"/>
    <x v="714"/>
    <x v="3"/>
  </r>
  <r>
    <x v="2"/>
    <n v="1128299"/>
    <x v="87"/>
    <x v="2"/>
    <x v="15"/>
    <s v="Anchorage"/>
    <x v="3"/>
    <n v="0.55000000000000004"/>
    <x v="35"/>
    <x v="408"/>
    <x v="715"/>
    <x v="3"/>
  </r>
  <r>
    <x v="2"/>
    <n v="1128299"/>
    <x v="87"/>
    <x v="2"/>
    <x v="15"/>
    <s v="Anchorage"/>
    <x v="4"/>
    <n v="0.65"/>
    <x v="44"/>
    <x v="132"/>
    <x v="283"/>
    <x v="11"/>
  </r>
  <r>
    <x v="2"/>
    <n v="1128299"/>
    <x v="87"/>
    <x v="2"/>
    <x v="15"/>
    <s v="Anchorage"/>
    <x v="5"/>
    <n v="0.70000000000000007"/>
    <x v="49"/>
    <x v="193"/>
    <x v="99"/>
    <x v="8"/>
  </r>
  <r>
    <x v="2"/>
    <n v="1128299"/>
    <x v="143"/>
    <x v="2"/>
    <x v="15"/>
    <s v="Anchorage"/>
    <x v="0"/>
    <n v="0.55000000000000004"/>
    <x v="28"/>
    <x v="170"/>
    <x v="716"/>
    <x v="3"/>
  </r>
  <r>
    <x v="2"/>
    <n v="1128299"/>
    <x v="143"/>
    <x v="2"/>
    <x v="15"/>
    <s v="Anchorage"/>
    <x v="1"/>
    <n v="0.60000000000000009"/>
    <x v="25"/>
    <x v="215"/>
    <x v="333"/>
    <x v="6"/>
  </r>
  <r>
    <x v="2"/>
    <n v="1128299"/>
    <x v="143"/>
    <x v="2"/>
    <x v="15"/>
    <s v="Anchorage"/>
    <x v="2"/>
    <n v="0.55000000000000004"/>
    <x v="33"/>
    <x v="256"/>
    <x v="717"/>
    <x v="3"/>
  </r>
  <r>
    <x v="2"/>
    <n v="1128299"/>
    <x v="143"/>
    <x v="2"/>
    <x v="15"/>
    <s v="Anchorage"/>
    <x v="3"/>
    <n v="0.65000000000000013"/>
    <x v="47"/>
    <x v="251"/>
    <x v="718"/>
    <x v="3"/>
  </r>
  <r>
    <x v="2"/>
    <n v="1128299"/>
    <x v="143"/>
    <x v="2"/>
    <x v="15"/>
    <s v="Anchorage"/>
    <x v="4"/>
    <n v="0.85000000000000009"/>
    <x v="48"/>
    <x v="260"/>
    <x v="719"/>
    <x v="11"/>
  </r>
  <r>
    <x v="2"/>
    <n v="1128299"/>
    <x v="143"/>
    <x v="2"/>
    <x v="15"/>
    <s v="Anchorage"/>
    <x v="5"/>
    <n v="0.90000000000000013"/>
    <x v="24"/>
    <x v="276"/>
    <x v="720"/>
    <x v="8"/>
  </r>
  <r>
    <x v="2"/>
    <n v="1128299"/>
    <x v="144"/>
    <x v="2"/>
    <x v="15"/>
    <s v="Anchorage"/>
    <x v="0"/>
    <n v="0.75000000000000011"/>
    <x v="20"/>
    <x v="103"/>
    <x v="721"/>
    <x v="3"/>
  </r>
  <r>
    <x v="2"/>
    <n v="1128299"/>
    <x v="144"/>
    <x v="2"/>
    <x v="15"/>
    <s v="Anchorage"/>
    <x v="1"/>
    <n v="0.8500000000000002"/>
    <x v="20"/>
    <x v="423"/>
    <x v="722"/>
    <x v="6"/>
  </r>
  <r>
    <x v="2"/>
    <n v="1128299"/>
    <x v="144"/>
    <x v="2"/>
    <x v="15"/>
    <s v="Anchorage"/>
    <x v="2"/>
    <n v="0.80000000000000016"/>
    <x v="24"/>
    <x v="257"/>
    <x v="723"/>
    <x v="3"/>
  </r>
  <r>
    <x v="2"/>
    <n v="1128299"/>
    <x v="144"/>
    <x v="2"/>
    <x v="15"/>
    <s v="Anchorage"/>
    <x v="3"/>
    <n v="0.80000000000000016"/>
    <x v="24"/>
    <x v="257"/>
    <x v="723"/>
    <x v="3"/>
  </r>
  <r>
    <x v="2"/>
    <n v="1128299"/>
    <x v="144"/>
    <x v="2"/>
    <x v="15"/>
    <s v="Anchorage"/>
    <x v="4"/>
    <n v="0.90000000000000013"/>
    <x v="33"/>
    <x v="281"/>
    <x v="524"/>
    <x v="11"/>
  </r>
  <r>
    <x v="2"/>
    <n v="1128299"/>
    <x v="144"/>
    <x v="2"/>
    <x v="15"/>
    <s v="Anchorage"/>
    <x v="5"/>
    <n v="0.95000000000000018"/>
    <x v="28"/>
    <x v="424"/>
    <x v="724"/>
    <x v="8"/>
  </r>
  <r>
    <x v="2"/>
    <n v="1128299"/>
    <x v="102"/>
    <x v="2"/>
    <x v="16"/>
    <s v="Honolulu"/>
    <x v="0"/>
    <n v="0.4"/>
    <x v="33"/>
    <x v="234"/>
    <x v="725"/>
    <x v="1"/>
  </r>
  <r>
    <x v="2"/>
    <n v="1128299"/>
    <x v="102"/>
    <x v="2"/>
    <x v="16"/>
    <s v="Honolulu"/>
    <x v="1"/>
    <n v="0.5"/>
    <x v="33"/>
    <x v="43"/>
    <x v="726"/>
    <x v="3"/>
  </r>
  <r>
    <x v="2"/>
    <n v="1128299"/>
    <x v="102"/>
    <x v="2"/>
    <x v="16"/>
    <s v="Honolulu"/>
    <x v="2"/>
    <n v="0.5"/>
    <x v="33"/>
    <x v="43"/>
    <x v="402"/>
    <x v="1"/>
  </r>
  <r>
    <x v="2"/>
    <n v="1128299"/>
    <x v="102"/>
    <x v="2"/>
    <x v="16"/>
    <s v="Honolulu"/>
    <x v="3"/>
    <n v="0.5"/>
    <x v="35"/>
    <x v="140"/>
    <x v="291"/>
    <x v="1"/>
  </r>
  <r>
    <x v="2"/>
    <n v="1128299"/>
    <x v="102"/>
    <x v="2"/>
    <x v="16"/>
    <s v="Honolulu"/>
    <x v="4"/>
    <n v="0.55000000000000004"/>
    <x v="38"/>
    <x v="116"/>
    <x v="727"/>
    <x v="6"/>
  </r>
  <r>
    <x v="2"/>
    <n v="1128299"/>
    <x v="102"/>
    <x v="2"/>
    <x v="16"/>
    <s v="Honolulu"/>
    <x v="5"/>
    <n v="0.5"/>
    <x v="34"/>
    <x v="351"/>
    <x v="728"/>
    <x v="4"/>
  </r>
  <r>
    <x v="2"/>
    <n v="1128299"/>
    <x v="103"/>
    <x v="2"/>
    <x v="16"/>
    <s v="Honolulu"/>
    <x v="0"/>
    <n v="0.4"/>
    <x v="28"/>
    <x v="193"/>
    <x v="149"/>
    <x v="1"/>
  </r>
  <r>
    <x v="2"/>
    <n v="1128299"/>
    <x v="103"/>
    <x v="2"/>
    <x v="16"/>
    <s v="Honolulu"/>
    <x v="1"/>
    <n v="0.5"/>
    <x v="33"/>
    <x v="43"/>
    <x v="726"/>
    <x v="3"/>
  </r>
  <r>
    <x v="2"/>
    <n v="1128299"/>
    <x v="103"/>
    <x v="2"/>
    <x v="16"/>
    <s v="Honolulu"/>
    <x v="2"/>
    <n v="0.5"/>
    <x v="33"/>
    <x v="43"/>
    <x v="402"/>
    <x v="1"/>
  </r>
  <r>
    <x v="2"/>
    <n v="1128299"/>
    <x v="103"/>
    <x v="2"/>
    <x v="16"/>
    <s v="Honolulu"/>
    <x v="3"/>
    <n v="0.5"/>
    <x v="35"/>
    <x v="140"/>
    <x v="291"/>
    <x v="1"/>
  </r>
  <r>
    <x v="2"/>
    <n v="1128299"/>
    <x v="103"/>
    <x v="2"/>
    <x v="16"/>
    <s v="Honolulu"/>
    <x v="4"/>
    <n v="0.55000000000000004"/>
    <x v="41"/>
    <x v="130"/>
    <x v="729"/>
    <x v="6"/>
  </r>
  <r>
    <x v="2"/>
    <n v="1128299"/>
    <x v="103"/>
    <x v="2"/>
    <x v="16"/>
    <s v="Honolulu"/>
    <x v="5"/>
    <n v="0.5"/>
    <x v="47"/>
    <x v="47"/>
    <x v="192"/>
    <x v="4"/>
  </r>
  <r>
    <x v="2"/>
    <n v="1128299"/>
    <x v="104"/>
    <x v="2"/>
    <x v="16"/>
    <s v="Honolulu"/>
    <x v="0"/>
    <n v="0.5"/>
    <x v="21"/>
    <x v="80"/>
    <x v="543"/>
    <x v="1"/>
  </r>
  <r>
    <x v="2"/>
    <n v="1128299"/>
    <x v="104"/>
    <x v="2"/>
    <x v="16"/>
    <s v="Honolulu"/>
    <x v="1"/>
    <n v="0.6"/>
    <x v="47"/>
    <x v="50"/>
    <x v="51"/>
    <x v="3"/>
  </r>
  <r>
    <x v="2"/>
    <n v="1128299"/>
    <x v="104"/>
    <x v="2"/>
    <x v="16"/>
    <s v="Honolulu"/>
    <x v="2"/>
    <n v="0.64999999999999991"/>
    <x v="33"/>
    <x v="261"/>
    <x v="730"/>
    <x v="1"/>
  </r>
  <r>
    <x v="2"/>
    <n v="1128299"/>
    <x v="104"/>
    <x v="2"/>
    <x v="16"/>
    <s v="Honolulu"/>
    <x v="3"/>
    <n v="0.6"/>
    <x v="46"/>
    <x v="212"/>
    <x v="154"/>
    <x v="1"/>
  </r>
  <r>
    <x v="2"/>
    <n v="1128299"/>
    <x v="104"/>
    <x v="2"/>
    <x v="16"/>
    <s v="Honolulu"/>
    <x v="4"/>
    <n v="0.65"/>
    <x v="37"/>
    <x v="165"/>
    <x v="731"/>
    <x v="6"/>
  </r>
  <r>
    <x v="2"/>
    <n v="1128299"/>
    <x v="104"/>
    <x v="2"/>
    <x v="16"/>
    <s v="Honolulu"/>
    <x v="5"/>
    <n v="0.6"/>
    <x v="48"/>
    <x v="39"/>
    <x v="545"/>
    <x v="4"/>
  </r>
  <r>
    <x v="2"/>
    <n v="1128299"/>
    <x v="105"/>
    <x v="2"/>
    <x v="16"/>
    <s v="Honolulu"/>
    <x v="0"/>
    <n v="0.65"/>
    <x v="21"/>
    <x v="88"/>
    <x v="320"/>
    <x v="1"/>
  </r>
  <r>
    <x v="2"/>
    <n v="1128299"/>
    <x v="105"/>
    <x v="2"/>
    <x v="16"/>
    <s v="Honolulu"/>
    <x v="1"/>
    <n v="0.70000000000000007"/>
    <x v="45"/>
    <x v="196"/>
    <x v="479"/>
    <x v="3"/>
  </r>
  <r>
    <x v="2"/>
    <n v="1128299"/>
    <x v="105"/>
    <x v="2"/>
    <x v="16"/>
    <s v="Honolulu"/>
    <x v="2"/>
    <n v="0.70000000000000007"/>
    <x v="47"/>
    <x v="219"/>
    <x v="104"/>
    <x v="1"/>
  </r>
  <r>
    <x v="2"/>
    <n v="1128299"/>
    <x v="105"/>
    <x v="2"/>
    <x v="16"/>
    <s v="Honolulu"/>
    <x v="3"/>
    <n v="0.55000000000000004"/>
    <x v="49"/>
    <x v="205"/>
    <x v="732"/>
    <x v="1"/>
  </r>
  <r>
    <x v="2"/>
    <n v="1128299"/>
    <x v="105"/>
    <x v="2"/>
    <x v="16"/>
    <s v="Honolulu"/>
    <x v="4"/>
    <n v="0.60000000000000009"/>
    <x v="41"/>
    <x v="200"/>
    <x v="733"/>
    <x v="6"/>
  </r>
  <r>
    <x v="2"/>
    <n v="1128299"/>
    <x v="105"/>
    <x v="2"/>
    <x v="16"/>
    <s v="Honolulu"/>
    <x v="5"/>
    <n v="0.75000000000000011"/>
    <x v="48"/>
    <x v="224"/>
    <x v="734"/>
    <x v="4"/>
  </r>
  <r>
    <x v="2"/>
    <n v="1128299"/>
    <x v="106"/>
    <x v="2"/>
    <x v="16"/>
    <s v="Honolulu"/>
    <x v="0"/>
    <n v="0.6"/>
    <x v="31"/>
    <x v="425"/>
    <x v="255"/>
    <x v="1"/>
  </r>
  <r>
    <x v="2"/>
    <n v="1128299"/>
    <x v="106"/>
    <x v="2"/>
    <x v="16"/>
    <s v="Honolulu"/>
    <x v="1"/>
    <n v="0.65"/>
    <x v="33"/>
    <x v="426"/>
    <x v="735"/>
    <x v="3"/>
  </r>
  <r>
    <x v="2"/>
    <n v="1128299"/>
    <x v="106"/>
    <x v="2"/>
    <x v="16"/>
    <s v="Honolulu"/>
    <x v="2"/>
    <n v="0.65"/>
    <x v="33"/>
    <x v="426"/>
    <x v="736"/>
    <x v="1"/>
  </r>
  <r>
    <x v="2"/>
    <n v="1128299"/>
    <x v="106"/>
    <x v="2"/>
    <x v="16"/>
    <s v="Honolulu"/>
    <x v="3"/>
    <n v="0.6"/>
    <x v="46"/>
    <x v="212"/>
    <x v="154"/>
    <x v="1"/>
  </r>
  <r>
    <x v="2"/>
    <n v="1128299"/>
    <x v="106"/>
    <x v="2"/>
    <x v="16"/>
    <s v="Honolulu"/>
    <x v="4"/>
    <n v="0.54999999999999993"/>
    <x v="38"/>
    <x v="427"/>
    <x v="737"/>
    <x v="6"/>
  </r>
  <r>
    <x v="2"/>
    <n v="1128299"/>
    <x v="106"/>
    <x v="2"/>
    <x v="16"/>
    <s v="Honolulu"/>
    <x v="5"/>
    <n v="0.7"/>
    <x v="31"/>
    <x v="428"/>
    <x v="738"/>
    <x v="4"/>
  </r>
  <r>
    <x v="2"/>
    <n v="1128299"/>
    <x v="107"/>
    <x v="2"/>
    <x v="16"/>
    <s v="Honolulu"/>
    <x v="0"/>
    <n v="0.64999999999999991"/>
    <x v="6"/>
    <x v="429"/>
    <x v="739"/>
    <x v="1"/>
  </r>
  <r>
    <x v="2"/>
    <n v="1128299"/>
    <x v="107"/>
    <x v="2"/>
    <x v="16"/>
    <s v="Honolulu"/>
    <x v="1"/>
    <n v="0.7"/>
    <x v="20"/>
    <x v="430"/>
    <x v="46"/>
    <x v="3"/>
  </r>
  <r>
    <x v="2"/>
    <n v="1128299"/>
    <x v="107"/>
    <x v="2"/>
    <x v="16"/>
    <s v="Honolulu"/>
    <x v="2"/>
    <n v="0.85"/>
    <x v="20"/>
    <x v="307"/>
    <x v="740"/>
    <x v="1"/>
  </r>
  <r>
    <x v="2"/>
    <n v="1128299"/>
    <x v="107"/>
    <x v="2"/>
    <x v="16"/>
    <s v="Honolulu"/>
    <x v="3"/>
    <n v="0.85"/>
    <x v="31"/>
    <x v="431"/>
    <x v="741"/>
    <x v="1"/>
  </r>
  <r>
    <x v="2"/>
    <n v="1128299"/>
    <x v="107"/>
    <x v="2"/>
    <x v="16"/>
    <s v="Honolulu"/>
    <x v="4"/>
    <n v="0.95000000000000007"/>
    <x v="32"/>
    <x v="60"/>
    <x v="179"/>
    <x v="6"/>
  </r>
  <r>
    <x v="2"/>
    <n v="1128299"/>
    <x v="107"/>
    <x v="2"/>
    <x v="16"/>
    <s v="Honolulu"/>
    <x v="5"/>
    <n v="1.1000000000000001"/>
    <x v="30"/>
    <x v="432"/>
    <x v="742"/>
    <x v="4"/>
  </r>
  <r>
    <x v="2"/>
    <n v="1128299"/>
    <x v="108"/>
    <x v="2"/>
    <x v="16"/>
    <s v="Honolulu"/>
    <x v="0"/>
    <n v="0.9"/>
    <x v="3"/>
    <x v="433"/>
    <x v="743"/>
    <x v="1"/>
  </r>
  <r>
    <x v="2"/>
    <n v="1128299"/>
    <x v="108"/>
    <x v="2"/>
    <x v="16"/>
    <s v="Honolulu"/>
    <x v="1"/>
    <n v="0.95000000000000007"/>
    <x v="30"/>
    <x v="434"/>
    <x v="744"/>
    <x v="3"/>
  </r>
  <r>
    <x v="2"/>
    <n v="1128299"/>
    <x v="108"/>
    <x v="2"/>
    <x v="16"/>
    <s v="Honolulu"/>
    <x v="2"/>
    <n v="0.95000000000000007"/>
    <x v="20"/>
    <x v="435"/>
    <x v="745"/>
    <x v="1"/>
  </r>
  <r>
    <x v="2"/>
    <n v="1128299"/>
    <x v="108"/>
    <x v="2"/>
    <x v="16"/>
    <s v="Honolulu"/>
    <x v="3"/>
    <n v="0.9"/>
    <x v="25"/>
    <x v="4"/>
    <x v="4"/>
    <x v="1"/>
  </r>
  <r>
    <x v="2"/>
    <n v="1128299"/>
    <x v="108"/>
    <x v="2"/>
    <x v="16"/>
    <s v="Honolulu"/>
    <x v="4"/>
    <n v="0.95000000000000007"/>
    <x v="26"/>
    <x v="436"/>
    <x v="374"/>
    <x v="6"/>
  </r>
  <r>
    <x v="2"/>
    <n v="1128299"/>
    <x v="108"/>
    <x v="2"/>
    <x v="16"/>
    <s v="Honolulu"/>
    <x v="5"/>
    <n v="1.1000000000000001"/>
    <x v="26"/>
    <x v="437"/>
    <x v="746"/>
    <x v="4"/>
  </r>
  <r>
    <x v="2"/>
    <n v="1128299"/>
    <x v="109"/>
    <x v="2"/>
    <x v="16"/>
    <s v="Honolulu"/>
    <x v="0"/>
    <n v="0.95000000000000007"/>
    <x v="2"/>
    <x v="438"/>
    <x v="747"/>
    <x v="1"/>
  </r>
  <r>
    <x v="2"/>
    <n v="1128299"/>
    <x v="109"/>
    <x v="2"/>
    <x v="16"/>
    <s v="Honolulu"/>
    <x v="1"/>
    <n v="0.85000000000000009"/>
    <x v="6"/>
    <x v="439"/>
    <x v="748"/>
    <x v="3"/>
  </r>
  <r>
    <x v="2"/>
    <n v="1128299"/>
    <x v="109"/>
    <x v="2"/>
    <x v="16"/>
    <s v="Honolulu"/>
    <x v="2"/>
    <n v="0.8"/>
    <x v="20"/>
    <x v="86"/>
    <x v="749"/>
    <x v="1"/>
  </r>
  <r>
    <x v="2"/>
    <n v="1128299"/>
    <x v="109"/>
    <x v="2"/>
    <x v="16"/>
    <s v="Honolulu"/>
    <x v="3"/>
    <n v="0.8"/>
    <x v="34"/>
    <x v="7"/>
    <x v="366"/>
    <x v="1"/>
  </r>
  <r>
    <x v="2"/>
    <n v="1128299"/>
    <x v="109"/>
    <x v="2"/>
    <x v="16"/>
    <s v="Honolulu"/>
    <x v="4"/>
    <n v="0.79999999999999993"/>
    <x v="34"/>
    <x v="440"/>
    <x v="750"/>
    <x v="6"/>
  </r>
  <r>
    <x v="2"/>
    <n v="1128299"/>
    <x v="109"/>
    <x v="2"/>
    <x v="16"/>
    <s v="Honolulu"/>
    <x v="5"/>
    <n v="0.85"/>
    <x v="49"/>
    <x v="141"/>
    <x v="751"/>
    <x v="4"/>
  </r>
  <r>
    <x v="2"/>
    <n v="1128299"/>
    <x v="110"/>
    <x v="2"/>
    <x v="16"/>
    <s v="Honolulu"/>
    <x v="0"/>
    <n v="0.60000000000000009"/>
    <x v="24"/>
    <x v="252"/>
    <x v="234"/>
    <x v="1"/>
  </r>
  <r>
    <x v="2"/>
    <n v="1128299"/>
    <x v="110"/>
    <x v="2"/>
    <x v="16"/>
    <s v="Honolulu"/>
    <x v="1"/>
    <n v="0.65000000000000013"/>
    <x v="24"/>
    <x v="259"/>
    <x v="752"/>
    <x v="3"/>
  </r>
  <r>
    <x v="2"/>
    <n v="1128299"/>
    <x v="110"/>
    <x v="2"/>
    <x v="16"/>
    <s v="Honolulu"/>
    <x v="2"/>
    <n v="0.60000000000000009"/>
    <x v="49"/>
    <x v="166"/>
    <x v="303"/>
    <x v="1"/>
  </r>
  <r>
    <x v="2"/>
    <n v="1128299"/>
    <x v="110"/>
    <x v="2"/>
    <x v="16"/>
    <s v="Honolulu"/>
    <x v="3"/>
    <n v="0.60000000000000009"/>
    <x v="44"/>
    <x v="192"/>
    <x v="714"/>
    <x v="1"/>
  </r>
  <r>
    <x v="2"/>
    <n v="1128299"/>
    <x v="110"/>
    <x v="2"/>
    <x v="16"/>
    <s v="Honolulu"/>
    <x v="4"/>
    <n v="0.70000000000000007"/>
    <x v="35"/>
    <x v="136"/>
    <x v="753"/>
    <x v="6"/>
  </r>
  <r>
    <x v="2"/>
    <n v="1128299"/>
    <x v="110"/>
    <x v="2"/>
    <x v="16"/>
    <s v="Honolulu"/>
    <x v="5"/>
    <n v="0.54999999999999993"/>
    <x v="49"/>
    <x v="209"/>
    <x v="364"/>
    <x v="4"/>
  </r>
  <r>
    <x v="2"/>
    <n v="1128299"/>
    <x v="111"/>
    <x v="2"/>
    <x v="16"/>
    <s v="Honolulu"/>
    <x v="0"/>
    <n v="0.5"/>
    <x v="47"/>
    <x v="47"/>
    <x v="51"/>
    <x v="1"/>
  </r>
  <r>
    <x v="2"/>
    <n v="1128299"/>
    <x v="111"/>
    <x v="2"/>
    <x v="16"/>
    <s v="Honolulu"/>
    <x v="1"/>
    <n v="0.65000000000000013"/>
    <x v="31"/>
    <x v="226"/>
    <x v="754"/>
    <x v="3"/>
  </r>
  <r>
    <x v="2"/>
    <n v="1128299"/>
    <x v="111"/>
    <x v="2"/>
    <x v="16"/>
    <s v="Honolulu"/>
    <x v="2"/>
    <n v="0.60000000000000009"/>
    <x v="47"/>
    <x v="218"/>
    <x v="333"/>
    <x v="1"/>
  </r>
  <r>
    <x v="2"/>
    <n v="1128299"/>
    <x v="111"/>
    <x v="2"/>
    <x v="16"/>
    <s v="Honolulu"/>
    <x v="3"/>
    <n v="0.55000000000000004"/>
    <x v="48"/>
    <x v="138"/>
    <x v="184"/>
    <x v="1"/>
  </r>
  <r>
    <x v="2"/>
    <n v="1128299"/>
    <x v="111"/>
    <x v="2"/>
    <x v="16"/>
    <s v="Honolulu"/>
    <x v="4"/>
    <n v="0.65"/>
    <x v="45"/>
    <x v="154"/>
    <x v="755"/>
    <x v="6"/>
  </r>
  <r>
    <x v="2"/>
    <n v="1128299"/>
    <x v="111"/>
    <x v="2"/>
    <x v="16"/>
    <s v="Honolulu"/>
    <x v="5"/>
    <n v="0.70000000000000007"/>
    <x v="47"/>
    <x v="219"/>
    <x v="330"/>
    <x v="4"/>
  </r>
  <r>
    <x v="2"/>
    <n v="1128299"/>
    <x v="112"/>
    <x v="2"/>
    <x v="16"/>
    <s v="Honolulu"/>
    <x v="0"/>
    <n v="0.55000000000000004"/>
    <x v="23"/>
    <x v="337"/>
    <x v="205"/>
    <x v="1"/>
  </r>
  <r>
    <x v="2"/>
    <n v="1128299"/>
    <x v="112"/>
    <x v="2"/>
    <x v="16"/>
    <s v="Honolulu"/>
    <x v="1"/>
    <n v="0.60000000000000009"/>
    <x v="20"/>
    <x v="249"/>
    <x v="382"/>
    <x v="3"/>
  </r>
  <r>
    <x v="2"/>
    <n v="1128299"/>
    <x v="112"/>
    <x v="2"/>
    <x v="16"/>
    <s v="Honolulu"/>
    <x v="2"/>
    <n v="0.55000000000000004"/>
    <x v="28"/>
    <x v="170"/>
    <x v="238"/>
    <x v="1"/>
  </r>
  <r>
    <x v="2"/>
    <n v="1128299"/>
    <x v="112"/>
    <x v="2"/>
    <x v="16"/>
    <s v="Honolulu"/>
    <x v="3"/>
    <n v="0.65000000000000013"/>
    <x v="24"/>
    <x v="259"/>
    <x v="756"/>
    <x v="1"/>
  </r>
  <r>
    <x v="2"/>
    <n v="1128299"/>
    <x v="112"/>
    <x v="2"/>
    <x v="16"/>
    <s v="Honolulu"/>
    <x v="4"/>
    <n v="0.85000000000000009"/>
    <x v="34"/>
    <x v="441"/>
    <x v="757"/>
    <x v="6"/>
  </r>
  <r>
    <x v="2"/>
    <n v="1128299"/>
    <x v="112"/>
    <x v="2"/>
    <x v="16"/>
    <s v="Honolulu"/>
    <x v="5"/>
    <n v="0.90000000000000013"/>
    <x v="25"/>
    <x v="296"/>
    <x v="758"/>
    <x v="4"/>
  </r>
  <r>
    <x v="2"/>
    <n v="1128299"/>
    <x v="113"/>
    <x v="2"/>
    <x v="16"/>
    <s v="Honolulu"/>
    <x v="0"/>
    <n v="0.75000000000000011"/>
    <x v="9"/>
    <x v="272"/>
    <x v="429"/>
    <x v="1"/>
  </r>
  <r>
    <x v="2"/>
    <n v="1128299"/>
    <x v="113"/>
    <x v="2"/>
    <x v="16"/>
    <s v="Honolulu"/>
    <x v="1"/>
    <n v="0.8500000000000002"/>
    <x v="9"/>
    <x v="442"/>
    <x v="759"/>
    <x v="3"/>
  </r>
  <r>
    <x v="2"/>
    <n v="1128299"/>
    <x v="113"/>
    <x v="2"/>
    <x v="16"/>
    <s v="Honolulu"/>
    <x v="2"/>
    <n v="0.80000000000000016"/>
    <x v="25"/>
    <x v="443"/>
    <x v="760"/>
    <x v="1"/>
  </r>
  <r>
    <x v="2"/>
    <n v="1128299"/>
    <x v="113"/>
    <x v="2"/>
    <x v="16"/>
    <s v="Honolulu"/>
    <x v="3"/>
    <n v="0.80000000000000016"/>
    <x v="25"/>
    <x v="443"/>
    <x v="760"/>
    <x v="1"/>
  </r>
  <r>
    <x v="2"/>
    <n v="1128299"/>
    <x v="113"/>
    <x v="2"/>
    <x v="16"/>
    <s v="Honolulu"/>
    <x v="4"/>
    <n v="0.90000000000000013"/>
    <x v="28"/>
    <x v="444"/>
    <x v="332"/>
    <x v="6"/>
  </r>
  <r>
    <x v="2"/>
    <n v="1128299"/>
    <x v="113"/>
    <x v="2"/>
    <x v="16"/>
    <s v="Honolulu"/>
    <x v="5"/>
    <n v="0.95000000000000018"/>
    <x v="23"/>
    <x v="445"/>
    <x v="761"/>
    <x v="4"/>
  </r>
  <r>
    <x v="0"/>
    <n v="1185732"/>
    <x v="78"/>
    <x v="4"/>
    <x v="8"/>
    <s v="Orlando"/>
    <x v="0"/>
    <n v="0.45"/>
    <x v="2"/>
    <x v="3"/>
    <x v="762"/>
    <x v="4"/>
  </r>
  <r>
    <x v="0"/>
    <n v="1185732"/>
    <x v="78"/>
    <x v="4"/>
    <x v="8"/>
    <s v="Orlando"/>
    <x v="1"/>
    <n v="0.45"/>
    <x v="26"/>
    <x v="62"/>
    <x v="165"/>
    <x v="2"/>
  </r>
  <r>
    <x v="0"/>
    <n v="1185732"/>
    <x v="78"/>
    <x v="4"/>
    <x v="8"/>
    <s v="Orlando"/>
    <x v="2"/>
    <n v="0.35000000000000003"/>
    <x v="26"/>
    <x v="154"/>
    <x v="315"/>
    <x v="3"/>
  </r>
  <r>
    <x v="0"/>
    <n v="1185732"/>
    <x v="78"/>
    <x v="4"/>
    <x v="8"/>
    <s v="Orlando"/>
    <x v="3"/>
    <n v="0.39999999999999997"/>
    <x v="24"/>
    <x v="236"/>
    <x v="763"/>
    <x v="1"/>
  </r>
  <r>
    <x v="0"/>
    <n v="1185732"/>
    <x v="78"/>
    <x v="4"/>
    <x v="8"/>
    <s v="Orlando"/>
    <x v="4"/>
    <n v="0.55000000000000004"/>
    <x v="21"/>
    <x v="446"/>
    <x v="764"/>
    <x v="2"/>
  </r>
  <r>
    <x v="0"/>
    <n v="1185732"/>
    <x v="78"/>
    <x v="4"/>
    <x v="8"/>
    <s v="Orlando"/>
    <x v="5"/>
    <n v="0.45"/>
    <x v="26"/>
    <x v="62"/>
    <x v="125"/>
    <x v="0"/>
  </r>
  <r>
    <x v="0"/>
    <n v="1185732"/>
    <x v="79"/>
    <x v="4"/>
    <x v="8"/>
    <s v="Orlando"/>
    <x v="0"/>
    <n v="0.45"/>
    <x v="3"/>
    <x v="72"/>
    <x v="765"/>
    <x v="4"/>
  </r>
  <r>
    <x v="0"/>
    <n v="1185732"/>
    <x v="79"/>
    <x v="4"/>
    <x v="8"/>
    <s v="Orlando"/>
    <x v="1"/>
    <n v="0.45"/>
    <x v="21"/>
    <x v="111"/>
    <x v="148"/>
    <x v="2"/>
  </r>
  <r>
    <x v="0"/>
    <n v="1185732"/>
    <x v="79"/>
    <x v="4"/>
    <x v="8"/>
    <s v="Orlando"/>
    <x v="2"/>
    <n v="0.35000000000000003"/>
    <x v="25"/>
    <x v="193"/>
    <x v="215"/>
    <x v="3"/>
  </r>
  <r>
    <x v="0"/>
    <n v="1185732"/>
    <x v="79"/>
    <x v="4"/>
    <x v="8"/>
    <s v="Orlando"/>
    <x v="3"/>
    <n v="0.39999999999999997"/>
    <x v="34"/>
    <x v="447"/>
    <x v="766"/>
    <x v="1"/>
  </r>
  <r>
    <x v="0"/>
    <n v="1185732"/>
    <x v="79"/>
    <x v="4"/>
    <x v="8"/>
    <s v="Orlando"/>
    <x v="4"/>
    <n v="0.55000000000000004"/>
    <x v="21"/>
    <x v="446"/>
    <x v="764"/>
    <x v="2"/>
  </r>
  <r>
    <x v="0"/>
    <n v="1185732"/>
    <x v="79"/>
    <x v="4"/>
    <x v="8"/>
    <s v="Orlando"/>
    <x v="5"/>
    <n v="0.45"/>
    <x v="26"/>
    <x v="62"/>
    <x v="125"/>
    <x v="0"/>
  </r>
  <r>
    <x v="0"/>
    <n v="1185732"/>
    <x v="80"/>
    <x v="4"/>
    <x v="8"/>
    <s v="Orlando"/>
    <x v="0"/>
    <n v="0.45"/>
    <x v="62"/>
    <x v="448"/>
    <x v="767"/>
    <x v="4"/>
  </r>
  <r>
    <x v="0"/>
    <n v="1185732"/>
    <x v="80"/>
    <x v="4"/>
    <x v="8"/>
    <s v="Orlando"/>
    <x v="1"/>
    <n v="0.45"/>
    <x v="21"/>
    <x v="111"/>
    <x v="148"/>
    <x v="2"/>
  </r>
  <r>
    <x v="0"/>
    <n v="1185732"/>
    <x v="80"/>
    <x v="4"/>
    <x v="8"/>
    <s v="Orlando"/>
    <x v="2"/>
    <n v="0.35000000000000003"/>
    <x v="31"/>
    <x v="354"/>
    <x v="768"/>
    <x v="3"/>
  </r>
  <r>
    <x v="0"/>
    <n v="1185732"/>
    <x v="80"/>
    <x v="4"/>
    <x v="8"/>
    <s v="Orlando"/>
    <x v="3"/>
    <n v="0.39999999999999997"/>
    <x v="33"/>
    <x v="449"/>
    <x v="769"/>
    <x v="1"/>
  </r>
  <r>
    <x v="0"/>
    <n v="1185732"/>
    <x v="80"/>
    <x v="4"/>
    <x v="8"/>
    <s v="Orlando"/>
    <x v="4"/>
    <n v="0.55000000000000004"/>
    <x v="34"/>
    <x v="356"/>
    <x v="515"/>
    <x v="2"/>
  </r>
  <r>
    <x v="0"/>
    <n v="1185732"/>
    <x v="80"/>
    <x v="4"/>
    <x v="8"/>
    <s v="Orlando"/>
    <x v="5"/>
    <n v="0.45"/>
    <x v="31"/>
    <x v="70"/>
    <x v="243"/>
    <x v="0"/>
  </r>
  <r>
    <x v="0"/>
    <n v="1185732"/>
    <x v="81"/>
    <x v="4"/>
    <x v="8"/>
    <s v="Orlando"/>
    <x v="0"/>
    <n v="0.45"/>
    <x v="6"/>
    <x v="8"/>
    <x v="770"/>
    <x v="4"/>
  </r>
  <r>
    <x v="0"/>
    <n v="1185732"/>
    <x v="81"/>
    <x v="4"/>
    <x v="8"/>
    <s v="Orlando"/>
    <x v="1"/>
    <n v="0.45"/>
    <x v="28"/>
    <x v="45"/>
    <x v="49"/>
    <x v="2"/>
  </r>
  <r>
    <x v="0"/>
    <n v="1185732"/>
    <x v="81"/>
    <x v="4"/>
    <x v="8"/>
    <s v="Orlando"/>
    <x v="2"/>
    <n v="0.35000000000000003"/>
    <x v="28"/>
    <x v="450"/>
    <x v="771"/>
    <x v="3"/>
  </r>
  <r>
    <x v="0"/>
    <n v="1185732"/>
    <x v="81"/>
    <x v="4"/>
    <x v="8"/>
    <s v="Orlando"/>
    <x v="3"/>
    <n v="0.39999999999999997"/>
    <x v="32"/>
    <x v="451"/>
    <x v="772"/>
    <x v="1"/>
  </r>
  <r>
    <x v="0"/>
    <n v="1185732"/>
    <x v="81"/>
    <x v="4"/>
    <x v="8"/>
    <s v="Orlando"/>
    <x v="4"/>
    <n v="0.55000000000000004"/>
    <x v="34"/>
    <x v="356"/>
    <x v="515"/>
    <x v="2"/>
  </r>
  <r>
    <x v="0"/>
    <n v="1185732"/>
    <x v="81"/>
    <x v="4"/>
    <x v="8"/>
    <s v="Orlando"/>
    <x v="5"/>
    <n v="0.45"/>
    <x v="25"/>
    <x v="52"/>
    <x v="7"/>
    <x v="0"/>
  </r>
  <r>
    <x v="0"/>
    <n v="1185732"/>
    <x v="82"/>
    <x v="4"/>
    <x v="8"/>
    <s v="Orlando"/>
    <x v="0"/>
    <n v="0.55000000000000004"/>
    <x v="62"/>
    <x v="452"/>
    <x v="773"/>
    <x v="4"/>
  </r>
  <r>
    <x v="0"/>
    <n v="1185732"/>
    <x v="82"/>
    <x v="4"/>
    <x v="8"/>
    <s v="Orlando"/>
    <x v="1"/>
    <n v="0.55000000000000004"/>
    <x v="31"/>
    <x v="76"/>
    <x v="774"/>
    <x v="2"/>
  </r>
  <r>
    <x v="0"/>
    <n v="1185732"/>
    <x v="82"/>
    <x v="4"/>
    <x v="8"/>
    <s v="Orlando"/>
    <x v="2"/>
    <n v="0.5"/>
    <x v="21"/>
    <x v="80"/>
    <x v="207"/>
    <x v="3"/>
  </r>
  <r>
    <x v="0"/>
    <n v="1185732"/>
    <x v="82"/>
    <x v="4"/>
    <x v="8"/>
    <s v="Orlando"/>
    <x v="3"/>
    <n v="0.5"/>
    <x v="24"/>
    <x v="54"/>
    <x v="158"/>
    <x v="1"/>
  </r>
  <r>
    <x v="0"/>
    <n v="1185732"/>
    <x v="82"/>
    <x v="4"/>
    <x v="8"/>
    <s v="Orlando"/>
    <x v="4"/>
    <n v="0.6"/>
    <x v="28"/>
    <x v="40"/>
    <x v="43"/>
    <x v="2"/>
  </r>
  <r>
    <x v="0"/>
    <n v="1185732"/>
    <x v="82"/>
    <x v="4"/>
    <x v="8"/>
    <s v="Orlando"/>
    <x v="5"/>
    <n v="0.65"/>
    <x v="23"/>
    <x v="113"/>
    <x v="775"/>
    <x v="0"/>
  </r>
  <r>
    <x v="0"/>
    <n v="1185732"/>
    <x v="83"/>
    <x v="4"/>
    <x v="8"/>
    <s v="Orlando"/>
    <x v="0"/>
    <n v="0.6"/>
    <x v="10"/>
    <x v="18"/>
    <x v="776"/>
    <x v="4"/>
  </r>
  <r>
    <x v="0"/>
    <n v="1185732"/>
    <x v="83"/>
    <x v="4"/>
    <x v="8"/>
    <s v="Orlando"/>
    <x v="1"/>
    <n v="0.55000000000000004"/>
    <x v="23"/>
    <x v="337"/>
    <x v="777"/>
    <x v="2"/>
  </r>
  <r>
    <x v="0"/>
    <n v="1185732"/>
    <x v="83"/>
    <x v="4"/>
    <x v="8"/>
    <s v="Orlando"/>
    <x v="2"/>
    <n v="0.5"/>
    <x v="25"/>
    <x v="61"/>
    <x v="158"/>
    <x v="3"/>
  </r>
  <r>
    <x v="0"/>
    <n v="1185732"/>
    <x v="83"/>
    <x v="4"/>
    <x v="8"/>
    <s v="Orlando"/>
    <x v="3"/>
    <n v="0.5"/>
    <x v="31"/>
    <x v="79"/>
    <x v="95"/>
    <x v="1"/>
  </r>
  <r>
    <x v="0"/>
    <n v="1185732"/>
    <x v="83"/>
    <x v="4"/>
    <x v="8"/>
    <s v="Orlando"/>
    <x v="4"/>
    <n v="0.65"/>
    <x v="31"/>
    <x v="90"/>
    <x v="368"/>
    <x v="2"/>
  </r>
  <r>
    <x v="0"/>
    <n v="1185732"/>
    <x v="83"/>
    <x v="4"/>
    <x v="8"/>
    <s v="Orlando"/>
    <x v="5"/>
    <n v="0.70000000000000007"/>
    <x v="27"/>
    <x v="246"/>
    <x v="778"/>
    <x v="0"/>
  </r>
  <r>
    <x v="0"/>
    <n v="1185732"/>
    <x v="84"/>
    <x v="4"/>
    <x v="8"/>
    <s v="Orlando"/>
    <x v="0"/>
    <n v="0.65"/>
    <x v="5"/>
    <x v="436"/>
    <x v="779"/>
    <x v="4"/>
  </r>
  <r>
    <x v="0"/>
    <n v="1185732"/>
    <x v="84"/>
    <x v="4"/>
    <x v="8"/>
    <s v="Orlando"/>
    <x v="1"/>
    <n v="0.60000000000000009"/>
    <x v="20"/>
    <x v="249"/>
    <x v="100"/>
    <x v="2"/>
  </r>
  <r>
    <x v="0"/>
    <n v="1185732"/>
    <x v="84"/>
    <x v="4"/>
    <x v="8"/>
    <s v="Orlando"/>
    <x v="2"/>
    <n v="0.55000000000000004"/>
    <x v="23"/>
    <x v="337"/>
    <x v="780"/>
    <x v="3"/>
  </r>
  <r>
    <x v="0"/>
    <n v="1185732"/>
    <x v="84"/>
    <x v="4"/>
    <x v="8"/>
    <s v="Orlando"/>
    <x v="3"/>
    <n v="0.55000000000000004"/>
    <x v="31"/>
    <x v="76"/>
    <x v="781"/>
    <x v="1"/>
  </r>
  <r>
    <x v="0"/>
    <n v="1185732"/>
    <x v="84"/>
    <x v="4"/>
    <x v="8"/>
    <s v="Orlando"/>
    <x v="4"/>
    <n v="0.65"/>
    <x v="25"/>
    <x v="87"/>
    <x v="108"/>
    <x v="2"/>
  </r>
  <r>
    <x v="0"/>
    <n v="1185732"/>
    <x v="84"/>
    <x v="4"/>
    <x v="8"/>
    <s v="Orlando"/>
    <x v="5"/>
    <n v="0.70000000000000007"/>
    <x v="29"/>
    <x v="102"/>
    <x v="782"/>
    <x v="0"/>
  </r>
  <r>
    <x v="0"/>
    <n v="1185732"/>
    <x v="85"/>
    <x v="4"/>
    <x v="8"/>
    <s v="Orlando"/>
    <x v="0"/>
    <n v="0.65"/>
    <x v="8"/>
    <x v="453"/>
    <x v="783"/>
    <x v="4"/>
  </r>
  <r>
    <x v="0"/>
    <n v="1185732"/>
    <x v="85"/>
    <x v="4"/>
    <x v="8"/>
    <s v="Orlando"/>
    <x v="1"/>
    <n v="0.60000000000000009"/>
    <x v="20"/>
    <x v="249"/>
    <x v="100"/>
    <x v="2"/>
  </r>
  <r>
    <x v="0"/>
    <n v="1185732"/>
    <x v="85"/>
    <x v="4"/>
    <x v="8"/>
    <s v="Orlando"/>
    <x v="2"/>
    <n v="0.55000000000000004"/>
    <x v="23"/>
    <x v="337"/>
    <x v="780"/>
    <x v="3"/>
  </r>
  <r>
    <x v="0"/>
    <n v="1185732"/>
    <x v="85"/>
    <x v="4"/>
    <x v="8"/>
    <s v="Orlando"/>
    <x v="3"/>
    <n v="0.45"/>
    <x v="31"/>
    <x v="70"/>
    <x v="80"/>
    <x v="1"/>
  </r>
  <r>
    <x v="0"/>
    <n v="1185732"/>
    <x v="85"/>
    <x v="4"/>
    <x v="8"/>
    <s v="Orlando"/>
    <x v="4"/>
    <n v="0.55000000000000004"/>
    <x v="21"/>
    <x v="446"/>
    <x v="764"/>
    <x v="2"/>
  </r>
  <r>
    <x v="0"/>
    <n v="1185732"/>
    <x v="85"/>
    <x v="4"/>
    <x v="8"/>
    <s v="Orlando"/>
    <x v="5"/>
    <n v="0.60000000000000009"/>
    <x v="27"/>
    <x v="454"/>
    <x v="784"/>
    <x v="0"/>
  </r>
  <r>
    <x v="0"/>
    <n v="1185732"/>
    <x v="86"/>
    <x v="4"/>
    <x v="8"/>
    <s v="Orlando"/>
    <x v="0"/>
    <n v="0.55000000000000004"/>
    <x v="2"/>
    <x v="68"/>
    <x v="785"/>
    <x v="4"/>
  </r>
  <r>
    <x v="0"/>
    <n v="1185732"/>
    <x v="86"/>
    <x v="4"/>
    <x v="8"/>
    <s v="Orlando"/>
    <x v="1"/>
    <n v="0.50000000000000011"/>
    <x v="26"/>
    <x v="455"/>
    <x v="338"/>
    <x v="2"/>
  </r>
  <r>
    <x v="0"/>
    <n v="1185732"/>
    <x v="86"/>
    <x v="4"/>
    <x v="8"/>
    <s v="Orlando"/>
    <x v="2"/>
    <n v="0.45"/>
    <x v="21"/>
    <x v="111"/>
    <x v="184"/>
    <x v="3"/>
  </r>
  <r>
    <x v="0"/>
    <n v="1185732"/>
    <x v="86"/>
    <x v="4"/>
    <x v="8"/>
    <s v="Orlando"/>
    <x v="3"/>
    <n v="0.45"/>
    <x v="28"/>
    <x v="45"/>
    <x v="59"/>
    <x v="1"/>
  </r>
  <r>
    <x v="0"/>
    <n v="1185732"/>
    <x v="86"/>
    <x v="4"/>
    <x v="8"/>
    <s v="Orlando"/>
    <x v="4"/>
    <n v="0.55000000000000004"/>
    <x v="28"/>
    <x v="170"/>
    <x v="249"/>
    <x v="2"/>
  </r>
  <r>
    <x v="0"/>
    <n v="1185732"/>
    <x v="86"/>
    <x v="4"/>
    <x v="8"/>
    <s v="Orlando"/>
    <x v="5"/>
    <n v="0.60000000000000009"/>
    <x v="23"/>
    <x v="232"/>
    <x v="786"/>
    <x v="0"/>
  </r>
  <r>
    <x v="0"/>
    <n v="1185732"/>
    <x v="87"/>
    <x v="4"/>
    <x v="8"/>
    <s v="Orlando"/>
    <x v="0"/>
    <n v="0.60000000000000009"/>
    <x v="9"/>
    <x v="443"/>
    <x v="787"/>
    <x v="4"/>
  </r>
  <r>
    <x v="0"/>
    <n v="1185732"/>
    <x v="87"/>
    <x v="4"/>
    <x v="8"/>
    <s v="Orlando"/>
    <x v="1"/>
    <n v="0.50000000000000011"/>
    <x v="23"/>
    <x v="456"/>
    <x v="788"/>
    <x v="2"/>
  </r>
  <r>
    <x v="0"/>
    <n v="1185732"/>
    <x v="87"/>
    <x v="4"/>
    <x v="8"/>
    <s v="Orlando"/>
    <x v="2"/>
    <n v="0.50000000000000011"/>
    <x v="28"/>
    <x v="195"/>
    <x v="553"/>
    <x v="3"/>
  </r>
  <r>
    <x v="0"/>
    <n v="1185732"/>
    <x v="87"/>
    <x v="4"/>
    <x v="8"/>
    <s v="Orlando"/>
    <x v="3"/>
    <n v="0.50000000000000011"/>
    <x v="24"/>
    <x v="457"/>
    <x v="559"/>
    <x v="1"/>
  </r>
  <r>
    <x v="0"/>
    <n v="1185732"/>
    <x v="87"/>
    <x v="4"/>
    <x v="8"/>
    <s v="Orlando"/>
    <x v="4"/>
    <n v="0.60000000000000009"/>
    <x v="24"/>
    <x v="252"/>
    <x v="150"/>
    <x v="2"/>
  </r>
  <r>
    <x v="0"/>
    <n v="1185732"/>
    <x v="87"/>
    <x v="4"/>
    <x v="8"/>
    <s v="Orlando"/>
    <x v="5"/>
    <n v="0.65"/>
    <x v="23"/>
    <x v="113"/>
    <x v="775"/>
    <x v="0"/>
  </r>
  <r>
    <x v="0"/>
    <n v="1185732"/>
    <x v="88"/>
    <x v="4"/>
    <x v="8"/>
    <s v="Orlando"/>
    <x v="0"/>
    <n v="0.60000000000000009"/>
    <x v="29"/>
    <x v="458"/>
    <x v="789"/>
    <x v="4"/>
  </r>
  <r>
    <x v="0"/>
    <n v="1185732"/>
    <x v="88"/>
    <x v="4"/>
    <x v="8"/>
    <s v="Orlando"/>
    <x v="1"/>
    <n v="0.50000000000000011"/>
    <x v="25"/>
    <x v="252"/>
    <x v="150"/>
    <x v="2"/>
  </r>
  <r>
    <x v="0"/>
    <n v="1185732"/>
    <x v="88"/>
    <x v="4"/>
    <x v="8"/>
    <s v="Orlando"/>
    <x v="2"/>
    <n v="0.50000000000000011"/>
    <x v="63"/>
    <x v="459"/>
    <x v="790"/>
    <x v="3"/>
  </r>
  <r>
    <x v="0"/>
    <n v="1185732"/>
    <x v="88"/>
    <x v="4"/>
    <x v="8"/>
    <s v="Orlando"/>
    <x v="3"/>
    <n v="0.50000000000000011"/>
    <x v="31"/>
    <x v="460"/>
    <x v="389"/>
    <x v="1"/>
  </r>
  <r>
    <x v="0"/>
    <n v="1185732"/>
    <x v="88"/>
    <x v="4"/>
    <x v="8"/>
    <s v="Orlando"/>
    <x v="4"/>
    <n v="0.65"/>
    <x v="21"/>
    <x v="88"/>
    <x v="791"/>
    <x v="2"/>
  </r>
  <r>
    <x v="0"/>
    <n v="1185732"/>
    <x v="88"/>
    <x v="4"/>
    <x v="8"/>
    <s v="Orlando"/>
    <x v="5"/>
    <n v="0.7"/>
    <x v="26"/>
    <x v="109"/>
    <x v="792"/>
    <x v="0"/>
  </r>
  <r>
    <x v="0"/>
    <n v="1185732"/>
    <x v="89"/>
    <x v="4"/>
    <x v="8"/>
    <s v="Orlando"/>
    <x v="0"/>
    <n v="0.65"/>
    <x v="10"/>
    <x v="31"/>
    <x v="793"/>
    <x v="4"/>
  </r>
  <r>
    <x v="0"/>
    <n v="1185732"/>
    <x v="89"/>
    <x v="4"/>
    <x v="8"/>
    <s v="Orlando"/>
    <x v="1"/>
    <n v="0.55000000000000004"/>
    <x v="22"/>
    <x v="105"/>
    <x v="9"/>
    <x v="2"/>
  </r>
  <r>
    <x v="0"/>
    <n v="1185732"/>
    <x v="89"/>
    <x v="4"/>
    <x v="8"/>
    <s v="Orlando"/>
    <x v="2"/>
    <n v="0.55000000000000004"/>
    <x v="23"/>
    <x v="337"/>
    <x v="780"/>
    <x v="3"/>
  </r>
  <r>
    <x v="0"/>
    <n v="1185732"/>
    <x v="89"/>
    <x v="4"/>
    <x v="8"/>
    <s v="Orlando"/>
    <x v="3"/>
    <n v="0.55000000000000004"/>
    <x v="31"/>
    <x v="76"/>
    <x v="781"/>
    <x v="1"/>
  </r>
  <r>
    <x v="0"/>
    <n v="1185732"/>
    <x v="89"/>
    <x v="4"/>
    <x v="8"/>
    <s v="Orlando"/>
    <x v="4"/>
    <n v="0.65"/>
    <x v="31"/>
    <x v="90"/>
    <x v="368"/>
    <x v="2"/>
  </r>
  <r>
    <x v="0"/>
    <n v="1185732"/>
    <x v="89"/>
    <x v="4"/>
    <x v="8"/>
    <s v="Orlando"/>
    <x v="5"/>
    <n v="0.7"/>
    <x v="22"/>
    <x v="176"/>
    <x v="776"/>
    <x v="0"/>
  </r>
  <r>
    <x v="0"/>
    <n v="1185732"/>
    <x v="0"/>
    <x v="0"/>
    <x v="0"/>
    <s v="Albany"/>
    <x v="0"/>
    <n v="0.4"/>
    <x v="9"/>
    <x v="55"/>
    <x v="60"/>
    <x v="0"/>
  </r>
  <r>
    <x v="0"/>
    <n v="1185732"/>
    <x v="0"/>
    <x v="0"/>
    <x v="0"/>
    <s v="Albany"/>
    <x v="1"/>
    <n v="0.4"/>
    <x v="25"/>
    <x v="50"/>
    <x v="794"/>
    <x v="1"/>
  </r>
  <r>
    <x v="0"/>
    <n v="1185732"/>
    <x v="0"/>
    <x v="0"/>
    <x v="0"/>
    <s v="Albany"/>
    <x v="2"/>
    <n v="0.30000000000000004"/>
    <x v="25"/>
    <x v="166"/>
    <x v="149"/>
    <x v="2"/>
  </r>
  <r>
    <x v="0"/>
    <n v="1185732"/>
    <x v="0"/>
    <x v="0"/>
    <x v="0"/>
    <s v="Albany"/>
    <x v="3"/>
    <n v="0.35"/>
    <x v="32"/>
    <x v="151"/>
    <x v="353"/>
    <x v="2"/>
  </r>
  <r>
    <x v="0"/>
    <n v="1185732"/>
    <x v="0"/>
    <x v="0"/>
    <x v="0"/>
    <s v="Albany"/>
    <x v="4"/>
    <n v="0.5"/>
    <x v="24"/>
    <x v="54"/>
    <x v="158"/>
    <x v="1"/>
  </r>
  <r>
    <x v="0"/>
    <n v="1185732"/>
    <x v="0"/>
    <x v="0"/>
    <x v="0"/>
    <s v="Albany"/>
    <x v="5"/>
    <n v="0.4"/>
    <x v="25"/>
    <x v="50"/>
    <x v="51"/>
    <x v="3"/>
  </r>
  <r>
    <x v="0"/>
    <n v="1185732"/>
    <x v="1"/>
    <x v="0"/>
    <x v="0"/>
    <s v="Albany"/>
    <x v="0"/>
    <n v="0.4"/>
    <x v="2"/>
    <x v="461"/>
    <x v="173"/>
    <x v="0"/>
  </r>
  <r>
    <x v="0"/>
    <n v="1185732"/>
    <x v="1"/>
    <x v="0"/>
    <x v="0"/>
    <s v="Albany"/>
    <x v="1"/>
    <n v="0.4"/>
    <x v="24"/>
    <x v="47"/>
    <x v="51"/>
    <x v="1"/>
  </r>
  <r>
    <x v="0"/>
    <n v="1185732"/>
    <x v="1"/>
    <x v="0"/>
    <x v="0"/>
    <s v="Albany"/>
    <x v="2"/>
    <n v="0.30000000000000004"/>
    <x v="21"/>
    <x v="205"/>
    <x v="302"/>
    <x v="2"/>
  </r>
  <r>
    <x v="0"/>
    <n v="1185732"/>
    <x v="1"/>
    <x v="0"/>
    <x v="0"/>
    <s v="Albany"/>
    <x v="3"/>
    <n v="0.35"/>
    <x v="33"/>
    <x v="156"/>
    <x v="795"/>
    <x v="2"/>
  </r>
  <r>
    <x v="0"/>
    <n v="1185732"/>
    <x v="1"/>
    <x v="0"/>
    <x v="0"/>
    <s v="Albany"/>
    <x v="4"/>
    <n v="0.5"/>
    <x v="24"/>
    <x v="54"/>
    <x v="158"/>
    <x v="1"/>
  </r>
  <r>
    <x v="0"/>
    <n v="1185732"/>
    <x v="1"/>
    <x v="0"/>
    <x v="0"/>
    <s v="Albany"/>
    <x v="5"/>
    <n v="0.4"/>
    <x v="25"/>
    <x v="50"/>
    <x v="51"/>
    <x v="3"/>
  </r>
  <r>
    <x v="0"/>
    <n v="1185732"/>
    <x v="2"/>
    <x v="0"/>
    <x v="0"/>
    <s v="Albany"/>
    <x v="0"/>
    <n v="0.4"/>
    <x v="64"/>
    <x v="462"/>
    <x v="796"/>
    <x v="0"/>
  </r>
  <r>
    <x v="0"/>
    <n v="1185732"/>
    <x v="2"/>
    <x v="0"/>
    <x v="0"/>
    <s v="Albany"/>
    <x v="1"/>
    <n v="0.4"/>
    <x v="28"/>
    <x v="193"/>
    <x v="149"/>
    <x v="1"/>
  </r>
  <r>
    <x v="0"/>
    <n v="1185732"/>
    <x v="2"/>
    <x v="0"/>
    <x v="0"/>
    <s v="Albany"/>
    <x v="2"/>
    <n v="0.30000000000000004"/>
    <x v="21"/>
    <x v="205"/>
    <x v="302"/>
    <x v="2"/>
  </r>
  <r>
    <x v="0"/>
    <n v="1185732"/>
    <x v="2"/>
    <x v="0"/>
    <x v="0"/>
    <s v="Albany"/>
    <x v="3"/>
    <n v="0.35"/>
    <x v="47"/>
    <x v="340"/>
    <x v="547"/>
    <x v="2"/>
  </r>
  <r>
    <x v="0"/>
    <n v="1185732"/>
    <x v="2"/>
    <x v="0"/>
    <x v="0"/>
    <s v="Albany"/>
    <x v="4"/>
    <n v="0.5"/>
    <x v="32"/>
    <x v="39"/>
    <x v="54"/>
    <x v="1"/>
  </r>
  <r>
    <x v="0"/>
    <n v="1185732"/>
    <x v="2"/>
    <x v="0"/>
    <x v="0"/>
    <s v="Albany"/>
    <x v="5"/>
    <n v="0.4"/>
    <x v="21"/>
    <x v="42"/>
    <x v="309"/>
    <x v="3"/>
  </r>
  <r>
    <x v="0"/>
    <n v="1185732"/>
    <x v="3"/>
    <x v="0"/>
    <x v="0"/>
    <s v="Albany"/>
    <x v="0"/>
    <n v="0.4"/>
    <x v="9"/>
    <x v="55"/>
    <x v="60"/>
    <x v="0"/>
  </r>
  <r>
    <x v="0"/>
    <n v="1185732"/>
    <x v="3"/>
    <x v="0"/>
    <x v="0"/>
    <s v="Albany"/>
    <x v="1"/>
    <n v="0.4"/>
    <x v="24"/>
    <x v="47"/>
    <x v="51"/>
    <x v="1"/>
  </r>
  <r>
    <x v="0"/>
    <n v="1185732"/>
    <x v="3"/>
    <x v="0"/>
    <x v="0"/>
    <s v="Albany"/>
    <x v="2"/>
    <n v="0.30000000000000004"/>
    <x v="24"/>
    <x v="192"/>
    <x v="215"/>
    <x v="2"/>
  </r>
  <r>
    <x v="0"/>
    <n v="1185732"/>
    <x v="3"/>
    <x v="0"/>
    <x v="0"/>
    <s v="Albany"/>
    <x v="3"/>
    <n v="0.35"/>
    <x v="33"/>
    <x v="156"/>
    <x v="795"/>
    <x v="2"/>
  </r>
  <r>
    <x v="0"/>
    <n v="1185732"/>
    <x v="3"/>
    <x v="0"/>
    <x v="0"/>
    <s v="Albany"/>
    <x v="4"/>
    <n v="0.5"/>
    <x v="33"/>
    <x v="43"/>
    <x v="402"/>
    <x v="1"/>
  </r>
  <r>
    <x v="0"/>
    <n v="1185732"/>
    <x v="3"/>
    <x v="0"/>
    <x v="0"/>
    <s v="Albany"/>
    <x v="5"/>
    <n v="0.4"/>
    <x v="21"/>
    <x v="42"/>
    <x v="309"/>
    <x v="3"/>
  </r>
  <r>
    <x v="0"/>
    <n v="1185732"/>
    <x v="4"/>
    <x v="0"/>
    <x v="0"/>
    <s v="Albany"/>
    <x v="0"/>
    <n v="0.5"/>
    <x v="64"/>
    <x v="463"/>
    <x v="797"/>
    <x v="0"/>
  </r>
  <r>
    <x v="0"/>
    <n v="1185732"/>
    <x v="4"/>
    <x v="0"/>
    <x v="0"/>
    <s v="Albany"/>
    <x v="1"/>
    <n v="0.45000000000000007"/>
    <x v="28"/>
    <x v="464"/>
    <x v="503"/>
    <x v="1"/>
  </r>
  <r>
    <x v="0"/>
    <n v="1185732"/>
    <x v="4"/>
    <x v="0"/>
    <x v="0"/>
    <s v="Albany"/>
    <x v="2"/>
    <n v="0.4"/>
    <x v="24"/>
    <x v="47"/>
    <x v="668"/>
    <x v="2"/>
  </r>
  <r>
    <x v="0"/>
    <n v="1185732"/>
    <x v="4"/>
    <x v="0"/>
    <x v="0"/>
    <s v="Albany"/>
    <x v="3"/>
    <n v="0.4"/>
    <x v="32"/>
    <x v="207"/>
    <x v="149"/>
    <x v="2"/>
  </r>
  <r>
    <x v="0"/>
    <n v="1185732"/>
    <x v="4"/>
    <x v="0"/>
    <x v="0"/>
    <s v="Albany"/>
    <x v="4"/>
    <n v="0.5"/>
    <x v="34"/>
    <x v="351"/>
    <x v="539"/>
    <x v="1"/>
  </r>
  <r>
    <x v="0"/>
    <n v="1185732"/>
    <x v="4"/>
    <x v="0"/>
    <x v="0"/>
    <s v="Albany"/>
    <x v="5"/>
    <n v="0.55000000000000004"/>
    <x v="25"/>
    <x v="221"/>
    <x v="522"/>
    <x v="3"/>
  </r>
  <r>
    <x v="0"/>
    <n v="1185732"/>
    <x v="5"/>
    <x v="0"/>
    <x v="0"/>
    <s v="Albany"/>
    <x v="0"/>
    <n v="0.5"/>
    <x v="2"/>
    <x v="17"/>
    <x v="798"/>
    <x v="0"/>
  </r>
  <r>
    <x v="0"/>
    <n v="1185732"/>
    <x v="5"/>
    <x v="0"/>
    <x v="0"/>
    <s v="Albany"/>
    <x v="1"/>
    <n v="0.45000000000000007"/>
    <x v="25"/>
    <x v="217"/>
    <x v="537"/>
    <x v="1"/>
  </r>
  <r>
    <x v="0"/>
    <n v="1185732"/>
    <x v="5"/>
    <x v="0"/>
    <x v="0"/>
    <s v="Albany"/>
    <x v="2"/>
    <n v="0.4"/>
    <x v="28"/>
    <x v="193"/>
    <x v="222"/>
    <x v="2"/>
  </r>
  <r>
    <x v="0"/>
    <n v="1185732"/>
    <x v="5"/>
    <x v="0"/>
    <x v="0"/>
    <s v="Albany"/>
    <x v="3"/>
    <n v="0.4"/>
    <x v="24"/>
    <x v="47"/>
    <x v="668"/>
    <x v="2"/>
  </r>
  <r>
    <x v="0"/>
    <n v="1185732"/>
    <x v="5"/>
    <x v="0"/>
    <x v="0"/>
    <s v="Albany"/>
    <x v="4"/>
    <n v="0.5"/>
    <x v="24"/>
    <x v="54"/>
    <x v="158"/>
    <x v="1"/>
  </r>
  <r>
    <x v="0"/>
    <n v="1185732"/>
    <x v="5"/>
    <x v="0"/>
    <x v="0"/>
    <s v="Albany"/>
    <x v="5"/>
    <n v="0.55000000000000004"/>
    <x v="26"/>
    <x v="465"/>
    <x v="799"/>
    <x v="3"/>
  </r>
  <r>
    <x v="0"/>
    <n v="1185732"/>
    <x v="6"/>
    <x v="0"/>
    <x v="0"/>
    <s v="Albany"/>
    <x v="0"/>
    <n v="0.5"/>
    <x v="10"/>
    <x v="242"/>
    <x v="800"/>
    <x v="0"/>
  </r>
  <r>
    <x v="0"/>
    <n v="1185732"/>
    <x v="6"/>
    <x v="0"/>
    <x v="0"/>
    <s v="Albany"/>
    <x v="1"/>
    <n v="0.45000000000000007"/>
    <x v="23"/>
    <x v="224"/>
    <x v="801"/>
    <x v="1"/>
  </r>
  <r>
    <x v="0"/>
    <n v="1185732"/>
    <x v="6"/>
    <x v="0"/>
    <x v="0"/>
    <s v="Albany"/>
    <x v="2"/>
    <n v="0.4"/>
    <x v="21"/>
    <x v="42"/>
    <x v="802"/>
    <x v="2"/>
  </r>
  <r>
    <x v="0"/>
    <n v="1185732"/>
    <x v="6"/>
    <x v="0"/>
    <x v="0"/>
    <s v="Albany"/>
    <x v="3"/>
    <n v="0.4"/>
    <x v="24"/>
    <x v="47"/>
    <x v="668"/>
    <x v="2"/>
  </r>
  <r>
    <x v="0"/>
    <n v="1185732"/>
    <x v="6"/>
    <x v="0"/>
    <x v="0"/>
    <s v="Albany"/>
    <x v="4"/>
    <n v="0.5"/>
    <x v="28"/>
    <x v="48"/>
    <x v="42"/>
    <x v="1"/>
  </r>
  <r>
    <x v="0"/>
    <n v="1185732"/>
    <x v="6"/>
    <x v="0"/>
    <x v="0"/>
    <s v="Albany"/>
    <x v="5"/>
    <n v="0.55000000000000004"/>
    <x v="20"/>
    <x v="104"/>
    <x v="199"/>
    <x v="3"/>
  </r>
  <r>
    <x v="0"/>
    <n v="1185732"/>
    <x v="7"/>
    <x v="0"/>
    <x v="0"/>
    <s v="Albany"/>
    <x v="0"/>
    <n v="0.5"/>
    <x v="2"/>
    <x v="17"/>
    <x v="798"/>
    <x v="0"/>
  </r>
  <r>
    <x v="0"/>
    <n v="1185732"/>
    <x v="7"/>
    <x v="0"/>
    <x v="0"/>
    <s v="Albany"/>
    <x v="1"/>
    <n v="0.45000000000000007"/>
    <x v="23"/>
    <x v="224"/>
    <x v="801"/>
    <x v="1"/>
  </r>
  <r>
    <x v="0"/>
    <n v="1185732"/>
    <x v="7"/>
    <x v="0"/>
    <x v="0"/>
    <s v="Albany"/>
    <x v="2"/>
    <n v="0.4"/>
    <x v="21"/>
    <x v="42"/>
    <x v="802"/>
    <x v="2"/>
  </r>
  <r>
    <x v="0"/>
    <n v="1185732"/>
    <x v="7"/>
    <x v="0"/>
    <x v="0"/>
    <s v="Albany"/>
    <x v="3"/>
    <n v="0.4"/>
    <x v="28"/>
    <x v="193"/>
    <x v="222"/>
    <x v="2"/>
  </r>
  <r>
    <x v="0"/>
    <n v="1185732"/>
    <x v="7"/>
    <x v="0"/>
    <x v="0"/>
    <s v="Albany"/>
    <x v="4"/>
    <n v="0.5"/>
    <x v="24"/>
    <x v="54"/>
    <x v="158"/>
    <x v="1"/>
  </r>
  <r>
    <x v="0"/>
    <n v="1185732"/>
    <x v="7"/>
    <x v="0"/>
    <x v="0"/>
    <s v="Albany"/>
    <x v="5"/>
    <n v="0.55000000000000004"/>
    <x v="22"/>
    <x v="105"/>
    <x v="803"/>
    <x v="3"/>
  </r>
  <r>
    <x v="0"/>
    <n v="1185732"/>
    <x v="8"/>
    <x v="0"/>
    <x v="0"/>
    <s v="Albany"/>
    <x v="0"/>
    <n v="0.5"/>
    <x v="9"/>
    <x v="2"/>
    <x v="804"/>
    <x v="0"/>
  </r>
  <r>
    <x v="0"/>
    <n v="1185732"/>
    <x v="8"/>
    <x v="0"/>
    <x v="0"/>
    <s v="Albany"/>
    <x v="1"/>
    <n v="0.45000000000000007"/>
    <x v="25"/>
    <x v="217"/>
    <x v="537"/>
    <x v="1"/>
  </r>
  <r>
    <x v="0"/>
    <n v="1185732"/>
    <x v="8"/>
    <x v="0"/>
    <x v="0"/>
    <s v="Albany"/>
    <x v="2"/>
    <n v="0.4"/>
    <x v="28"/>
    <x v="193"/>
    <x v="222"/>
    <x v="2"/>
  </r>
  <r>
    <x v="0"/>
    <n v="1185732"/>
    <x v="8"/>
    <x v="0"/>
    <x v="0"/>
    <s v="Albany"/>
    <x v="3"/>
    <n v="0.4"/>
    <x v="24"/>
    <x v="47"/>
    <x v="668"/>
    <x v="2"/>
  </r>
  <r>
    <x v="0"/>
    <n v="1185732"/>
    <x v="8"/>
    <x v="0"/>
    <x v="0"/>
    <s v="Albany"/>
    <x v="4"/>
    <n v="0.5"/>
    <x v="24"/>
    <x v="54"/>
    <x v="158"/>
    <x v="1"/>
  </r>
  <r>
    <x v="0"/>
    <n v="1185732"/>
    <x v="8"/>
    <x v="0"/>
    <x v="0"/>
    <s v="Albany"/>
    <x v="5"/>
    <n v="0.55000000000000004"/>
    <x v="25"/>
    <x v="221"/>
    <x v="522"/>
    <x v="3"/>
  </r>
  <r>
    <x v="0"/>
    <n v="1185732"/>
    <x v="9"/>
    <x v="0"/>
    <x v="0"/>
    <s v="Albany"/>
    <x v="0"/>
    <n v="0.55000000000000004"/>
    <x v="29"/>
    <x v="100"/>
    <x v="805"/>
    <x v="0"/>
  </r>
  <r>
    <x v="0"/>
    <n v="1185732"/>
    <x v="9"/>
    <x v="0"/>
    <x v="0"/>
    <s v="Albany"/>
    <x v="1"/>
    <n v="0.45000000000000007"/>
    <x v="25"/>
    <x v="217"/>
    <x v="537"/>
    <x v="1"/>
  </r>
  <r>
    <x v="0"/>
    <n v="1185732"/>
    <x v="9"/>
    <x v="0"/>
    <x v="0"/>
    <s v="Albany"/>
    <x v="2"/>
    <n v="0.45000000000000007"/>
    <x v="24"/>
    <x v="223"/>
    <x v="135"/>
    <x v="2"/>
  </r>
  <r>
    <x v="0"/>
    <n v="1185732"/>
    <x v="9"/>
    <x v="0"/>
    <x v="0"/>
    <s v="Albany"/>
    <x v="3"/>
    <n v="0.45000000000000007"/>
    <x v="34"/>
    <x v="466"/>
    <x v="806"/>
    <x v="2"/>
  </r>
  <r>
    <x v="0"/>
    <n v="1185732"/>
    <x v="9"/>
    <x v="0"/>
    <x v="0"/>
    <s v="Albany"/>
    <x v="4"/>
    <n v="0.55000000000000004"/>
    <x v="34"/>
    <x v="356"/>
    <x v="807"/>
    <x v="1"/>
  </r>
  <r>
    <x v="0"/>
    <n v="1185732"/>
    <x v="9"/>
    <x v="0"/>
    <x v="0"/>
    <s v="Albany"/>
    <x v="5"/>
    <n v="0.6"/>
    <x v="25"/>
    <x v="11"/>
    <x v="192"/>
    <x v="3"/>
  </r>
  <r>
    <x v="0"/>
    <n v="1185732"/>
    <x v="10"/>
    <x v="0"/>
    <x v="0"/>
    <s v="Albany"/>
    <x v="0"/>
    <n v="0.55000000000000004"/>
    <x v="30"/>
    <x v="71"/>
    <x v="81"/>
    <x v="0"/>
  </r>
  <r>
    <x v="0"/>
    <n v="1185732"/>
    <x v="10"/>
    <x v="0"/>
    <x v="0"/>
    <s v="Albany"/>
    <x v="1"/>
    <n v="0.45000000000000007"/>
    <x v="31"/>
    <x v="339"/>
    <x v="544"/>
    <x v="1"/>
  </r>
  <r>
    <x v="0"/>
    <n v="1185732"/>
    <x v="10"/>
    <x v="0"/>
    <x v="0"/>
    <s v="Albany"/>
    <x v="2"/>
    <n v="0.45000000000000007"/>
    <x v="65"/>
    <x v="467"/>
    <x v="808"/>
    <x v="2"/>
  </r>
  <r>
    <x v="0"/>
    <n v="1185732"/>
    <x v="10"/>
    <x v="0"/>
    <x v="0"/>
    <s v="Albany"/>
    <x v="3"/>
    <n v="0.45000000000000007"/>
    <x v="24"/>
    <x v="223"/>
    <x v="135"/>
    <x v="2"/>
  </r>
  <r>
    <x v="0"/>
    <n v="1185732"/>
    <x v="10"/>
    <x v="0"/>
    <x v="0"/>
    <s v="Albany"/>
    <x v="4"/>
    <n v="0.55000000000000004"/>
    <x v="34"/>
    <x v="356"/>
    <x v="807"/>
    <x v="1"/>
  </r>
  <r>
    <x v="0"/>
    <n v="1185732"/>
    <x v="10"/>
    <x v="0"/>
    <x v="0"/>
    <s v="Albany"/>
    <x v="5"/>
    <n v="0.6"/>
    <x v="31"/>
    <x v="425"/>
    <x v="95"/>
    <x v="3"/>
  </r>
  <r>
    <x v="0"/>
    <n v="1185732"/>
    <x v="11"/>
    <x v="0"/>
    <x v="0"/>
    <s v="Albany"/>
    <x v="0"/>
    <n v="0.55000000000000004"/>
    <x v="9"/>
    <x v="63"/>
    <x v="706"/>
    <x v="0"/>
  </r>
  <r>
    <x v="0"/>
    <n v="1185732"/>
    <x v="11"/>
    <x v="0"/>
    <x v="0"/>
    <s v="Albany"/>
    <x v="1"/>
    <n v="0.45000000000000007"/>
    <x v="25"/>
    <x v="217"/>
    <x v="537"/>
    <x v="1"/>
  </r>
  <r>
    <x v="0"/>
    <n v="1185732"/>
    <x v="11"/>
    <x v="0"/>
    <x v="0"/>
    <s v="Albany"/>
    <x v="2"/>
    <n v="0.45000000000000007"/>
    <x v="21"/>
    <x v="468"/>
    <x v="238"/>
    <x v="2"/>
  </r>
  <r>
    <x v="0"/>
    <n v="1185732"/>
    <x v="11"/>
    <x v="0"/>
    <x v="0"/>
    <s v="Albany"/>
    <x v="3"/>
    <n v="0.45000000000000007"/>
    <x v="24"/>
    <x v="223"/>
    <x v="135"/>
    <x v="2"/>
  </r>
  <r>
    <x v="0"/>
    <n v="1185732"/>
    <x v="11"/>
    <x v="0"/>
    <x v="0"/>
    <s v="Albany"/>
    <x v="4"/>
    <n v="0.55000000000000004"/>
    <x v="24"/>
    <x v="80"/>
    <x v="543"/>
    <x v="1"/>
  </r>
  <r>
    <x v="0"/>
    <n v="1185732"/>
    <x v="11"/>
    <x v="0"/>
    <x v="0"/>
    <s v="Albany"/>
    <x v="5"/>
    <n v="0.6"/>
    <x v="25"/>
    <x v="11"/>
    <x v="192"/>
    <x v="3"/>
  </r>
  <r>
    <x v="2"/>
    <n v="1128299"/>
    <x v="145"/>
    <x v="2"/>
    <x v="17"/>
    <s v="Cheyenne"/>
    <x v="0"/>
    <n v="0.30000000000000004"/>
    <x v="45"/>
    <x v="187"/>
    <x v="809"/>
    <x v="2"/>
  </r>
  <r>
    <x v="2"/>
    <n v="1128299"/>
    <x v="145"/>
    <x v="2"/>
    <x v="17"/>
    <s v="Cheyenne"/>
    <x v="1"/>
    <n v="0.4"/>
    <x v="45"/>
    <x v="340"/>
    <x v="547"/>
    <x v="2"/>
  </r>
  <r>
    <x v="2"/>
    <n v="1128299"/>
    <x v="145"/>
    <x v="2"/>
    <x v="17"/>
    <s v="Cheyenne"/>
    <x v="2"/>
    <n v="0.4"/>
    <x v="45"/>
    <x v="340"/>
    <x v="547"/>
    <x v="2"/>
  </r>
  <r>
    <x v="2"/>
    <n v="1128299"/>
    <x v="145"/>
    <x v="2"/>
    <x v="17"/>
    <s v="Cheyenne"/>
    <x v="3"/>
    <n v="0.4"/>
    <x v="41"/>
    <x v="134"/>
    <x v="198"/>
    <x v="2"/>
  </r>
  <r>
    <x v="2"/>
    <n v="1128299"/>
    <x v="145"/>
    <x v="2"/>
    <x v="17"/>
    <s v="Cheyenne"/>
    <x v="4"/>
    <n v="0.45000000000000007"/>
    <x v="43"/>
    <x v="318"/>
    <x v="810"/>
    <x v="8"/>
  </r>
  <r>
    <x v="2"/>
    <n v="1128299"/>
    <x v="145"/>
    <x v="2"/>
    <x v="17"/>
    <s v="Cheyenne"/>
    <x v="5"/>
    <n v="0.4"/>
    <x v="47"/>
    <x v="173"/>
    <x v="616"/>
    <x v="1"/>
  </r>
  <r>
    <x v="2"/>
    <n v="1128299"/>
    <x v="146"/>
    <x v="2"/>
    <x v="17"/>
    <s v="Cheyenne"/>
    <x v="0"/>
    <n v="0.30000000000000004"/>
    <x v="32"/>
    <x v="139"/>
    <x v="206"/>
    <x v="2"/>
  </r>
  <r>
    <x v="2"/>
    <n v="1128299"/>
    <x v="146"/>
    <x v="2"/>
    <x v="17"/>
    <s v="Cheyenne"/>
    <x v="1"/>
    <n v="0.4"/>
    <x v="45"/>
    <x v="340"/>
    <x v="547"/>
    <x v="2"/>
  </r>
  <r>
    <x v="2"/>
    <n v="1128299"/>
    <x v="146"/>
    <x v="2"/>
    <x v="17"/>
    <s v="Cheyenne"/>
    <x v="2"/>
    <n v="0.4"/>
    <x v="45"/>
    <x v="340"/>
    <x v="547"/>
    <x v="2"/>
  </r>
  <r>
    <x v="2"/>
    <n v="1128299"/>
    <x v="146"/>
    <x v="2"/>
    <x v="17"/>
    <s v="Cheyenne"/>
    <x v="3"/>
    <n v="0.4"/>
    <x v="41"/>
    <x v="134"/>
    <x v="198"/>
    <x v="2"/>
  </r>
  <r>
    <x v="2"/>
    <n v="1128299"/>
    <x v="146"/>
    <x v="2"/>
    <x v="17"/>
    <s v="Cheyenne"/>
    <x v="4"/>
    <n v="0.45000000000000007"/>
    <x v="36"/>
    <x v="469"/>
    <x v="811"/>
    <x v="8"/>
  </r>
  <r>
    <x v="2"/>
    <n v="1128299"/>
    <x v="146"/>
    <x v="2"/>
    <x v="17"/>
    <s v="Cheyenne"/>
    <x v="5"/>
    <n v="0.4"/>
    <x v="46"/>
    <x v="194"/>
    <x v="696"/>
    <x v="1"/>
  </r>
  <r>
    <x v="2"/>
    <n v="1128299"/>
    <x v="147"/>
    <x v="2"/>
    <x v="17"/>
    <s v="Cheyenne"/>
    <x v="0"/>
    <n v="0.4"/>
    <x v="34"/>
    <x v="235"/>
    <x v="590"/>
    <x v="2"/>
  </r>
  <r>
    <x v="2"/>
    <n v="1128299"/>
    <x v="147"/>
    <x v="2"/>
    <x v="17"/>
    <s v="Cheyenne"/>
    <x v="1"/>
    <n v="0.5"/>
    <x v="46"/>
    <x v="132"/>
    <x v="315"/>
    <x v="2"/>
  </r>
  <r>
    <x v="2"/>
    <n v="1128299"/>
    <x v="147"/>
    <x v="2"/>
    <x v="17"/>
    <s v="Cheyenne"/>
    <x v="2"/>
    <n v="0.54999999999999993"/>
    <x v="45"/>
    <x v="237"/>
    <x v="812"/>
    <x v="2"/>
  </r>
  <r>
    <x v="2"/>
    <n v="1128299"/>
    <x v="147"/>
    <x v="2"/>
    <x v="17"/>
    <s v="Cheyenne"/>
    <x v="3"/>
    <n v="0.5"/>
    <x v="44"/>
    <x v="142"/>
    <x v="209"/>
    <x v="2"/>
  </r>
  <r>
    <x v="2"/>
    <n v="1128299"/>
    <x v="147"/>
    <x v="2"/>
    <x v="17"/>
    <s v="Cheyenne"/>
    <x v="4"/>
    <n v="0.55000000000000004"/>
    <x v="39"/>
    <x v="189"/>
    <x v="729"/>
    <x v="8"/>
  </r>
  <r>
    <x v="2"/>
    <n v="1128299"/>
    <x v="147"/>
    <x v="2"/>
    <x v="17"/>
    <s v="Cheyenne"/>
    <x v="5"/>
    <n v="0.5"/>
    <x v="49"/>
    <x v="146"/>
    <x v="354"/>
    <x v="1"/>
  </r>
  <r>
    <x v="2"/>
    <n v="1128299"/>
    <x v="148"/>
    <x v="2"/>
    <x v="17"/>
    <s v="Cheyenne"/>
    <x v="0"/>
    <n v="0.55000000000000004"/>
    <x v="34"/>
    <x v="356"/>
    <x v="515"/>
    <x v="2"/>
  </r>
  <r>
    <x v="2"/>
    <n v="1128299"/>
    <x v="148"/>
    <x v="2"/>
    <x v="17"/>
    <s v="Cheyenne"/>
    <x v="1"/>
    <n v="0.60000000000000009"/>
    <x v="35"/>
    <x v="205"/>
    <x v="302"/>
    <x v="2"/>
  </r>
  <r>
    <x v="2"/>
    <n v="1128299"/>
    <x v="148"/>
    <x v="2"/>
    <x v="17"/>
    <s v="Cheyenne"/>
    <x v="2"/>
    <n v="0.60000000000000009"/>
    <x v="46"/>
    <x v="470"/>
    <x v="226"/>
    <x v="2"/>
  </r>
  <r>
    <x v="2"/>
    <n v="1128299"/>
    <x v="148"/>
    <x v="2"/>
    <x v="17"/>
    <s v="Cheyenne"/>
    <x v="3"/>
    <n v="0.45000000000000007"/>
    <x v="38"/>
    <x v="471"/>
    <x v="266"/>
    <x v="2"/>
  </r>
  <r>
    <x v="2"/>
    <n v="1128299"/>
    <x v="148"/>
    <x v="2"/>
    <x v="17"/>
    <s v="Cheyenne"/>
    <x v="4"/>
    <n v="0.50000000000000011"/>
    <x v="36"/>
    <x v="472"/>
    <x v="813"/>
    <x v="8"/>
  </r>
  <r>
    <x v="2"/>
    <n v="1128299"/>
    <x v="148"/>
    <x v="2"/>
    <x v="17"/>
    <s v="Cheyenne"/>
    <x v="5"/>
    <n v="0.65000000000000013"/>
    <x v="49"/>
    <x v="473"/>
    <x v="630"/>
    <x v="1"/>
  </r>
  <r>
    <x v="2"/>
    <n v="1128299"/>
    <x v="149"/>
    <x v="2"/>
    <x v="17"/>
    <s v="Cheyenne"/>
    <x v="0"/>
    <n v="0.5"/>
    <x v="24"/>
    <x v="54"/>
    <x v="548"/>
    <x v="2"/>
  </r>
  <r>
    <x v="2"/>
    <n v="1128299"/>
    <x v="149"/>
    <x v="2"/>
    <x v="17"/>
    <s v="Cheyenne"/>
    <x v="1"/>
    <n v="0.55000000000000004"/>
    <x v="45"/>
    <x v="136"/>
    <x v="814"/>
    <x v="2"/>
  </r>
  <r>
    <x v="2"/>
    <n v="1128299"/>
    <x v="149"/>
    <x v="2"/>
    <x v="17"/>
    <s v="Cheyenne"/>
    <x v="2"/>
    <n v="0.55000000000000004"/>
    <x v="45"/>
    <x v="136"/>
    <x v="814"/>
    <x v="2"/>
  </r>
  <r>
    <x v="2"/>
    <n v="1128299"/>
    <x v="149"/>
    <x v="2"/>
    <x v="17"/>
    <s v="Cheyenne"/>
    <x v="3"/>
    <n v="0.5"/>
    <x v="35"/>
    <x v="140"/>
    <x v="676"/>
    <x v="2"/>
  </r>
  <r>
    <x v="2"/>
    <n v="1128299"/>
    <x v="149"/>
    <x v="2"/>
    <x v="17"/>
    <s v="Cheyenne"/>
    <x v="4"/>
    <n v="0.44999999999999996"/>
    <x v="37"/>
    <x v="474"/>
    <x v="189"/>
    <x v="8"/>
  </r>
  <r>
    <x v="2"/>
    <n v="1128299"/>
    <x v="149"/>
    <x v="2"/>
    <x v="17"/>
    <s v="Cheyenne"/>
    <x v="5"/>
    <n v="0.6"/>
    <x v="28"/>
    <x v="40"/>
    <x v="71"/>
    <x v="1"/>
  </r>
  <r>
    <x v="2"/>
    <n v="1128299"/>
    <x v="150"/>
    <x v="2"/>
    <x v="17"/>
    <s v="Cheyenne"/>
    <x v="0"/>
    <n v="0.54999999999999993"/>
    <x v="29"/>
    <x v="475"/>
    <x v="815"/>
    <x v="2"/>
  </r>
  <r>
    <x v="2"/>
    <n v="1128299"/>
    <x v="150"/>
    <x v="2"/>
    <x v="17"/>
    <s v="Cheyenne"/>
    <x v="1"/>
    <n v="0.64999999999999991"/>
    <x v="26"/>
    <x v="476"/>
    <x v="816"/>
    <x v="2"/>
  </r>
  <r>
    <x v="2"/>
    <n v="1128299"/>
    <x v="150"/>
    <x v="2"/>
    <x v="17"/>
    <s v="Cheyenne"/>
    <x v="2"/>
    <n v="0.79999999999999993"/>
    <x v="26"/>
    <x v="97"/>
    <x v="458"/>
    <x v="2"/>
  </r>
  <r>
    <x v="2"/>
    <n v="1128299"/>
    <x v="150"/>
    <x v="2"/>
    <x v="17"/>
    <s v="Cheyenne"/>
    <x v="3"/>
    <n v="0.79999999999999993"/>
    <x v="28"/>
    <x v="81"/>
    <x v="114"/>
    <x v="2"/>
  </r>
  <r>
    <x v="2"/>
    <n v="1128299"/>
    <x v="150"/>
    <x v="2"/>
    <x v="17"/>
    <s v="Cheyenne"/>
    <x v="4"/>
    <n v="0.9"/>
    <x v="47"/>
    <x v="11"/>
    <x v="157"/>
    <x v="8"/>
  </r>
  <r>
    <x v="2"/>
    <n v="1128299"/>
    <x v="150"/>
    <x v="2"/>
    <x v="17"/>
    <s v="Cheyenne"/>
    <x v="5"/>
    <n v="1.05"/>
    <x v="20"/>
    <x v="477"/>
    <x v="817"/>
    <x v="1"/>
  </r>
  <r>
    <x v="2"/>
    <n v="1128299"/>
    <x v="151"/>
    <x v="2"/>
    <x v="17"/>
    <s v="Cheyenne"/>
    <x v="0"/>
    <n v="0.85"/>
    <x v="2"/>
    <x v="478"/>
    <x v="818"/>
    <x v="2"/>
  </r>
  <r>
    <x v="2"/>
    <n v="1128299"/>
    <x v="151"/>
    <x v="2"/>
    <x v="17"/>
    <s v="Cheyenne"/>
    <x v="1"/>
    <n v="0.9"/>
    <x v="20"/>
    <x v="479"/>
    <x v="817"/>
    <x v="2"/>
  </r>
  <r>
    <x v="2"/>
    <n v="1128299"/>
    <x v="151"/>
    <x v="2"/>
    <x v="17"/>
    <s v="Cheyenne"/>
    <x v="2"/>
    <n v="0.9"/>
    <x v="26"/>
    <x v="38"/>
    <x v="819"/>
    <x v="2"/>
  </r>
  <r>
    <x v="2"/>
    <n v="1128299"/>
    <x v="151"/>
    <x v="2"/>
    <x v="17"/>
    <s v="Cheyenne"/>
    <x v="3"/>
    <n v="0.85"/>
    <x v="21"/>
    <x v="68"/>
    <x v="820"/>
    <x v="2"/>
  </r>
  <r>
    <x v="2"/>
    <n v="1128299"/>
    <x v="151"/>
    <x v="2"/>
    <x v="17"/>
    <s v="Cheyenne"/>
    <x v="4"/>
    <n v="0.9"/>
    <x v="25"/>
    <x v="4"/>
    <x v="105"/>
    <x v="8"/>
  </r>
  <r>
    <x v="2"/>
    <n v="1128299"/>
    <x v="151"/>
    <x v="2"/>
    <x v="17"/>
    <s v="Cheyenne"/>
    <x v="5"/>
    <n v="1.05"/>
    <x v="25"/>
    <x v="479"/>
    <x v="319"/>
    <x v="1"/>
  </r>
  <r>
    <x v="2"/>
    <n v="1128299"/>
    <x v="152"/>
    <x v="2"/>
    <x v="17"/>
    <s v="Cheyenne"/>
    <x v="0"/>
    <n v="0.9"/>
    <x v="9"/>
    <x v="28"/>
    <x v="821"/>
    <x v="2"/>
  </r>
  <r>
    <x v="2"/>
    <n v="1128299"/>
    <x v="152"/>
    <x v="2"/>
    <x v="17"/>
    <s v="Cheyenne"/>
    <x v="1"/>
    <n v="0.8"/>
    <x v="29"/>
    <x v="94"/>
    <x v="822"/>
    <x v="2"/>
  </r>
  <r>
    <x v="2"/>
    <n v="1128299"/>
    <x v="152"/>
    <x v="2"/>
    <x v="17"/>
    <s v="Cheyenne"/>
    <x v="2"/>
    <n v="0.70000000000000007"/>
    <x v="26"/>
    <x v="109"/>
    <x v="823"/>
    <x v="2"/>
  </r>
  <r>
    <x v="2"/>
    <n v="1128299"/>
    <x v="152"/>
    <x v="2"/>
    <x v="17"/>
    <s v="Cheyenne"/>
    <x v="3"/>
    <n v="0.70000000000000007"/>
    <x v="33"/>
    <x v="253"/>
    <x v="48"/>
    <x v="2"/>
  </r>
  <r>
    <x v="2"/>
    <n v="1128299"/>
    <x v="152"/>
    <x v="2"/>
    <x v="17"/>
    <s v="Cheyenne"/>
    <x v="4"/>
    <n v="0.7"/>
    <x v="33"/>
    <x v="44"/>
    <x v="824"/>
    <x v="8"/>
  </r>
  <r>
    <x v="2"/>
    <n v="1128299"/>
    <x v="152"/>
    <x v="2"/>
    <x v="17"/>
    <s v="Cheyenne"/>
    <x v="5"/>
    <n v="0.75"/>
    <x v="44"/>
    <x v="203"/>
    <x v="156"/>
    <x v="1"/>
  </r>
  <r>
    <x v="2"/>
    <n v="1128299"/>
    <x v="153"/>
    <x v="2"/>
    <x v="17"/>
    <s v="Cheyenne"/>
    <x v="0"/>
    <n v="0.50000000000000011"/>
    <x v="32"/>
    <x v="223"/>
    <x v="135"/>
    <x v="2"/>
  </r>
  <r>
    <x v="2"/>
    <n v="1128299"/>
    <x v="153"/>
    <x v="2"/>
    <x v="17"/>
    <s v="Cheyenne"/>
    <x v="1"/>
    <n v="0.55000000000000016"/>
    <x v="32"/>
    <x v="480"/>
    <x v="825"/>
    <x v="2"/>
  </r>
  <r>
    <x v="2"/>
    <n v="1128299"/>
    <x v="153"/>
    <x v="2"/>
    <x v="17"/>
    <s v="Cheyenne"/>
    <x v="2"/>
    <n v="0.50000000000000011"/>
    <x v="44"/>
    <x v="396"/>
    <x v="826"/>
    <x v="2"/>
  </r>
  <r>
    <x v="2"/>
    <n v="1128299"/>
    <x v="153"/>
    <x v="2"/>
    <x v="17"/>
    <s v="Cheyenne"/>
    <x v="3"/>
    <n v="0.50000000000000011"/>
    <x v="41"/>
    <x v="322"/>
    <x v="827"/>
    <x v="2"/>
  </r>
  <r>
    <x v="2"/>
    <n v="1128299"/>
    <x v="153"/>
    <x v="2"/>
    <x v="17"/>
    <s v="Cheyenne"/>
    <x v="4"/>
    <n v="0.60000000000000009"/>
    <x v="38"/>
    <x v="139"/>
    <x v="532"/>
    <x v="8"/>
  </r>
  <r>
    <x v="2"/>
    <n v="1128299"/>
    <x v="153"/>
    <x v="2"/>
    <x v="17"/>
    <s v="Cheyenne"/>
    <x v="5"/>
    <n v="0.44999999999999996"/>
    <x v="44"/>
    <x v="127"/>
    <x v="293"/>
    <x v="1"/>
  </r>
  <r>
    <x v="2"/>
    <n v="1128299"/>
    <x v="154"/>
    <x v="2"/>
    <x v="17"/>
    <s v="Cheyenne"/>
    <x v="0"/>
    <n v="0.4"/>
    <x v="45"/>
    <x v="340"/>
    <x v="547"/>
    <x v="2"/>
  </r>
  <r>
    <x v="2"/>
    <n v="1128299"/>
    <x v="154"/>
    <x v="2"/>
    <x v="17"/>
    <s v="Cheyenne"/>
    <x v="1"/>
    <n v="0.55000000000000016"/>
    <x v="28"/>
    <x v="481"/>
    <x v="828"/>
    <x v="2"/>
  </r>
  <r>
    <x v="2"/>
    <n v="1128299"/>
    <x v="154"/>
    <x v="2"/>
    <x v="17"/>
    <s v="Cheyenne"/>
    <x v="2"/>
    <n v="0.50000000000000011"/>
    <x v="45"/>
    <x v="482"/>
    <x v="479"/>
    <x v="2"/>
  </r>
  <r>
    <x v="2"/>
    <n v="1128299"/>
    <x v="154"/>
    <x v="2"/>
    <x v="17"/>
    <s v="Cheyenne"/>
    <x v="3"/>
    <n v="0.45000000000000007"/>
    <x v="46"/>
    <x v="137"/>
    <x v="201"/>
    <x v="2"/>
  </r>
  <r>
    <x v="2"/>
    <n v="1128299"/>
    <x v="154"/>
    <x v="2"/>
    <x v="17"/>
    <s v="Cheyenne"/>
    <x v="4"/>
    <n v="0.55000000000000004"/>
    <x v="49"/>
    <x v="205"/>
    <x v="829"/>
    <x v="8"/>
  </r>
  <r>
    <x v="2"/>
    <n v="1128299"/>
    <x v="154"/>
    <x v="2"/>
    <x v="17"/>
    <s v="Cheyenne"/>
    <x v="5"/>
    <n v="0.60000000000000009"/>
    <x v="45"/>
    <x v="162"/>
    <x v="101"/>
    <x v="1"/>
  </r>
  <r>
    <x v="2"/>
    <n v="1128299"/>
    <x v="155"/>
    <x v="2"/>
    <x v="17"/>
    <s v="Cheyenne"/>
    <x v="0"/>
    <n v="0.45000000000000007"/>
    <x v="31"/>
    <x v="339"/>
    <x v="830"/>
    <x v="2"/>
  </r>
  <r>
    <x v="2"/>
    <n v="1128299"/>
    <x v="155"/>
    <x v="2"/>
    <x v="17"/>
    <s v="Cheyenne"/>
    <x v="1"/>
    <n v="0.50000000000000011"/>
    <x v="26"/>
    <x v="455"/>
    <x v="338"/>
    <x v="2"/>
  </r>
  <r>
    <x v="2"/>
    <n v="1128299"/>
    <x v="155"/>
    <x v="2"/>
    <x v="17"/>
    <s v="Cheyenne"/>
    <x v="2"/>
    <n v="0.45000000000000007"/>
    <x v="34"/>
    <x v="466"/>
    <x v="806"/>
    <x v="2"/>
  </r>
  <r>
    <x v="2"/>
    <n v="1128299"/>
    <x v="155"/>
    <x v="2"/>
    <x v="17"/>
    <s v="Cheyenne"/>
    <x v="3"/>
    <n v="0.55000000000000016"/>
    <x v="32"/>
    <x v="480"/>
    <x v="825"/>
    <x v="2"/>
  </r>
  <r>
    <x v="2"/>
    <n v="1128299"/>
    <x v="155"/>
    <x v="2"/>
    <x v="17"/>
    <s v="Cheyenne"/>
    <x v="4"/>
    <n v="0.75000000000000011"/>
    <x v="33"/>
    <x v="260"/>
    <x v="651"/>
    <x v="8"/>
  </r>
  <r>
    <x v="2"/>
    <n v="1128299"/>
    <x v="155"/>
    <x v="2"/>
    <x v="17"/>
    <s v="Cheyenne"/>
    <x v="5"/>
    <n v="0.80000000000000016"/>
    <x v="21"/>
    <x v="284"/>
    <x v="432"/>
    <x v="1"/>
  </r>
  <r>
    <x v="2"/>
    <n v="1128299"/>
    <x v="156"/>
    <x v="2"/>
    <x v="17"/>
    <s v="Cheyenne"/>
    <x v="0"/>
    <n v="0.65000000000000013"/>
    <x v="30"/>
    <x v="483"/>
    <x v="831"/>
    <x v="2"/>
  </r>
  <r>
    <x v="2"/>
    <n v="1128299"/>
    <x v="156"/>
    <x v="2"/>
    <x v="17"/>
    <s v="Cheyenne"/>
    <x v="1"/>
    <n v="0.75000000000000022"/>
    <x v="30"/>
    <x v="484"/>
    <x v="832"/>
    <x v="2"/>
  </r>
  <r>
    <x v="2"/>
    <n v="1128299"/>
    <x v="156"/>
    <x v="2"/>
    <x v="17"/>
    <s v="Cheyenne"/>
    <x v="2"/>
    <n v="0.70000000000000018"/>
    <x v="21"/>
    <x v="419"/>
    <x v="833"/>
    <x v="2"/>
  </r>
  <r>
    <x v="2"/>
    <n v="1128299"/>
    <x v="156"/>
    <x v="2"/>
    <x v="17"/>
    <s v="Cheyenne"/>
    <x v="3"/>
    <n v="0.70000000000000018"/>
    <x v="21"/>
    <x v="419"/>
    <x v="833"/>
    <x v="2"/>
  </r>
  <r>
    <x v="2"/>
    <n v="1128299"/>
    <x v="156"/>
    <x v="2"/>
    <x v="17"/>
    <s v="Cheyenne"/>
    <x v="4"/>
    <n v="0.80000000000000016"/>
    <x v="34"/>
    <x v="485"/>
    <x v="834"/>
    <x v="8"/>
  </r>
  <r>
    <x v="2"/>
    <n v="1128299"/>
    <x v="156"/>
    <x v="2"/>
    <x v="17"/>
    <s v="Cheyenne"/>
    <x v="5"/>
    <n v="0.8500000000000002"/>
    <x v="31"/>
    <x v="269"/>
    <x v="835"/>
    <x v="1"/>
  </r>
  <r>
    <x v="0"/>
    <n v="1185732"/>
    <x v="157"/>
    <x v="4"/>
    <x v="18"/>
    <s v="Richmond"/>
    <x v="0"/>
    <n v="0.35"/>
    <x v="30"/>
    <x v="48"/>
    <x v="79"/>
    <x v="0"/>
  </r>
  <r>
    <x v="0"/>
    <n v="1185732"/>
    <x v="157"/>
    <x v="4"/>
    <x v="18"/>
    <s v="Richmond"/>
    <x v="1"/>
    <n v="0.35"/>
    <x v="21"/>
    <x v="237"/>
    <x v="357"/>
    <x v="15"/>
  </r>
  <r>
    <x v="0"/>
    <n v="1185732"/>
    <x v="157"/>
    <x v="4"/>
    <x v="18"/>
    <s v="Richmond"/>
    <x v="2"/>
    <n v="0.25"/>
    <x v="21"/>
    <x v="140"/>
    <x v="291"/>
    <x v="1"/>
  </r>
  <r>
    <x v="0"/>
    <n v="1185732"/>
    <x v="157"/>
    <x v="4"/>
    <x v="18"/>
    <s v="Richmond"/>
    <x v="3"/>
    <n v="0.29999999999999993"/>
    <x v="47"/>
    <x v="348"/>
    <x v="836"/>
    <x v="2"/>
  </r>
  <r>
    <x v="0"/>
    <n v="1185732"/>
    <x v="157"/>
    <x v="4"/>
    <x v="18"/>
    <s v="Richmond"/>
    <x v="4"/>
    <n v="0.45000000000000007"/>
    <x v="32"/>
    <x v="355"/>
    <x v="64"/>
    <x v="15"/>
  </r>
  <r>
    <x v="0"/>
    <n v="1185732"/>
    <x v="157"/>
    <x v="4"/>
    <x v="18"/>
    <s v="Richmond"/>
    <x v="5"/>
    <n v="0.35"/>
    <x v="21"/>
    <x v="237"/>
    <x v="764"/>
    <x v="9"/>
  </r>
  <r>
    <x v="0"/>
    <n v="1185732"/>
    <x v="103"/>
    <x v="4"/>
    <x v="18"/>
    <s v="Richmond"/>
    <x v="0"/>
    <n v="0.35"/>
    <x v="9"/>
    <x v="59"/>
    <x v="2"/>
    <x v="0"/>
  </r>
  <r>
    <x v="0"/>
    <n v="1185732"/>
    <x v="103"/>
    <x v="4"/>
    <x v="18"/>
    <s v="Richmond"/>
    <x v="1"/>
    <n v="0.35"/>
    <x v="32"/>
    <x v="151"/>
    <x v="149"/>
    <x v="15"/>
  </r>
  <r>
    <x v="0"/>
    <n v="1185732"/>
    <x v="103"/>
    <x v="4"/>
    <x v="18"/>
    <s v="Richmond"/>
    <x v="2"/>
    <n v="0.25"/>
    <x v="24"/>
    <x v="142"/>
    <x v="223"/>
    <x v="1"/>
  </r>
  <r>
    <x v="0"/>
    <n v="1185732"/>
    <x v="103"/>
    <x v="4"/>
    <x v="18"/>
    <s v="Richmond"/>
    <x v="3"/>
    <n v="0.29999999999999993"/>
    <x v="48"/>
    <x v="486"/>
    <x v="837"/>
    <x v="2"/>
  </r>
  <r>
    <x v="0"/>
    <n v="1185732"/>
    <x v="103"/>
    <x v="4"/>
    <x v="18"/>
    <s v="Richmond"/>
    <x v="4"/>
    <n v="0.45000000000000007"/>
    <x v="32"/>
    <x v="355"/>
    <x v="64"/>
    <x v="15"/>
  </r>
  <r>
    <x v="0"/>
    <n v="1185732"/>
    <x v="103"/>
    <x v="4"/>
    <x v="18"/>
    <s v="Richmond"/>
    <x v="5"/>
    <n v="0.35"/>
    <x v="21"/>
    <x v="237"/>
    <x v="764"/>
    <x v="9"/>
  </r>
  <r>
    <x v="0"/>
    <n v="1185732"/>
    <x v="158"/>
    <x v="4"/>
    <x v="18"/>
    <s v="Richmond"/>
    <x v="0"/>
    <n v="0.35"/>
    <x v="66"/>
    <x v="487"/>
    <x v="838"/>
    <x v="0"/>
  </r>
  <r>
    <x v="0"/>
    <n v="1185732"/>
    <x v="158"/>
    <x v="4"/>
    <x v="18"/>
    <s v="Richmond"/>
    <x v="1"/>
    <n v="0.35"/>
    <x v="32"/>
    <x v="151"/>
    <x v="149"/>
    <x v="15"/>
  </r>
  <r>
    <x v="0"/>
    <n v="1185732"/>
    <x v="158"/>
    <x v="4"/>
    <x v="18"/>
    <s v="Richmond"/>
    <x v="2"/>
    <n v="0.25"/>
    <x v="34"/>
    <x v="488"/>
    <x v="839"/>
    <x v="1"/>
  </r>
  <r>
    <x v="0"/>
    <n v="1185732"/>
    <x v="158"/>
    <x v="4"/>
    <x v="18"/>
    <s v="Richmond"/>
    <x v="3"/>
    <n v="0.29999999999999993"/>
    <x v="46"/>
    <x v="489"/>
    <x v="840"/>
    <x v="2"/>
  </r>
  <r>
    <x v="0"/>
    <n v="1185732"/>
    <x v="158"/>
    <x v="4"/>
    <x v="18"/>
    <s v="Richmond"/>
    <x v="4"/>
    <n v="0.45000000000000007"/>
    <x v="48"/>
    <x v="490"/>
    <x v="54"/>
    <x v="15"/>
  </r>
  <r>
    <x v="0"/>
    <n v="1185732"/>
    <x v="158"/>
    <x v="4"/>
    <x v="18"/>
    <s v="Richmond"/>
    <x v="5"/>
    <n v="0.35"/>
    <x v="34"/>
    <x v="155"/>
    <x v="624"/>
    <x v="9"/>
  </r>
  <r>
    <x v="0"/>
    <n v="1185732"/>
    <x v="159"/>
    <x v="4"/>
    <x v="18"/>
    <s v="Richmond"/>
    <x v="0"/>
    <n v="0.35"/>
    <x v="27"/>
    <x v="53"/>
    <x v="701"/>
    <x v="0"/>
  </r>
  <r>
    <x v="0"/>
    <n v="1185732"/>
    <x v="159"/>
    <x v="4"/>
    <x v="18"/>
    <s v="Richmond"/>
    <x v="1"/>
    <n v="0.4"/>
    <x v="33"/>
    <x v="234"/>
    <x v="536"/>
    <x v="15"/>
  </r>
  <r>
    <x v="0"/>
    <n v="1185732"/>
    <x v="159"/>
    <x v="4"/>
    <x v="18"/>
    <s v="Richmond"/>
    <x v="2"/>
    <n v="0.30000000000000004"/>
    <x v="32"/>
    <x v="139"/>
    <x v="498"/>
    <x v="1"/>
  </r>
  <r>
    <x v="0"/>
    <n v="1185732"/>
    <x v="159"/>
    <x v="4"/>
    <x v="18"/>
    <s v="Richmond"/>
    <x v="3"/>
    <n v="0.35"/>
    <x v="48"/>
    <x v="385"/>
    <x v="841"/>
    <x v="2"/>
  </r>
  <r>
    <x v="0"/>
    <n v="1185732"/>
    <x v="159"/>
    <x v="4"/>
    <x v="18"/>
    <s v="Richmond"/>
    <x v="4"/>
    <n v="0.5"/>
    <x v="47"/>
    <x v="47"/>
    <x v="578"/>
    <x v="15"/>
  </r>
  <r>
    <x v="0"/>
    <n v="1185732"/>
    <x v="159"/>
    <x v="4"/>
    <x v="18"/>
    <s v="Richmond"/>
    <x v="5"/>
    <n v="0.4"/>
    <x v="28"/>
    <x v="193"/>
    <x v="92"/>
    <x v="9"/>
  </r>
  <r>
    <x v="0"/>
    <n v="1185732"/>
    <x v="160"/>
    <x v="4"/>
    <x v="18"/>
    <s v="Richmond"/>
    <x v="0"/>
    <n v="0.5"/>
    <x v="67"/>
    <x v="491"/>
    <x v="842"/>
    <x v="0"/>
  </r>
  <r>
    <x v="0"/>
    <n v="1185732"/>
    <x v="160"/>
    <x v="4"/>
    <x v="18"/>
    <s v="Richmond"/>
    <x v="1"/>
    <n v="0.5"/>
    <x v="24"/>
    <x v="54"/>
    <x v="254"/>
    <x v="15"/>
  </r>
  <r>
    <x v="0"/>
    <n v="1185732"/>
    <x v="160"/>
    <x v="4"/>
    <x v="18"/>
    <s v="Richmond"/>
    <x v="2"/>
    <n v="0.45"/>
    <x v="34"/>
    <x v="115"/>
    <x v="520"/>
    <x v="1"/>
  </r>
  <r>
    <x v="0"/>
    <n v="1185732"/>
    <x v="160"/>
    <x v="4"/>
    <x v="18"/>
    <s v="Richmond"/>
    <x v="3"/>
    <n v="0.45"/>
    <x v="32"/>
    <x v="158"/>
    <x v="59"/>
    <x v="2"/>
  </r>
  <r>
    <x v="0"/>
    <n v="1185732"/>
    <x v="160"/>
    <x v="4"/>
    <x v="18"/>
    <s v="Richmond"/>
    <x v="4"/>
    <n v="0.54999999999999993"/>
    <x v="34"/>
    <x v="332"/>
    <x v="843"/>
    <x v="15"/>
  </r>
  <r>
    <x v="0"/>
    <n v="1185732"/>
    <x v="160"/>
    <x v="4"/>
    <x v="18"/>
    <s v="Richmond"/>
    <x v="5"/>
    <n v="0.6"/>
    <x v="31"/>
    <x v="425"/>
    <x v="844"/>
    <x v="9"/>
  </r>
  <r>
    <x v="0"/>
    <n v="1185732"/>
    <x v="107"/>
    <x v="4"/>
    <x v="18"/>
    <s v="Richmond"/>
    <x v="0"/>
    <n v="0.54999999999999993"/>
    <x v="6"/>
    <x v="350"/>
    <x v="845"/>
    <x v="0"/>
  </r>
  <r>
    <x v="0"/>
    <n v="1185732"/>
    <x v="107"/>
    <x v="4"/>
    <x v="18"/>
    <s v="Richmond"/>
    <x v="1"/>
    <n v="0.5"/>
    <x v="31"/>
    <x v="79"/>
    <x v="200"/>
    <x v="15"/>
  </r>
  <r>
    <x v="0"/>
    <n v="1185732"/>
    <x v="107"/>
    <x v="4"/>
    <x v="18"/>
    <s v="Richmond"/>
    <x v="2"/>
    <n v="0.45"/>
    <x v="21"/>
    <x v="111"/>
    <x v="846"/>
    <x v="1"/>
  </r>
  <r>
    <x v="0"/>
    <n v="1185732"/>
    <x v="107"/>
    <x v="4"/>
    <x v="18"/>
    <s v="Richmond"/>
    <x v="3"/>
    <n v="0.45"/>
    <x v="28"/>
    <x v="45"/>
    <x v="49"/>
    <x v="2"/>
  </r>
  <r>
    <x v="0"/>
    <n v="1185732"/>
    <x v="107"/>
    <x v="4"/>
    <x v="18"/>
    <s v="Richmond"/>
    <x v="4"/>
    <n v="0.6"/>
    <x v="28"/>
    <x v="40"/>
    <x v="12"/>
    <x v="15"/>
  </r>
  <r>
    <x v="0"/>
    <n v="1185732"/>
    <x v="107"/>
    <x v="4"/>
    <x v="18"/>
    <s v="Richmond"/>
    <x v="5"/>
    <n v="0.65"/>
    <x v="22"/>
    <x v="83"/>
    <x v="847"/>
    <x v="9"/>
  </r>
  <r>
    <x v="0"/>
    <n v="1185732"/>
    <x v="161"/>
    <x v="4"/>
    <x v="18"/>
    <s v="Richmond"/>
    <x v="0"/>
    <n v="0.6"/>
    <x v="3"/>
    <x v="4"/>
    <x v="848"/>
    <x v="0"/>
  </r>
  <r>
    <x v="0"/>
    <n v="1185732"/>
    <x v="161"/>
    <x v="4"/>
    <x v="18"/>
    <s v="Richmond"/>
    <x v="1"/>
    <n v="0.55000000000000004"/>
    <x v="26"/>
    <x v="465"/>
    <x v="324"/>
    <x v="15"/>
  </r>
  <r>
    <x v="0"/>
    <n v="1185732"/>
    <x v="161"/>
    <x v="4"/>
    <x v="18"/>
    <s v="Richmond"/>
    <x v="2"/>
    <n v="0.5"/>
    <x v="31"/>
    <x v="79"/>
    <x v="95"/>
    <x v="1"/>
  </r>
  <r>
    <x v="0"/>
    <n v="1185732"/>
    <x v="161"/>
    <x v="4"/>
    <x v="18"/>
    <s v="Richmond"/>
    <x v="3"/>
    <n v="0.5"/>
    <x v="28"/>
    <x v="48"/>
    <x v="52"/>
    <x v="2"/>
  </r>
  <r>
    <x v="0"/>
    <n v="1185732"/>
    <x v="161"/>
    <x v="4"/>
    <x v="18"/>
    <s v="Richmond"/>
    <x v="4"/>
    <n v="0.6"/>
    <x v="21"/>
    <x v="211"/>
    <x v="314"/>
    <x v="15"/>
  </r>
  <r>
    <x v="0"/>
    <n v="1185732"/>
    <x v="161"/>
    <x v="4"/>
    <x v="18"/>
    <s v="Richmond"/>
    <x v="5"/>
    <n v="0.65"/>
    <x v="27"/>
    <x v="84"/>
    <x v="849"/>
    <x v="9"/>
  </r>
  <r>
    <x v="0"/>
    <n v="1185732"/>
    <x v="162"/>
    <x v="4"/>
    <x v="18"/>
    <s v="Richmond"/>
    <x v="0"/>
    <n v="0.6"/>
    <x v="10"/>
    <x v="18"/>
    <x v="850"/>
    <x v="0"/>
  </r>
  <r>
    <x v="0"/>
    <n v="1185732"/>
    <x v="162"/>
    <x v="4"/>
    <x v="18"/>
    <s v="Richmond"/>
    <x v="1"/>
    <n v="0.55000000000000004"/>
    <x v="26"/>
    <x v="465"/>
    <x v="324"/>
    <x v="15"/>
  </r>
  <r>
    <x v="0"/>
    <n v="1185732"/>
    <x v="162"/>
    <x v="4"/>
    <x v="18"/>
    <s v="Richmond"/>
    <x v="2"/>
    <n v="0.45000000000000007"/>
    <x v="31"/>
    <x v="339"/>
    <x v="544"/>
    <x v="1"/>
  </r>
  <r>
    <x v="0"/>
    <n v="1185732"/>
    <x v="162"/>
    <x v="4"/>
    <x v="18"/>
    <s v="Richmond"/>
    <x v="3"/>
    <n v="0.35"/>
    <x v="28"/>
    <x v="152"/>
    <x v="851"/>
    <x v="2"/>
  </r>
  <r>
    <x v="0"/>
    <n v="1185732"/>
    <x v="162"/>
    <x v="4"/>
    <x v="18"/>
    <s v="Richmond"/>
    <x v="4"/>
    <n v="0.45000000000000007"/>
    <x v="24"/>
    <x v="223"/>
    <x v="234"/>
    <x v="15"/>
  </r>
  <r>
    <x v="0"/>
    <n v="1185732"/>
    <x v="162"/>
    <x v="4"/>
    <x v="18"/>
    <s v="Richmond"/>
    <x v="5"/>
    <n v="0.50000000000000011"/>
    <x v="22"/>
    <x v="492"/>
    <x v="852"/>
    <x v="9"/>
  </r>
  <r>
    <x v="0"/>
    <n v="1185732"/>
    <x v="163"/>
    <x v="4"/>
    <x v="18"/>
    <s v="Richmond"/>
    <x v="0"/>
    <n v="0.45000000000000007"/>
    <x v="9"/>
    <x v="215"/>
    <x v="429"/>
    <x v="0"/>
  </r>
  <r>
    <x v="0"/>
    <n v="1185732"/>
    <x v="163"/>
    <x v="4"/>
    <x v="18"/>
    <s v="Richmond"/>
    <x v="1"/>
    <n v="0.40000000000000013"/>
    <x v="25"/>
    <x v="493"/>
    <x v="853"/>
    <x v="15"/>
  </r>
  <r>
    <x v="0"/>
    <n v="1185732"/>
    <x v="163"/>
    <x v="4"/>
    <x v="18"/>
    <s v="Richmond"/>
    <x v="2"/>
    <n v="0.35"/>
    <x v="24"/>
    <x v="157"/>
    <x v="215"/>
    <x v="1"/>
  </r>
  <r>
    <x v="0"/>
    <n v="1185732"/>
    <x v="163"/>
    <x v="4"/>
    <x v="18"/>
    <s v="Richmond"/>
    <x v="3"/>
    <n v="0.35"/>
    <x v="34"/>
    <x v="155"/>
    <x v="854"/>
    <x v="2"/>
  </r>
  <r>
    <x v="0"/>
    <n v="1185732"/>
    <x v="163"/>
    <x v="4"/>
    <x v="18"/>
    <s v="Richmond"/>
    <x v="4"/>
    <n v="0.45000000000000007"/>
    <x v="34"/>
    <x v="466"/>
    <x v="348"/>
    <x v="15"/>
  </r>
  <r>
    <x v="0"/>
    <n v="1185732"/>
    <x v="163"/>
    <x v="4"/>
    <x v="18"/>
    <s v="Richmond"/>
    <x v="5"/>
    <n v="0.50000000000000011"/>
    <x v="31"/>
    <x v="460"/>
    <x v="855"/>
    <x v="9"/>
  </r>
  <r>
    <x v="0"/>
    <n v="1185732"/>
    <x v="111"/>
    <x v="4"/>
    <x v="18"/>
    <s v="Richmond"/>
    <x v="0"/>
    <n v="0.50000000000000011"/>
    <x v="30"/>
    <x v="494"/>
    <x v="856"/>
    <x v="0"/>
  </r>
  <r>
    <x v="0"/>
    <n v="1185732"/>
    <x v="111"/>
    <x v="4"/>
    <x v="18"/>
    <s v="Richmond"/>
    <x v="1"/>
    <n v="0.40000000000000013"/>
    <x v="31"/>
    <x v="495"/>
    <x v="857"/>
    <x v="15"/>
  </r>
  <r>
    <x v="0"/>
    <n v="1185732"/>
    <x v="111"/>
    <x v="4"/>
    <x v="18"/>
    <s v="Richmond"/>
    <x v="2"/>
    <n v="0.40000000000000013"/>
    <x v="33"/>
    <x v="496"/>
    <x v="858"/>
    <x v="1"/>
  </r>
  <r>
    <x v="0"/>
    <n v="1185732"/>
    <x v="111"/>
    <x v="4"/>
    <x v="18"/>
    <s v="Richmond"/>
    <x v="3"/>
    <n v="0.40000000000000013"/>
    <x v="47"/>
    <x v="497"/>
    <x v="146"/>
    <x v="2"/>
  </r>
  <r>
    <x v="0"/>
    <n v="1185732"/>
    <x v="111"/>
    <x v="4"/>
    <x v="18"/>
    <s v="Richmond"/>
    <x v="4"/>
    <n v="0.50000000000000011"/>
    <x v="47"/>
    <x v="498"/>
    <x v="859"/>
    <x v="15"/>
  </r>
  <r>
    <x v="0"/>
    <n v="1185732"/>
    <x v="111"/>
    <x v="4"/>
    <x v="18"/>
    <s v="Richmond"/>
    <x v="5"/>
    <n v="0.55000000000000004"/>
    <x v="28"/>
    <x v="170"/>
    <x v="860"/>
    <x v="9"/>
  </r>
  <r>
    <x v="0"/>
    <n v="1185732"/>
    <x v="164"/>
    <x v="4"/>
    <x v="18"/>
    <s v="Richmond"/>
    <x v="0"/>
    <n v="0.50000000000000011"/>
    <x v="22"/>
    <x v="492"/>
    <x v="861"/>
    <x v="0"/>
  </r>
  <r>
    <x v="0"/>
    <n v="1185732"/>
    <x v="164"/>
    <x v="4"/>
    <x v="18"/>
    <s v="Richmond"/>
    <x v="1"/>
    <n v="0.45000000000000012"/>
    <x v="24"/>
    <x v="223"/>
    <x v="234"/>
    <x v="15"/>
  </r>
  <r>
    <x v="0"/>
    <n v="1185732"/>
    <x v="164"/>
    <x v="4"/>
    <x v="18"/>
    <s v="Richmond"/>
    <x v="2"/>
    <n v="0.45000000000000012"/>
    <x v="52"/>
    <x v="499"/>
    <x v="862"/>
    <x v="1"/>
  </r>
  <r>
    <x v="0"/>
    <n v="1185732"/>
    <x v="164"/>
    <x v="4"/>
    <x v="18"/>
    <s v="Richmond"/>
    <x v="3"/>
    <n v="0.45000000000000012"/>
    <x v="34"/>
    <x v="466"/>
    <x v="806"/>
    <x v="2"/>
  </r>
  <r>
    <x v="0"/>
    <n v="1185732"/>
    <x v="164"/>
    <x v="4"/>
    <x v="18"/>
    <s v="Richmond"/>
    <x v="4"/>
    <n v="0.6"/>
    <x v="32"/>
    <x v="52"/>
    <x v="53"/>
    <x v="15"/>
  </r>
  <r>
    <x v="0"/>
    <n v="1185732"/>
    <x v="164"/>
    <x v="4"/>
    <x v="18"/>
    <s v="Richmond"/>
    <x v="5"/>
    <n v="0.64999999999999991"/>
    <x v="23"/>
    <x v="500"/>
    <x v="863"/>
    <x v="9"/>
  </r>
  <r>
    <x v="0"/>
    <n v="1185732"/>
    <x v="165"/>
    <x v="4"/>
    <x v="18"/>
    <s v="Richmond"/>
    <x v="0"/>
    <n v="0.6"/>
    <x v="2"/>
    <x v="12"/>
    <x v="864"/>
    <x v="0"/>
  </r>
  <r>
    <x v="0"/>
    <n v="1185732"/>
    <x v="165"/>
    <x v="4"/>
    <x v="18"/>
    <s v="Richmond"/>
    <x v="1"/>
    <n v="0.5"/>
    <x v="26"/>
    <x v="82"/>
    <x v="55"/>
    <x v="15"/>
  </r>
  <r>
    <x v="0"/>
    <n v="1185732"/>
    <x v="165"/>
    <x v="4"/>
    <x v="18"/>
    <s v="Richmond"/>
    <x v="2"/>
    <n v="0.5"/>
    <x v="25"/>
    <x v="61"/>
    <x v="192"/>
    <x v="1"/>
  </r>
  <r>
    <x v="0"/>
    <n v="1185732"/>
    <x v="165"/>
    <x v="4"/>
    <x v="18"/>
    <s v="Richmond"/>
    <x v="3"/>
    <n v="0.5"/>
    <x v="21"/>
    <x v="80"/>
    <x v="865"/>
    <x v="2"/>
  </r>
  <r>
    <x v="0"/>
    <n v="1185732"/>
    <x v="165"/>
    <x v="4"/>
    <x v="18"/>
    <s v="Richmond"/>
    <x v="4"/>
    <n v="0.6"/>
    <x v="21"/>
    <x v="211"/>
    <x v="314"/>
    <x v="15"/>
  </r>
  <r>
    <x v="0"/>
    <n v="1185732"/>
    <x v="165"/>
    <x v="4"/>
    <x v="18"/>
    <s v="Richmond"/>
    <x v="5"/>
    <n v="0.64999999999999991"/>
    <x v="26"/>
    <x v="476"/>
    <x v="866"/>
    <x v="9"/>
  </r>
  <r>
    <x v="0"/>
    <n v="1185732"/>
    <x v="166"/>
    <x v="3"/>
    <x v="19"/>
    <s v="Detroit"/>
    <x v="0"/>
    <n v="0.3"/>
    <x v="23"/>
    <x v="203"/>
    <x v="158"/>
    <x v="8"/>
  </r>
  <r>
    <x v="0"/>
    <n v="1185732"/>
    <x v="166"/>
    <x v="3"/>
    <x v="19"/>
    <s v="Detroit"/>
    <x v="1"/>
    <n v="0.3"/>
    <x v="33"/>
    <x v="233"/>
    <x v="867"/>
    <x v="2"/>
  </r>
  <r>
    <x v="0"/>
    <n v="1185732"/>
    <x v="166"/>
    <x v="3"/>
    <x v="19"/>
    <s v="Detroit"/>
    <x v="2"/>
    <n v="0.2"/>
    <x v="33"/>
    <x v="501"/>
    <x v="868"/>
    <x v="2"/>
  </r>
  <r>
    <x v="0"/>
    <n v="1185732"/>
    <x v="166"/>
    <x v="3"/>
    <x v="19"/>
    <s v="Detroit"/>
    <x v="3"/>
    <n v="0.25000000000000006"/>
    <x v="35"/>
    <x v="502"/>
    <x v="869"/>
    <x v="8"/>
  </r>
  <r>
    <x v="0"/>
    <n v="1185732"/>
    <x v="166"/>
    <x v="3"/>
    <x v="19"/>
    <s v="Detroit"/>
    <x v="4"/>
    <n v="0.39999999999999997"/>
    <x v="46"/>
    <x v="194"/>
    <x v="287"/>
    <x v="2"/>
  </r>
  <r>
    <x v="0"/>
    <n v="1185732"/>
    <x v="166"/>
    <x v="3"/>
    <x v="19"/>
    <s v="Detroit"/>
    <x v="5"/>
    <n v="0.3"/>
    <x v="33"/>
    <x v="233"/>
    <x v="402"/>
    <x v="0"/>
  </r>
  <r>
    <x v="0"/>
    <n v="1185732"/>
    <x v="167"/>
    <x v="3"/>
    <x v="19"/>
    <s v="Detroit"/>
    <x v="0"/>
    <n v="0.3"/>
    <x v="22"/>
    <x v="158"/>
    <x v="64"/>
    <x v="8"/>
  </r>
  <r>
    <x v="0"/>
    <n v="1185732"/>
    <x v="167"/>
    <x v="3"/>
    <x v="19"/>
    <s v="Detroit"/>
    <x v="1"/>
    <n v="0.3"/>
    <x v="46"/>
    <x v="145"/>
    <x v="213"/>
    <x v="2"/>
  </r>
  <r>
    <x v="0"/>
    <n v="1185732"/>
    <x v="167"/>
    <x v="3"/>
    <x v="19"/>
    <s v="Detroit"/>
    <x v="2"/>
    <n v="0.2"/>
    <x v="48"/>
    <x v="126"/>
    <x v="191"/>
    <x v="2"/>
  </r>
  <r>
    <x v="0"/>
    <n v="1185732"/>
    <x v="167"/>
    <x v="3"/>
    <x v="19"/>
    <s v="Detroit"/>
    <x v="3"/>
    <n v="0.25000000000000006"/>
    <x v="44"/>
    <x v="472"/>
    <x v="813"/>
    <x v="8"/>
  </r>
  <r>
    <x v="0"/>
    <n v="1185732"/>
    <x v="167"/>
    <x v="3"/>
    <x v="19"/>
    <s v="Detroit"/>
    <x v="4"/>
    <n v="0.39999999999999997"/>
    <x v="46"/>
    <x v="194"/>
    <x v="287"/>
    <x v="2"/>
  </r>
  <r>
    <x v="0"/>
    <n v="1185732"/>
    <x v="167"/>
    <x v="3"/>
    <x v="19"/>
    <s v="Detroit"/>
    <x v="5"/>
    <n v="0.3"/>
    <x v="47"/>
    <x v="147"/>
    <x v="51"/>
    <x v="0"/>
  </r>
  <r>
    <x v="0"/>
    <n v="1185732"/>
    <x v="126"/>
    <x v="3"/>
    <x v="19"/>
    <s v="Detroit"/>
    <x v="0"/>
    <n v="0.35000000000000003"/>
    <x v="68"/>
    <x v="503"/>
    <x v="870"/>
    <x v="8"/>
  </r>
  <r>
    <x v="0"/>
    <n v="1185732"/>
    <x v="126"/>
    <x v="3"/>
    <x v="19"/>
    <s v="Detroit"/>
    <x v="1"/>
    <n v="0.35000000000000003"/>
    <x v="49"/>
    <x v="202"/>
    <x v="300"/>
    <x v="2"/>
  </r>
  <r>
    <x v="0"/>
    <n v="1185732"/>
    <x v="126"/>
    <x v="3"/>
    <x v="19"/>
    <s v="Detroit"/>
    <x v="2"/>
    <n v="0.25000000000000006"/>
    <x v="45"/>
    <x v="504"/>
    <x v="871"/>
    <x v="2"/>
  </r>
  <r>
    <x v="0"/>
    <n v="1185732"/>
    <x v="126"/>
    <x v="3"/>
    <x v="19"/>
    <s v="Detroit"/>
    <x v="3"/>
    <n v="0.3"/>
    <x v="41"/>
    <x v="128"/>
    <x v="512"/>
    <x v="8"/>
  </r>
  <r>
    <x v="0"/>
    <n v="1185732"/>
    <x v="126"/>
    <x v="3"/>
    <x v="19"/>
    <s v="Detroit"/>
    <x v="4"/>
    <n v="0.45"/>
    <x v="44"/>
    <x v="127"/>
    <x v="203"/>
    <x v="2"/>
  </r>
  <r>
    <x v="0"/>
    <n v="1185732"/>
    <x v="126"/>
    <x v="3"/>
    <x v="19"/>
    <s v="Detroit"/>
    <x v="5"/>
    <n v="0.35000000000000003"/>
    <x v="45"/>
    <x v="206"/>
    <x v="479"/>
    <x v="0"/>
  </r>
  <r>
    <x v="0"/>
    <n v="1185732"/>
    <x v="127"/>
    <x v="3"/>
    <x v="19"/>
    <s v="Detroit"/>
    <x v="0"/>
    <n v="0.35000000000000003"/>
    <x v="31"/>
    <x v="354"/>
    <x v="872"/>
    <x v="8"/>
  </r>
  <r>
    <x v="0"/>
    <n v="1185732"/>
    <x v="127"/>
    <x v="3"/>
    <x v="19"/>
    <s v="Detroit"/>
    <x v="1"/>
    <n v="0.30000000000000004"/>
    <x v="35"/>
    <x v="188"/>
    <x v="281"/>
    <x v="2"/>
  </r>
  <r>
    <x v="0"/>
    <n v="1185732"/>
    <x v="127"/>
    <x v="3"/>
    <x v="19"/>
    <s v="Detroit"/>
    <x v="2"/>
    <n v="0.20000000000000007"/>
    <x v="35"/>
    <x v="505"/>
    <x v="873"/>
    <x v="2"/>
  </r>
  <r>
    <x v="0"/>
    <n v="1185732"/>
    <x v="127"/>
    <x v="3"/>
    <x v="19"/>
    <s v="Detroit"/>
    <x v="3"/>
    <n v="0.25"/>
    <x v="41"/>
    <x v="118"/>
    <x v="182"/>
    <x v="8"/>
  </r>
  <r>
    <x v="0"/>
    <n v="1185732"/>
    <x v="127"/>
    <x v="3"/>
    <x v="19"/>
    <s v="Detroit"/>
    <x v="4"/>
    <n v="0.4"/>
    <x v="38"/>
    <x v="124"/>
    <x v="189"/>
    <x v="2"/>
  </r>
  <r>
    <x v="0"/>
    <n v="1185732"/>
    <x v="127"/>
    <x v="3"/>
    <x v="19"/>
    <s v="Detroit"/>
    <x v="5"/>
    <n v="0.30000000000000004"/>
    <x v="45"/>
    <x v="187"/>
    <x v="97"/>
    <x v="0"/>
  </r>
  <r>
    <x v="0"/>
    <n v="1185732"/>
    <x v="168"/>
    <x v="3"/>
    <x v="19"/>
    <s v="Detroit"/>
    <x v="0"/>
    <n v="0.4"/>
    <x v="68"/>
    <x v="506"/>
    <x v="874"/>
    <x v="8"/>
  </r>
  <r>
    <x v="0"/>
    <n v="1185732"/>
    <x v="168"/>
    <x v="3"/>
    <x v="19"/>
    <s v="Detroit"/>
    <x v="1"/>
    <n v="0.35000000000000009"/>
    <x v="46"/>
    <x v="507"/>
    <x v="875"/>
    <x v="2"/>
  </r>
  <r>
    <x v="0"/>
    <n v="1185732"/>
    <x v="168"/>
    <x v="3"/>
    <x v="19"/>
    <s v="Detroit"/>
    <x v="2"/>
    <n v="0.30000000000000004"/>
    <x v="49"/>
    <x v="395"/>
    <x v="189"/>
    <x v="2"/>
  </r>
  <r>
    <x v="0"/>
    <n v="1185732"/>
    <x v="168"/>
    <x v="3"/>
    <x v="19"/>
    <s v="Detroit"/>
    <x v="3"/>
    <n v="0.30000000000000004"/>
    <x v="38"/>
    <x v="318"/>
    <x v="810"/>
    <x v="8"/>
  </r>
  <r>
    <x v="0"/>
    <n v="1185732"/>
    <x v="168"/>
    <x v="3"/>
    <x v="19"/>
    <s v="Detroit"/>
    <x v="4"/>
    <n v="0.44999999999999996"/>
    <x v="44"/>
    <x v="127"/>
    <x v="203"/>
    <x v="2"/>
  </r>
  <r>
    <x v="0"/>
    <n v="1185732"/>
    <x v="168"/>
    <x v="3"/>
    <x v="19"/>
    <s v="Detroit"/>
    <x v="5"/>
    <n v="0.49999999999999994"/>
    <x v="45"/>
    <x v="508"/>
    <x v="876"/>
    <x v="0"/>
  </r>
  <r>
    <x v="0"/>
    <n v="1185732"/>
    <x v="169"/>
    <x v="3"/>
    <x v="19"/>
    <s v="Detroit"/>
    <x v="0"/>
    <n v="0.35000000000000003"/>
    <x v="25"/>
    <x v="193"/>
    <x v="99"/>
    <x v="8"/>
  </r>
  <r>
    <x v="0"/>
    <n v="1185732"/>
    <x v="169"/>
    <x v="3"/>
    <x v="19"/>
    <s v="Detroit"/>
    <x v="1"/>
    <n v="0.3000000000000001"/>
    <x v="45"/>
    <x v="509"/>
    <x v="877"/>
    <x v="2"/>
  </r>
  <r>
    <x v="0"/>
    <n v="1185732"/>
    <x v="169"/>
    <x v="3"/>
    <x v="19"/>
    <s v="Detroit"/>
    <x v="2"/>
    <n v="0.25000000000000006"/>
    <x v="48"/>
    <x v="510"/>
    <x v="689"/>
    <x v="2"/>
  </r>
  <r>
    <x v="0"/>
    <n v="1185732"/>
    <x v="169"/>
    <x v="3"/>
    <x v="19"/>
    <s v="Detroit"/>
    <x v="3"/>
    <n v="0.25000000000000006"/>
    <x v="45"/>
    <x v="504"/>
    <x v="878"/>
    <x v="8"/>
  </r>
  <r>
    <x v="0"/>
    <n v="1185732"/>
    <x v="169"/>
    <x v="3"/>
    <x v="19"/>
    <s v="Detroit"/>
    <x v="4"/>
    <n v="0.4"/>
    <x v="45"/>
    <x v="340"/>
    <x v="547"/>
    <x v="2"/>
  </r>
  <r>
    <x v="0"/>
    <n v="1185732"/>
    <x v="169"/>
    <x v="3"/>
    <x v="19"/>
    <s v="Detroit"/>
    <x v="5"/>
    <n v="0.45"/>
    <x v="28"/>
    <x v="45"/>
    <x v="170"/>
    <x v="0"/>
  </r>
  <r>
    <x v="0"/>
    <n v="1185732"/>
    <x v="130"/>
    <x v="3"/>
    <x v="19"/>
    <s v="Detroit"/>
    <x v="0"/>
    <n v="0.4"/>
    <x v="30"/>
    <x v="61"/>
    <x v="214"/>
    <x v="8"/>
  </r>
  <r>
    <x v="0"/>
    <n v="1185732"/>
    <x v="130"/>
    <x v="3"/>
    <x v="19"/>
    <s v="Detroit"/>
    <x v="1"/>
    <n v="0.35000000000000009"/>
    <x v="24"/>
    <x v="482"/>
    <x v="479"/>
    <x v="2"/>
  </r>
  <r>
    <x v="0"/>
    <n v="1185732"/>
    <x v="130"/>
    <x v="3"/>
    <x v="19"/>
    <s v="Detroit"/>
    <x v="2"/>
    <n v="0.30000000000000004"/>
    <x v="33"/>
    <x v="164"/>
    <x v="350"/>
    <x v="2"/>
  </r>
  <r>
    <x v="0"/>
    <n v="1185732"/>
    <x v="130"/>
    <x v="3"/>
    <x v="19"/>
    <s v="Detroit"/>
    <x v="3"/>
    <n v="0.30000000000000004"/>
    <x v="48"/>
    <x v="133"/>
    <x v="879"/>
    <x v="8"/>
  </r>
  <r>
    <x v="0"/>
    <n v="1185732"/>
    <x v="130"/>
    <x v="3"/>
    <x v="19"/>
    <s v="Detroit"/>
    <x v="4"/>
    <n v="0.4"/>
    <x v="48"/>
    <x v="146"/>
    <x v="215"/>
    <x v="2"/>
  </r>
  <r>
    <x v="0"/>
    <n v="1185732"/>
    <x v="130"/>
    <x v="3"/>
    <x v="19"/>
    <s v="Detroit"/>
    <x v="5"/>
    <n v="0.45"/>
    <x v="21"/>
    <x v="111"/>
    <x v="153"/>
    <x v="0"/>
  </r>
  <r>
    <x v="0"/>
    <n v="1185732"/>
    <x v="131"/>
    <x v="3"/>
    <x v="19"/>
    <s v="Detroit"/>
    <x v="0"/>
    <n v="0.4"/>
    <x v="20"/>
    <x v="59"/>
    <x v="67"/>
    <x v="8"/>
  </r>
  <r>
    <x v="0"/>
    <n v="1185732"/>
    <x v="131"/>
    <x v="3"/>
    <x v="19"/>
    <s v="Detroit"/>
    <x v="1"/>
    <n v="0.40000000000000008"/>
    <x v="34"/>
    <x v="511"/>
    <x v="880"/>
    <x v="2"/>
  </r>
  <r>
    <x v="0"/>
    <n v="1185732"/>
    <x v="131"/>
    <x v="3"/>
    <x v="19"/>
    <s v="Detroit"/>
    <x v="2"/>
    <n v="0.35000000000000003"/>
    <x v="47"/>
    <x v="159"/>
    <x v="581"/>
    <x v="2"/>
  </r>
  <r>
    <x v="0"/>
    <n v="1185732"/>
    <x v="131"/>
    <x v="3"/>
    <x v="19"/>
    <s v="Detroit"/>
    <x v="3"/>
    <n v="0.25000000000000006"/>
    <x v="46"/>
    <x v="512"/>
    <x v="881"/>
    <x v="8"/>
  </r>
  <r>
    <x v="0"/>
    <n v="1185732"/>
    <x v="131"/>
    <x v="3"/>
    <x v="19"/>
    <s v="Detroit"/>
    <x v="4"/>
    <n v="0.35000000000000003"/>
    <x v="49"/>
    <x v="202"/>
    <x v="300"/>
    <x v="2"/>
  </r>
  <r>
    <x v="0"/>
    <n v="1185732"/>
    <x v="131"/>
    <x v="3"/>
    <x v="19"/>
    <s v="Detroit"/>
    <x v="5"/>
    <n v="0.4"/>
    <x v="34"/>
    <x v="235"/>
    <x v="882"/>
    <x v="0"/>
  </r>
  <r>
    <x v="0"/>
    <n v="1185732"/>
    <x v="170"/>
    <x v="3"/>
    <x v="19"/>
    <s v="Detroit"/>
    <x v="0"/>
    <n v="0.35000000000000003"/>
    <x v="25"/>
    <x v="193"/>
    <x v="99"/>
    <x v="8"/>
  </r>
  <r>
    <x v="0"/>
    <n v="1185732"/>
    <x v="170"/>
    <x v="3"/>
    <x v="19"/>
    <s v="Detroit"/>
    <x v="1"/>
    <n v="0.3000000000000001"/>
    <x v="47"/>
    <x v="513"/>
    <x v="883"/>
    <x v="2"/>
  </r>
  <r>
    <x v="0"/>
    <n v="1185732"/>
    <x v="170"/>
    <x v="3"/>
    <x v="19"/>
    <s v="Detroit"/>
    <x v="2"/>
    <n v="0.15000000000000002"/>
    <x v="49"/>
    <x v="362"/>
    <x v="480"/>
    <x v="2"/>
  </r>
  <r>
    <x v="0"/>
    <n v="1185732"/>
    <x v="170"/>
    <x v="3"/>
    <x v="19"/>
    <s v="Detroit"/>
    <x v="3"/>
    <n v="0.15000000000000002"/>
    <x v="35"/>
    <x v="514"/>
    <x v="884"/>
    <x v="8"/>
  </r>
  <r>
    <x v="0"/>
    <n v="1185732"/>
    <x v="170"/>
    <x v="3"/>
    <x v="19"/>
    <s v="Detroit"/>
    <x v="4"/>
    <n v="0.25"/>
    <x v="35"/>
    <x v="389"/>
    <x v="679"/>
    <x v="2"/>
  </r>
  <r>
    <x v="0"/>
    <n v="1185732"/>
    <x v="170"/>
    <x v="3"/>
    <x v="19"/>
    <s v="Detroit"/>
    <x v="5"/>
    <n v="0.30000000000000004"/>
    <x v="45"/>
    <x v="187"/>
    <x v="97"/>
    <x v="0"/>
  </r>
  <r>
    <x v="0"/>
    <n v="1185732"/>
    <x v="171"/>
    <x v="3"/>
    <x v="19"/>
    <s v="Detroit"/>
    <x v="0"/>
    <n v="0.35"/>
    <x v="28"/>
    <x v="152"/>
    <x v="222"/>
    <x v="8"/>
  </r>
  <r>
    <x v="0"/>
    <n v="1185732"/>
    <x v="171"/>
    <x v="3"/>
    <x v="19"/>
    <s v="Detroit"/>
    <x v="1"/>
    <n v="0.25"/>
    <x v="45"/>
    <x v="131"/>
    <x v="196"/>
    <x v="2"/>
  </r>
  <r>
    <x v="0"/>
    <n v="1185732"/>
    <x v="171"/>
    <x v="3"/>
    <x v="19"/>
    <s v="Detroit"/>
    <x v="2"/>
    <n v="0.25"/>
    <x v="44"/>
    <x v="143"/>
    <x v="276"/>
    <x v="2"/>
  </r>
  <r>
    <x v="0"/>
    <n v="1185732"/>
    <x v="171"/>
    <x v="3"/>
    <x v="19"/>
    <s v="Detroit"/>
    <x v="3"/>
    <n v="0.25"/>
    <x v="38"/>
    <x v="180"/>
    <x v="277"/>
    <x v="8"/>
  </r>
  <r>
    <x v="0"/>
    <n v="1185732"/>
    <x v="171"/>
    <x v="3"/>
    <x v="19"/>
    <s v="Detroit"/>
    <x v="4"/>
    <n v="0.35"/>
    <x v="38"/>
    <x v="120"/>
    <x v="185"/>
    <x v="2"/>
  </r>
  <r>
    <x v="0"/>
    <n v="1185732"/>
    <x v="171"/>
    <x v="3"/>
    <x v="19"/>
    <s v="Detroit"/>
    <x v="5"/>
    <n v="0.39999999999999991"/>
    <x v="45"/>
    <x v="161"/>
    <x v="885"/>
    <x v="0"/>
  </r>
  <r>
    <x v="0"/>
    <n v="1185732"/>
    <x v="134"/>
    <x v="3"/>
    <x v="19"/>
    <s v="Detroit"/>
    <x v="0"/>
    <n v="0.35000000000000003"/>
    <x v="24"/>
    <x v="191"/>
    <x v="439"/>
    <x v="8"/>
  </r>
  <r>
    <x v="0"/>
    <n v="1185732"/>
    <x v="134"/>
    <x v="3"/>
    <x v="19"/>
    <s v="Detroit"/>
    <x v="1"/>
    <n v="0.25000000000000006"/>
    <x v="45"/>
    <x v="504"/>
    <x v="871"/>
    <x v="2"/>
  </r>
  <r>
    <x v="0"/>
    <n v="1185732"/>
    <x v="134"/>
    <x v="3"/>
    <x v="19"/>
    <s v="Detroit"/>
    <x v="2"/>
    <n v="0.25000000000000006"/>
    <x v="69"/>
    <x v="515"/>
    <x v="886"/>
    <x v="2"/>
  </r>
  <r>
    <x v="0"/>
    <n v="1185732"/>
    <x v="134"/>
    <x v="3"/>
    <x v="19"/>
    <s v="Detroit"/>
    <x v="3"/>
    <n v="0.25000000000000006"/>
    <x v="46"/>
    <x v="512"/>
    <x v="881"/>
    <x v="8"/>
  </r>
  <r>
    <x v="0"/>
    <n v="1185732"/>
    <x v="134"/>
    <x v="3"/>
    <x v="19"/>
    <s v="Detroit"/>
    <x v="4"/>
    <n v="0.44999999999999996"/>
    <x v="49"/>
    <x v="331"/>
    <x v="887"/>
    <x v="2"/>
  </r>
  <r>
    <x v="0"/>
    <n v="1185732"/>
    <x v="134"/>
    <x v="3"/>
    <x v="19"/>
    <s v="Detroit"/>
    <x v="5"/>
    <n v="0.49999999999999983"/>
    <x v="47"/>
    <x v="516"/>
    <x v="888"/>
    <x v="0"/>
  </r>
  <r>
    <x v="0"/>
    <n v="1185732"/>
    <x v="135"/>
    <x v="3"/>
    <x v="19"/>
    <s v="Detroit"/>
    <x v="0"/>
    <n v="0.44999999999999996"/>
    <x v="26"/>
    <x v="517"/>
    <x v="889"/>
    <x v="8"/>
  </r>
  <r>
    <x v="0"/>
    <n v="1185732"/>
    <x v="135"/>
    <x v="3"/>
    <x v="19"/>
    <s v="Detroit"/>
    <x v="1"/>
    <n v="0.35000000000000003"/>
    <x v="32"/>
    <x v="160"/>
    <x v="353"/>
    <x v="2"/>
  </r>
  <r>
    <x v="0"/>
    <n v="1185732"/>
    <x v="135"/>
    <x v="3"/>
    <x v="19"/>
    <s v="Detroit"/>
    <x v="2"/>
    <n v="0.35000000000000003"/>
    <x v="47"/>
    <x v="159"/>
    <x v="581"/>
    <x v="2"/>
  </r>
  <r>
    <x v="0"/>
    <n v="1185732"/>
    <x v="135"/>
    <x v="3"/>
    <x v="19"/>
    <s v="Detroit"/>
    <x v="3"/>
    <n v="0.35000000000000003"/>
    <x v="45"/>
    <x v="206"/>
    <x v="139"/>
    <x v="8"/>
  </r>
  <r>
    <x v="0"/>
    <n v="1185732"/>
    <x v="135"/>
    <x v="3"/>
    <x v="19"/>
    <s v="Detroit"/>
    <x v="4"/>
    <n v="0.44999999999999996"/>
    <x v="45"/>
    <x v="518"/>
    <x v="708"/>
    <x v="2"/>
  </r>
  <r>
    <x v="0"/>
    <n v="1185732"/>
    <x v="135"/>
    <x v="3"/>
    <x v="19"/>
    <s v="Detroit"/>
    <x v="5"/>
    <n v="0.49999999999999983"/>
    <x v="32"/>
    <x v="519"/>
    <x v="890"/>
    <x v="0"/>
  </r>
  <r>
    <x v="0"/>
    <n v="1185732"/>
    <x v="118"/>
    <x v="3"/>
    <x v="20"/>
    <s v="St. Louis"/>
    <x v="0"/>
    <n v="0.25"/>
    <x v="22"/>
    <x v="153"/>
    <x v="54"/>
    <x v="8"/>
  </r>
  <r>
    <x v="0"/>
    <n v="1185732"/>
    <x v="118"/>
    <x v="3"/>
    <x v="20"/>
    <s v="St. Louis"/>
    <x v="1"/>
    <n v="0.25"/>
    <x v="34"/>
    <x v="488"/>
    <x v="891"/>
    <x v="2"/>
  </r>
  <r>
    <x v="0"/>
    <n v="1185732"/>
    <x v="118"/>
    <x v="3"/>
    <x v="20"/>
    <s v="St. Louis"/>
    <x v="2"/>
    <n v="0.15000000000000002"/>
    <x v="34"/>
    <x v="520"/>
    <x v="892"/>
    <x v="2"/>
  </r>
  <r>
    <x v="0"/>
    <n v="1185732"/>
    <x v="118"/>
    <x v="3"/>
    <x v="20"/>
    <s v="St. Louis"/>
    <x v="3"/>
    <n v="0.20000000000000007"/>
    <x v="46"/>
    <x v="521"/>
    <x v="893"/>
    <x v="8"/>
  </r>
  <r>
    <x v="0"/>
    <n v="1185732"/>
    <x v="118"/>
    <x v="3"/>
    <x v="20"/>
    <s v="St. Louis"/>
    <x v="4"/>
    <n v="0.35"/>
    <x v="48"/>
    <x v="385"/>
    <x v="841"/>
    <x v="2"/>
  </r>
  <r>
    <x v="0"/>
    <n v="1185732"/>
    <x v="118"/>
    <x v="3"/>
    <x v="20"/>
    <s v="St. Louis"/>
    <x v="5"/>
    <n v="0.25"/>
    <x v="34"/>
    <x v="488"/>
    <x v="894"/>
    <x v="0"/>
  </r>
  <r>
    <x v="0"/>
    <n v="1185732"/>
    <x v="119"/>
    <x v="3"/>
    <x v="20"/>
    <s v="St. Louis"/>
    <x v="0"/>
    <n v="0.25"/>
    <x v="27"/>
    <x v="522"/>
    <x v="93"/>
    <x v="8"/>
  </r>
  <r>
    <x v="0"/>
    <n v="1185732"/>
    <x v="119"/>
    <x v="3"/>
    <x v="20"/>
    <s v="St. Louis"/>
    <x v="1"/>
    <n v="0.25"/>
    <x v="48"/>
    <x v="523"/>
    <x v="895"/>
    <x v="2"/>
  </r>
  <r>
    <x v="0"/>
    <n v="1185732"/>
    <x v="119"/>
    <x v="3"/>
    <x v="20"/>
    <s v="St. Louis"/>
    <x v="2"/>
    <n v="0.15000000000000002"/>
    <x v="33"/>
    <x v="524"/>
    <x v="896"/>
    <x v="2"/>
  </r>
  <r>
    <x v="0"/>
    <n v="1185732"/>
    <x v="119"/>
    <x v="3"/>
    <x v="20"/>
    <s v="St. Louis"/>
    <x v="3"/>
    <n v="0.20000000000000007"/>
    <x v="49"/>
    <x v="525"/>
    <x v="897"/>
    <x v="8"/>
  </r>
  <r>
    <x v="0"/>
    <n v="1185732"/>
    <x v="119"/>
    <x v="3"/>
    <x v="20"/>
    <s v="St. Louis"/>
    <x v="4"/>
    <n v="0.35"/>
    <x v="48"/>
    <x v="385"/>
    <x v="841"/>
    <x v="2"/>
  </r>
  <r>
    <x v="0"/>
    <n v="1185732"/>
    <x v="119"/>
    <x v="3"/>
    <x v="20"/>
    <s v="St. Louis"/>
    <x v="5"/>
    <n v="0.25"/>
    <x v="32"/>
    <x v="127"/>
    <x v="156"/>
    <x v="0"/>
  </r>
  <r>
    <x v="0"/>
    <n v="1185732"/>
    <x v="2"/>
    <x v="3"/>
    <x v="20"/>
    <s v="St. Louis"/>
    <x v="0"/>
    <n v="0.30000000000000004"/>
    <x v="70"/>
    <x v="526"/>
    <x v="898"/>
    <x v="8"/>
  </r>
  <r>
    <x v="0"/>
    <n v="1185732"/>
    <x v="2"/>
    <x v="3"/>
    <x v="20"/>
    <s v="St. Louis"/>
    <x v="1"/>
    <n v="0.30000000000000004"/>
    <x v="45"/>
    <x v="187"/>
    <x v="809"/>
    <x v="2"/>
  </r>
  <r>
    <x v="0"/>
    <n v="1185732"/>
    <x v="2"/>
    <x v="3"/>
    <x v="20"/>
    <s v="St. Louis"/>
    <x v="2"/>
    <n v="0.20000000000000007"/>
    <x v="47"/>
    <x v="527"/>
    <x v="899"/>
    <x v="2"/>
  </r>
  <r>
    <x v="0"/>
    <n v="1185732"/>
    <x v="2"/>
    <x v="3"/>
    <x v="20"/>
    <s v="St. Louis"/>
    <x v="3"/>
    <n v="0.25"/>
    <x v="44"/>
    <x v="143"/>
    <x v="210"/>
    <x v="8"/>
  </r>
  <r>
    <x v="0"/>
    <n v="1185732"/>
    <x v="2"/>
    <x v="3"/>
    <x v="20"/>
    <s v="St. Louis"/>
    <x v="4"/>
    <n v="0.4"/>
    <x v="49"/>
    <x v="147"/>
    <x v="217"/>
    <x v="2"/>
  </r>
  <r>
    <x v="0"/>
    <n v="1185732"/>
    <x v="2"/>
    <x v="3"/>
    <x v="20"/>
    <s v="St. Louis"/>
    <x v="5"/>
    <n v="0.30000000000000004"/>
    <x v="47"/>
    <x v="200"/>
    <x v="529"/>
    <x v="0"/>
  </r>
  <r>
    <x v="0"/>
    <n v="1185732"/>
    <x v="3"/>
    <x v="3"/>
    <x v="20"/>
    <s v="St. Louis"/>
    <x v="0"/>
    <n v="0.30000000000000004"/>
    <x v="23"/>
    <x v="528"/>
    <x v="559"/>
    <x v="8"/>
  </r>
  <r>
    <x v="0"/>
    <n v="1185732"/>
    <x v="3"/>
    <x v="3"/>
    <x v="20"/>
    <s v="St. Louis"/>
    <x v="1"/>
    <n v="0.25000000000000006"/>
    <x v="46"/>
    <x v="512"/>
    <x v="900"/>
    <x v="2"/>
  </r>
  <r>
    <x v="0"/>
    <n v="1185732"/>
    <x v="3"/>
    <x v="3"/>
    <x v="20"/>
    <s v="St. Louis"/>
    <x v="2"/>
    <n v="0.15000000000000008"/>
    <x v="46"/>
    <x v="529"/>
    <x v="901"/>
    <x v="2"/>
  </r>
  <r>
    <x v="0"/>
    <n v="1185732"/>
    <x v="3"/>
    <x v="3"/>
    <x v="20"/>
    <s v="St. Louis"/>
    <x v="3"/>
    <n v="0.2"/>
    <x v="44"/>
    <x v="118"/>
    <x v="182"/>
    <x v="8"/>
  </r>
  <r>
    <x v="0"/>
    <n v="1185732"/>
    <x v="3"/>
    <x v="3"/>
    <x v="20"/>
    <s v="St. Louis"/>
    <x v="4"/>
    <n v="0.35000000000000003"/>
    <x v="35"/>
    <x v="117"/>
    <x v="181"/>
    <x v="2"/>
  </r>
  <r>
    <x v="0"/>
    <n v="1185732"/>
    <x v="3"/>
    <x v="3"/>
    <x v="20"/>
    <s v="St. Louis"/>
    <x v="5"/>
    <n v="0.25000000000000006"/>
    <x v="47"/>
    <x v="322"/>
    <x v="556"/>
    <x v="0"/>
  </r>
  <r>
    <x v="0"/>
    <n v="1185732"/>
    <x v="120"/>
    <x v="3"/>
    <x v="20"/>
    <s v="St. Louis"/>
    <x v="0"/>
    <n v="0.35000000000000003"/>
    <x v="70"/>
    <x v="530"/>
    <x v="902"/>
    <x v="8"/>
  </r>
  <r>
    <x v="0"/>
    <n v="1185732"/>
    <x v="120"/>
    <x v="3"/>
    <x v="20"/>
    <s v="St. Louis"/>
    <x v="1"/>
    <n v="0.3000000000000001"/>
    <x v="48"/>
    <x v="531"/>
    <x v="903"/>
    <x v="2"/>
  </r>
  <r>
    <x v="0"/>
    <n v="1185732"/>
    <x v="120"/>
    <x v="3"/>
    <x v="20"/>
    <s v="St. Louis"/>
    <x v="2"/>
    <n v="0.25000000000000006"/>
    <x v="45"/>
    <x v="504"/>
    <x v="871"/>
    <x v="2"/>
  </r>
  <r>
    <x v="0"/>
    <n v="1185732"/>
    <x v="120"/>
    <x v="3"/>
    <x v="20"/>
    <s v="St. Louis"/>
    <x v="3"/>
    <n v="0.25000000000000006"/>
    <x v="35"/>
    <x v="502"/>
    <x v="869"/>
    <x v="8"/>
  </r>
  <r>
    <x v="0"/>
    <n v="1185732"/>
    <x v="120"/>
    <x v="3"/>
    <x v="20"/>
    <s v="St. Louis"/>
    <x v="4"/>
    <n v="0.39999999999999997"/>
    <x v="49"/>
    <x v="147"/>
    <x v="217"/>
    <x v="2"/>
  </r>
  <r>
    <x v="0"/>
    <n v="1185732"/>
    <x v="120"/>
    <x v="3"/>
    <x v="20"/>
    <s v="St. Louis"/>
    <x v="5"/>
    <n v="0.44999999999999996"/>
    <x v="47"/>
    <x v="451"/>
    <x v="620"/>
    <x v="0"/>
  </r>
  <r>
    <x v="0"/>
    <n v="1185732"/>
    <x v="121"/>
    <x v="3"/>
    <x v="20"/>
    <s v="St. Louis"/>
    <x v="0"/>
    <n v="0.30000000000000004"/>
    <x v="26"/>
    <x v="470"/>
    <x v="318"/>
    <x v="8"/>
  </r>
  <r>
    <x v="0"/>
    <n v="1185732"/>
    <x v="121"/>
    <x v="3"/>
    <x v="20"/>
    <s v="St. Louis"/>
    <x v="1"/>
    <n v="0.25000000000000011"/>
    <x v="47"/>
    <x v="532"/>
    <x v="878"/>
    <x v="2"/>
  </r>
  <r>
    <x v="0"/>
    <n v="1185732"/>
    <x v="121"/>
    <x v="3"/>
    <x v="20"/>
    <s v="St. Louis"/>
    <x v="2"/>
    <n v="0.20000000000000007"/>
    <x v="33"/>
    <x v="533"/>
    <x v="904"/>
    <x v="2"/>
  </r>
  <r>
    <x v="0"/>
    <n v="1185732"/>
    <x v="121"/>
    <x v="3"/>
    <x v="20"/>
    <s v="St. Louis"/>
    <x v="3"/>
    <n v="0.20000000000000007"/>
    <x v="47"/>
    <x v="527"/>
    <x v="905"/>
    <x v="8"/>
  </r>
  <r>
    <x v="0"/>
    <n v="1185732"/>
    <x v="121"/>
    <x v="3"/>
    <x v="20"/>
    <s v="St. Louis"/>
    <x v="4"/>
    <n v="0.35000000000000003"/>
    <x v="47"/>
    <x v="159"/>
    <x v="581"/>
    <x v="2"/>
  </r>
  <r>
    <x v="0"/>
    <n v="1185732"/>
    <x v="121"/>
    <x v="3"/>
    <x v="20"/>
    <s v="St. Louis"/>
    <x v="5"/>
    <n v="0.4"/>
    <x v="31"/>
    <x v="336"/>
    <x v="200"/>
    <x v="0"/>
  </r>
  <r>
    <x v="0"/>
    <n v="1185732"/>
    <x v="6"/>
    <x v="3"/>
    <x v="20"/>
    <s v="St. Louis"/>
    <x v="0"/>
    <n v="0.35000000000000003"/>
    <x v="9"/>
    <x v="219"/>
    <x v="906"/>
    <x v="8"/>
  </r>
  <r>
    <x v="0"/>
    <n v="1185732"/>
    <x v="6"/>
    <x v="3"/>
    <x v="20"/>
    <s v="St. Louis"/>
    <x v="1"/>
    <n v="0.3000000000000001"/>
    <x v="21"/>
    <x v="534"/>
    <x v="907"/>
    <x v="2"/>
  </r>
  <r>
    <x v="0"/>
    <n v="1185732"/>
    <x v="6"/>
    <x v="3"/>
    <x v="20"/>
    <s v="St. Louis"/>
    <x v="2"/>
    <n v="0.25000000000000006"/>
    <x v="34"/>
    <x v="535"/>
    <x v="692"/>
    <x v="2"/>
  </r>
  <r>
    <x v="0"/>
    <n v="1185732"/>
    <x v="6"/>
    <x v="3"/>
    <x v="20"/>
    <s v="St. Louis"/>
    <x v="3"/>
    <n v="0.25000000000000006"/>
    <x v="33"/>
    <x v="536"/>
    <x v="908"/>
    <x v="8"/>
  </r>
  <r>
    <x v="0"/>
    <n v="1185732"/>
    <x v="6"/>
    <x v="3"/>
    <x v="20"/>
    <s v="St. Louis"/>
    <x v="4"/>
    <n v="0.35000000000000003"/>
    <x v="33"/>
    <x v="343"/>
    <x v="795"/>
    <x v="2"/>
  </r>
  <r>
    <x v="0"/>
    <n v="1185732"/>
    <x v="6"/>
    <x v="3"/>
    <x v="20"/>
    <s v="St. Louis"/>
    <x v="5"/>
    <n v="0.4"/>
    <x v="25"/>
    <x v="50"/>
    <x v="214"/>
    <x v="0"/>
  </r>
  <r>
    <x v="0"/>
    <n v="1185732"/>
    <x v="7"/>
    <x v="3"/>
    <x v="20"/>
    <s v="St. Louis"/>
    <x v="0"/>
    <n v="0.35000000000000003"/>
    <x v="30"/>
    <x v="195"/>
    <x v="382"/>
    <x v="8"/>
  </r>
  <r>
    <x v="0"/>
    <n v="1185732"/>
    <x v="7"/>
    <x v="3"/>
    <x v="20"/>
    <s v="St. Louis"/>
    <x v="1"/>
    <n v="0.35000000000000009"/>
    <x v="28"/>
    <x v="537"/>
    <x v="909"/>
    <x v="2"/>
  </r>
  <r>
    <x v="0"/>
    <n v="1185732"/>
    <x v="7"/>
    <x v="3"/>
    <x v="20"/>
    <s v="St. Louis"/>
    <x v="2"/>
    <n v="0.30000000000000004"/>
    <x v="32"/>
    <x v="139"/>
    <x v="206"/>
    <x v="2"/>
  </r>
  <r>
    <x v="0"/>
    <n v="1185732"/>
    <x v="7"/>
    <x v="3"/>
    <x v="20"/>
    <s v="St. Louis"/>
    <x v="3"/>
    <n v="0.20000000000000007"/>
    <x v="48"/>
    <x v="388"/>
    <x v="910"/>
    <x v="8"/>
  </r>
  <r>
    <x v="0"/>
    <n v="1185732"/>
    <x v="7"/>
    <x v="3"/>
    <x v="20"/>
    <s v="St. Louis"/>
    <x v="4"/>
    <n v="0.30000000000000004"/>
    <x v="45"/>
    <x v="187"/>
    <x v="809"/>
    <x v="2"/>
  </r>
  <r>
    <x v="0"/>
    <n v="1185732"/>
    <x v="7"/>
    <x v="3"/>
    <x v="20"/>
    <s v="St. Louis"/>
    <x v="5"/>
    <n v="0.35000000000000003"/>
    <x v="28"/>
    <x v="450"/>
    <x v="500"/>
    <x v="0"/>
  </r>
  <r>
    <x v="0"/>
    <n v="1185732"/>
    <x v="122"/>
    <x v="3"/>
    <x v="20"/>
    <s v="St. Louis"/>
    <x v="0"/>
    <n v="0.30000000000000004"/>
    <x v="26"/>
    <x v="470"/>
    <x v="318"/>
    <x v="8"/>
  </r>
  <r>
    <x v="0"/>
    <n v="1185732"/>
    <x v="122"/>
    <x v="3"/>
    <x v="20"/>
    <s v="St. Louis"/>
    <x v="1"/>
    <n v="0.25000000000000011"/>
    <x v="32"/>
    <x v="531"/>
    <x v="903"/>
    <x v="2"/>
  </r>
  <r>
    <x v="0"/>
    <n v="1185732"/>
    <x v="122"/>
    <x v="3"/>
    <x v="20"/>
    <s v="St. Louis"/>
    <x v="2"/>
    <n v="0.10000000000000002"/>
    <x v="45"/>
    <x v="367"/>
    <x v="602"/>
    <x v="2"/>
  </r>
  <r>
    <x v="0"/>
    <n v="1185732"/>
    <x v="122"/>
    <x v="3"/>
    <x v="20"/>
    <s v="St. Louis"/>
    <x v="3"/>
    <n v="0.10000000000000002"/>
    <x v="46"/>
    <x v="538"/>
    <x v="911"/>
    <x v="8"/>
  </r>
  <r>
    <x v="0"/>
    <n v="1185732"/>
    <x v="122"/>
    <x v="3"/>
    <x v="20"/>
    <s v="St. Louis"/>
    <x v="4"/>
    <n v="0.2"/>
    <x v="46"/>
    <x v="406"/>
    <x v="912"/>
    <x v="2"/>
  </r>
  <r>
    <x v="0"/>
    <n v="1185732"/>
    <x v="122"/>
    <x v="3"/>
    <x v="20"/>
    <s v="St. Louis"/>
    <x v="5"/>
    <n v="0.25000000000000006"/>
    <x v="47"/>
    <x v="322"/>
    <x v="556"/>
    <x v="0"/>
  </r>
  <r>
    <x v="0"/>
    <n v="1185732"/>
    <x v="123"/>
    <x v="3"/>
    <x v="20"/>
    <s v="St. Louis"/>
    <x v="0"/>
    <n v="0.3"/>
    <x v="31"/>
    <x v="539"/>
    <x v="913"/>
    <x v="8"/>
  </r>
  <r>
    <x v="0"/>
    <n v="1185732"/>
    <x v="123"/>
    <x v="3"/>
    <x v="20"/>
    <s v="St. Louis"/>
    <x v="1"/>
    <n v="0.2"/>
    <x v="47"/>
    <x v="134"/>
    <x v="198"/>
    <x v="2"/>
  </r>
  <r>
    <x v="0"/>
    <n v="1185732"/>
    <x v="123"/>
    <x v="3"/>
    <x v="20"/>
    <s v="St. Louis"/>
    <x v="2"/>
    <n v="0.2"/>
    <x v="49"/>
    <x v="128"/>
    <x v="193"/>
    <x v="2"/>
  </r>
  <r>
    <x v="0"/>
    <n v="1185732"/>
    <x v="123"/>
    <x v="3"/>
    <x v="20"/>
    <s v="St. Louis"/>
    <x v="3"/>
    <n v="0.2"/>
    <x v="35"/>
    <x v="189"/>
    <x v="729"/>
    <x v="8"/>
  </r>
  <r>
    <x v="0"/>
    <n v="1185732"/>
    <x v="123"/>
    <x v="3"/>
    <x v="20"/>
    <s v="St. Louis"/>
    <x v="4"/>
    <n v="0.3"/>
    <x v="35"/>
    <x v="540"/>
    <x v="281"/>
    <x v="2"/>
  </r>
  <r>
    <x v="0"/>
    <n v="1185732"/>
    <x v="123"/>
    <x v="3"/>
    <x v="20"/>
    <s v="St. Louis"/>
    <x v="5"/>
    <n v="0.34999999999999992"/>
    <x v="47"/>
    <x v="161"/>
    <x v="885"/>
    <x v="0"/>
  </r>
  <r>
    <x v="0"/>
    <n v="1185732"/>
    <x v="10"/>
    <x v="3"/>
    <x v="20"/>
    <s v="St. Louis"/>
    <x v="0"/>
    <n v="0.30000000000000004"/>
    <x v="21"/>
    <x v="205"/>
    <x v="829"/>
    <x v="8"/>
  </r>
  <r>
    <x v="0"/>
    <n v="1185732"/>
    <x v="10"/>
    <x v="3"/>
    <x v="20"/>
    <s v="St. Louis"/>
    <x v="1"/>
    <n v="0.20000000000000007"/>
    <x v="47"/>
    <x v="527"/>
    <x v="899"/>
    <x v="2"/>
  </r>
  <r>
    <x v="0"/>
    <n v="1185732"/>
    <x v="10"/>
    <x v="3"/>
    <x v="20"/>
    <s v="St. Louis"/>
    <x v="2"/>
    <n v="0.20000000000000007"/>
    <x v="71"/>
    <x v="541"/>
    <x v="914"/>
    <x v="2"/>
  </r>
  <r>
    <x v="0"/>
    <n v="1185732"/>
    <x v="10"/>
    <x v="3"/>
    <x v="20"/>
    <s v="St. Louis"/>
    <x v="3"/>
    <n v="0.20000000000000007"/>
    <x v="48"/>
    <x v="388"/>
    <x v="910"/>
    <x v="8"/>
  </r>
  <r>
    <x v="0"/>
    <n v="1185732"/>
    <x v="10"/>
    <x v="3"/>
    <x v="20"/>
    <s v="St. Louis"/>
    <x v="4"/>
    <n v="0.39999999999999997"/>
    <x v="45"/>
    <x v="161"/>
    <x v="230"/>
    <x v="2"/>
  </r>
  <r>
    <x v="0"/>
    <n v="1185732"/>
    <x v="10"/>
    <x v="3"/>
    <x v="20"/>
    <s v="St. Louis"/>
    <x v="5"/>
    <n v="0.44999999999999984"/>
    <x v="32"/>
    <x v="542"/>
    <x v="915"/>
    <x v="0"/>
  </r>
  <r>
    <x v="0"/>
    <n v="1185732"/>
    <x v="11"/>
    <x v="3"/>
    <x v="20"/>
    <s v="St. Louis"/>
    <x v="0"/>
    <n v="0.39999999999999997"/>
    <x v="20"/>
    <x v="287"/>
    <x v="916"/>
    <x v="8"/>
  </r>
  <r>
    <x v="0"/>
    <n v="1185732"/>
    <x v="11"/>
    <x v="3"/>
    <x v="20"/>
    <s v="St. Louis"/>
    <x v="1"/>
    <n v="0.30000000000000004"/>
    <x v="24"/>
    <x v="192"/>
    <x v="215"/>
    <x v="2"/>
  </r>
  <r>
    <x v="0"/>
    <n v="1185732"/>
    <x v="11"/>
    <x v="3"/>
    <x v="20"/>
    <s v="St. Louis"/>
    <x v="2"/>
    <n v="0.30000000000000004"/>
    <x v="32"/>
    <x v="139"/>
    <x v="206"/>
    <x v="2"/>
  </r>
  <r>
    <x v="0"/>
    <n v="1185732"/>
    <x v="11"/>
    <x v="3"/>
    <x v="20"/>
    <s v="St. Louis"/>
    <x v="3"/>
    <n v="0.30000000000000004"/>
    <x v="47"/>
    <x v="200"/>
    <x v="917"/>
    <x v="8"/>
  </r>
  <r>
    <x v="0"/>
    <n v="1185732"/>
    <x v="11"/>
    <x v="3"/>
    <x v="20"/>
    <s v="St. Louis"/>
    <x v="4"/>
    <n v="0.39999999999999997"/>
    <x v="47"/>
    <x v="543"/>
    <x v="918"/>
    <x v="2"/>
  </r>
  <r>
    <x v="0"/>
    <n v="1185732"/>
    <x v="11"/>
    <x v="3"/>
    <x v="20"/>
    <s v="St. Louis"/>
    <x v="5"/>
    <n v="0.44999999999999984"/>
    <x v="24"/>
    <x v="519"/>
    <x v="890"/>
    <x v="0"/>
  </r>
  <r>
    <x v="2"/>
    <n v="1128299"/>
    <x v="145"/>
    <x v="2"/>
    <x v="21"/>
    <s v="Salt Lake City"/>
    <x v="0"/>
    <n v="0.30000000000000004"/>
    <x v="45"/>
    <x v="187"/>
    <x v="809"/>
    <x v="2"/>
  </r>
  <r>
    <x v="2"/>
    <n v="1128299"/>
    <x v="145"/>
    <x v="2"/>
    <x v="21"/>
    <s v="Salt Lake City"/>
    <x v="1"/>
    <n v="0.4"/>
    <x v="45"/>
    <x v="340"/>
    <x v="547"/>
    <x v="2"/>
  </r>
  <r>
    <x v="2"/>
    <n v="1128299"/>
    <x v="145"/>
    <x v="2"/>
    <x v="21"/>
    <s v="Salt Lake City"/>
    <x v="2"/>
    <n v="0.4"/>
    <x v="45"/>
    <x v="340"/>
    <x v="547"/>
    <x v="2"/>
  </r>
  <r>
    <x v="2"/>
    <n v="1128299"/>
    <x v="145"/>
    <x v="2"/>
    <x v="21"/>
    <s v="Salt Lake City"/>
    <x v="3"/>
    <n v="0.4"/>
    <x v="41"/>
    <x v="134"/>
    <x v="198"/>
    <x v="2"/>
  </r>
  <r>
    <x v="2"/>
    <n v="1128299"/>
    <x v="145"/>
    <x v="2"/>
    <x v="21"/>
    <s v="Salt Lake City"/>
    <x v="4"/>
    <n v="0.45000000000000007"/>
    <x v="43"/>
    <x v="318"/>
    <x v="810"/>
    <x v="8"/>
  </r>
  <r>
    <x v="2"/>
    <n v="1128299"/>
    <x v="145"/>
    <x v="2"/>
    <x v="21"/>
    <s v="Salt Lake City"/>
    <x v="5"/>
    <n v="0.4"/>
    <x v="47"/>
    <x v="173"/>
    <x v="616"/>
    <x v="1"/>
  </r>
  <r>
    <x v="2"/>
    <n v="1128299"/>
    <x v="146"/>
    <x v="2"/>
    <x v="21"/>
    <s v="Salt Lake City"/>
    <x v="0"/>
    <n v="0.30000000000000004"/>
    <x v="32"/>
    <x v="139"/>
    <x v="206"/>
    <x v="2"/>
  </r>
  <r>
    <x v="2"/>
    <n v="1128299"/>
    <x v="146"/>
    <x v="2"/>
    <x v="21"/>
    <s v="Salt Lake City"/>
    <x v="1"/>
    <n v="0.4"/>
    <x v="45"/>
    <x v="340"/>
    <x v="547"/>
    <x v="2"/>
  </r>
  <r>
    <x v="2"/>
    <n v="1128299"/>
    <x v="146"/>
    <x v="2"/>
    <x v="21"/>
    <s v="Salt Lake City"/>
    <x v="2"/>
    <n v="0.4"/>
    <x v="45"/>
    <x v="340"/>
    <x v="547"/>
    <x v="2"/>
  </r>
  <r>
    <x v="2"/>
    <n v="1128299"/>
    <x v="146"/>
    <x v="2"/>
    <x v="21"/>
    <s v="Salt Lake City"/>
    <x v="3"/>
    <n v="0.4"/>
    <x v="41"/>
    <x v="134"/>
    <x v="198"/>
    <x v="2"/>
  </r>
  <r>
    <x v="2"/>
    <n v="1128299"/>
    <x v="146"/>
    <x v="2"/>
    <x v="21"/>
    <s v="Salt Lake City"/>
    <x v="4"/>
    <n v="0.45000000000000007"/>
    <x v="36"/>
    <x v="469"/>
    <x v="811"/>
    <x v="8"/>
  </r>
  <r>
    <x v="2"/>
    <n v="1128299"/>
    <x v="146"/>
    <x v="2"/>
    <x v="21"/>
    <s v="Salt Lake City"/>
    <x v="5"/>
    <n v="0.4"/>
    <x v="46"/>
    <x v="194"/>
    <x v="696"/>
    <x v="1"/>
  </r>
  <r>
    <x v="2"/>
    <n v="1128299"/>
    <x v="147"/>
    <x v="2"/>
    <x v="21"/>
    <s v="Salt Lake City"/>
    <x v="0"/>
    <n v="0.4"/>
    <x v="34"/>
    <x v="235"/>
    <x v="590"/>
    <x v="2"/>
  </r>
  <r>
    <x v="2"/>
    <n v="1128299"/>
    <x v="147"/>
    <x v="2"/>
    <x v="21"/>
    <s v="Salt Lake City"/>
    <x v="1"/>
    <n v="0.5"/>
    <x v="46"/>
    <x v="132"/>
    <x v="315"/>
    <x v="2"/>
  </r>
  <r>
    <x v="2"/>
    <n v="1128299"/>
    <x v="147"/>
    <x v="2"/>
    <x v="21"/>
    <s v="Salt Lake City"/>
    <x v="2"/>
    <n v="0.54999999999999993"/>
    <x v="45"/>
    <x v="237"/>
    <x v="812"/>
    <x v="2"/>
  </r>
  <r>
    <x v="2"/>
    <n v="1128299"/>
    <x v="147"/>
    <x v="2"/>
    <x v="21"/>
    <s v="Salt Lake City"/>
    <x v="3"/>
    <n v="0.5"/>
    <x v="44"/>
    <x v="142"/>
    <x v="209"/>
    <x v="2"/>
  </r>
  <r>
    <x v="2"/>
    <n v="1128299"/>
    <x v="147"/>
    <x v="2"/>
    <x v="21"/>
    <s v="Salt Lake City"/>
    <x v="4"/>
    <n v="0.55000000000000004"/>
    <x v="39"/>
    <x v="189"/>
    <x v="729"/>
    <x v="8"/>
  </r>
  <r>
    <x v="2"/>
    <n v="1128299"/>
    <x v="147"/>
    <x v="2"/>
    <x v="21"/>
    <s v="Salt Lake City"/>
    <x v="5"/>
    <n v="0.5"/>
    <x v="49"/>
    <x v="146"/>
    <x v="354"/>
    <x v="1"/>
  </r>
  <r>
    <x v="2"/>
    <n v="1128299"/>
    <x v="148"/>
    <x v="2"/>
    <x v="21"/>
    <s v="Salt Lake City"/>
    <x v="0"/>
    <n v="0.55000000000000004"/>
    <x v="34"/>
    <x v="356"/>
    <x v="515"/>
    <x v="2"/>
  </r>
  <r>
    <x v="2"/>
    <n v="1128299"/>
    <x v="148"/>
    <x v="2"/>
    <x v="21"/>
    <s v="Salt Lake City"/>
    <x v="1"/>
    <n v="0.60000000000000009"/>
    <x v="35"/>
    <x v="205"/>
    <x v="302"/>
    <x v="2"/>
  </r>
  <r>
    <x v="2"/>
    <n v="1128299"/>
    <x v="148"/>
    <x v="2"/>
    <x v="21"/>
    <s v="Salt Lake City"/>
    <x v="2"/>
    <n v="0.60000000000000009"/>
    <x v="46"/>
    <x v="470"/>
    <x v="226"/>
    <x v="2"/>
  </r>
  <r>
    <x v="2"/>
    <n v="1128299"/>
    <x v="148"/>
    <x v="2"/>
    <x v="21"/>
    <s v="Salt Lake City"/>
    <x v="3"/>
    <n v="0.45000000000000007"/>
    <x v="38"/>
    <x v="471"/>
    <x v="266"/>
    <x v="2"/>
  </r>
  <r>
    <x v="2"/>
    <n v="1128299"/>
    <x v="148"/>
    <x v="2"/>
    <x v="21"/>
    <s v="Salt Lake City"/>
    <x v="4"/>
    <n v="0.50000000000000011"/>
    <x v="36"/>
    <x v="472"/>
    <x v="813"/>
    <x v="8"/>
  </r>
  <r>
    <x v="2"/>
    <n v="1128299"/>
    <x v="148"/>
    <x v="2"/>
    <x v="21"/>
    <s v="Salt Lake City"/>
    <x v="5"/>
    <n v="0.65000000000000013"/>
    <x v="49"/>
    <x v="473"/>
    <x v="630"/>
    <x v="1"/>
  </r>
  <r>
    <x v="2"/>
    <n v="1128299"/>
    <x v="149"/>
    <x v="2"/>
    <x v="21"/>
    <s v="Salt Lake City"/>
    <x v="0"/>
    <n v="0.5"/>
    <x v="24"/>
    <x v="54"/>
    <x v="548"/>
    <x v="2"/>
  </r>
  <r>
    <x v="2"/>
    <n v="1128299"/>
    <x v="149"/>
    <x v="2"/>
    <x v="21"/>
    <s v="Salt Lake City"/>
    <x v="1"/>
    <n v="0.55000000000000004"/>
    <x v="45"/>
    <x v="136"/>
    <x v="814"/>
    <x v="2"/>
  </r>
  <r>
    <x v="2"/>
    <n v="1128299"/>
    <x v="149"/>
    <x v="2"/>
    <x v="21"/>
    <s v="Salt Lake City"/>
    <x v="2"/>
    <n v="0.55000000000000004"/>
    <x v="45"/>
    <x v="136"/>
    <x v="814"/>
    <x v="2"/>
  </r>
  <r>
    <x v="2"/>
    <n v="1128299"/>
    <x v="149"/>
    <x v="2"/>
    <x v="21"/>
    <s v="Salt Lake City"/>
    <x v="3"/>
    <n v="0.5"/>
    <x v="35"/>
    <x v="140"/>
    <x v="676"/>
    <x v="2"/>
  </r>
  <r>
    <x v="2"/>
    <n v="1128299"/>
    <x v="149"/>
    <x v="2"/>
    <x v="21"/>
    <s v="Salt Lake City"/>
    <x v="4"/>
    <n v="0.44999999999999996"/>
    <x v="37"/>
    <x v="474"/>
    <x v="189"/>
    <x v="8"/>
  </r>
  <r>
    <x v="2"/>
    <n v="1128299"/>
    <x v="149"/>
    <x v="2"/>
    <x v="21"/>
    <s v="Salt Lake City"/>
    <x v="5"/>
    <n v="0.6"/>
    <x v="28"/>
    <x v="40"/>
    <x v="71"/>
    <x v="1"/>
  </r>
  <r>
    <x v="2"/>
    <n v="1128299"/>
    <x v="150"/>
    <x v="2"/>
    <x v="21"/>
    <s v="Salt Lake City"/>
    <x v="0"/>
    <n v="0.54999999999999993"/>
    <x v="29"/>
    <x v="475"/>
    <x v="815"/>
    <x v="2"/>
  </r>
  <r>
    <x v="2"/>
    <n v="1128299"/>
    <x v="150"/>
    <x v="2"/>
    <x v="21"/>
    <s v="Salt Lake City"/>
    <x v="1"/>
    <n v="0.64999999999999991"/>
    <x v="26"/>
    <x v="476"/>
    <x v="816"/>
    <x v="2"/>
  </r>
  <r>
    <x v="2"/>
    <n v="1128299"/>
    <x v="150"/>
    <x v="2"/>
    <x v="21"/>
    <s v="Salt Lake City"/>
    <x v="2"/>
    <n v="0.79999999999999993"/>
    <x v="26"/>
    <x v="97"/>
    <x v="458"/>
    <x v="2"/>
  </r>
  <r>
    <x v="2"/>
    <n v="1128299"/>
    <x v="150"/>
    <x v="2"/>
    <x v="21"/>
    <s v="Salt Lake City"/>
    <x v="3"/>
    <n v="0.79999999999999993"/>
    <x v="28"/>
    <x v="81"/>
    <x v="114"/>
    <x v="2"/>
  </r>
  <r>
    <x v="2"/>
    <n v="1128299"/>
    <x v="150"/>
    <x v="2"/>
    <x v="21"/>
    <s v="Salt Lake City"/>
    <x v="4"/>
    <n v="0.9"/>
    <x v="47"/>
    <x v="11"/>
    <x v="157"/>
    <x v="8"/>
  </r>
  <r>
    <x v="2"/>
    <n v="1128299"/>
    <x v="150"/>
    <x v="2"/>
    <x v="21"/>
    <s v="Salt Lake City"/>
    <x v="5"/>
    <n v="1.05"/>
    <x v="20"/>
    <x v="477"/>
    <x v="817"/>
    <x v="1"/>
  </r>
  <r>
    <x v="2"/>
    <n v="1128299"/>
    <x v="151"/>
    <x v="2"/>
    <x v="21"/>
    <s v="Salt Lake City"/>
    <x v="0"/>
    <n v="0.85"/>
    <x v="2"/>
    <x v="478"/>
    <x v="818"/>
    <x v="2"/>
  </r>
  <r>
    <x v="2"/>
    <n v="1128299"/>
    <x v="151"/>
    <x v="2"/>
    <x v="21"/>
    <s v="Salt Lake City"/>
    <x v="1"/>
    <n v="0.9"/>
    <x v="20"/>
    <x v="479"/>
    <x v="817"/>
    <x v="2"/>
  </r>
  <r>
    <x v="2"/>
    <n v="1128299"/>
    <x v="151"/>
    <x v="2"/>
    <x v="21"/>
    <s v="Salt Lake City"/>
    <x v="2"/>
    <n v="0.9"/>
    <x v="26"/>
    <x v="38"/>
    <x v="819"/>
    <x v="2"/>
  </r>
  <r>
    <x v="2"/>
    <n v="1128299"/>
    <x v="151"/>
    <x v="2"/>
    <x v="21"/>
    <s v="Salt Lake City"/>
    <x v="3"/>
    <n v="0.85"/>
    <x v="21"/>
    <x v="68"/>
    <x v="820"/>
    <x v="2"/>
  </r>
  <r>
    <x v="2"/>
    <n v="1128299"/>
    <x v="151"/>
    <x v="2"/>
    <x v="21"/>
    <s v="Salt Lake City"/>
    <x v="4"/>
    <n v="0.9"/>
    <x v="25"/>
    <x v="4"/>
    <x v="105"/>
    <x v="8"/>
  </r>
  <r>
    <x v="2"/>
    <n v="1128299"/>
    <x v="151"/>
    <x v="2"/>
    <x v="21"/>
    <s v="Salt Lake City"/>
    <x v="5"/>
    <n v="1.05"/>
    <x v="25"/>
    <x v="479"/>
    <x v="319"/>
    <x v="1"/>
  </r>
  <r>
    <x v="2"/>
    <n v="1128299"/>
    <x v="152"/>
    <x v="2"/>
    <x v="21"/>
    <s v="Salt Lake City"/>
    <x v="0"/>
    <n v="0.9"/>
    <x v="9"/>
    <x v="28"/>
    <x v="821"/>
    <x v="2"/>
  </r>
  <r>
    <x v="2"/>
    <n v="1128299"/>
    <x v="152"/>
    <x v="2"/>
    <x v="21"/>
    <s v="Salt Lake City"/>
    <x v="1"/>
    <n v="0.8"/>
    <x v="29"/>
    <x v="94"/>
    <x v="822"/>
    <x v="2"/>
  </r>
  <r>
    <x v="2"/>
    <n v="1128299"/>
    <x v="152"/>
    <x v="2"/>
    <x v="21"/>
    <s v="Salt Lake City"/>
    <x v="2"/>
    <n v="0.70000000000000007"/>
    <x v="26"/>
    <x v="109"/>
    <x v="823"/>
    <x v="2"/>
  </r>
  <r>
    <x v="2"/>
    <n v="1128299"/>
    <x v="152"/>
    <x v="2"/>
    <x v="21"/>
    <s v="Salt Lake City"/>
    <x v="3"/>
    <n v="0.70000000000000007"/>
    <x v="33"/>
    <x v="253"/>
    <x v="48"/>
    <x v="2"/>
  </r>
  <r>
    <x v="2"/>
    <n v="1128299"/>
    <x v="152"/>
    <x v="2"/>
    <x v="21"/>
    <s v="Salt Lake City"/>
    <x v="4"/>
    <n v="0.7"/>
    <x v="33"/>
    <x v="44"/>
    <x v="824"/>
    <x v="8"/>
  </r>
  <r>
    <x v="2"/>
    <n v="1128299"/>
    <x v="152"/>
    <x v="2"/>
    <x v="21"/>
    <s v="Salt Lake City"/>
    <x v="5"/>
    <n v="0.75"/>
    <x v="44"/>
    <x v="203"/>
    <x v="156"/>
    <x v="1"/>
  </r>
  <r>
    <x v="2"/>
    <n v="1128299"/>
    <x v="153"/>
    <x v="2"/>
    <x v="21"/>
    <s v="Salt Lake City"/>
    <x v="0"/>
    <n v="0.50000000000000011"/>
    <x v="32"/>
    <x v="223"/>
    <x v="135"/>
    <x v="2"/>
  </r>
  <r>
    <x v="2"/>
    <n v="1128299"/>
    <x v="153"/>
    <x v="2"/>
    <x v="21"/>
    <s v="Salt Lake City"/>
    <x v="1"/>
    <n v="0.55000000000000016"/>
    <x v="32"/>
    <x v="480"/>
    <x v="825"/>
    <x v="2"/>
  </r>
  <r>
    <x v="2"/>
    <n v="1128299"/>
    <x v="153"/>
    <x v="2"/>
    <x v="21"/>
    <s v="Salt Lake City"/>
    <x v="2"/>
    <n v="0.50000000000000011"/>
    <x v="44"/>
    <x v="396"/>
    <x v="826"/>
    <x v="2"/>
  </r>
  <r>
    <x v="2"/>
    <n v="1128299"/>
    <x v="153"/>
    <x v="2"/>
    <x v="21"/>
    <s v="Salt Lake City"/>
    <x v="3"/>
    <n v="0.50000000000000011"/>
    <x v="41"/>
    <x v="322"/>
    <x v="827"/>
    <x v="2"/>
  </r>
  <r>
    <x v="2"/>
    <n v="1128299"/>
    <x v="153"/>
    <x v="2"/>
    <x v="21"/>
    <s v="Salt Lake City"/>
    <x v="4"/>
    <n v="0.60000000000000009"/>
    <x v="38"/>
    <x v="139"/>
    <x v="532"/>
    <x v="8"/>
  </r>
  <r>
    <x v="2"/>
    <n v="1128299"/>
    <x v="153"/>
    <x v="2"/>
    <x v="21"/>
    <s v="Salt Lake City"/>
    <x v="5"/>
    <n v="0.44999999999999996"/>
    <x v="44"/>
    <x v="127"/>
    <x v="293"/>
    <x v="1"/>
  </r>
  <r>
    <x v="2"/>
    <n v="1128299"/>
    <x v="154"/>
    <x v="2"/>
    <x v="21"/>
    <s v="Salt Lake City"/>
    <x v="0"/>
    <n v="0.4"/>
    <x v="45"/>
    <x v="340"/>
    <x v="547"/>
    <x v="2"/>
  </r>
  <r>
    <x v="2"/>
    <n v="1128299"/>
    <x v="154"/>
    <x v="2"/>
    <x v="21"/>
    <s v="Salt Lake City"/>
    <x v="1"/>
    <n v="0.55000000000000016"/>
    <x v="28"/>
    <x v="481"/>
    <x v="828"/>
    <x v="2"/>
  </r>
  <r>
    <x v="2"/>
    <n v="1128299"/>
    <x v="154"/>
    <x v="2"/>
    <x v="21"/>
    <s v="Salt Lake City"/>
    <x v="2"/>
    <n v="0.50000000000000011"/>
    <x v="45"/>
    <x v="482"/>
    <x v="479"/>
    <x v="2"/>
  </r>
  <r>
    <x v="2"/>
    <n v="1128299"/>
    <x v="154"/>
    <x v="2"/>
    <x v="21"/>
    <s v="Salt Lake City"/>
    <x v="3"/>
    <n v="0.45000000000000007"/>
    <x v="46"/>
    <x v="137"/>
    <x v="201"/>
    <x v="2"/>
  </r>
  <r>
    <x v="2"/>
    <n v="1128299"/>
    <x v="154"/>
    <x v="2"/>
    <x v="21"/>
    <s v="Salt Lake City"/>
    <x v="4"/>
    <n v="0.55000000000000004"/>
    <x v="49"/>
    <x v="205"/>
    <x v="829"/>
    <x v="8"/>
  </r>
  <r>
    <x v="2"/>
    <n v="1128299"/>
    <x v="154"/>
    <x v="2"/>
    <x v="21"/>
    <s v="Salt Lake City"/>
    <x v="5"/>
    <n v="0.60000000000000009"/>
    <x v="45"/>
    <x v="162"/>
    <x v="101"/>
    <x v="1"/>
  </r>
  <r>
    <x v="2"/>
    <n v="1128299"/>
    <x v="155"/>
    <x v="2"/>
    <x v="21"/>
    <s v="Salt Lake City"/>
    <x v="0"/>
    <n v="0.45000000000000007"/>
    <x v="31"/>
    <x v="339"/>
    <x v="830"/>
    <x v="2"/>
  </r>
  <r>
    <x v="2"/>
    <n v="1128299"/>
    <x v="155"/>
    <x v="2"/>
    <x v="21"/>
    <s v="Salt Lake City"/>
    <x v="1"/>
    <n v="0.50000000000000011"/>
    <x v="26"/>
    <x v="455"/>
    <x v="338"/>
    <x v="2"/>
  </r>
  <r>
    <x v="2"/>
    <n v="1128299"/>
    <x v="155"/>
    <x v="2"/>
    <x v="21"/>
    <s v="Salt Lake City"/>
    <x v="2"/>
    <n v="0.45000000000000007"/>
    <x v="34"/>
    <x v="466"/>
    <x v="806"/>
    <x v="2"/>
  </r>
  <r>
    <x v="2"/>
    <n v="1128299"/>
    <x v="155"/>
    <x v="2"/>
    <x v="21"/>
    <s v="Salt Lake City"/>
    <x v="3"/>
    <n v="0.55000000000000016"/>
    <x v="32"/>
    <x v="480"/>
    <x v="825"/>
    <x v="2"/>
  </r>
  <r>
    <x v="2"/>
    <n v="1128299"/>
    <x v="155"/>
    <x v="2"/>
    <x v="21"/>
    <s v="Salt Lake City"/>
    <x v="4"/>
    <n v="0.75000000000000011"/>
    <x v="33"/>
    <x v="260"/>
    <x v="651"/>
    <x v="8"/>
  </r>
  <r>
    <x v="2"/>
    <n v="1128299"/>
    <x v="155"/>
    <x v="2"/>
    <x v="21"/>
    <s v="Salt Lake City"/>
    <x v="5"/>
    <n v="0.80000000000000016"/>
    <x v="21"/>
    <x v="284"/>
    <x v="432"/>
    <x v="1"/>
  </r>
  <r>
    <x v="2"/>
    <n v="1128299"/>
    <x v="156"/>
    <x v="2"/>
    <x v="21"/>
    <s v="Salt Lake City"/>
    <x v="0"/>
    <n v="0.65000000000000013"/>
    <x v="30"/>
    <x v="483"/>
    <x v="831"/>
    <x v="2"/>
  </r>
  <r>
    <x v="2"/>
    <n v="1128299"/>
    <x v="156"/>
    <x v="2"/>
    <x v="21"/>
    <s v="Salt Lake City"/>
    <x v="1"/>
    <n v="0.75000000000000022"/>
    <x v="30"/>
    <x v="484"/>
    <x v="832"/>
    <x v="2"/>
  </r>
  <r>
    <x v="2"/>
    <n v="1128299"/>
    <x v="156"/>
    <x v="2"/>
    <x v="21"/>
    <s v="Salt Lake City"/>
    <x v="2"/>
    <n v="0.70000000000000018"/>
    <x v="21"/>
    <x v="419"/>
    <x v="833"/>
    <x v="2"/>
  </r>
  <r>
    <x v="2"/>
    <n v="1128299"/>
    <x v="156"/>
    <x v="2"/>
    <x v="21"/>
    <s v="Salt Lake City"/>
    <x v="3"/>
    <n v="0.70000000000000018"/>
    <x v="21"/>
    <x v="419"/>
    <x v="833"/>
    <x v="2"/>
  </r>
  <r>
    <x v="2"/>
    <n v="1128299"/>
    <x v="156"/>
    <x v="2"/>
    <x v="21"/>
    <s v="Salt Lake City"/>
    <x v="4"/>
    <n v="0.80000000000000016"/>
    <x v="34"/>
    <x v="485"/>
    <x v="834"/>
    <x v="8"/>
  </r>
  <r>
    <x v="2"/>
    <n v="1128299"/>
    <x v="156"/>
    <x v="2"/>
    <x v="21"/>
    <s v="Salt Lake City"/>
    <x v="5"/>
    <n v="0.8500000000000002"/>
    <x v="31"/>
    <x v="269"/>
    <x v="835"/>
    <x v="1"/>
  </r>
  <r>
    <x v="2"/>
    <n v="1128299"/>
    <x v="102"/>
    <x v="2"/>
    <x v="22"/>
    <s v="Portland"/>
    <x v="0"/>
    <n v="0.35000000000000003"/>
    <x v="47"/>
    <x v="159"/>
    <x v="257"/>
    <x v="15"/>
  </r>
  <r>
    <x v="2"/>
    <n v="1128299"/>
    <x v="102"/>
    <x v="2"/>
    <x v="22"/>
    <s v="Portland"/>
    <x v="1"/>
    <n v="0.45"/>
    <x v="47"/>
    <x v="207"/>
    <x v="317"/>
    <x v="15"/>
  </r>
  <r>
    <x v="2"/>
    <n v="1128299"/>
    <x v="102"/>
    <x v="2"/>
    <x v="22"/>
    <s v="Portland"/>
    <x v="2"/>
    <n v="0.45"/>
    <x v="47"/>
    <x v="207"/>
    <x v="317"/>
    <x v="15"/>
  </r>
  <r>
    <x v="2"/>
    <n v="1128299"/>
    <x v="102"/>
    <x v="2"/>
    <x v="22"/>
    <s v="Portland"/>
    <x v="3"/>
    <n v="0.45"/>
    <x v="44"/>
    <x v="127"/>
    <x v="919"/>
    <x v="15"/>
  </r>
  <r>
    <x v="2"/>
    <n v="1128299"/>
    <x v="102"/>
    <x v="2"/>
    <x v="22"/>
    <s v="Portland"/>
    <x v="4"/>
    <n v="0.50000000000000011"/>
    <x v="41"/>
    <x v="322"/>
    <x v="879"/>
    <x v="4"/>
  </r>
  <r>
    <x v="2"/>
    <n v="1128299"/>
    <x v="102"/>
    <x v="2"/>
    <x v="22"/>
    <s v="Portland"/>
    <x v="5"/>
    <n v="0.45"/>
    <x v="32"/>
    <x v="158"/>
    <x v="59"/>
    <x v="2"/>
  </r>
  <r>
    <x v="2"/>
    <n v="1128299"/>
    <x v="103"/>
    <x v="2"/>
    <x v="22"/>
    <s v="Portland"/>
    <x v="0"/>
    <n v="0.35000000000000003"/>
    <x v="24"/>
    <x v="191"/>
    <x v="668"/>
    <x v="15"/>
  </r>
  <r>
    <x v="2"/>
    <n v="1128299"/>
    <x v="103"/>
    <x v="2"/>
    <x v="22"/>
    <s v="Portland"/>
    <x v="1"/>
    <n v="0.45"/>
    <x v="47"/>
    <x v="207"/>
    <x v="317"/>
    <x v="15"/>
  </r>
  <r>
    <x v="2"/>
    <n v="1128299"/>
    <x v="103"/>
    <x v="2"/>
    <x v="22"/>
    <s v="Portland"/>
    <x v="2"/>
    <n v="0.45"/>
    <x v="47"/>
    <x v="207"/>
    <x v="317"/>
    <x v="15"/>
  </r>
  <r>
    <x v="2"/>
    <n v="1128299"/>
    <x v="103"/>
    <x v="2"/>
    <x v="22"/>
    <s v="Portland"/>
    <x v="3"/>
    <n v="0.45"/>
    <x v="44"/>
    <x v="127"/>
    <x v="919"/>
    <x v="15"/>
  </r>
  <r>
    <x v="2"/>
    <n v="1128299"/>
    <x v="103"/>
    <x v="2"/>
    <x v="22"/>
    <s v="Portland"/>
    <x v="4"/>
    <n v="0.50000000000000011"/>
    <x v="37"/>
    <x v="504"/>
    <x v="903"/>
    <x v="4"/>
  </r>
  <r>
    <x v="2"/>
    <n v="1128299"/>
    <x v="103"/>
    <x v="2"/>
    <x v="22"/>
    <s v="Portland"/>
    <x v="5"/>
    <n v="0.45"/>
    <x v="48"/>
    <x v="153"/>
    <x v="507"/>
    <x v="2"/>
  </r>
  <r>
    <x v="2"/>
    <n v="1128299"/>
    <x v="104"/>
    <x v="2"/>
    <x v="22"/>
    <s v="Portland"/>
    <x v="0"/>
    <n v="0.45"/>
    <x v="28"/>
    <x v="45"/>
    <x v="56"/>
    <x v="15"/>
  </r>
  <r>
    <x v="2"/>
    <n v="1128299"/>
    <x v="104"/>
    <x v="2"/>
    <x v="22"/>
    <s v="Portland"/>
    <x v="1"/>
    <n v="0.55000000000000004"/>
    <x v="48"/>
    <x v="138"/>
    <x v="920"/>
    <x v="15"/>
  </r>
  <r>
    <x v="2"/>
    <n v="1128299"/>
    <x v="104"/>
    <x v="2"/>
    <x v="22"/>
    <s v="Portland"/>
    <x v="2"/>
    <n v="0.6"/>
    <x v="47"/>
    <x v="50"/>
    <x v="921"/>
    <x v="15"/>
  </r>
  <r>
    <x v="2"/>
    <n v="1128299"/>
    <x v="104"/>
    <x v="2"/>
    <x v="22"/>
    <s v="Portland"/>
    <x v="3"/>
    <n v="0.55000000000000004"/>
    <x v="49"/>
    <x v="205"/>
    <x v="45"/>
    <x v="15"/>
  </r>
  <r>
    <x v="2"/>
    <n v="1128299"/>
    <x v="104"/>
    <x v="2"/>
    <x v="22"/>
    <s v="Portland"/>
    <x v="4"/>
    <n v="0.60000000000000009"/>
    <x v="43"/>
    <x v="395"/>
    <x v="498"/>
    <x v="4"/>
  </r>
  <r>
    <x v="2"/>
    <n v="1128299"/>
    <x v="104"/>
    <x v="2"/>
    <x v="22"/>
    <s v="Portland"/>
    <x v="5"/>
    <n v="0.45"/>
    <x v="45"/>
    <x v="151"/>
    <x v="353"/>
    <x v="2"/>
  </r>
  <r>
    <x v="2"/>
    <n v="1128299"/>
    <x v="105"/>
    <x v="2"/>
    <x v="22"/>
    <s v="Portland"/>
    <x v="0"/>
    <n v="0.5"/>
    <x v="28"/>
    <x v="48"/>
    <x v="150"/>
    <x v="15"/>
  </r>
  <r>
    <x v="2"/>
    <n v="1128299"/>
    <x v="105"/>
    <x v="2"/>
    <x v="22"/>
    <s v="Portland"/>
    <x v="1"/>
    <n v="0.55000000000000004"/>
    <x v="46"/>
    <x v="255"/>
    <x v="695"/>
    <x v="15"/>
  </r>
  <r>
    <x v="2"/>
    <n v="1128299"/>
    <x v="105"/>
    <x v="2"/>
    <x v="22"/>
    <s v="Portland"/>
    <x v="2"/>
    <n v="0.55000000000000004"/>
    <x v="48"/>
    <x v="138"/>
    <x v="920"/>
    <x v="15"/>
  </r>
  <r>
    <x v="2"/>
    <n v="1128299"/>
    <x v="105"/>
    <x v="2"/>
    <x v="22"/>
    <s v="Portland"/>
    <x v="3"/>
    <n v="0.40000000000000008"/>
    <x v="35"/>
    <x v="544"/>
    <x v="922"/>
    <x v="15"/>
  </r>
  <r>
    <x v="2"/>
    <n v="1128299"/>
    <x v="105"/>
    <x v="2"/>
    <x v="22"/>
    <s v="Portland"/>
    <x v="4"/>
    <n v="0.45000000000000012"/>
    <x v="37"/>
    <x v="545"/>
    <x v="923"/>
    <x v="4"/>
  </r>
  <r>
    <x v="2"/>
    <n v="1128299"/>
    <x v="105"/>
    <x v="2"/>
    <x v="22"/>
    <s v="Portland"/>
    <x v="5"/>
    <n v="0.60000000000000009"/>
    <x v="45"/>
    <x v="162"/>
    <x v="231"/>
    <x v="2"/>
  </r>
  <r>
    <x v="2"/>
    <n v="1128299"/>
    <x v="106"/>
    <x v="2"/>
    <x v="22"/>
    <s v="Portland"/>
    <x v="0"/>
    <n v="0.45"/>
    <x v="21"/>
    <x v="111"/>
    <x v="567"/>
    <x v="15"/>
  </r>
  <r>
    <x v="2"/>
    <n v="1128299"/>
    <x v="106"/>
    <x v="2"/>
    <x v="22"/>
    <s v="Portland"/>
    <x v="1"/>
    <n v="0.5"/>
    <x v="47"/>
    <x v="47"/>
    <x v="578"/>
    <x v="15"/>
  </r>
  <r>
    <x v="2"/>
    <n v="1128299"/>
    <x v="106"/>
    <x v="2"/>
    <x v="22"/>
    <s v="Portland"/>
    <x v="2"/>
    <n v="0.5"/>
    <x v="47"/>
    <x v="47"/>
    <x v="578"/>
    <x v="15"/>
  </r>
  <r>
    <x v="2"/>
    <n v="1128299"/>
    <x v="106"/>
    <x v="2"/>
    <x v="22"/>
    <s v="Portland"/>
    <x v="3"/>
    <n v="0.45"/>
    <x v="46"/>
    <x v="334"/>
    <x v="154"/>
    <x v="15"/>
  </r>
  <r>
    <x v="2"/>
    <n v="1128299"/>
    <x v="106"/>
    <x v="2"/>
    <x v="22"/>
    <s v="Portland"/>
    <x v="4"/>
    <n v="0.39999999999999997"/>
    <x v="38"/>
    <x v="546"/>
    <x v="681"/>
    <x v="4"/>
  </r>
  <r>
    <x v="2"/>
    <n v="1128299"/>
    <x v="106"/>
    <x v="2"/>
    <x v="22"/>
    <s v="Portland"/>
    <x v="5"/>
    <n v="0.65"/>
    <x v="31"/>
    <x v="90"/>
    <x v="368"/>
    <x v="2"/>
  </r>
  <r>
    <x v="2"/>
    <n v="1128299"/>
    <x v="107"/>
    <x v="2"/>
    <x v="22"/>
    <s v="Portland"/>
    <x v="0"/>
    <n v="0.6"/>
    <x v="6"/>
    <x v="14"/>
    <x v="261"/>
    <x v="15"/>
  </r>
  <r>
    <x v="2"/>
    <n v="1128299"/>
    <x v="107"/>
    <x v="2"/>
    <x v="22"/>
    <s v="Portland"/>
    <x v="1"/>
    <n v="0.7"/>
    <x v="20"/>
    <x v="430"/>
    <x v="924"/>
    <x v="15"/>
  </r>
  <r>
    <x v="2"/>
    <n v="1128299"/>
    <x v="107"/>
    <x v="2"/>
    <x v="22"/>
    <s v="Portland"/>
    <x v="2"/>
    <n v="0.85"/>
    <x v="20"/>
    <x v="307"/>
    <x v="925"/>
    <x v="15"/>
  </r>
  <r>
    <x v="2"/>
    <n v="1128299"/>
    <x v="107"/>
    <x v="2"/>
    <x v="22"/>
    <s v="Portland"/>
    <x v="3"/>
    <n v="0.85"/>
    <x v="31"/>
    <x v="431"/>
    <x v="926"/>
    <x v="15"/>
  </r>
  <r>
    <x v="2"/>
    <n v="1128299"/>
    <x v="107"/>
    <x v="2"/>
    <x v="22"/>
    <s v="Portland"/>
    <x v="4"/>
    <n v="0.95000000000000007"/>
    <x v="32"/>
    <x v="60"/>
    <x v="927"/>
    <x v="4"/>
  </r>
  <r>
    <x v="2"/>
    <n v="1128299"/>
    <x v="107"/>
    <x v="2"/>
    <x v="22"/>
    <s v="Portland"/>
    <x v="5"/>
    <n v="1.1000000000000001"/>
    <x v="30"/>
    <x v="432"/>
    <x v="928"/>
    <x v="2"/>
  </r>
  <r>
    <x v="2"/>
    <n v="1128299"/>
    <x v="108"/>
    <x v="2"/>
    <x v="22"/>
    <s v="Portland"/>
    <x v="0"/>
    <n v="0.9"/>
    <x v="3"/>
    <x v="433"/>
    <x v="929"/>
    <x v="15"/>
  </r>
  <r>
    <x v="2"/>
    <n v="1128299"/>
    <x v="108"/>
    <x v="2"/>
    <x v="22"/>
    <s v="Portland"/>
    <x v="1"/>
    <n v="0.95000000000000007"/>
    <x v="30"/>
    <x v="434"/>
    <x v="930"/>
    <x v="15"/>
  </r>
  <r>
    <x v="2"/>
    <n v="1128299"/>
    <x v="108"/>
    <x v="2"/>
    <x v="22"/>
    <s v="Portland"/>
    <x v="2"/>
    <n v="0.95000000000000007"/>
    <x v="20"/>
    <x v="435"/>
    <x v="931"/>
    <x v="15"/>
  </r>
  <r>
    <x v="2"/>
    <n v="1128299"/>
    <x v="108"/>
    <x v="2"/>
    <x v="22"/>
    <s v="Portland"/>
    <x v="3"/>
    <n v="0.9"/>
    <x v="25"/>
    <x v="4"/>
    <x v="105"/>
    <x v="15"/>
  </r>
  <r>
    <x v="2"/>
    <n v="1128299"/>
    <x v="108"/>
    <x v="2"/>
    <x v="22"/>
    <s v="Portland"/>
    <x v="4"/>
    <n v="0.95000000000000007"/>
    <x v="26"/>
    <x v="436"/>
    <x v="779"/>
    <x v="4"/>
  </r>
  <r>
    <x v="2"/>
    <n v="1128299"/>
    <x v="108"/>
    <x v="2"/>
    <x v="22"/>
    <s v="Portland"/>
    <x v="5"/>
    <n v="1.1000000000000001"/>
    <x v="26"/>
    <x v="437"/>
    <x v="932"/>
    <x v="2"/>
  </r>
  <r>
    <x v="2"/>
    <n v="1128299"/>
    <x v="109"/>
    <x v="2"/>
    <x v="22"/>
    <s v="Portland"/>
    <x v="0"/>
    <n v="0.95000000000000007"/>
    <x v="2"/>
    <x v="438"/>
    <x v="933"/>
    <x v="15"/>
  </r>
  <r>
    <x v="2"/>
    <n v="1128299"/>
    <x v="109"/>
    <x v="2"/>
    <x v="22"/>
    <s v="Portland"/>
    <x v="1"/>
    <n v="0.85000000000000009"/>
    <x v="6"/>
    <x v="439"/>
    <x v="245"/>
    <x v="15"/>
  </r>
  <r>
    <x v="2"/>
    <n v="1128299"/>
    <x v="109"/>
    <x v="2"/>
    <x v="22"/>
    <s v="Portland"/>
    <x v="2"/>
    <n v="0.75000000000000011"/>
    <x v="20"/>
    <x v="103"/>
    <x v="934"/>
    <x v="15"/>
  </r>
  <r>
    <x v="2"/>
    <n v="1128299"/>
    <x v="109"/>
    <x v="2"/>
    <x v="22"/>
    <s v="Portland"/>
    <x v="3"/>
    <n v="0.75000000000000011"/>
    <x v="34"/>
    <x v="228"/>
    <x v="700"/>
    <x v="15"/>
  </r>
  <r>
    <x v="2"/>
    <n v="1128299"/>
    <x v="109"/>
    <x v="2"/>
    <x v="22"/>
    <s v="Portland"/>
    <x v="4"/>
    <n v="0.64999999999999991"/>
    <x v="34"/>
    <x v="547"/>
    <x v="935"/>
    <x v="4"/>
  </r>
  <r>
    <x v="2"/>
    <n v="1128299"/>
    <x v="109"/>
    <x v="2"/>
    <x v="22"/>
    <s v="Portland"/>
    <x v="5"/>
    <n v="0.7"/>
    <x v="49"/>
    <x v="193"/>
    <x v="222"/>
    <x v="2"/>
  </r>
  <r>
    <x v="2"/>
    <n v="1128299"/>
    <x v="110"/>
    <x v="2"/>
    <x v="22"/>
    <s v="Portland"/>
    <x v="0"/>
    <n v="0.45000000000000012"/>
    <x v="24"/>
    <x v="223"/>
    <x v="234"/>
    <x v="15"/>
  </r>
  <r>
    <x v="2"/>
    <n v="1128299"/>
    <x v="110"/>
    <x v="2"/>
    <x v="22"/>
    <s v="Portland"/>
    <x v="1"/>
    <n v="0.50000000000000011"/>
    <x v="24"/>
    <x v="457"/>
    <x v="936"/>
    <x v="15"/>
  </r>
  <r>
    <x v="2"/>
    <n v="1128299"/>
    <x v="110"/>
    <x v="2"/>
    <x v="22"/>
    <s v="Portland"/>
    <x v="2"/>
    <n v="0.45000000000000012"/>
    <x v="49"/>
    <x v="548"/>
    <x v="532"/>
    <x v="15"/>
  </r>
  <r>
    <x v="2"/>
    <n v="1128299"/>
    <x v="110"/>
    <x v="2"/>
    <x v="22"/>
    <s v="Portland"/>
    <x v="3"/>
    <n v="0.45000000000000012"/>
    <x v="44"/>
    <x v="133"/>
    <x v="714"/>
    <x v="15"/>
  </r>
  <r>
    <x v="2"/>
    <n v="1128299"/>
    <x v="110"/>
    <x v="2"/>
    <x v="22"/>
    <s v="Portland"/>
    <x v="4"/>
    <n v="0.55000000000000004"/>
    <x v="35"/>
    <x v="408"/>
    <x v="937"/>
    <x v="4"/>
  </r>
  <r>
    <x v="2"/>
    <n v="1128299"/>
    <x v="110"/>
    <x v="2"/>
    <x v="22"/>
    <s v="Portland"/>
    <x v="5"/>
    <n v="0.39999999999999997"/>
    <x v="49"/>
    <x v="147"/>
    <x v="217"/>
    <x v="2"/>
  </r>
  <r>
    <x v="2"/>
    <n v="1128299"/>
    <x v="111"/>
    <x v="2"/>
    <x v="22"/>
    <s v="Portland"/>
    <x v="0"/>
    <n v="0.35000000000000003"/>
    <x v="47"/>
    <x v="159"/>
    <x v="257"/>
    <x v="15"/>
  </r>
  <r>
    <x v="2"/>
    <n v="1128299"/>
    <x v="111"/>
    <x v="2"/>
    <x v="22"/>
    <s v="Portland"/>
    <x v="1"/>
    <n v="0.50000000000000011"/>
    <x v="31"/>
    <x v="460"/>
    <x v="200"/>
    <x v="15"/>
  </r>
  <r>
    <x v="2"/>
    <n v="1128299"/>
    <x v="111"/>
    <x v="2"/>
    <x v="22"/>
    <s v="Portland"/>
    <x v="2"/>
    <n v="0.45000000000000012"/>
    <x v="47"/>
    <x v="549"/>
    <x v="333"/>
    <x v="15"/>
  </r>
  <r>
    <x v="2"/>
    <n v="1128299"/>
    <x v="111"/>
    <x v="2"/>
    <x v="22"/>
    <s v="Portland"/>
    <x v="3"/>
    <n v="0.40000000000000008"/>
    <x v="48"/>
    <x v="192"/>
    <x v="51"/>
    <x v="15"/>
  </r>
  <r>
    <x v="2"/>
    <n v="1128299"/>
    <x v="111"/>
    <x v="2"/>
    <x v="22"/>
    <s v="Portland"/>
    <x v="4"/>
    <n v="0.5"/>
    <x v="45"/>
    <x v="157"/>
    <x v="42"/>
    <x v="4"/>
  </r>
  <r>
    <x v="2"/>
    <n v="1128299"/>
    <x v="111"/>
    <x v="2"/>
    <x v="22"/>
    <s v="Portland"/>
    <x v="5"/>
    <n v="0.55000000000000004"/>
    <x v="47"/>
    <x v="42"/>
    <x v="802"/>
    <x v="2"/>
  </r>
  <r>
    <x v="2"/>
    <n v="1128299"/>
    <x v="112"/>
    <x v="2"/>
    <x v="22"/>
    <s v="Portland"/>
    <x v="0"/>
    <n v="0.40000000000000008"/>
    <x v="23"/>
    <x v="457"/>
    <x v="936"/>
    <x v="15"/>
  </r>
  <r>
    <x v="2"/>
    <n v="1128299"/>
    <x v="112"/>
    <x v="2"/>
    <x v="22"/>
    <s v="Portland"/>
    <x v="1"/>
    <n v="0.45000000000000012"/>
    <x v="20"/>
    <x v="277"/>
    <x v="330"/>
    <x v="15"/>
  </r>
  <r>
    <x v="2"/>
    <n v="1128299"/>
    <x v="112"/>
    <x v="2"/>
    <x v="22"/>
    <s v="Portland"/>
    <x v="2"/>
    <n v="0.40000000000000008"/>
    <x v="28"/>
    <x v="162"/>
    <x v="104"/>
    <x v="15"/>
  </r>
  <r>
    <x v="2"/>
    <n v="1128299"/>
    <x v="112"/>
    <x v="2"/>
    <x v="22"/>
    <s v="Portland"/>
    <x v="3"/>
    <n v="0.50000000000000011"/>
    <x v="24"/>
    <x v="457"/>
    <x v="936"/>
    <x v="15"/>
  </r>
  <r>
    <x v="2"/>
    <n v="1128299"/>
    <x v="112"/>
    <x v="2"/>
    <x v="22"/>
    <s v="Portland"/>
    <x v="4"/>
    <n v="0.70000000000000007"/>
    <x v="34"/>
    <x v="204"/>
    <x v="938"/>
    <x v="4"/>
  </r>
  <r>
    <x v="2"/>
    <n v="1128299"/>
    <x v="112"/>
    <x v="2"/>
    <x v="22"/>
    <s v="Portland"/>
    <x v="5"/>
    <n v="0.8500000000000002"/>
    <x v="25"/>
    <x v="414"/>
    <x v="939"/>
    <x v="2"/>
  </r>
  <r>
    <x v="2"/>
    <n v="1128299"/>
    <x v="113"/>
    <x v="2"/>
    <x v="22"/>
    <s v="Portland"/>
    <x v="0"/>
    <n v="0.70000000000000018"/>
    <x v="9"/>
    <x v="550"/>
    <x v="940"/>
    <x v="15"/>
  </r>
  <r>
    <x v="2"/>
    <n v="1128299"/>
    <x v="113"/>
    <x v="2"/>
    <x v="22"/>
    <s v="Portland"/>
    <x v="1"/>
    <n v="0.80000000000000027"/>
    <x v="9"/>
    <x v="551"/>
    <x v="941"/>
    <x v="15"/>
  </r>
  <r>
    <x v="2"/>
    <n v="1128299"/>
    <x v="113"/>
    <x v="2"/>
    <x v="22"/>
    <s v="Portland"/>
    <x v="2"/>
    <n v="0.75000000000000022"/>
    <x v="25"/>
    <x v="276"/>
    <x v="429"/>
    <x v="15"/>
  </r>
  <r>
    <x v="2"/>
    <n v="1128299"/>
    <x v="113"/>
    <x v="2"/>
    <x v="22"/>
    <s v="Portland"/>
    <x v="3"/>
    <n v="0.75000000000000022"/>
    <x v="25"/>
    <x v="276"/>
    <x v="429"/>
    <x v="15"/>
  </r>
  <r>
    <x v="2"/>
    <n v="1128299"/>
    <x v="113"/>
    <x v="2"/>
    <x v="22"/>
    <s v="Portland"/>
    <x v="4"/>
    <n v="0.8500000000000002"/>
    <x v="28"/>
    <x v="245"/>
    <x v="942"/>
    <x v="4"/>
  </r>
  <r>
    <x v="2"/>
    <n v="1128299"/>
    <x v="113"/>
    <x v="2"/>
    <x v="22"/>
    <s v="Portland"/>
    <x v="5"/>
    <n v="0.90000000000000024"/>
    <x v="23"/>
    <x v="484"/>
    <x v="832"/>
    <x v="2"/>
  </r>
  <r>
    <x v="1"/>
    <n v="1197831"/>
    <x v="58"/>
    <x v="1"/>
    <x v="23"/>
    <s v="New Orleans"/>
    <x v="0"/>
    <n v="0.2"/>
    <x v="22"/>
    <x v="198"/>
    <x v="658"/>
    <x v="1"/>
  </r>
  <r>
    <x v="1"/>
    <n v="1197831"/>
    <x v="58"/>
    <x v="1"/>
    <x v="23"/>
    <s v="New Orleans"/>
    <x v="1"/>
    <n v="0.3"/>
    <x v="22"/>
    <x v="158"/>
    <x v="943"/>
    <x v="1"/>
  </r>
  <r>
    <x v="1"/>
    <n v="1197831"/>
    <x v="58"/>
    <x v="1"/>
    <x v="23"/>
    <s v="New Orleans"/>
    <x v="2"/>
    <n v="0.3"/>
    <x v="34"/>
    <x v="341"/>
    <x v="306"/>
    <x v="1"/>
  </r>
  <r>
    <x v="1"/>
    <n v="1197831"/>
    <x v="58"/>
    <x v="1"/>
    <x v="23"/>
    <s v="New Orleans"/>
    <x v="3"/>
    <n v="0.35"/>
    <x v="34"/>
    <x v="155"/>
    <x v="590"/>
    <x v="8"/>
  </r>
  <r>
    <x v="1"/>
    <n v="1197831"/>
    <x v="58"/>
    <x v="1"/>
    <x v="23"/>
    <s v="New Orleans"/>
    <x v="4"/>
    <n v="0.4"/>
    <x v="46"/>
    <x v="194"/>
    <x v="408"/>
    <x v="3"/>
  </r>
  <r>
    <x v="1"/>
    <n v="1197831"/>
    <x v="58"/>
    <x v="1"/>
    <x v="23"/>
    <s v="New Orleans"/>
    <x v="5"/>
    <n v="0.35"/>
    <x v="34"/>
    <x v="155"/>
    <x v="519"/>
    <x v="4"/>
  </r>
  <r>
    <x v="1"/>
    <n v="1197831"/>
    <x v="172"/>
    <x v="1"/>
    <x v="23"/>
    <s v="New Orleans"/>
    <x v="0"/>
    <n v="0.25"/>
    <x v="23"/>
    <x v="384"/>
    <x v="944"/>
    <x v="1"/>
  </r>
  <r>
    <x v="1"/>
    <n v="1197831"/>
    <x v="172"/>
    <x v="1"/>
    <x v="23"/>
    <s v="New Orleans"/>
    <x v="1"/>
    <n v="0.35"/>
    <x v="25"/>
    <x v="193"/>
    <x v="149"/>
    <x v="1"/>
  </r>
  <r>
    <x v="1"/>
    <n v="1197831"/>
    <x v="172"/>
    <x v="1"/>
    <x v="23"/>
    <s v="New Orleans"/>
    <x v="2"/>
    <n v="0.35"/>
    <x v="33"/>
    <x v="156"/>
    <x v="867"/>
    <x v="1"/>
  </r>
  <r>
    <x v="1"/>
    <n v="1197831"/>
    <x v="172"/>
    <x v="1"/>
    <x v="23"/>
    <s v="New Orleans"/>
    <x v="3"/>
    <n v="0.35"/>
    <x v="48"/>
    <x v="385"/>
    <x v="215"/>
    <x v="8"/>
  </r>
  <r>
    <x v="1"/>
    <n v="1197831"/>
    <x v="172"/>
    <x v="1"/>
    <x v="23"/>
    <s v="New Orleans"/>
    <x v="4"/>
    <n v="0.4"/>
    <x v="44"/>
    <x v="123"/>
    <x v="210"/>
    <x v="3"/>
  </r>
  <r>
    <x v="1"/>
    <n v="1197831"/>
    <x v="172"/>
    <x v="1"/>
    <x v="23"/>
    <s v="New Orleans"/>
    <x v="5"/>
    <n v="0.35"/>
    <x v="32"/>
    <x v="151"/>
    <x v="59"/>
    <x v="4"/>
  </r>
  <r>
    <x v="1"/>
    <n v="1197831"/>
    <x v="173"/>
    <x v="1"/>
    <x v="23"/>
    <s v="New Orleans"/>
    <x v="0"/>
    <n v="0.3"/>
    <x v="23"/>
    <x v="203"/>
    <x v="407"/>
    <x v="2"/>
  </r>
  <r>
    <x v="1"/>
    <n v="1197831"/>
    <x v="173"/>
    <x v="1"/>
    <x v="23"/>
    <s v="New Orleans"/>
    <x v="1"/>
    <n v="0.4"/>
    <x v="23"/>
    <x v="54"/>
    <x v="548"/>
    <x v="2"/>
  </r>
  <r>
    <x v="1"/>
    <n v="1197831"/>
    <x v="173"/>
    <x v="1"/>
    <x v="23"/>
    <s v="New Orleans"/>
    <x v="2"/>
    <n v="0.3"/>
    <x v="32"/>
    <x v="198"/>
    <x v="305"/>
    <x v="2"/>
  </r>
  <r>
    <x v="1"/>
    <n v="1197831"/>
    <x v="173"/>
    <x v="1"/>
    <x v="23"/>
    <s v="New Orleans"/>
    <x v="3"/>
    <n v="0.35000000000000003"/>
    <x v="45"/>
    <x v="206"/>
    <x v="945"/>
    <x v="4"/>
  </r>
  <r>
    <x v="1"/>
    <n v="1197831"/>
    <x v="173"/>
    <x v="1"/>
    <x v="23"/>
    <s v="New Orleans"/>
    <x v="4"/>
    <n v="0.4"/>
    <x v="44"/>
    <x v="123"/>
    <x v="229"/>
    <x v="1"/>
  </r>
  <r>
    <x v="1"/>
    <n v="1197831"/>
    <x v="173"/>
    <x v="1"/>
    <x v="23"/>
    <s v="New Orleans"/>
    <x v="5"/>
    <n v="0.35000000000000003"/>
    <x v="47"/>
    <x v="159"/>
    <x v="439"/>
    <x v="0"/>
  </r>
  <r>
    <x v="1"/>
    <n v="1197831"/>
    <x v="60"/>
    <x v="1"/>
    <x v="23"/>
    <s v="New Orleans"/>
    <x v="0"/>
    <n v="0.19999999999999998"/>
    <x v="26"/>
    <x v="194"/>
    <x v="287"/>
    <x v="2"/>
  </r>
  <r>
    <x v="1"/>
    <n v="1197831"/>
    <x v="60"/>
    <x v="1"/>
    <x v="23"/>
    <s v="New Orleans"/>
    <x v="1"/>
    <n v="0.30000000000000004"/>
    <x v="26"/>
    <x v="470"/>
    <x v="226"/>
    <x v="2"/>
  </r>
  <r>
    <x v="1"/>
    <n v="1197831"/>
    <x v="60"/>
    <x v="1"/>
    <x v="23"/>
    <s v="New Orleans"/>
    <x v="2"/>
    <n v="0.24999999999999997"/>
    <x v="34"/>
    <x v="552"/>
    <x v="946"/>
    <x v="2"/>
  </r>
  <r>
    <x v="1"/>
    <n v="1197831"/>
    <x v="60"/>
    <x v="1"/>
    <x v="23"/>
    <s v="New Orleans"/>
    <x v="3"/>
    <n v="0.30000000000000004"/>
    <x v="48"/>
    <x v="133"/>
    <x v="947"/>
    <x v="4"/>
  </r>
  <r>
    <x v="1"/>
    <n v="1197831"/>
    <x v="60"/>
    <x v="1"/>
    <x v="23"/>
    <s v="New Orleans"/>
    <x v="4"/>
    <n v="0.35"/>
    <x v="35"/>
    <x v="119"/>
    <x v="517"/>
    <x v="1"/>
  </r>
  <r>
    <x v="1"/>
    <n v="1197831"/>
    <x v="60"/>
    <x v="1"/>
    <x v="23"/>
    <s v="New Orleans"/>
    <x v="5"/>
    <n v="0.30000000000000004"/>
    <x v="21"/>
    <x v="205"/>
    <x v="522"/>
    <x v="0"/>
  </r>
  <r>
    <x v="1"/>
    <n v="1197831"/>
    <x v="174"/>
    <x v="1"/>
    <x v="23"/>
    <s v="New Orleans"/>
    <x v="0"/>
    <n v="0.19999999999999998"/>
    <x v="20"/>
    <x v="161"/>
    <x v="230"/>
    <x v="2"/>
  </r>
  <r>
    <x v="1"/>
    <n v="1197831"/>
    <x v="174"/>
    <x v="1"/>
    <x v="23"/>
    <s v="New Orleans"/>
    <x v="1"/>
    <n v="0.30000000000000004"/>
    <x v="27"/>
    <x v="553"/>
    <x v="948"/>
    <x v="2"/>
  </r>
  <r>
    <x v="1"/>
    <n v="1197831"/>
    <x v="174"/>
    <x v="1"/>
    <x v="23"/>
    <s v="New Orleans"/>
    <x v="2"/>
    <n v="0.24999999999999997"/>
    <x v="31"/>
    <x v="554"/>
    <x v="949"/>
    <x v="2"/>
  </r>
  <r>
    <x v="1"/>
    <n v="1197831"/>
    <x v="174"/>
    <x v="1"/>
    <x v="23"/>
    <s v="New Orleans"/>
    <x v="3"/>
    <n v="0.35000000000000003"/>
    <x v="24"/>
    <x v="191"/>
    <x v="135"/>
    <x v="4"/>
  </r>
  <r>
    <x v="1"/>
    <n v="1197831"/>
    <x v="174"/>
    <x v="1"/>
    <x v="23"/>
    <s v="New Orleans"/>
    <x v="4"/>
    <n v="0.5"/>
    <x v="47"/>
    <x v="47"/>
    <x v="51"/>
    <x v="1"/>
  </r>
  <r>
    <x v="1"/>
    <n v="1197831"/>
    <x v="174"/>
    <x v="1"/>
    <x v="23"/>
    <s v="New Orleans"/>
    <x v="5"/>
    <n v="0.45"/>
    <x v="30"/>
    <x v="73"/>
    <x v="410"/>
    <x v="0"/>
  </r>
  <r>
    <x v="1"/>
    <n v="1197831"/>
    <x v="175"/>
    <x v="1"/>
    <x v="23"/>
    <s v="New Orleans"/>
    <x v="0"/>
    <n v="0.45"/>
    <x v="30"/>
    <x v="73"/>
    <x v="170"/>
    <x v="2"/>
  </r>
  <r>
    <x v="1"/>
    <n v="1197831"/>
    <x v="175"/>
    <x v="1"/>
    <x v="23"/>
    <s v="New Orleans"/>
    <x v="1"/>
    <n v="0.5"/>
    <x v="30"/>
    <x v="69"/>
    <x v="79"/>
    <x v="2"/>
  </r>
  <r>
    <x v="1"/>
    <n v="1197831"/>
    <x v="175"/>
    <x v="1"/>
    <x v="23"/>
    <s v="New Orleans"/>
    <x v="2"/>
    <n v="0.5"/>
    <x v="25"/>
    <x v="61"/>
    <x v="150"/>
    <x v="2"/>
  </r>
  <r>
    <x v="1"/>
    <n v="1197831"/>
    <x v="175"/>
    <x v="1"/>
    <x v="23"/>
    <s v="New Orleans"/>
    <x v="3"/>
    <n v="0.5"/>
    <x v="21"/>
    <x v="80"/>
    <x v="153"/>
    <x v="4"/>
  </r>
  <r>
    <x v="1"/>
    <n v="1197831"/>
    <x v="175"/>
    <x v="1"/>
    <x v="23"/>
    <s v="New Orleans"/>
    <x v="4"/>
    <n v="0.55000000000000004"/>
    <x v="32"/>
    <x v="111"/>
    <x v="846"/>
    <x v="1"/>
  </r>
  <r>
    <x v="1"/>
    <n v="1197831"/>
    <x v="175"/>
    <x v="1"/>
    <x v="23"/>
    <s v="New Orleans"/>
    <x v="5"/>
    <n v="0.60000000000000009"/>
    <x v="6"/>
    <x v="301"/>
    <x v="466"/>
    <x v="0"/>
  </r>
  <r>
    <x v="1"/>
    <n v="1197831"/>
    <x v="176"/>
    <x v="1"/>
    <x v="23"/>
    <s v="New Orleans"/>
    <x v="0"/>
    <n v="0.5"/>
    <x v="29"/>
    <x v="75"/>
    <x v="950"/>
    <x v="15"/>
  </r>
  <r>
    <x v="1"/>
    <n v="1197831"/>
    <x v="176"/>
    <x v="1"/>
    <x v="23"/>
    <s v="New Orleans"/>
    <x v="1"/>
    <n v="0.55000000000000004"/>
    <x v="29"/>
    <x v="100"/>
    <x v="951"/>
    <x v="15"/>
  </r>
  <r>
    <x v="1"/>
    <n v="1197831"/>
    <x v="176"/>
    <x v="1"/>
    <x v="23"/>
    <s v="New Orleans"/>
    <x v="2"/>
    <n v="0.5"/>
    <x v="8"/>
    <x v="10"/>
    <x v="952"/>
    <x v="15"/>
  </r>
  <r>
    <x v="1"/>
    <n v="1197831"/>
    <x v="176"/>
    <x v="1"/>
    <x v="23"/>
    <s v="New Orleans"/>
    <x v="3"/>
    <n v="0.5"/>
    <x v="28"/>
    <x v="48"/>
    <x v="79"/>
    <x v="0"/>
  </r>
  <r>
    <x v="1"/>
    <n v="1197831"/>
    <x v="176"/>
    <x v="1"/>
    <x v="23"/>
    <s v="New Orleans"/>
    <x v="4"/>
    <n v="0.55000000000000004"/>
    <x v="28"/>
    <x v="170"/>
    <x v="249"/>
    <x v="2"/>
  </r>
  <r>
    <x v="1"/>
    <n v="1197831"/>
    <x v="176"/>
    <x v="1"/>
    <x v="23"/>
    <s v="New Orleans"/>
    <x v="5"/>
    <n v="0.65"/>
    <x v="9"/>
    <x v="97"/>
    <x v="953"/>
    <x v="9"/>
  </r>
  <r>
    <x v="1"/>
    <n v="1197831"/>
    <x v="177"/>
    <x v="1"/>
    <x v="23"/>
    <s v="New Orleans"/>
    <x v="0"/>
    <n v="0.5"/>
    <x v="30"/>
    <x v="69"/>
    <x v="649"/>
    <x v="15"/>
  </r>
  <r>
    <x v="1"/>
    <n v="1197831"/>
    <x v="177"/>
    <x v="1"/>
    <x v="23"/>
    <s v="New Orleans"/>
    <x v="1"/>
    <n v="0.55000000000000004"/>
    <x v="30"/>
    <x v="71"/>
    <x v="241"/>
    <x v="15"/>
  </r>
  <r>
    <x v="1"/>
    <n v="1197831"/>
    <x v="177"/>
    <x v="1"/>
    <x v="23"/>
    <s v="New Orleans"/>
    <x v="2"/>
    <n v="0.5"/>
    <x v="8"/>
    <x v="10"/>
    <x v="952"/>
    <x v="15"/>
  </r>
  <r>
    <x v="1"/>
    <n v="1197831"/>
    <x v="177"/>
    <x v="1"/>
    <x v="23"/>
    <s v="New Orleans"/>
    <x v="3"/>
    <n v="0.5"/>
    <x v="34"/>
    <x v="351"/>
    <x v="14"/>
    <x v="0"/>
  </r>
  <r>
    <x v="1"/>
    <n v="1197831"/>
    <x v="177"/>
    <x v="1"/>
    <x v="23"/>
    <s v="New Orleans"/>
    <x v="4"/>
    <n v="0.55000000000000004"/>
    <x v="34"/>
    <x v="356"/>
    <x v="515"/>
    <x v="2"/>
  </r>
  <r>
    <x v="1"/>
    <n v="1197831"/>
    <x v="177"/>
    <x v="1"/>
    <x v="23"/>
    <s v="New Orleans"/>
    <x v="5"/>
    <n v="0.6"/>
    <x v="27"/>
    <x v="92"/>
    <x v="573"/>
    <x v="9"/>
  </r>
  <r>
    <x v="1"/>
    <n v="1197831"/>
    <x v="178"/>
    <x v="1"/>
    <x v="23"/>
    <s v="New Orleans"/>
    <x v="0"/>
    <n v="0.55000000000000004"/>
    <x v="22"/>
    <x v="105"/>
    <x v="15"/>
    <x v="15"/>
  </r>
  <r>
    <x v="1"/>
    <n v="1197831"/>
    <x v="178"/>
    <x v="1"/>
    <x v="23"/>
    <s v="New Orleans"/>
    <x v="1"/>
    <n v="0.55000000000000004"/>
    <x v="23"/>
    <x v="337"/>
    <x v="96"/>
    <x v="15"/>
  </r>
  <r>
    <x v="1"/>
    <n v="1197831"/>
    <x v="178"/>
    <x v="1"/>
    <x v="23"/>
    <s v="New Orleans"/>
    <x v="2"/>
    <n v="0.6"/>
    <x v="22"/>
    <x v="72"/>
    <x v="954"/>
    <x v="15"/>
  </r>
  <r>
    <x v="1"/>
    <n v="1197831"/>
    <x v="178"/>
    <x v="1"/>
    <x v="23"/>
    <s v="New Orleans"/>
    <x v="3"/>
    <n v="0.6"/>
    <x v="47"/>
    <x v="50"/>
    <x v="214"/>
    <x v="0"/>
  </r>
  <r>
    <x v="1"/>
    <n v="1197831"/>
    <x v="178"/>
    <x v="1"/>
    <x v="23"/>
    <s v="New Orleans"/>
    <x v="4"/>
    <n v="0.55000000000000004"/>
    <x v="47"/>
    <x v="42"/>
    <x v="802"/>
    <x v="2"/>
  </r>
  <r>
    <x v="1"/>
    <n v="1197831"/>
    <x v="178"/>
    <x v="1"/>
    <x v="23"/>
    <s v="New Orleans"/>
    <x v="5"/>
    <n v="0.5"/>
    <x v="23"/>
    <x v="66"/>
    <x v="955"/>
    <x v="9"/>
  </r>
  <r>
    <x v="1"/>
    <n v="1197831"/>
    <x v="179"/>
    <x v="1"/>
    <x v="23"/>
    <s v="New Orleans"/>
    <x v="0"/>
    <n v="0.4"/>
    <x v="31"/>
    <x v="336"/>
    <x v="956"/>
    <x v="15"/>
  </r>
  <r>
    <x v="1"/>
    <n v="1197831"/>
    <x v="179"/>
    <x v="1"/>
    <x v="23"/>
    <s v="New Orleans"/>
    <x v="1"/>
    <n v="0.4"/>
    <x v="31"/>
    <x v="336"/>
    <x v="956"/>
    <x v="15"/>
  </r>
  <r>
    <x v="1"/>
    <n v="1197831"/>
    <x v="179"/>
    <x v="1"/>
    <x v="23"/>
    <s v="New Orleans"/>
    <x v="2"/>
    <n v="0.45"/>
    <x v="28"/>
    <x v="45"/>
    <x v="56"/>
    <x v="15"/>
  </r>
  <r>
    <x v="1"/>
    <n v="1197831"/>
    <x v="179"/>
    <x v="1"/>
    <x v="23"/>
    <s v="New Orleans"/>
    <x v="3"/>
    <n v="0.45"/>
    <x v="48"/>
    <x v="153"/>
    <x v="77"/>
    <x v="0"/>
  </r>
  <r>
    <x v="1"/>
    <n v="1197831"/>
    <x v="179"/>
    <x v="1"/>
    <x v="23"/>
    <s v="New Orleans"/>
    <x v="4"/>
    <n v="0.35000000000000003"/>
    <x v="45"/>
    <x v="206"/>
    <x v="304"/>
    <x v="2"/>
  </r>
  <r>
    <x v="1"/>
    <n v="1197831"/>
    <x v="179"/>
    <x v="1"/>
    <x v="23"/>
    <s v="New Orleans"/>
    <x v="5"/>
    <n v="0.45"/>
    <x v="28"/>
    <x v="45"/>
    <x v="9"/>
    <x v="9"/>
  </r>
  <r>
    <x v="1"/>
    <n v="1197831"/>
    <x v="64"/>
    <x v="1"/>
    <x v="23"/>
    <s v="New Orleans"/>
    <x v="0"/>
    <n v="0.35000000000000003"/>
    <x v="22"/>
    <x v="45"/>
    <x v="56"/>
    <x v="15"/>
  </r>
  <r>
    <x v="1"/>
    <n v="1197831"/>
    <x v="64"/>
    <x v="1"/>
    <x v="23"/>
    <s v="New Orleans"/>
    <x v="1"/>
    <n v="0.35000000000000003"/>
    <x v="22"/>
    <x v="45"/>
    <x v="56"/>
    <x v="15"/>
  </r>
  <r>
    <x v="1"/>
    <n v="1197831"/>
    <x v="64"/>
    <x v="1"/>
    <x v="23"/>
    <s v="New Orleans"/>
    <x v="2"/>
    <n v="0.6"/>
    <x v="25"/>
    <x v="11"/>
    <x v="957"/>
    <x v="15"/>
  </r>
  <r>
    <x v="1"/>
    <n v="1197831"/>
    <x v="64"/>
    <x v="1"/>
    <x v="23"/>
    <s v="New Orleans"/>
    <x v="3"/>
    <n v="0.6"/>
    <x v="32"/>
    <x v="52"/>
    <x v="7"/>
    <x v="0"/>
  </r>
  <r>
    <x v="1"/>
    <n v="1197831"/>
    <x v="64"/>
    <x v="1"/>
    <x v="23"/>
    <s v="New Orleans"/>
    <x v="4"/>
    <n v="0.54999999999999993"/>
    <x v="33"/>
    <x v="338"/>
    <x v="958"/>
    <x v="2"/>
  </r>
  <r>
    <x v="1"/>
    <n v="1197831"/>
    <x v="64"/>
    <x v="1"/>
    <x v="23"/>
    <s v="New Orleans"/>
    <x v="5"/>
    <n v="0.65"/>
    <x v="23"/>
    <x v="113"/>
    <x v="863"/>
    <x v="9"/>
  </r>
  <r>
    <x v="1"/>
    <n v="1197831"/>
    <x v="65"/>
    <x v="1"/>
    <x v="23"/>
    <s v="New Orleans"/>
    <x v="0"/>
    <n v="0.54999999999999993"/>
    <x v="29"/>
    <x v="475"/>
    <x v="959"/>
    <x v="15"/>
  </r>
  <r>
    <x v="1"/>
    <n v="1197831"/>
    <x v="65"/>
    <x v="1"/>
    <x v="23"/>
    <s v="New Orleans"/>
    <x v="1"/>
    <n v="0.54999999999999993"/>
    <x v="29"/>
    <x v="475"/>
    <x v="959"/>
    <x v="15"/>
  </r>
  <r>
    <x v="1"/>
    <n v="1197831"/>
    <x v="65"/>
    <x v="1"/>
    <x v="23"/>
    <s v="New Orleans"/>
    <x v="2"/>
    <n v="0.6"/>
    <x v="22"/>
    <x v="72"/>
    <x v="954"/>
    <x v="15"/>
  </r>
  <r>
    <x v="1"/>
    <n v="1197831"/>
    <x v="65"/>
    <x v="1"/>
    <x v="23"/>
    <s v="New Orleans"/>
    <x v="3"/>
    <n v="0.6"/>
    <x v="28"/>
    <x v="40"/>
    <x v="18"/>
    <x v="0"/>
  </r>
  <r>
    <x v="1"/>
    <n v="1197831"/>
    <x v="65"/>
    <x v="1"/>
    <x v="23"/>
    <s v="New Orleans"/>
    <x v="4"/>
    <n v="0.54999999999999993"/>
    <x v="34"/>
    <x v="332"/>
    <x v="960"/>
    <x v="2"/>
  </r>
  <r>
    <x v="1"/>
    <n v="1197831"/>
    <x v="65"/>
    <x v="1"/>
    <x v="23"/>
    <s v="New Orleans"/>
    <x v="5"/>
    <n v="0.65"/>
    <x v="27"/>
    <x v="84"/>
    <x v="849"/>
    <x v="9"/>
  </r>
  <r>
    <x v="2"/>
    <n v="1128299"/>
    <x v="180"/>
    <x v="2"/>
    <x v="24"/>
    <s v="Boise"/>
    <x v="0"/>
    <n v="0.29999999999999993"/>
    <x v="33"/>
    <x v="555"/>
    <x v="961"/>
    <x v="2"/>
  </r>
  <r>
    <x v="2"/>
    <n v="1128299"/>
    <x v="180"/>
    <x v="2"/>
    <x v="24"/>
    <s v="Boise"/>
    <x v="1"/>
    <n v="0.4"/>
    <x v="33"/>
    <x v="234"/>
    <x v="536"/>
    <x v="8"/>
  </r>
  <r>
    <x v="2"/>
    <n v="1128299"/>
    <x v="180"/>
    <x v="2"/>
    <x v="24"/>
    <s v="Boise"/>
    <x v="2"/>
    <n v="0.4"/>
    <x v="33"/>
    <x v="234"/>
    <x v="228"/>
    <x v="2"/>
  </r>
  <r>
    <x v="2"/>
    <n v="1128299"/>
    <x v="180"/>
    <x v="2"/>
    <x v="24"/>
    <s v="Boise"/>
    <x v="3"/>
    <n v="0.4"/>
    <x v="35"/>
    <x v="130"/>
    <x v="195"/>
    <x v="2"/>
  </r>
  <r>
    <x v="2"/>
    <n v="1128299"/>
    <x v="180"/>
    <x v="2"/>
    <x v="24"/>
    <s v="Boise"/>
    <x v="4"/>
    <n v="0.45000000000000007"/>
    <x v="38"/>
    <x v="471"/>
    <x v="269"/>
    <x v="1"/>
  </r>
  <r>
    <x v="2"/>
    <n v="1128299"/>
    <x v="180"/>
    <x v="2"/>
    <x v="24"/>
    <s v="Boise"/>
    <x v="5"/>
    <n v="0.4"/>
    <x v="33"/>
    <x v="234"/>
    <x v="401"/>
    <x v="3"/>
  </r>
  <r>
    <x v="2"/>
    <n v="1128299"/>
    <x v="181"/>
    <x v="2"/>
    <x v="24"/>
    <s v="Boise"/>
    <x v="0"/>
    <n v="0.29999999999999993"/>
    <x v="34"/>
    <x v="556"/>
    <x v="962"/>
    <x v="2"/>
  </r>
  <r>
    <x v="2"/>
    <n v="1128299"/>
    <x v="181"/>
    <x v="2"/>
    <x v="24"/>
    <s v="Boise"/>
    <x v="1"/>
    <n v="0.4"/>
    <x v="48"/>
    <x v="146"/>
    <x v="51"/>
    <x v="8"/>
  </r>
  <r>
    <x v="2"/>
    <n v="1128299"/>
    <x v="181"/>
    <x v="2"/>
    <x v="24"/>
    <s v="Boise"/>
    <x v="2"/>
    <n v="0.4"/>
    <x v="48"/>
    <x v="146"/>
    <x v="215"/>
    <x v="2"/>
  </r>
  <r>
    <x v="2"/>
    <n v="1128299"/>
    <x v="181"/>
    <x v="2"/>
    <x v="24"/>
    <s v="Boise"/>
    <x v="3"/>
    <n v="0.4"/>
    <x v="38"/>
    <x v="124"/>
    <x v="189"/>
    <x v="2"/>
  </r>
  <r>
    <x v="2"/>
    <n v="1128299"/>
    <x v="181"/>
    <x v="2"/>
    <x v="24"/>
    <s v="Boise"/>
    <x v="4"/>
    <n v="0.45000000000000007"/>
    <x v="43"/>
    <x v="318"/>
    <x v="491"/>
    <x v="1"/>
  </r>
  <r>
    <x v="2"/>
    <n v="1128299"/>
    <x v="181"/>
    <x v="2"/>
    <x v="24"/>
    <s v="Boise"/>
    <x v="5"/>
    <n v="0.4"/>
    <x v="45"/>
    <x v="340"/>
    <x v="188"/>
    <x v="3"/>
  </r>
  <r>
    <x v="2"/>
    <n v="1128299"/>
    <x v="182"/>
    <x v="2"/>
    <x v="24"/>
    <s v="Boise"/>
    <x v="0"/>
    <n v="0.4"/>
    <x v="24"/>
    <x v="47"/>
    <x v="668"/>
    <x v="2"/>
  </r>
  <r>
    <x v="2"/>
    <n v="1128299"/>
    <x v="182"/>
    <x v="2"/>
    <x v="24"/>
    <s v="Boise"/>
    <x v="1"/>
    <n v="0.5"/>
    <x v="45"/>
    <x v="157"/>
    <x v="668"/>
    <x v="8"/>
  </r>
  <r>
    <x v="2"/>
    <n v="1128299"/>
    <x v="182"/>
    <x v="2"/>
    <x v="24"/>
    <s v="Boise"/>
    <x v="2"/>
    <n v="0.5"/>
    <x v="45"/>
    <x v="157"/>
    <x v="963"/>
    <x v="2"/>
  </r>
  <r>
    <x v="2"/>
    <n v="1128299"/>
    <x v="182"/>
    <x v="2"/>
    <x v="24"/>
    <s v="Boise"/>
    <x v="3"/>
    <n v="0.5"/>
    <x v="38"/>
    <x v="127"/>
    <x v="203"/>
    <x v="2"/>
  </r>
  <r>
    <x v="2"/>
    <n v="1128299"/>
    <x v="182"/>
    <x v="2"/>
    <x v="24"/>
    <s v="Boise"/>
    <x v="4"/>
    <n v="0.55000000000000004"/>
    <x v="36"/>
    <x v="389"/>
    <x v="964"/>
    <x v="1"/>
  </r>
  <r>
    <x v="2"/>
    <n v="1128299"/>
    <x v="182"/>
    <x v="2"/>
    <x v="24"/>
    <s v="Boise"/>
    <x v="5"/>
    <n v="0.5"/>
    <x v="46"/>
    <x v="132"/>
    <x v="965"/>
    <x v="3"/>
  </r>
  <r>
    <x v="2"/>
    <n v="1128299"/>
    <x v="183"/>
    <x v="2"/>
    <x v="24"/>
    <s v="Boise"/>
    <x v="0"/>
    <n v="0.5"/>
    <x v="24"/>
    <x v="54"/>
    <x v="548"/>
    <x v="2"/>
  </r>
  <r>
    <x v="2"/>
    <n v="1128299"/>
    <x v="183"/>
    <x v="2"/>
    <x v="24"/>
    <s v="Boise"/>
    <x v="1"/>
    <n v="0.55000000000000004"/>
    <x v="49"/>
    <x v="205"/>
    <x v="829"/>
    <x v="8"/>
  </r>
  <r>
    <x v="2"/>
    <n v="1128299"/>
    <x v="183"/>
    <x v="2"/>
    <x v="24"/>
    <s v="Boise"/>
    <x v="2"/>
    <n v="0.55000000000000004"/>
    <x v="45"/>
    <x v="136"/>
    <x v="814"/>
    <x v="2"/>
  </r>
  <r>
    <x v="2"/>
    <n v="1128299"/>
    <x v="183"/>
    <x v="2"/>
    <x v="24"/>
    <s v="Boise"/>
    <x v="3"/>
    <n v="0.5"/>
    <x v="44"/>
    <x v="142"/>
    <x v="209"/>
    <x v="2"/>
  </r>
  <r>
    <x v="2"/>
    <n v="1128299"/>
    <x v="183"/>
    <x v="2"/>
    <x v="24"/>
    <s v="Boise"/>
    <x v="4"/>
    <n v="0.55000000000000004"/>
    <x v="43"/>
    <x v="188"/>
    <x v="966"/>
    <x v="1"/>
  </r>
  <r>
    <x v="2"/>
    <n v="1128299"/>
    <x v="183"/>
    <x v="2"/>
    <x v="24"/>
    <s v="Boise"/>
    <x v="5"/>
    <n v="0.70000000000000007"/>
    <x v="46"/>
    <x v="154"/>
    <x v="315"/>
    <x v="3"/>
  </r>
  <r>
    <x v="2"/>
    <n v="1128299"/>
    <x v="184"/>
    <x v="2"/>
    <x v="24"/>
    <s v="Boise"/>
    <x v="0"/>
    <n v="0.5"/>
    <x v="28"/>
    <x v="48"/>
    <x v="52"/>
    <x v="2"/>
  </r>
  <r>
    <x v="2"/>
    <n v="1128299"/>
    <x v="184"/>
    <x v="2"/>
    <x v="24"/>
    <s v="Boise"/>
    <x v="1"/>
    <n v="0.55000000000000004"/>
    <x v="48"/>
    <x v="138"/>
    <x v="543"/>
    <x v="8"/>
  </r>
  <r>
    <x v="2"/>
    <n v="1128299"/>
    <x v="184"/>
    <x v="2"/>
    <x v="24"/>
    <s v="Boise"/>
    <x v="2"/>
    <n v="0.55000000000000004"/>
    <x v="47"/>
    <x v="42"/>
    <x v="802"/>
    <x v="2"/>
  </r>
  <r>
    <x v="2"/>
    <n v="1128299"/>
    <x v="184"/>
    <x v="2"/>
    <x v="24"/>
    <s v="Boise"/>
    <x v="3"/>
    <n v="0.5"/>
    <x v="49"/>
    <x v="146"/>
    <x v="215"/>
    <x v="2"/>
  </r>
  <r>
    <x v="2"/>
    <n v="1128299"/>
    <x v="184"/>
    <x v="2"/>
    <x v="24"/>
    <s v="Boise"/>
    <x v="4"/>
    <n v="0.55000000000000004"/>
    <x v="41"/>
    <x v="130"/>
    <x v="285"/>
    <x v="1"/>
  </r>
  <r>
    <x v="2"/>
    <n v="1128299"/>
    <x v="184"/>
    <x v="2"/>
    <x v="24"/>
    <s v="Boise"/>
    <x v="5"/>
    <n v="0.70000000000000007"/>
    <x v="48"/>
    <x v="195"/>
    <x v="553"/>
    <x v="3"/>
  </r>
  <r>
    <x v="2"/>
    <n v="1128299"/>
    <x v="185"/>
    <x v="2"/>
    <x v="24"/>
    <s v="Boise"/>
    <x v="0"/>
    <n v="0.5"/>
    <x v="23"/>
    <x v="66"/>
    <x v="175"/>
    <x v="2"/>
  </r>
  <r>
    <x v="2"/>
    <n v="1128299"/>
    <x v="185"/>
    <x v="2"/>
    <x v="24"/>
    <s v="Boise"/>
    <x v="1"/>
    <n v="0.55000000000000004"/>
    <x v="34"/>
    <x v="356"/>
    <x v="967"/>
    <x v="8"/>
  </r>
  <r>
    <x v="2"/>
    <n v="1128299"/>
    <x v="185"/>
    <x v="2"/>
    <x v="24"/>
    <s v="Boise"/>
    <x v="2"/>
    <n v="0.55000000000000004"/>
    <x v="34"/>
    <x v="356"/>
    <x v="515"/>
    <x v="2"/>
  </r>
  <r>
    <x v="2"/>
    <n v="1128299"/>
    <x v="185"/>
    <x v="2"/>
    <x v="24"/>
    <s v="Boise"/>
    <x v="3"/>
    <n v="0.5"/>
    <x v="45"/>
    <x v="157"/>
    <x v="963"/>
    <x v="2"/>
  </r>
  <r>
    <x v="2"/>
    <n v="1128299"/>
    <x v="185"/>
    <x v="2"/>
    <x v="24"/>
    <s v="Boise"/>
    <x v="4"/>
    <n v="0.55000000000000004"/>
    <x v="38"/>
    <x v="116"/>
    <x v="516"/>
    <x v="1"/>
  </r>
  <r>
    <x v="2"/>
    <n v="1128299"/>
    <x v="185"/>
    <x v="2"/>
    <x v="24"/>
    <s v="Boise"/>
    <x v="5"/>
    <n v="0.70000000000000007"/>
    <x v="28"/>
    <x v="244"/>
    <x v="500"/>
    <x v="3"/>
  </r>
  <r>
    <x v="2"/>
    <n v="1128299"/>
    <x v="186"/>
    <x v="2"/>
    <x v="24"/>
    <s v="Boise"/>
    <x v="0"/>
    <n v="0.5"/>
    <x v="22"/>
    <x v="73"/>
    <x v="170"/>
    <x v="2"/>
  </r>
  <r>
    <x v="2"/>
    <n v="1128299"/>
    <x v="186"/>
    <x v="2"/>
    <x v="24"/>
    <s v="Boise"/>
    <x v="1"/>
    <n v="0.55000000000000004"/>
    <x v="28"/>
    <x v="170"/>
    <x v="136"/>
    <x v="8"/>
  </r>
  <r>
    <x v="2"/>
    <n v="1128299"/>
    <x v="186"/>
    <x v="2"/>
    <x v="24"/>
    <s v="Boise"/>
    <x v="2"/>
    <n v="0.55000000000000004"/>
    <x v="34"/>
    <x v="356"/>
    <x v="515"/>
    <x v="2"/>
  </r>
  <r>
    <x v="2"/>
    <n v="1128299"/>
    <x v="186"/>
    <x v="2"/>
    <x v="24"/>
    <s v="Boise"/>
    <x v="3"/>
    <n v="0.5"/>
    <x v="48"/>
    <x v="203"/>
    <x v="407"/>
    <x v="2"/>
  </r>
  <r>
    <x v="2"/>
    <n v="1128299"/>
    <x v="186"/>
    <x v="2"/>
    <x v="24"/>
    <s v="Boise"/>
    <x v="4"/>
    <n v="0.55000000000000004"/>
    <x v="33"/>
    <x v="256"/>
    <x v="968"/>
    <x v="1"/>
  </r>
  <r>
    <x v="2"/>
    <n v="1128299"/>
    <x v="186"/>
    <x v="2"/>
    <x v="24"/>
    <s v="Boise"/>
    <x v="5"/>
    <n v="0.70000000000000007"/>
    <x v="33"/>
    <x v="253"/>
    <x v="436"/>
    <x v="3"/>
  </r>
  <r>
    <x v="2"/>
    <n v="1128299"/>
    <x v="187"/>
    <x v="2"/>
    <x v="24"/>
    <s v="Boise"/>
    <x v="0"/>
    <n v="0.55000000000000004"/>
    <x v="23"/>
    <x v="337"/>
    <x v="777"/>
    <x v="2"/>
  </r>
  <r>
    <x v="2"/>
    <n v="1128299"/>
    <x v="187"/>
    <x v="2"/>
    <x v="24"/>
    <s v="Boise"/>
    <x v="1"/>
    <n v="0.60000000000000009"/>
    <x v="31"/>
    <x v="225"/>
    <x v="969"/>
    <x v="8"/>
  </r>
  <r>
    <x v="2"/>
    <n v="1128299"/>
    <x v="187"/>
    <x v="2"/>
    <x v="24"/>
    <s v="Boise"/>
    <x v="2"/>
    <n v="0.55000000000000004"/>
    <x v="32"/>
    <x v="111"/>
    <x v="148"/>
    <x v="2"/>
  </r>
  <r>
    <x v="2"/>
    <n v="1128299"/>
    <x v="187"/>
    <x v="2"/>
    <x v="24"/>
    <s v="Boise"/>
    <x v="3"/>
    <n v="0.55000000000000004"/>
    <x v="47"/>
    <x v="42"/>
    <x v="802"/>
    <x v="2"/>
  </r>
  <r>
    <x v="2"/>
    <n v="1128299"/>
    <x v="187"/>
    <x v="2"/>
    <x v="24"/>
    <s v="Boise"/>
    <x v="4"/>
    <n v="0.65"/>
    <x v="47"/>
    <x v="51"/>
    <x v="159"/>
    <x v="1"/>
  </r>
  <r>
    <x v="2"/>
    <n v="1128299"/>
    <x v="187"/>
    <x v="2"/>
    <x v="24"/>
    <s v="Boise"/>
    <x v="5"/>
    <n v="0.70000000000000007"/>
    <x v="48"/>
    <x v="195"/>
    <x v="553"/>
    <x v="3"/>
  </r>
  <r>
    <x v="2"/>
    <n v="1128299"/>
    <x v="188"/>
    <x v="2"/>
    <x v="24"/>
    <s v="Boise"/>
    <x v="0"/>
    <n v="0.45000000000000007"/>
    <x v="31"/>
    <x v="339"/>
    <x v="830"/>
    <x v="2"/>
  </r>
  <r>
    <x v="2"/>
    <n v="1128299"/>
    <x v="188"/>
    <x v="2"/>
    <x v="24"/>
    <s v="Boise"/>
    <x v="1"/>
    <n v="0.50000000000000011"/>
    <x v="31"/>
    <x v="460"/>
    <x v="970"/>
    <x v="8"/>
  </r>
  <r>
    <x v="2"/>
    <n v="1128299"/>
    <x v="188"/>
    <x v="2"/>
    <x v="24"/>
    <s v="Boise"/>
    <x v="2"/>
    <n v="0.45000000000000007"/>
    <x v="33"/>
    <x v="557"/>
    <x v="561"/>
    <x v="2"/>
  </r>
  <r>
    <x v="2"/>
    <n v="1128299"/>
    <x v="188"/>
    <x v="2"/>
    <x v="24"/>
    <s v="Boise"/>
    <x v="3"/>
    <n v="0.45000000000000007"/>
    <x v="48"/>
    <x v="490"/>
    <x v="507"/>
    <x v="2"/>
  </r>
  <r>
    <x v="2"/>
    <n v="1128299"/>
    <x v="188"/>
    <x v="2"/>
    <x v="24"/>
    <s v="Boise"/>
    <x v="4"/>
    <n v="0.55000000000000004"/>
    <x v="48"/>
    <x v="138"/>
    <x v="184"/>
    <x v="1"/>
  </r>
  <r>
    <x v="2"/>
    <n v="1128299"/>
    <x v="188"/>
    <x v="2"/>
    <x v="24"/>
    <s v="Boise"/>
    <x v="5"/>
    <n v="0.60000000000000009"/>
    <x v="33"/>
    <x v="227"/>
    <x v="971"/>
    <x v="3"/>
  </r>
  <r>
    <x v="2"/>
    <n v="1128299"/>
    <x v="189"/>
    <x v="2"/>
    <x v="24"/>
    <s v="Boise"/>
    <x v="0"/>
    <n v="0.45000000000000007"/>
    <x v="24"/>
    <x v="223"/>
    <x v="135"/>
    <x v="2"/>
  </r>
  <r>
    <x v="2"/>
    <n v="1128299"/>
    <x v="189"/>
    <x v="2"/>
    <x v="24"/>
    <s v="Boise"/>
    <x v="1"/>
    <n v="0.50000000000000011"/>
    <x v="24"/>
    <x v="457"/>
    <x v="723"/>
    <x v="8"/>
  </r>
  <r>
    <x v="2"/>
    <n v="1128299"/>
    <x v="189"/>
    <x v="2"/>
    <x v="24"/>
    <s v="Boise"/>
    <x v="2"/>
    <n v="0.45000000000000007"/>
    <x v="46"/>
    <x v="137"/>
    <x v="201"/>
    <x v="2"/>
  </r>
  <r>
    <x v="2"/>
    <n v="1128299"/>
    <x v="189"/>
    <x v="2"/>
    <x v="24"/>
    <s v="Boise"/>
    <x v="3"/>
    <n v="0.45000000000000007"/>
    <x v="49"/>
    <x v="139"/>
    <x v="206"/>
    <x v="2"/>
  </r>
  <r>
    <x v="2"/>
    <n v="1128299"/>
    <x v="189"/>
    <x v="2"/>
    <x v="24"/>
    <s v="Boise"/>
    <x v="4"/>
    <n v="0.55000000000000004"/>
    <x v="35"/>
    <x v="408"/>
    <x v="972"/>
    <x v="1"/>
  </r>
  <r>
    <x v="2"/>
    <n v="1128299"/>
    <x v="189"/>
    <x v="2"/>
    <x v="24"/>
    <s v="Boise"/>
    <x v="5"/>
    <n v="0.60000000000000009"/>
    <x v="46"/>
    <x v="470"/>
    <x v="973"/>
    <x v="3"/>
  </r>
  <r>
    <x v="2"/>
    <n v="1128299"/>
    <x v="190"/>
    <x v="2"/>
    <x v="24"/>
    <s v="Boise"/>
    <x v="0"/>
    <n v="0.45000000000000007"/>
    <x v="24"/>
    <x v="223"/>
    <x v="135"/>
    <x v="2"/>
  </r>
  <r>
    <x v="2"/>
    <n v="1128299"/>
    <x v="190"/>
    <x v="2"/>
    <x v="24"/>
    <s v="Boise"/>
    <x v="1"/>
    <n v="0.50000000000000011"/>
    <x v="28"/>
    <x v="195"/>
    <x v="382"/>
    <x v="8"/>
  </r>
  <r>
    <x v="2"/>
    <n v="1128299"/>
    <x v="190"/>
    <x v="2"/>
    <x v="24"/>
    <s v="Boise"/>
    <x v="2"/>
    <n v="0.45000000000000007"/>
    <x v="48"/>
    <x v="490"/>
    <x v="507"/>
    <x v="2"/>
  </r>
  <r>
    <x v="2"/>
    <n v="1128299"/>
    <x v="190"/>
    <x v="2"/>
    <x v="24"/>
    <s v="Boise"/>
    <x v="3"/>
    <n v="0.45000000000000007"/>
    <x v="45"/>
    <x v="160"/>
    <x v="353"/>
    <x v="2"/>
  </r>
  <r>
    <x v="2"/>
    <n v="1128299"/>
    <x v="190"/>
    <x v="2"/>
    <x v="24"/>
    <s v="Boise"/>
    <x v="4"/>
    <n v="0.55000000000000004"/>
    <x v="49"/>
    <x v="205"/>
    <x v="732"/>
    <x v="1"/>
  </r>
  <r>
    <x v="2"/>
    <n v="1128299"/>
    <x v="190"/>
    <x v="2"/>
    <x v="24"/>
    <s v="Boise"/>
    <x v="5"/>
    <n v="0.60000000000000009"/>
    <x v="33"/>
    <x v="227"/>
    <x v="971"/>
    <x v="3"/>
  </r>
  <r>
    <x v="2"/>
    <n v="1128299"/>
    <x v="191"/>
    <x v="2"/>
    <x v="24"/>
    <s v="Boise"/>
    <x v="0"/>
    <n v="0.45000000000000007"/>
    <x v="23"/>
    <x v="224"/>
    <x v="974"/>
    <x v="2"/>
  </r>
  <r>
    <x v="2"/>
    <n v="1128299"/>
    <x v="191"/>
    <x v="2"/>
    <x v="24"/>
    <s v="Boise"/>
    <x v="1"/>
    <n v="0.50000000000000011"/>
    <x v="23"/>
    <x v="456"/>
    <x v="975"/>
    <x v="8"/>
  </r>
  <r>
    <x v="2"/>
    <n v="1128299"/>
    <x v="191"/>
    <x v="2"/>
    <x v="24"/>
    <s v="Boise"/>
    <x v="2"/>
    <n v="0.45000000000000007"/>
    <x v="33"/>
    <x v="557"/>
    <x v="561"/>
    <x v="2"/>
  </r>
  <r>
    <x v="2"/>
    <n v="1128299"/>
    <x v="191"/>
    <x v="2"/>
    <x v="24"/>
    <s v="Boise"/>
    <x v="3"/>
    <n v="0.45000000000000007"/>
    <x v="33"/>
    <x v="557"/>
    <x v="561"/>
    <x v="2"/>
  </r>
  <r>
    <x v="2"/>
    <n v="1128299"/>
    <x v="191"/>
    <x v="2"/>
    <x v="24"/>
    <s v="Boise"/>
    <x v="4"/>
    <n v="0.55000000000000004"/>
    <x v="45"/>
    <x v="136"/>
    <x v="302"/>
    <x v="1"/>
  </r>
  <r>
    <x v="2"/>
    <n v="1128299"/>
    <x v="191"/>
    <x v="2"/>
    <x v="24"/>
    <s v="Boise"/>
    <x v="5"/>
    <n v="0.60000000000000009"/>
    <x v="32"/>
    <x v="217"/>
    <x v="526"/>
    <x v="3"/>
  </r>
  <r>
    <x v="2"/>
    <n v="1128299"/>
    <x v="192"/>
    <x v="2"/>
    <x v="25"/>
    <s v="Phoenix"/>
    <x v="0"/>
    <n v="0.34999999999999992"/>
    <x v="34"/>
    <x v="558"/>
    <x v="976"/>
    <x v="2"/>
  </r>
  <r>
    <x v="2"/>
    <n v="1128299"/>
    <x v="192"/>
    <x v="2"/>
    <x v="25"/>
    <s v="Phoenix"/>
    <x v="1"/>
    <n v="0.45"/>
    <x v="34"/>
    <x v="115"/>
    <x v="179"/>
    <x v="8"/>
  </r>
  <r>
    <x v="2"/>
    <n v="1128299"/>
    <x v="192"/>
    <x v="2"/>
    <x v="25"/>
    <s v="Phoenix"/>
    <x v="2"/>
    <n v="0.45"/>
    <x v="34"/>
    <x v="115"/>
    <x v="519"/>
    <x v="2"/>
  </r>
  <r>
    <x v="2"/>
    <n v="1128299"/>
    <x v="192"/>
    <x v="2"/>
    <x v="25"/>
    <s v="Phoenix"/>
    <x v="3"/>
    <n v="0.45"/>
    <x v="46"/>
    <x v="334"/>
    <x v="977"/>
    <x v="2"/>
  </r>
  <r>
    <x v="2"/>
    <n v="1128299"/>
    <x v="192"/>
    <x v="2"/>
    <x v="25"/>
    <s v="Phoenix"/>
    <x v="4"/>
    <n v="0.50000000000000011"/>
    <x v="35"/>
    <x v="559"/>
    <x v="978"/>
    <x v="1"/>
  </r>
  <r>
    <x v="2"/>
    <n v="1128299"/>
    <x v="192"/>
    <x v="2"/>
    <x v="25"/>
    <s v="Phoenix"/>
    <x v="5"/>
    <n v="0.45"/>
    <x v="34"/>
    <x v="115"/>
    <x v="523"/>
    <x v="3"/>
  </r>
  <r>
    <x v="2"/>
    <n v="1128299"/>
    <x v="193"/>
    <x v="2"/>
    <x v="25"/>
    <s v="Phoenix"/>
    <x v="0"/>
    <n v="0.34999999999999992"/>
    <x v="28"/>
    <x v="560"/>
    <x v="979"/>
    <x v="2"/>
  </r>
  <r>
    <x v="2"/>
    <n v="1128299"/>
    <x v="193"/>
    <x v="2"/>
    <x v="25"/>
    <s v="Phoenix"/>
    <x v="1"/>
    <n v="0.45"/>
    <x v="33"/>
    <x v="172"/>
    <x v="308"/>
    <x v="8"/>
  </r>
  <r>
    <x v="2"/>
    <n v="1128299"/>
    <x v="193"/>
    <x v="2"/>
    <x v="25"/>
    <s v="Phoenix"/>
    <x v="2"/>
    <n v="0.45"/>
    <x v="33"/>
    <x v="172"/>
    <x v="561"/>
    <x v="2"/>
  </r>
  <r>
    <x v="2"/>
    <n v="1128299"/>
    <x v="193"/>
    <x v="2"/>
    <x v="25"/>
    <s v="Phoenix"/>
    <x v="3"/>
    <n v="0.45"/>
    <x v="35"/>
    <x v="116"/>
    <x v="180"/>
    <x v="2"/>
  </r>
  <r>
    <x v="2"/>
    <n v="1128299"/>
    <x v="193"/>
    <x v="2"/>
    <x v="25"/>
    <s v="Phoenix"/>
    <x v="4"/>
    <n v="0.50000000000000011"/>
    <x v="41"/>
    <x v="322"/>
    <x v="504"/>
    <x v="1"/>
  </r>
  <r>
    <x v="2"/>
    <n v="1128299"/>
    <x v="193"/>
    <x v="2"/>
    <x v="25"/>
    <s v="Phoenix"/>
    <x v="5"/>
    <n v="0.45"/>
    <x v="47"/>
    <x v="207"/>
    <x v="354"/>
    <x v="3"/>
  </r>
  <r>
    <x v="2"/>
    <n v="1128299"/>
    <x v="194"/>
    <x v="2"/>
    <x v="25"/>
    <s v="Phoenix"/>
    <x v="0"/>
    <n v="0.45"/>
    <x v="21"/>
    <x v="111"/>
    <x v="148"/>
    <x v="2"/>
  </r>
  <r>
    <x v="2"/>
    <n v="1128299"/>
    <x v="194"/>
    <x v="2"/>
    <x v="25"/>
    <s v="Phoenix"/>
    <x v="1"/>
    <n v="0.55000000000000004"/>
    <x v="47"/>
    <x v="42"/>
    <x v="980"/>
    <x v="8"/>
  </r>
  <r>
    <x v="2"/>
    <n v="1128299"/>
    <x v="194"/>
    <x v="2"/>
    <x v="25"/>
    <s v="Phoenix"/>
    <x v="2"/>
    <n v="0.55000000000000004"/>
    <x v="47"/>
    <x v="42"/>
    <x v="802"/>
    <x v="2"/>
  </r>
  <r>
    <x v="2"/>
    <n v="1128299"/>
    <x v="194"/>
    <x v="2"/>
    <x v="25"/>
    <s v="Phoenix"/>
    <x v="3"/>
    <n v="0.55000000000000004"/>
    <x v="35"/>
    <x v="408"/>
    <x v="688"/>
    <x v="2"/>
  </r>
  <r>
    <x v="2"/>
    <n v="1128299"/>
    <x v="194"/>
    <x v="2"/>
    <x v="25"/>
    <s v="Phoenix"/>
    <x v="4"/>
    <n v="0.60000000000000009"/>
    <x v="37"/>
    <x v="187"/>
    <x v="280"/>
    <x v="1"/>
  </r>
  <r>
    <x v="2"/>
    <n v="1128299"/>
    <x v="194"/>
    <x v="2"/>
    <x v="25"/>
    <s v="Phoenix"/>
    <x v="5"/>
    <n v="0.55000000000000004"/>
    <x v="48"/>
    <x v="138"/>
    <x v="981"/>
    <x v="3"/>
  </r>
  <r>
    <x v="2"/>
    <n v="1128299"/>
    <x v="195"/>
    <x v="2"/>
    <x v="25"/>
    <s v="Phoenix"/>
    <x v="0"/>
    <n v="0.55000000000000004"/>
    <x v="21"/>
    <x v="446"/>
    <x v="764"/>
    <x v="2"/>
  </r>
  <r>
    <x v="2"/>
    <n v="1128299"/>
    <x v="195"/>
    <x v="2"/>
    <x v="25"/>
    <s v="Phoenix"/>
    <x v="1"/>
    <n v="0.60000000000000009"/>
    <x v="45"/>
    <x v="162"/>
    <x v="397"/>
    <x v="8"/>
  </r>
  <r>
    <x v="2"/>
    <n v="1128299"/>
    <x v="195"/>
    <x v="2"/>
    <x v="25"/>
    <s v="Phoenix"/>
    <x v="2"/>
    <n v="0.60000000000000009"/>
    <x v="47"/>
    <x v="218"/>
    <x v="104"/>
    <x v="2"/>
  </r>
  <r>
    <x v="2"/>
    <n v="1128299"/>
    <x v="195"/>
    <x v="2"/>
    <x v="25"/>
    <s v="Phoenix"/>
    <x v="3"/>
    <n v="0.55000000000000004"/>
    <x v="49"/>
    <x v="205"/>
    <x v="302"/>
    <x v="2"/>
  </r>
  <r>
    <x v="2"/>
    <n v="1128299"/>
    <x v="195"/>
    <x v="2"/>
    <x v="25"/>
    <s v="Phoenix"/>
    <x v="4"/>
    <n v="0.60000000000000009"/>
    <x v="41"/>
    <x v="200"/>
    <x v="982"/>
    <x v="1"/>
  </r>
  <r>
    <x v="2"/>
    <n v="1128299"/>
    <x v="195"/>
    <x v="2"/>
    <x v="25"/>
    <s v="Phoenix"/>
    <x v="5"/>
    <n v="0.75000000000000011"/>
    <x v="48"/>
    <x v="224"/>
    <x v="983"/>
    <x v="3"/>
  </r>
  <r>
    <x v="2"/>
    <n v="1128299"/>
    <x v="196"/>
    <x v="2"/>
    <x v="25"/>
    <s v="Phoenix"/>
    <x v="0"/>
    <n v="0.55000000000000004"/>
    <x v="31"/>
    <x v="76"/>
    <x v="774"/>
    <x v="2"/>
  </r>
  <r>
    <x v="2"/>
    <n v="1128299"/>
    <x v="196"/>
    <x v="2"/>
    <x v="25"/>
    <s v="Phoenix"/>
    <x v="1"/>
    <n v="0.60000000000000009"/>
    <x v="33"/>
    <x v="227"/>
    <x v="984"/>
    <x v="8"/>
  </r>
  <r>
    <x v="2"/>
    <n v="1128299"/>
    <x v="196"/>
    <x v="2"/>
    <x v="25"/>
    <s v="Phoenix"/>
    <x v="2"/>
    <n v="0.60000000000000009"/>
    <x v="32"/>
    <x v="217"/>
    <x v="985"/>
    <x v="2"/>
  </r>
  <r>
    <x v="2"/>
    <n v="1128299"/>
    <x v="196"/>
    <x v="2"/>
    <x v="25"/>
    <s v="Phoenix"/>
    <x v="3"/>
    <n v="0.55000000000000004"/>
    <x v="45"/>
    <x v="136"/>
    <x v="814"/>
    <x v="2"/>
  </r>
  <r>
    <x v="2"/>
    <n v="1128299"/>
    <x v="196"/>
    <x v="2"/>
    <x v="25"/>
    <s v="Phoenix"/>
    <x v="4"/>
    <n v="0.60000000000000009"/>
    <x v="44"/>
    <x v="192"/>
    <x v="714"/>
    <x v="1"/>
  </r>
  <r>
    <x v="2"/>
    <n v="1128299"/>
    <x v="196"/>
    <x v="2"/>
    <x v="25"/>
    <s v="Phoenix"/>
    <x v="5"/>
    <n v="0.75000000000000011"/>
    <x v="33"/>
    <x v="260"/>
    <x v="411"/>
    <x v="3"/>
  </r>
  <r>
    <x v="2"/>
    <n v="1128299"/>
    <x v="197"/>
    <x v="2"/>
    <x v="25"/>
    <s v="Phoenix"/>
    <x v="0"/>
    <n v="0.55000000000000004"/>
    <x v="20"/>
    <x v="104"/>
    <x v="838"/>
    <x v="2"/>
  </r>
  <r>
    <x v="2"/>
    <n v="1128299"/>
    <x v="197"/>
    <x v="2"/>
    <x v="25"/>
    <s v="Phoenix"/>
    <x v="1"/>
    <n v="0.60000000000000009"/>
    <x v="21"/>
    <x v="221"/>
    <x v="432"/>
    <x v="8"/>
  </r>
  <r>
    <x v="2"/>
    <n v="1128299"/>
    <x v="197"/>
    <x v="2"/>
    <x v="25"/>
    <s v="Phoenix"/>
    <x v="2"/>
    <n v="0.60000000000000009"/>
    <x v="21"/>
    <x v="221"/>
    <x v="92"/>
    <x v="2"/>
  </r>
  <r>
    <x v="2"/>
    <n v="1128299"/>
    <x v="197"/>
    <x v="2"/>
    <x v="25"/>
    <s v="Phoenix"/>
    <x v="3"/>
    <n v="0.55000000000000004"/>
    <x v="33"/>
    <x v="256"/>
    <x v="986"/>
    <x v="2"/>
  </r>
  <r>
    <x v="2"/>
    <n v="1128299"/>
    <x v="197"/>
    <x v="2"/>
    <x v="25"/>
    <s v="Phoenix"/>
    <x v="4"/>
    <n v="0.60000000000000009"/>
    <x v="49"/>
    <x v="166"/>
    <x v="303"/>
    <x v="1"/>
  </r>
  <r>
    <x v="2"/>
    <n v="1128299"/>
    <x v="197"/>
    <x v="2"/>
    <x v="25"/>
    <s v="Phoenix"/>
    <x v="5"/>
    <n v="0.75000000000000011"/>
    <x v="25"/>
    <x v="276"/>
    <x v="421"/>
    <x v="3"/>
  </r>
  <r>
    <x v="2"/>
    <n v="1128299"/>
    <x v="198"/>
    <x v="2"/>
    <x v="25"/>
    <s v="Phoenix"/>
    <x v="0"/>
    <n v="0.55000000000000004"/>
    <x v="30"/>
    <x v="71"/>
    <x v="83"/>
    <x v="2"/>
  </r>
  <r>
    <x v="2"/>
    <n v="1128299"/>
    <x v="198"/>
    <x v="2"/>
    <x v="25"/>
    <s v="Phoenix"/>
    <x v="1"/>
    <n v="0.60000000000000009"/>
    <x v="25"/>
    <x v="215"/>
    <x v="760"/>
    <x v="8"/>
  </r>
  <r>
    <x v="2"/>
    <n v="1128299"/>
    <x v="198"/>
    <x v="2"/>
    <x v="25"/>
    <s v="Phoenix"/>
    <x v="2"/>
    <n v="0.60000000000000009"/>
    <x v="21"/>
    <x v="221"/>
    <x v="92"/>
    <x v="2"/>
  </r>
  <r>
    <x v="2"/>
    <n v="1128299"/>
    <x v="198"/>
    <x v="2"/>
    <x v="25"/>
    <s v="Phoenix"/>
    <x v="3"/>
    <n v="0.55000000000000004"/>
    <x v="32"/>
    <x v="111"/>
    <x v="148"/>
    <x v="2"/>
  </r>
  <r>
    <x v="2"/>
    <n v="1128299"/>
    <x v="198"/>
    <x v="2"/>
    <x v="25"/>
    <s v="Phoenix"/>
    <x v="4"/>
    <n v="0.60000000000000009"/>
    <x v="24"/>
    <x v="252"/>
    <x v="234"/>
    <x v="1"/>
  </r>
  <r>
    <x v="2"/>
    <n v="1128299"/>
    <x v="198"/>
    <x v="2"/>
    <x v="25"/>
    <s v="Phoenix"/>
    <x v="5"/>
    <n v="0.75000000000000011"/>
    <x v="24"/>
    <x v="232"/>
    <x v="987"/>
    <x v="3"/>
  </r>
  <r>
    <x v="2"/>
    <n v="1128299"/>
    <x v="199"/>
    <x v="2"/>
    <x v="25"/>
    <s v="Phoenix"/>
    <x v="0"/>
    <n v="0.60000000000000009"/>
    <x v="20"/>
    <x v="249"/>
    <x v="100"/>
    <x v="2"/>
  </r>
  <r>
    <x v="2"/>
    <n v="1128299"/>
    <x v="199"/>
    <x v="2"/>
    <x v="25"/>
    <s v="Phoenix"/>
    <x v="1"/>
    <n v="0.65000000000000013"/>
    <x v="26"/>
    <x v="561"/>
    <x v="988"/>
    <x v="8"/>
  </r>
  <r>
    <x v="2"/>
    <n v="1128299"/>
    <x v="199"/>
    <x v="2"/>
    <x v="25"/>
    <s v="Phoenix"/>
    <x v="2"/>
    <n v="0.60000000000000009"/>
    <x v="28"/>
    <x v="254"/>
    <x v="43"/>
    <x v="2"/>
  </r>
  <r>
    <x v="2"/>
    <n v="1128299"/>
    <x v="199"/>
    <x v="2"/>
    <x v="25"/>
    <s v="Phoenix"/>
    <x v="3"/>
    <n v="0.60000000000000009"/>
    <x v="34"/>
    <x v="231"/>
    <x v="989"/>
    <x v="2"/>
  </r>
  <r>
    <x v="2"/>
    <n v="1128299"/>
    <x v="199"/>
    <x v="2"/>
    <x v="25"/>
    <s v="Phoenix"/>
    <x v="4"/>
    <n v="0.70000000000000007"/>
    <x v="34"/>
    <x v="204"/>
    <x v="989"/>
    <x v="1"/>
  </r>
  <r>
    <x v="2"/>
    <n v="1128299"/>
    <x v="199"/>
    <x v="2"/>
    <x v="25"/>
    <s v="Phoenix"/>
    <x v="5"/>
    <n v="0.75000000000000011"/>
    <x v="32"/>
    <x v="220"/>
    <x v="801"/>
    <x v="3"/>
  </r>
  <r>
    <x v="2"/>
    <n v="1128299"/>
    <x v="200"/>
    <x v="2"/>
    <x v="25"/>
    <s v="Phoenix"/>
    <x v="0"/>
    <n v="0.50000000000000011"/>
    <x v="23"/>
    <x v="456"/>
    <x v="788"/>
    <x v="2"/>
  </r>
  <r>
    <x v="2"/>
    <n v="1128299"/>
    <x v="200"/>
    <x v="2"/>
    <x v="25"/>
    <s v="Phoenix"/>
    <x v="1"/>
    <n v="0.55000000000000016"/>
    <x v="23"/>
    <x v="562"/>
    <x v="990"/>
    <x v="8"/>
  </r>
  <r>
    <x v="2"/>
    <n v="1128299"/>
    <x v="200"/>
    <x v="2"/>
    <x v="25"/>
    <s v="Phoenix"/>
    <x v="2"/>
    <n v="0.50000000000000011"/>
    <x v="34"/>
    <x v="563"/>
    <x v="991"/>
    <x v="2"/>
  </r>
  <r>
    <x v="2"/>
    <n v="1128299"/>
    <x v="200"/>
    <x v="2"/>
    <x v="25"/>
    <s v="Phoenix"/>
    <x v="3"/>
    <n v="0.50000000000000011"/>
    <x v="33"/>
    <x v="564"/>
    <x v="436"/>
    <x v="2"/>
  </r>
  <r>
    <x v="2"/>
    <n v="1128299"/>
    <x v="200"/>
    <x v="2"/>
    <x v="25"/>
    <s v="Phoenix"/>
    <x v="4"/>
    <n v="0.60000000000000009"/>
    <x v="33"/>
    <x v="227"/>
    <x v="992"/>
    <x v="1"/>
  </r>
  <r>
    <x v="2"/>
    <n v="1128299"/>
    <x v="200"/>
    <x v="2"/>
    <x v="25"/>
    <s v="Phoenix"/>
    <x v="5"/>
    <n v="0.65000000000000013"/>
    <x v="34"/>
    <x v="422"/>
    <x v="993"/>
    <x v="3"/>
  </r>
  <r>
    <x v="2"/>
    <n v="1128299"/>
    <x v="201"/>
    <x v="2"/>
    <x v="25"/>
    <s v="Phoenix"/>
    <x v="0"/>
    <n v="0.50000000000000011"/>
    <x v="21"/>
    <x v="565"/>
    <x v="199"/>
    <x v="2"/>
  </r>
  <r>
    <x v="2"/>
    <n v="1128299"/>
    <x v="201"/>
    <x v="2"/>
    <x v="25"/>
    <s v="Phoenix"/>
    <x v="1"/>
    <n v="0.55000000000000016"/>
    <x v="21"/>
    <x v="566"/>
    <x v="994"/>
    <x v="8"/>
  </r>
  <r>
    <x v="2"/>
    <n v="1128299"/>
    <x v="201"/>
    <x v="2"/>
    <x v="25"/>
    <s v="Phoenix"/>
    <x v="2"/>
    <n v="0.50000000000000011"/>
    <x v="48"/>
    <x v="347"/>
    <x v="553"/>
    <x v="2"/>
  </r>
  <r>
    <x v="2"/>
    <n v="1128299"/>
    <x v="201"/>
    <x v="2"/>
    <x v="25"/>
    <s v="Phoenix"/>
    <x v="3"/>
    <n v="0.50000000000000011"/>
    <x v="45"/>
    <x v="482"/>
    <x v="479"/>
    <x v="2"/>
  </r>
  <r>
    <x v="2"/>
    <n v="1128299"/>
    <x v="201"/>
    <x v="2"/>
    <x v="25"/>
    <s v="Phoenix"/>
    <x v="4"/>
    <n v="0.60000000000000009"/>
    <x v="46"/>
    <x v="470"/>
    <x v="154"/>
    <x v="1"/>
  </r>
  <r>
    <x v="2"/>
    <n v="1128299"/>
    <x v="201"/>
    <x v="2"/>
    <x v="25"/>
    <s v="Phoenix"/>
    <x v="5"/>
    <n v="0.75000000000000011"/>
    <x v="48"/>
    <x v="224"/>
    <x v="983"/>
    <x v="3"/>
  </r>
  <r>
    <x v="2"/>
    <n v="1128299"/>
    <x v="202"/>
    <x v="2"/>
    <x v="25"/>
    <s v="Phoenix"/>
    <x v="0"/>
    <n v="0.60000000000000009"/>
    <x v="21"/>
    <x v="221"/>
    <x v="92"/>
    <x v="2"/>
  </r>
  <r>
    <x v="2"/>
    <n v="1128299"/>
    <x v="202"/>
    <x v="2"/>
    <x v="25"/>
    <s v="Phoenix"/>
    <x v="1"/>
    <n v="0.65000000000000013"/>
    <x v="25"/>
    <x v="216"/>
    <x v="381"/>
    <x v="8"/>
  </r>
  <r>
    <x v="2"/>
    <n v="1128299"/>
    <x v="202"/>
    <x v="2"/>
    <x v="25"/>
    <s v="Phoenix"/>
    <x v="2"/>
    <n v="0.60000000000000009"/>
    <x v="32"/>
    <x v="217"/>
    <x v="985"/>
    <x v="2"/>
  </r>
  <r>
    <x v="2"/>
    <n v="1128299"/>
    <x v="202"/>
    <x v="2"/>
    <x v="25"/>
    <s v="Phoenix"/>
    <x v="3"/>
    <n v="0.60000000000000009"/>
    <x v="33"/>
    <x v="227"/>
    <x v="995"/>
    <x v="2"/>
  </r>
  <r>
    <x v="2"/>
    <n v="1128299"/>
    <x v="202"/>
    <x v="2"/>
    <x v="25"/>
    <s v="Phoenix"/>
    <x v="4"/>
    <n v="0.70000000000000007"/>
    <x v="48"/>
    <x v="195"/>
    <x v="135"/>
    <x v="1"/>
  </r>
  <r>
    <x v="2"/>
    <n v="1128299"/>
    <x v="202"/>
    <x v="2"/>
    <x v="25"/>
    <s v="Phoenix"/>
    <x v="5"/>
    <n v="0.75000000000000011"/>
    <x v="24"/>
    <x v="232"/>
    <x v="987"/>
    <x v="3"/>
  </r>
  <r>
    <x v="2"/>
    <n v="1128299"/>
    <x v="203"/>
    <x v="2"/>
    <x v="25"/>
    <s v="Phoenix"/>
    <x v="0"/>
    <n v="0.60000000000000009"/>
    <x v="20"/>
    <x v="249"/>
    <x v="100"/>
    <x v="2"/>
  </r>
  <r>
    <x v="2"/>
    <n v="1128299"/>
    <x v="203"/>
    <x v="2"/>
    <x v="25"/>
    <s v="Phoenix"/>
    <x v="1"/>
    <n v="0.65000000000000013"/>
    <x v="20"/>
    <x v="258"/>
    <x v="393"/>
    <x v="8"/>
  </r>
  <r>
    <x v="2"/>
    <n v="1128299"/>
    <x v="203"/>
    <x v="2"/>
    <x v="25"/>
    <s v="Phoenix"/>
    <x v="2"/>
    <n v="0.60000000000000009"/>
    <x v="24"/>
    <x v="252"/>
    <x v="150"/>
    <x v="2"/>
  </r>
  <r>
    <x v="2"/>
    <n v="1128299"/>
    <x v="203"/>
    <x v="2"/>
    <x v="25"/>
    <s v="Phoenix"/>
    <x v="3"/>
    <n v="0.60000000000000009"/>
    <x v="24"/>
    <x v="252"/>
    <x v="150"/>
    <x v="2"/>
  </r>
  <r>
    <x v="2"/>
    <n v="1128299"/>
    <x v="203"/>
    <x v="2"/>
    <x v="25"/>
    <s v="Phoenix"/>
    <x v="4"/>
    <n v="0.70000000000000007"/>
    <x v="33"/>
    <x v="253"/>
    <x v="995"/>
    <x v="1"/>
  </r>
  <r>
    <x v="2"/>
    <n v="1128299"/>
    <x v="203"/>
    <x v="2"/>
    <x v="25"/>
    <s v="Phoenix"/>
    <x v="5"/>
    <n v="0.75000000000000011"/>
    <x v="28"/>
    <x v="567"/>
    <x v="974"/>
    <x v="3"/>
  </r>
  <r>
    <x v="2"/>
    <n v="1128299"/>
    <x v="90"/>
    <x v="2"/>
    <x v="26"/>
    <s v="Albuquerque"/>
    <x v="0"/>
    <n v="0.29999999999999993"/>
    <x v="32"/>
    <x v="331"/>
    <x v="772"/>
    <x v="8"/>
  </r>
  <r>
    <x v="2"/>
    <n v="1128299"/>
    <x v="90"/>
    <x v="2"/>
    <x v="26"/>
    <s v="Albuquerque"/>
    <x v="1"/>
    <n v="0.4"/>
    <x v="32"/>
    <x v="207"/>
    <x v="794"/>
    <x v="8"/>
  </r>
  <r>
    <x v="2"/>
    <n v="1128299"/>
    <x v="90"/>
    <x v="2"/>
    <x v="26"/>
    <s v="Albuquerque"/>
    <x v="2"/>
    <n v="0.4"/>
    <x v="32"/>
    <x v="207"/>
    <x v="149"/>
    <x v="2"/>
  </r>
  <r>
    <x v="2"/>
    <n v="1128299"/>
    <x v="90"/>
    <x v="2"/>
    <x v="26"/>
    <s v="Albuquerque"/>
    <x v="3"/>
    <n v="0.4"/>
    <x v="49"/>
    <x v="147"/>
    <x v="616"/>
    <x v="8"/>
  </r>
  <r>
    <x v="2"/>
    <n v="1128299"/>
    <x v="90"/>
    <x v="2"/>
    <x v="26"/>
    <s v="Albuquerque"/>
    <x v="4"/>
    <n v="0.45000000000000012"/>
    <x v="44"/>
    <x v="133"/>
    <x v="197"/>
    <x v="2"/>
  </r>
  <r>
    <x v="2"/>
    <n v="1128299"/>
    <x v="90"/>
    <x v="2"/>
    <x v="26"/>
    <s v="Albuquerque"/>
    <x v="5"/>
    <n v="0.4"/>
    <x v="32"/>
    <x v="207"/>
    <x v="354"/>
    <x v="3"/>
  </r>
  <r>
    <x v="2"/>
    <n v="1128299"/>
    <x v="91"/>
    <x v="2"/>
    <x v="26"/>
    <s v="Albuquerque"/>
    <x v="0"/>
    <n v="0.29999999999999993"/>
    <x v="24"/>
    <x v="167"/>
    <x v="763"/>
    <x v="8"/>
  </r>
  <r>
    <x v="2"/>
    <n v="1128299"/>
    <x v="91"/>
    <x v="2"/>
    <x v="26"/>
    <s v="Albuquerque"/>
    <x v="1"/>
    <n v="0.4"/>
    <x v="47"/>
    <x v="173"/>
    <x v="329"/>
    <x v="8"/>
  </r>
  <r>
    <x v="2"/>
    <n v="1128299"/>
    <x v="91"/>
    <x v="2"/>
    <x v="26"/>
    <s v="Albuquerque"/>
    <x v="2"/>
    <n v="0.4"/>
    <x v="47"/>
    <x v="173"/>
    <x v="257"/>
    <x v="2"/>
  </r>
  <r>
    <x v="2"/>
    <n v="1128299"/>
    <x v="91"/>
    <x v="2"/>
    <x v="26"/>
    <s v="Albuquerque"/>
    <x v="3"/>
    <n v="0.4"/>
    <x v="44"/>
    <x v="123"/>
    <x v="216"/>
    <x v="8"/>
  </r>
  <r>
    <x v="2"/>
    <n v="1128299"/>
    <x v="91"/>
    <x v="2"/>
    <x v="26"/>
    <s v="Albuquerque"/>
    <x v="4"/>
    <n v="0.45000000000000012"/>
    <x v="37"/>
    <x v="545"/>
    <x v="996"/>
    <x v="2"/>
  </r>
  <r>
    <x v="2"/>
    <n v="1128299"/>
    <x v="91"/>
    <x v="2"/>
    <x v="26"/>
    <s v="Albuquerque"/>
    <x v="5"/>
    <n v="0.4"/>
    <x v="48"/>
    <x v="146"/>
    <x v="223"/>
    <x v="3"/>
  </r>
  <r>
    <x v="2"/>
    <n v="1128299"/>
    <x v="92"/>
    <x v="2"/>
    <x v="26"/>
    <s v="Albuquerque"/>
    <x v="0"/>
    <n v="0.4"/>
    <x v="28"/>
    <x v="193"/>
    <x v="99"/>
    <x v="8"/>
  </r>
  <r>
    <x v="2"/>
    <n v="1128299"/>
    <x v="92"/>
    <x v="2"/>
    <x v="26"/>
    <s v="Albuquerque"/>
    <x v="1"/>
    <n v="0.5"/>
    <x v="48"/>
    <x v="203"/>
    <x v="158"/>
    <x v="8"/>
  </r>
  <r>
    <x v="2"/>
    <n v="1128299"/>
    <x v="92"/>
    <x v="2"/>
    <x v="26"/>
    <s v="Albuquerque"/>
    <x v="2"/>
    <n v="0.5"/>
    <x v="48"/>
    <x v="203"/>
    <x v="407"/>
    <x v="2"/>
  </r>
  <r>
    <x v="2"/>
    <n v="1128299"/>
    <x v="92"/>
    <x v="2"/>
    <x v="26"/>
    <s v="Albuquerque"/>
    <x v="3"/>
    <n v="0.5"/>
    <x v="44"/>
    <x v="142"/>
    <x v="399"/>
    <x v="8"/>
  </r>
  <r>
    <x v="2"/>
    <n v="1128299"/>
    <x v="92"/>
    <x v="2"/>
    <x v="26"/>
    <s v="Albuquerque"/>
    <x v="4"/>
    <n v="0.55000000000000004"/>
    <x v="43"/>
    <x v="188"/>
    <x v="281"/>
    <x v="2"/>
  </r>
  <r>
    <x v="2"/>
    <n v="1128299"/>
    <x v="92"/>
    <x v="2"/>
    <x v="26"/>
    <s v="Albuquerque"/>
    <x v="5"/>
    <n v="0.5"/>
    <x v="45"/>
    <x v="157"/>
    <x v="209"/>
    <x v="3"/>
  </r>
  <r>
    <x v="2"/>
    <n v="1128299"/>
    <x v="93"/>
    <x v="2"/>
    <x v="26"/>
    <s v="Albuquerque"/>
    <x v="0"/>
    <n v="0.5"/>
    <x v="28"/>
    <x v="48"/>
    <x v="150"/>
    <x v="8"/>
  </r>
  <r>
    <x v="2"/>
    <n v="1128299"/>
    <x v="93"/>
    <x v="2"/>
    <x v="26"/>
    <s v="Albuquerque"/>
    <x v="1"/>
    <n v="0.55000000000000004"/>
    <x v="46"/>
    <x v="255"/>
    <x v="316"/>
    <x v="8"/>
  </r>
  <r>
    <x v="2"/>
    <n v="1128299"/>
    <x v="93"/>
    <x v="2"/>
    <x v="26"/>
    <s v="Albuquerque"/>
    <x v="2"/>
    <n v="0.55000000000000004"/>
    <x v="48"/>
    <x v="138"/>
    <x v="997"/>
    <x v="2"/>
  </r>
  <r>
    <x v="2"/>
    <n v="1128299"/>
    <x v="93"/>
    <x v="2"/>
    <x v="26"/>
    <s v="Albuquerque"/>
    <x v="3"/>
    <n v="0.5"/>
    <x v="35"/>
    <x v="140"/>
    <x v="309"/>
    <x v="8"/>
  </r>
  <r>
    <x v="2"/>
    <n v="1128299"/>
    <x v="93"/>
    <x v="2"/>
    <x v="26"/>
    <s v="Albuquerque"/>
    <x v="4"/>
    <n v="0.55000000000000004"/>
    <x v="37"/>
    <x v="117"/>
    <x v="181"/>
    <x v="2"/>
  </r>
  <r>
    <x v="2"/>
    <n v="1128299"/>
    <x v="93"/>
    <x v="2"/>
    <x v="26"/>
    <s v="Albuquerque"/>
    <x v="5"/>
    <n v="0.70000000000000007"/>
    <x v="45"/>
    <x v="196"/>
    <x v="479"/>
    <x v="3"/>
  </r>
  <r>
    <x v="2"/>
    <n v="1128299"/>
    <x v="94"/>
    <x v="2"/>
    <x v="26"/>
    <s v="Albuquerque"/>
    <x v="0"/>
    <n v="0.5"/>
    <x v="21"/>
    <x v="80"/>
    <x v="174"/>
    <x v="8"/>
  </r>
  <r>
    <x v="2"/>
    <n v="1128299"/>
    <x v="94"/>
    <x v="2"/>
    <x v="26"/>
    <s v="Albuquerque"/>
    <x v="1"/>
    <n v="0.55000000000000004"/>
    <x v="47"/>
    <x v="42"/>
    <x v="980"/>
    <x v="8"/>
  </r>
  <r>
    <x v="2"/>
    <n v="1128299"/>
    <x v="94"/>
    <x v="2"/>
    <x v="26"/>
    <s v="Albuquerque"/>
    <x v="2"/>
    <n v="0.55000000000000004"/>
    <x v="33"/>
    <x v="256"/>
    <x v="986"/>
    <x v="2"/>
  </r>
  <r>
    <x v="2"/>
    <n v="1128299"/>
    <x v="94"/>
    <x v="2"/>
    <x v="26"/>
    <s v="Albuquerque"/>
    <x v="3"/>
    <n v="0.5"/>
    <x v="46"/>
    <x v="132"/>
    <x v="409"/>
    <x v="8"/>
  </r>
  <r>
    <x v="2"/>
    <n v="1128299"/>
    <x v="94"/>
    <x v="2"/>
    <x v="26"/>
    <s v="Albuquerque"/>
    <x v="4"/>
    <n v="0.55000000000000004"/>
    <x v="38"/>
    <x v="116"/>
    <x v="180"/>
    <x v="2"/>
  </r>
  <r>
    <x v="2"/>
    <n v="1128299"/>
    <x v="94"/>
    <x v="2"/>
    <x v="26"/>
    <s v="Albuquerque"/>
    <x v="5"/>
    <n v="0.70000000000000007"/>
    <x v="47"/>
    <x v="219"/>
    <x v="439"/>
    <x v="3"/>
  </r>
  <r>
    <x v="2"/>
    <n v="1128299"/>
    <x v="95"/>
    <x v="2"/>
    <x v="26"/>
    <s v="Albuquerque"/>
    <x v="0"/>
    <n v="0.5"/>
    <x v="22"/>
    <x v="73"/>
    <x v="7"/>
    <x v="8"/>
  </r>
  <r>
    <x v="2"/>
    <n v="1128299"/>
    <x v="95"/>
    <x v="2"/>
    <x v="26"/>
    <s v="Albuquerque"/>
    <x v="1"/>
    <n v="0.55000000000000004"/>
    <x v="28"/>
    <x v="170"/>
    <x v="136"/>
    <x v="8"/>
  </r>
  <r>
    <x v="2"/>
    <n v="1128299"/>
    <x v="95"/>
    <x v="2"/>
    <x v="26"/>
    <s v="Albuquerque"/>
    <x v="2"/>
    <n v="0.55000000000000004"/>
    <x v="28"/>
    <x v="170"/>
    <x v="249"/>
    <x v="2"/>
  </r>
  <r>
    <x v="2"/>
    <n v="1128299"/>
    <x v="95"/>
    <x v="2"/>
    <x v="26"/>
    <s v="Albuquerque"/>
    <x v="3"/>
    <n v="0.5"/>
    <x v="47"/>
    <x v="47"/>
    <x v="325"/>
    <x v="8"/>
  </r>
  <r>
    <x v="2"/>
    <n v="1128299"/>
    <x v="95"/>
    <x v="2"/>
    <x v="26"/>
    <s v="Albuquerque"/>
    <x v="4"/>
    <n v="0.55000000000000004"/>
    <x v="35"/>
    <x v="408"/>
    <x v="688"/>
    <x v="2"/>
  </r>
  <r>
    <x v="2"/>
    <n v="1128299"/>
    <x v="95"/>
    <x v="2"/>
    <x v="26"/>
    <s v="Albuquerque"/>
    <x v="5"/>
    <n v="0.70000000000000007"/>
    <x v="31"/>
    <x v="243"/>
    <x v="998"/>
    <x v="3"/>
  </r>
  <r>
    <x v="2"/>
    <n v="1128299"/>
    <x v="96"/>
    <x v="2"/>
    <x v="26"/>
    <s v="Albuquerque"/>
    <x v="0"/>
    <n v="0.5"/>
    <x v="27"/>
    <x v="78"/>
    <x v="169"/>
    <x v="8"/>
  </r>
  <r>
    <x v="2"/>
    <n v="1128299"/>
    <x v="96"/>
    <x v="2"/>
    <x v="26"/>
    <s v="Albuquerque"/>
    <x v="1"/>
    <n v="0.55000000000000004"/>
    <x v="31"/>
    <x v="76"/>
    <x v="388"/>
    <x v="8"/>
  </r>
  <r>
    <x v="2"/>
    <n v="1128299"/>
    <x v="96"/>
    <x v="2"/>
    <x v="26"/>
    <s v="Albuquerque"/>
    <x v="2"/>
    <n v="0.55000000000000004"/>
    <x v="28"/>
    <x v="170"/>
    <x v="249"/>
    <x v="2"/>
  </r>
  <r>
    <x v="2"/>
    <n v="1128299"/>
    <x v="96"/>
    <x v="2"/>
    <x v="26"/>
    <s v="Albuquerque"/>
    <x v="3"/>
    <n v="0.5"/>
    <x v="33"/>
    <x v="43"/>
    <x v="999"/>
    <x v="8"/>
  </r>
  <r>
    <x v="2"/>
    <n v="1128299"/>
    <x v="96"/>
    <x v="2"/>
    <x v="26"/>
    <s v="Albuquerque"/>
    <x v="4"/>
    <n v="0.55000000000000004"/>
    <x v="34"/>
    <x v="356"/>
    <x v="515"/>
    <x v="2"/>
  </r>
  <r>
    <x v="2"/>
    <n v="1128299"/>
    <x v="96"/>
    <x v="2"/>
    <x v="26"/>
    <s v="Albuquerque"/>
    <x v="5"/>
    <n v="0.70000000000000007"/>
    <x v="34"/>
    <x v="204"/>
    <x v="991"/>
    <x v="3"/>
  </r>
  <r>
    <x v="2"/>
    <n v="1128299"/>
    <x v="97"/>
    <x v="2"/>
    <x v="26"/>
    <s v="Albuquerque"/>
    <x v="0"/>
    <n v="0.55000000000000004"/>
    <x v="22"/>
    <x v="105"/>
    <x v="641"/>
    <x v="8"/>
  </r>
  <r>
    <x v="2"/>
    <n v="1128299"/>
    <x v="97"/>
    <x v="2"/>
    <x v="26"/>
    <s v="Albuquerque"/>
    <x v="1"/>
    <n v="0.60000000000000009"/>
    <x v="23"/>
    <x v="232"/>
    <x v="417"/>
    <x v="8"/>
  </r>
  <r>
    <x v="2"/>
    <n v="1128299"/>
    <x v="97"/>
    <x v="2"/>
    <x v="26"/>
    <s v="Albuquerque"/>
    <x v="2"/>
    <n v="0.55000000000000004"/>
    <x v="24"/>
    <x v="80"/>
    <x v="865"/>
    <x v="2"/>
  </r>
  <r>
    <x v="2"/>
    <n v="1128299"/>
    <x v="97"/>
    <x v="2"/>
    <x v="26"/>
    <s v="Albuquerque"/>
    <x v="3"/>
    <n v="0.55000000000000004"/>
    <x v="32"/>
    <x v="111"/>
    <x v="187"/>
    <x v="8"/>
  </r>
  <r>
    <x v="2"/>
    <n v="1128299"/>
    <x v="97"/>
    <x v="2"/>
    <x v="26"/>
    <s v="Albuquerque"/>
    <x v="4"/>
    <n v="0.65"/>
    <x v="32"/>
    <x v="62"/>
    <x v="165"/>
    <x v="2"/>
  </r>
  <r>
    <x v="2"/>
    <n v="1128299"/>
    <x v="97"/>
    <x v="2"/>
    <x v="26"/>
    <s v="Albuquerque"/>
    <x v="5"/>
    <n v="0.70000000000000007"/>
    <x v="33"/>
    <x v="253"/>
    <x v="436"/>
    <x v="3"/>
  </r>
  <r>
    <x v="2"/>
    <n v="1128299"/>
    <x v="98"/>
    <x v="2"/>
    <x v="26"/>
    <s v="Albuquerque"/>
    <x v="0"/>
    <n v="0.45000000000000012"/>
    <x v="25"/>
    <x v="568"/>
    <x v="1000"/>
    <x v="8"/>
  </r>
  <r>
    <x v="2"/>
    <n v="1128299"/>
    <x v="98"/>
    <x v="2"/>
    <x v="26"/>
    <s v="Albuquerque"/>
    <x v="1"/>
    <n v="0.50000000000000011"/>
    <x v="25"/>
    <x v="252"/>
    <x v="1001"/>
    <x v="8"/>
  </r>
  <r>
    <x v="2"/>
    <n v="1128299"/>
    <x v="98"/>
    <x v="2"/>
    <x v="26"/>
    <s v="Albuquerque"/>
    <x v="2"/>
    <n v="0.45000000000000012"/>
    <x v="32"/>
    <x v="569"/>
    <x v="503"/>
    <x v="2"/>
  </r>
  <r>
    <x v="2"/>
    <n v="1128299"/>
    <x v="98"/>
    <x v="2"/>
    <x v="26"/>
    <s v="Albuquerque"/>
    <x v="3"/>
    <n v="0.45000000000000012"/>
    <x v="47"/>
    <x v="549"/>
    <x v="1002"/>
    <x v="8"/>
  </r>
  <r>
    <x v="2"/>
    <n v="1128299"/>
    <x v="98"/>
    <x v="2"/>
    <x v="26"/>
    <s v="Albuquerque"/>
    <x v="4"/>
    <n v="0.55000000000000004"/>
    <x v="47"/>
    <x v="42"/>
    <x v="802"/>
    <x v="2"/>
  </r>
  <r>
    <x v="2"/>
    <n v="1128299"/>
    <x v="98"/>
    <x v="2"/>
    <x v="26"/>
    <s v="Albuquerque"/>
    <x v="5"/>
    <n v="0.60000000000000009"/>
    <x v="32"/>
    <x v="217"/>
    <x v="526"/>
    <x v="3"/>
  </r>
  <r>
    <x v="2"/>
    <n v="1128299"/>
    <x v="99"/>
    <x v="2"/>
    <x v="26"/>
    <s v="Albuquerque"/>
    <x v="0"/>
    <n v="0.45000000000000012"/>
    <x v="28"/>
    <x v="464"/>
    <x v="332"/>
    <x v="8"/>
  </r>
  <r>
    <x v="2"/>
    <n v="1128299"/>
    <x v="99"/>
    <x v="2"/>
    <x v="26"/>
    <s v="Albuquerque"/>
    <x v="1"/>
    <n v="0.50000000000000011"/>
    <x v="28"/>
    <x v="195"/>
    <x v="382"/>
    <x v="8"/>
  </r>
  <r>
    <x v="2"/>
    <n v="1128299"/>
    <x v="99"/>
    <x v="2"/>
    <x v="26"/>
    <s v="Albuquerque"/>
    <x v="2"/>
    <n v="0.45000000000000012"/>
    <x v="45"/>
    <x v="570"/>
    <x v="945"/>
    <x v="2"/>
  </r>
  <r>
    <x v="2"/>
    <n v="1128299"/>
    <x v="99"/>
    <x v="2"/>
    <x v="26"/>
    <s v="Albuquerque"/>
    <x v="3"/>
    <n v="0.45000000000000012"/>
    <x v="46"/>
    <x v="571"/>
    <x v="1003"/>
    <x v="8"/>
  </r>
  <r>
    <x v="2"/>
    <n v="1128299"/>
    <x v="99"/>
    <x v="2"/>
    <x v="26"/>
    <s v="Albuquerque"/>
    <x v="4"/>
    <n v="0.55000000000000004"/>
    <x v="49"/>
    <x v="205"/>
    <x v="302"/>
    <x v="2"/>
  </r>
  <r>
    <x v="2"/>
    <n v="1128299"/>
    <x v="99"/>
    <x v="2"/>
    <x v="26"/>
    <s v="Albuquerque"/>
    <x v="5"/>
    <n v="0.70000000000000007"/>
    <x v="45"/>
    <x v="196"/>
    <x v="479"/>
    <x v="3"/>
  </r>
  <r>
    <x v="2"/>
    <n v="1128299"/>
    <x v="100"/>
    <x v="2"/>
    <x v="26"/>
    <s v="Albuquerque"/>
    <x v="0"/>
    <n v="0.55000000000000004"/>
    <x v="28"/>
    <x v="170"/>
    <x v="136"/>
    <x v="8"/>
  </r>
  <r>
    <x v="2"/>
    <n v="1128299"/>
    <x v="100"/>
    <x v="2"/>
    <x v="26"/>
    <s v="Albuquerque"/>
    <x v="1"/>
    <n v="0.60000000000000009"/>
    <x v="31"/>
    <x v="225"/>
    <x v="969"/>
    <x v="8"/>
  </r>
  <r>
    <x v="2"/>
    <n v="1128299"/>
    <x v="100"/>
    <x v="2"/>
    <x v="26"/>
    <s v="Albuquerque"/>
    <x v="2"/>
    <n v="0.55000000000000004"/>
    <x v="33"/>
    <x v="256"/>
    <x v="986"/>
    <x v="2"/>
  </r>
  <r>
    <x v="2"/>
    <n v="1128299"/>
    <x v="100"/>
    <x v="2"/>
    <x v="26"/>
    <s v="Albuquerque"/>
    <x v="3"/>
    <n v="0.55000000000000004"/>
    <x v="47"/>
    <x v="42"/>
    <x v="980"/>
    <x v="8"/>
  </r>
  <r>
    <x v="2"/>
    <n v="1128299"/>
    <x v="100"/>
    <x v="2"/>
    <x v="26"/>
    <s v="Albuquerque"/>
    <x v="4"/>
    <n v="0.65"/>
    <x v="45"/>
    <x v="154"/>
    <x v="1004"/>
    <x v="2"/>
  </r>
  <r>
    <x v="2"/>
    <n v="1128299"/>
    <x v="100"/>
    <x v="2"/>
    <x v="26"/>
    <s v="Albuquerque"/>
    <x v="5"/>
    <n v="0.70000000000000007"/>
    <x v="34"/>
    <x v="204"/>
    <x v="991"/>
    <x v="3"/>
  </r>
  <r>
    <x v="2"/>
    <n v="1128299"/>
    <x v="101"/>
    <x v="2"/>
    <x v="26"/>
    <s v="Albuquerque"/>
    <x v="0"/>
    <n v="0.55000000000000004"/>
    <x v="22"/>
    <x v="105"/>
    <x v="641"/>
    <x v="8"/>
  </r>
  <r>
    <x v="2"/>
    <n v="1128299"/>
    <x v="101"/>
    <x v="2"/>
    <x v="26"/>
    <s v="Albuquerque"/>
    <x v="1"/>
    <n v="0.60000000000000009"/>
    <x v="22"/>
    <x v="229"/>
    <x v="1005"/>
    <x v="8"/>
  </r>
  <r>
    <x v="2"/>
    <n v="1128299"/>
    <x v="101"/>
    <x v="2"/>
    <x v="26"/>
    <s v="Albuquerque"/>
    <x v="2"/>
    <n v="0.55000000000000004"/>
    <x v="34"/>
    <x v="356"/>
    <x v="515"/>
    <x v="2"/>
  </r>
  <r>
    <x v="2"/>
    <n v="1128299"/>
    <x v="101"/>
    <x v="2"/>
    <x v="26"/>
    <s v="Albuquerque"/>
    <x v="3"/>
    <n v="0.55000000000000004"/>
    <x v="34"/>
    <x v="356"/>
    <x v="967"/>
    <x v="8"/>
  </r>
  <r>
    <x v="2"/>
    <n v="1128299"/>
    <x v="101"/>
    <x v="2"/>
    <x v="26"/>
    <s v="Albuquerque"/>
    <x v="4"/>
    <n v="0.65"/>
    <x v="47"/>
    <x v="51"/>
    <x v="1006"/>
    <x v="2"/>
  </r>
  <r>
    <x v="2"/>
    <n v="1128299"/>
    <x v="101"/>
    <x v="2"/>
    <x v="26"/>
    <s v="Albuquerque"/>
    <x v="5"/>
    <n v="0.70000000000000007"/>
    <x v="24"/>
    <x v="248"/>
    <x v="1007"/>
    <x v="3"/>
  </r>
  <r>
    <x v="0"/>
    <n v="1185732"/>
    <x v="204"/>
    <x v="4"/>
    <x v="27"/>
    <s v="Atlanta"/>
    <x v="0"/>
    <n v="0.4"/>
    <x v="13"/>
    <x v="463"/>
    <x v="1008"/>
    <x v="4"/>
  </r>
  <r>
    <x v="0"/>
    <n v="1185732"/>
    <x v="204"/>
    <x v="4"/>
    <x v="27"/>
    <s v="Atlanta"/>
    <x v="1"/>
    <n v="0.4"/>
    <x v="6"/>
    <x v="211"/>
    <x v="92"/>
    <x v="2"/>
  </r>
  <r>
    <x v="0"/>
    <n v="1185732"/>
    <x v="204"/>
    <x v="4"/>
    <x v="27"/>
    <s v="Atlanta"/>
    <x v="2"/>
    <n v="0.30000000000000004"/>
    <x v="6"/>
    <x v="468"/>
    <x v="1009"/>
    <x v="3"/>
  </r>
  <r>
    <x v="0"/>
    <n v="1185732"/>
    <x v="204"/>
    <x v="4"/>
    <x v="27"/>
    <s v="Atlanta"/>
    <x v="3"/>
    <n v="0.35"/>
    <x v="22"/>
    <x v="45"/>
    <x v="59"/>
    <x v="1"/>
  </r>
  <r>
    <x v="0"/>
    <n v="1185732"/>
    <x v="204"/>
    <x v="4"/>
    <x v="27"/>
    <s v="Atlanta"/>
    <x v="4"/>
    <n v="0.5"/>
    <x v="27"/>
    <x v="78"/>
    <x v="701"/>
    <x v="2"/>
  </r>
  <r>
    <x v="0"/>
    <n v="1185732"/>
    <x v="204"/>
    <x v="4"/>
    <x v="27"/>
    <s v="Atlanta"/>
    <x v="5"/>
    <n v="0.4"/>
    <x v="6"/>
    <x v="211"/>
    <x v="22"/>
    <x v="0"/>
  </r>
  <r>
    <x v="0"/>
    <n v="1185732"/>
    <x v="205"/>
    <x v="4"/>
    <x v="27"/>
    <s v="Atlanta"/>
    <x v="0"/>
    <n v="0.4"/>
    <x v="15"/>
    <x v="572"/>
    <x v="1010"/>
    <x v="4"/>
  </r>
  <r>
    <x v="0"/>
    <n v="1185732"/>
    <x v="205"/>
    <x v="4"/>
    <x v="27"/>
    <s v="Atlanta"/>
    <x v="1"/>
    <n v="0.4"/>
    <x v="27"/>
    <x v="174"/>
    <x v="1011"/>
    <x v="2"/>
  </r>
  <r>
    <x v="0"/>
    <n v="1185732"/>
    <x v="205"/>
    <x v="4"/>
    <x v="27"/>
    <s v="Atlanta"/>
    <x v="2"/>
    <n v="0.30000000000000004"/>
    <x v="29"/>
    <x v="168"/>
    <x v="91"/>
    <x v="3"/>
  </r>
  <r>
    <x v="0"/>
    <n v="1185732"/>
    <x v="205"/>
    <x v="4"/>
    <x v="27"/>
    <s v="Atlanta"/>
    <x v="3"/>
    <n v="0.35"/>
    <x v="23"/>
    <x v="46"/>
    <x v="407"/>
    <x v="1"/>
  </r>
  <r>
    <x v="0"/>
    <n v="1185732"/>
    <x v="205"/>
    <x v="4"/>
    <x v="27"/>
    <s v="Atlanta"/>
    <x v="4"/>
    <n v="0.5"/>
    <x v="20"/>
    <x v="49"/>
    <x v="46"/>
    <x v="2"/>
  </r>
  <r>
    <x v="0"/>
    <n v="1185732"/>
    <x v="205"/>
    <x v="4"/>
    <x v="27"/>
    <s v="Atlanta"/>
    <x v="5"/>
    <n v="0.35"/>
    <x v="9"/>
    <x v="59"/>
    <x v="2"/>
    <x v="0"/>
  </r>
  <r>
    <x v="0"/>
    <n v="1185732"/>
    <x v="115"/>
    <x v="4"/>
    <x v="27"/>
    <s v="Atlanta"/>
    <x v="0"/>
    <n v="0.35"/>
    <x v="72"/>
    <x v="573"/>
    <x v="1012"/>
    <x v="4"/>
  </r>
  <r>
    <x v="0"/>
    <n v="1185732"/>
    <x v="115"/>
    <x v="4"/>
    <x v="27"/>
    <s v="Atlanta"/>
    <x v="1"/>
    <n v="0.35"/>
    <x v="20"/>
    <x v="41"/>
    <x v="44"/>
    <x v="2"/>
  </r>
  <r>
    <x v="0"/>
    <n v="1185732"/>
    <x v="115"/>
    <x v="4"/>
    <x v="27"/>
    <s v="Atlanta"/>
    <x v="2"/>
    <n v="0.25"/>
    <x v="27"/>
    <x v="522"/>
    <x v="1013"/>
    <x v="3"/>
  </r>
  <r>
    <x v="0"/>
    <n v="1185732"/>
    <x v="115"/>
    <x v="4"/>
    <x v="27"/>
    <s v="Atlanta"/>
    <x v="3"/>
    <n v="0.29999999999999993"/>
    <x v="31"/>
    <x v="574"/>
    <x v="1014"/>
    <x v="1"/>
  </r>
  <r>
    <x v="0"/>
    <n v="1185732"/>
    <x v="115"/>
    <x v="4"/>
    <x v="27"/>
    <s v="Atlanta"/>
    <x v="4"/>
    <n v="0.45000000000000007"/>
    <x v="23"/>
    <x v="224"/>
    <x v="974"/>
    <x v="2"/>
  </r>
  <r>
    <x v="0"/>
    <n v="1185732"/>
    <x v="115"/>
    <x v="4"/>
    <x v="27"/>
    <s v="Atlanta"/>
    <x v="5"/>
    <n v="0.35"/>
    <x v="27"/>
    <x v="53"/>
    <x v="701"/>
    <x v="0"/>
  </r>
  <r>
    <x v="0"/>
    <n v="1185732"/>
    <x v="206"/>
    <x v="4"/>
    <x v="27"/>
    <s v="Atlanta"/>
    <x v="0"/>
    <n v="0.35"/>
    <x v="18"/>
    <x v="85"/>
    <x v="1015"/>
    <x v="4"/>
  </r>
  <r>
    <x v="0"/>
    <n v="1185732"/>
    <x v="206"/>
    <x v="4"/>
    <x v="27"/>
    <s v="Atlanta"/>
    <x v="1"/>
    <n v="0.35"/>
    <x v="22"/>
    <x v="45"/>
    <x v="49"/>
    <x v="2"/>
  </r>
  <r>
    <x v="0"/>
    <n v="1185732"/>
    <x v="206"/>
    <x v="4"/>
    <x v="27"/>
    <s v="Atlanta"/>
    <x v="2"/>
    <n v="0.25"/>
    <x v="22"/>
    <x v="153"/>
    <x v="690"/>
    <x v="3"/>
  </r>
  <r>
    <x v="0"/>
    <n v="1185732"/>
    <x v="206"/>
    <x v="4"/>
    <x v="27"/>
    <s v="Atlanta"/>
    <x v="3"/>
    <n v="0.29999999999999993"/>
    <x v="25"/>
    <x v="575"/>
    <x v="772"/>
    <x v="1"/>
  </r>
  <r>
    <x v="0"/>
    <n v="1185732"/>
    <x v="206"/>
    <x v="4"/>
    <x v="27"/>
    <s v="Atlanta"/>
    <x v="4"/>
    <n v="0.5"/>
    <x v="23"/>
    <x v="66"/>
    <x v="175"/>
    <x v="2"/>
  </r>
  <r>
    <x v="0"/>
    <n v="1185732"/>
    <x v="206"/>
    <x v="4"/>
    <x v="27"/>
    <s v="Atlanta"/>
    <x v="5"/>
    <n v="0.4"/>
    <x v="29"/>
    <x v="349"/>
    <x v="1016"/>
    <x v="0"/>
  </r>
  <r>
    <x v="0"/>
    <n v="1185732"/>
    <x v="174"/>
    <x v="4"/>
    <x v="27"/>
    <s v="Atlanta"/>
    <x v="0"/>
    <n v="0.5"/>
    <x v="73"/>
    <x v="37"/>
    <x v="1017"/>
    <x v="4"/>
  </r>
  <r>
    <x v="0"/>
    <n v="1185732"/>
    <x v="174"/>
    <x v="4"/>
    <x v="27"/>
    <s v="Atlanta"/>
    <x v="1"/>
    <n v="0.5"/>
    <x v="30"/>
    <x v="69"/>
    <x v="79"/>
    <x v="2"/>
  </r>
  <r>
    <x v="0"/>
    <n v="1185732"/>
    <x v="174"/>
    <x v="4"/>
    <x v="27"/>
    <s v="Atlanta"/>
    <x v="2"/>
    <n v="0.45"/>
    <x v="27"/>
    <x v="292"/>
    <x v="1018"/>
    <x v="3"/>
  </r>
  <r>
    <x v="0"/>
    <n v="1185732"/>
    <x v="174"/>
    <x v="4"/>
    <x v="27"/>
    <s v="Atlanta"/>
    <x v="3"/>
    <n v="0.45"/>
    <x v="22"/>
    <x v="112"/>
    <x v="525"/>
    <x v="1"/>
  </r>
  <r>
    <x v="0"/>
    <n v="1185732"/>
    <x v="174"/>
    <x v="4"/>
    <x v="27"/>
    <s v="Atlanta"/>
    <x v="4"/>
    <n v="0.54999999999999993"/>
    <x v="20"/>
    <x v="265"/>
    <x v="1019"/>
    <x v="2"/>
  </r>
  <r>
    <x v="0"/>
    <n v="1185732"/>
    <x v="174"/>
    <x v="4"/>
    <x v="27"/>
    <s v="Atlanta"/>
    <x v="5"/>
    <n v="0.6"/>
    <x v="9"/>
    <x v="213"/>
    <x v="1020"/>
    <x v="0"/>
  </r>
  <r>
    <x v="0"/>
    <n v="1185732"/>
    <x v="207"/>
    <x v="4"/>
    <x v="27"/>
    <s v="Atlanta"/>
    <x v="0"/>
    <n v="0.54999999999999993"/>
    <x v="11"/>
    <x v="576"/>
    <x v="1021"/>
    <x v="4"/>
  </r>
  <r>
    <x v="0"/>
    <n v="1185732"/>
    <x v="207"/>
    <x v="4"/>
    <x v="27"/>
    <s v="Atlanta"/>
    <x v="1"/>
    <n v="0.5"/>
    <x v="9"/>
    <x v="2"/>
    <x v="2"/>
    <x v="2"/>
  </r>
  <r>
    <x v="0"/>
    <n v="1185732"/>
    <x v="207"/>
    <x v="4"/>
    <x v="27"/>
    <s v="Atlanta"/>
    <x v="2"/>
    <n v="0.5"/>
    <x v="29"/>
    <x v="75"/>
    <x v="1022"/>
    <x v="3"/>
  </r>
  <r>
    <x v="0"/>
    <n v="1185732"/>
    <x v="207"/>
    <x v="4"/>
    <x v="27"/>
    <s v="Atlanta"/>
    <x v="3"/>
    <n v="0.5"/>
    <x v="30"/>
    <x v="69"/>
    <x v="58"/>
    <x v="1"/>
  </r>
  <r>
    <x v="0"/>
    <n v="1185732"/>
    <x v="207"/>
    <x v="4"/>
    <x v="27"/>
    <s v="Atlanta"/>
    <x v="4"/>
    <n v="0.65"/>
    <x v="30"/>
    <x v="64"/>
    <x v="24"/>
    <x v="2"/>
  </r>
  <r>
    <x v="0"/>
    <n v="1185732"/>
    <x v="207"/>
    <x v="4"/>
    <x v="27"/>
    <s v="Atlanta"/>
    <x v="5"/>
    <n v="0.70000000000000007"/>
    <x v="8"/>
    <x v="96"/>
    <x v="454"/>
    <x v="0"/>
  </r>
  <r>
    <x v="0"/>
    <n v="1185732"/>
    <x v="116"/>
    <x v="4"/>
    <x v="27"/>
    <s v="Atlanta"/>
    <x v="0"/>
    <n v="0.65"/>
    <x v="17"/>
    <x v="33"/>
    <x v="455"/>
    <x v="4"/>
  </r>
  <r>
    <x v="0"/>
    <n v="1185732"/>
    <x v="116"/>
    <x v="4"/>
    <x v="27"/>
    <s v="Atlanta"/>
    <x v="1"/>
    <n v="0.60000000000000009"/>
    <x v="3"/>
    <x v="296"/>
    <x v="456"/>
    <x v="2"/>
  </r>
  <r>
    <x v="0"/>
    <n v="1185732"/>
    <x v="116"/>
    <x v="4"/>
    <x v="27"/>
    <s v="Atlanta"/>
    <x v="2"/>
    <n v="0.55000000000000004"/>
    <x v="6"/>
    <x v="114"/>
    <x v="177"/>
    <x v="3"/>
  </r>
  <r>
    <x v="0"/>
    <n v="1185732"/>
    <x v="116"/>
    <x v="4"/>
    <x v="27"/>
    <s v="Atlanta"/>
    <x v="3"/>
    <n v="0.55000000000000004"/>
    <x v="29"/>
    <x v="100"/>
    <x v="457"/>
    <x v="1"/>
  </r>
  <r>
    <x v="0"/>
    <n v="1185732"/>
    <x v="116"/>
    <x v="4"/>
    <x v="27"/>
    <s v="Atlanta"/>
    <x v="4"/>
    <n v="0.65"/>
    <x v="9"/>
    <x v="97"/>
    <x v="458"/>
    <x v="2"/>
  </r>
  <r>
    <x v="0"/>
    <n v="1185732"/>
    <x v="116"/>
    <x v="4"/>
    <x v="27"/>
    <s v="Atlanta"/>
    <x v="5"/>
    <n v="0.70000000000000007"/>
    <x v="18"/>
    <x v="297"/>
    <x v="459"/>
    <x v="0"/>
  </r>
  <r>
    <x v="0"/>
    <n v="1185732"/>
    <x v="208"/>
    <x v="4"/>
    <x v="27"/>
    <s v="Atlanta"/>
    <x v="0"/>
    <n v="0.65"/>
    <x v="56"/>
    <x v="298"/>
    <x v="460"/>
    <x v="4"/>
  </r>
  <r>
    <x v="0"/>
    <n v="1185732"/>
    <x v="208"/>
    <x v="4"/>
    <x v="27"/>
    <s v="Atlanta"/>
    <x v="1"/>
    <n v="0.60000000000000009"/>
    <x v="3"/>
    <x v="296"/>
    <x v="456"/>
    <x v="2"/>
  </r>
  <r>
    <x v="0"/>
    <n v="1185732"/>
    <x v="208"/>
    <x v="4"/>
    <x v="27"/>
    <s v="Atlanta"/>
    <x v="2"/>
    <n v="0.55000000000000004"/>
    <x v="6"/>
    <x v="114"/>
    <x v="177"/>
    <x v="3"/>
  </r>
  <r>
    <x v="0"/>
    <n v="1185732"/>
    <x v="208"/>
    <x v="4"/>
    <x v="27"/>
    <s v="Atlanta"/>
    <x v="3"/>
    <n v="0.45"/>
    <x v="29"/>
    <x v="290"/>
    <x v="461"/>
    <x v="1"/>
  </r>
  <r>
    <x v="0"/>
    <n v="1185732"/>
    <x v="208"/>
    <x v="4"/>
    <x v="27"/>
    <s v="Atlanta"/>
    <x v="4"/>
    <n v="0.55000000000000004"/>
    <x v="30"/>
    <x v="71"/>
    <x v="83"/>
    <x v="2"/>
  </r>
  <r>
    <x v="0"/>
    <n v="1185732"/>
    <x v="208"/>
    <x v="4"/>
    <x v="27"/>
    <s v="Atlanta"/>
    <x v="5"/>
    <n v="0.60000000000000009"/>
    <x v="8"/>
    <x v="99"/>
    <x v="462"/>
    <x v="0"/>
  </r>
  <r>
    <x v="0"/>
    <n v="1185732"/>
    <x v="178"/>
    <x v="4"/>
    <x v="27"/>
    <s v="Atlanta"/>
    <x v="0"/>
    <n v="0.55000000000000004"/>
    <x v="13"/>
    <x v="24"/>
    <x v="1023"/>
    <x v="4"/>
  </r>
  <r>
    <x v="0"/>
    <n v="1185732"/>
    <x v="178"/>
    <x v="4"/>
    <x v="27"/>
    <s v="Atlanta"/>
    <x v="1"/>
    <n v="0.50000000000000011"/>
    <x v="6"/>
    <x v="302"/>
    <x v="134"/>
    <x v="2"/>
  </r>
  <r>
    <x v="0"/>
    <n v="1185732"/>
    <x v="178"/>
    <x v="4"/>
    <x v="27"/>
    <s v="Atlanta"/>
    <x v="2"/>
    <n v="0.4"/>
    <x v="27"/>
    <x v="174"/>
    <x v="93"/>
    <x v="3"/>
  </r>
  <r>
    <x v="0"/>
    <n v="1185732"/>
    <x v="178"/>
    <x v="4"/>
    <x v="27"/>
    <s v="Atlanta"/>
    <x v="3"/>
    <n v="0.4"/>
    <x v="20"/>
    <x v="59"/>
    <x v="99"/>
    <x v="1"/>
  </r>
  <r>
    <x v="0"/>
    <n v="1185732"/>
    <x v="178"/>
    <x v="4"/>
    <x v="27"/>
    <s v="Atlanta"/>
    <x v="4"/>
    <n v="0.5"/>
    <x v="20"/>
    <x v="49"/>
    <x v="46"/>
    <x v="2"/>
  </r>
  <r>
    <x v="0"/>
    <n v="1185732"/>
    <x v="178"/>
    <x v="4"/>
    <x v="27"/>
    <s v="Atlanta"/>
    <x v="5"/>
    <n v="0.55000000000000004"/>
    <x v="9"/>
    <x v="63"/>
    <x v="706"/>
    <x v="0"/>
  </r>
  <r>
    <x v="0"/>
    <n v="1185732"/>
    <x v="209"/>
    <x v="4"/>
    <x v="27"/>
    <s v="Atlanta"/>
    <x v="0"/>
    <n v="0.55000000000000004"/>
    <x v="18"/>
    <x v="34"/>
    <x v="847"/>
    <x v="4"/>
  </r>
  <r>
    <x v="0"/>
    <n v="1185732"/>
    <x v="209"/>
    <x v="4"/>
    <x v="27"/>
    <s v="Atlanta"/>
    <x v="1"/>
    <n v="0.45000000000000012"/>
    <x v="9"/>
    <x v="577"/>
    <x v="330"/>
    <x v="2"/>
  </r>
  <r>
    <x v="0"/>
    <n v="1185732"/>
    <x v="209"/>
    <x v="4"/>
    <x v="27"/>
    <s v="Atlanta"/>
    <x v="2"/>
    <n v="0.45000000000000012"/>
    <x v="22"/>
    <x v="578"/>
    <x v="1024"/>
    <x v="3"/>
  </r>
  <r>
    <x v="0"/>
    <n v="1185732"/>
    <x v="209"/>
    <x v="4"/>
    <x v="27"/>
    <s v="Atlanta"/>
    <x v="3"/>
    <n v="0.45000000000000012"/>
    <x v="26"/>
    <x v="579"/>
    <x v="346"/>
    <x v="1"/>
  </r>
  <r>
    <x v="0"/>
    <n v="1185732"/>
    <x v="209"/>
    <x v="4"/>
    <x v="27"/>
    <s v="Atlanta"/>
    <x v="4"/>
    <n v="0.55000000000000004"/>
    <x v="26"/>
    <x v="465"/>
    <x v="791"/>
    <x v="2"/>
  </r>
  <r>
    <x v="0"/>
    <n v="1185732"/>
    <x v="209"/>
    <x v="4"/>
    <x v="27"/>
    <s v="Atlanta"/>
    <x v="5"/>
    <n v="0.6"/>
    <x v="29"/>
    <x v="171"/>
    <x v="1025"/>
    <x v="0"/>
  </r>
  <r>
    <x v="0"/>
    <n v="1185732"/>
    <x v="210"/>
    <x v="4"/>
    <x v="27"/>
    <s v="Atlanta"/>
    <x v="0"/>
    <n v="0.55000000000000004"/>
    <x v="8"/>
    <x v="16"/>
    <x v="1026"/>
    <x v="4"/>
  </r>
  <r>
    <x v="0"/>
    <n v="1185732"/>
    <x v="210"/>
    <x v="4"/>
    <x v="27"/>
    <s v="Atlanta"/>
    <x v="1"/>
    <n v="0.45000000000000012"/>
    <x v="30"/>
    <x v="492"/>
    <x v="1027"/>
    <x v="2"/>
  </r>
  <r>
    <x v="0"/>
    <n v="1185732"/>
    <x v="210"/>
    <x v="4"/>
    <x v="27"/>
    <s v="Atlanta"/>
    <x v="2"/>
    <n v="0.45000000000000012"/>
    <x v="74"/>
    <x v="580"/>
    <x v="1028"/>
    <x v="3"/>
  </r>
  <r>
    <x v="0"/>
    <n v="1185732"/>
    <x v="210"/>
    <x v="4"/>
    <x v="27"/>
    <s v="Atlanta"/>
    <x v="3"/>
    <n v="0.55000000000000016"/>
    <x v="30"/>
    <x v="302"/>
    <x v="1029"/>
    <x v="1"/>
  </r>
  <r>
    <x v="0"/>
    <n v="1185732"/>
    <x v="210"/>
    <x v="4"/>
    <x v="27"/>
    <s v="Atlanta"/>
    <x v="4"/>
    <n v="0.70000000000000007"/>
    <x v="27"/>
    <x v="246"/>
    <x v="1030"/>
    <x v="2"/>
  </r>
  <r>
    <x v="0"/>
    <n v="1185732"/>
    <x v="210"/>
    <x v="4"/>
    <x v="27"/>
    <s v="Atlanta"/>
    <x v="5"/>
    <n v="0.75"/>
    <x v="6"/>
    <x v="581"/>
    <x v="1031"/>
    <x v="0"/>
  </r>
  <r>
    <x v="0"/>
    <n v="1185732"/>
    <x v="211"/>
    <x v="4"/>
    <x v="27"/>
    <s v="Atlanta"/>
    <x v="0"/>
    <n v="0.70000000000000007"/>
    <x v="15"/>
    <x v="582"/>
    <x v="1032"/>
    <x v="4"/>
  </r>
  <r>
    <x v="0"/>
    <n v="1185732"/>
    <x v="211"/>
    <x v="4"/>
    <x v="27"/>
    <s v="Atlanta"/>
    <x v="1"/>
    <n v="0.60000000000000009"/>
    <x v="10"/>
    <x v="103"/>
    <x v="102"/>
    <x v="2"/>
  </r>
  <r>
    <x v="0"/>
    <n v="1185732"/>
    <x v="211"/>
    <x v="4"/>
    <x v="27"/>
    <s v="Atlanta"/>
    <x v="2"/>
    <n v="0.60000000000000009"/>
    <x v="6"/>
    <x v="301"/>
    <x v="1029"/>
    <x v="3"/>
  </r>
  <r>
    <x v="0"/>
    <n v="1185732"/>
    <x v="211"/>
    <x v="4"/>
    <x v="27"/>
    <s v="Atlanta"/>
    <x v="3"/>
    <n v="0.60000000000000009"/>
    <x v="29"/>
    <x v="458"/>
    <x v="1033"/>
    <x v="1"/>
  </r>
  <r>
    <x v="0"/>
    <n v="1185732"/>
    <x v="211"/>
    <x v="4"/>
    <x v="27"/>
    <s v="Atlanta"/>
    <x v="4"/>
    <n v="0.70000000000000007"/>
    <x v="29"/>
    <x v="102"/>
    <x v="1034"/>
    <x v="2"/>
  </r>
  <r>
    <x v="0"/>
    <n v="1185732"/>
    <x v="211"/>
    <x v="4"/>
    <x v="27"/>
    <s v="Atlanta"/>
    <x v="5"/>
    <n v="0.75"/>
    <x v="10"/>
    <x v="583"/>
    <x v="1035"/>
    <x v="0"/>
  </r>
  <r>
    <x v="0"/>
    <n v="1185732"/>
    <x v="212"/>
    <x v="4"/>
    <x v="28"/>
    <s v="Charleston"/>
    <x v="0"/>
    <n v="0.35000000000000003"/>
    <x v="8"/>
    <x v="584"/>
    <x v="123"/>
    <x v="8"/>
  </r>
  <r>
    <x v="0"/>
    <n v="1185732"/>
    <x v="212"/>
    <x v="4"/>
    <x v="28"/>
    <s v="Charleston"/>
    <x v="1"/>
    <n v="0.35000000000000003"/>
    <x v="27"/>
    <x v="293"/>
    <x v="1036"/>
    <x v="2"/>
  </r>
  <r>
    <x v="0"/>
    <n v="1185732"/>
    <x v="212"/>
    <x v="4"/>
    <x v="28"/>
    <s v="Charleston"/>
    <x v="2"/>
    <n v="0.25000000000000006"/>
    <x v="27"/>
    <x v="585"/>
    <x v="1037"/>
    <x v="8"/>
  </r>
  <r>
    <x v="0"/>
    <n v="1185732"/>
    <x v="212"/>
    <x v="4"/>
    <x v="28"/>
    <s v="Charleston"/>
    <x v="3"/>
    <n v="0.3"/>
    <x v="31"/>
    <x v="539"/>
    <x v="913"/>
    <x v="8"/>
  </r>
  <r>
    <x v="0"/>
    <n v="1185732"/>
    <x v="212"/>
    <x v="4"/>
    <x v="28"/>
    <s v="Charleston"/>
    <x v="4"/>
    <n v="0.45"/>
    <x v="23"/>
    <x v="67"/>
    <x v="161"/>
    <x v="2"/>
  </r>
  <r>
    <x v="0"/>
    <n v="1185732"/>
    <x v="212"/>
    <x v="4"/>
    <x v="28"/>
    <s v="Charleston"/>
    <x v="5"/>
    <n v="0.35000000000000003"/>
    <x v="27"/>
    <x v="293"/>
    <x v="94"/>
    <x v="0"/>
  </r>
  <r>
    <x v="0"/>
    <n v="1185732"/>
    <x v="172"/>
    <x v="4"/>
    <x v="28"/>
    <s v="Charleston"/>
    <x v="0"/>
    <n v="0.35000000000000003"/>
    <x v="18"/>
    <x v="586"/>
    <x v="1038"/>
    <x v="8"/>
  </r>
  <r>
    <x v="0"/>
    <n v="1185732"/>
    <x v="172"/>
    <x v="4"/>
    <x v="28"/>
    <s v="Charleston"/>
    <x v="1"/>
    <n v="0.35000000000000003"/>
    <x v="23"/>
    <x v="46"/>
    <x v="549"/>
    <x v="2"/>
  </r>
  <r>
    <x v="0"/>
    <n v="1185732"/>
    <x v="172"/>
    <x v="4"/>
    <x v="28"/>
    <s v="Charleston"/>
    <x v="2"/>
    <n v="0.25000000000000006"/>
    <x v="22"/>
    <x v="344"/>
    <x v="1039"/>
    <x v="8"/>
  </r>
  <r>
    <x v="0"/>
    <n v="1185732"/>
    <x v="172"/>
    <x v="4"/>
    <x v="28"/>
    <s v="Charleston"/>
    <x v="3"/>
    <n v="0.3"/>
    <x v="28"/>
    <x v="151"/>
    <x v="149"/>
    <x v="8"/>
  </r>
  <r>
    <x v="0"/>
    <n v="1185732"/>
    <x v="172"/>
    <x v="4"/>
    <x v="28"/>
    <s v="Charleston"/>
    <x v="4"/>
    <n v="0.45"/>
    <x v="25"/>
    <x v="52"/>
    <x v="56"/>
    <x v="2"/>
  </r>
  <r>
    <x v="0"/>
    <n v="1185732"/>
    <x v="172"/>
    <x v="4"/>
    <x v="28"/>
    <s v="Charleston"/>
    <x v="5"/>
    <n v="0.3"/>
    <x v="20"/>
    <x v="193"/>
    <x v="150"/>
    <x v="0"/>
  </r>
  <r>
    <x v="0"/>
    <n v="1185732"/>
    <x v="68"/>
    <x v="4"/>
    <x v="28"/>
    <s v="Charleston"/>
    <x v="0"/>
    <n v="0.3"/>
    <x v="19"/>
    <x v="587"/>
    <x v="1040"/>
    <x v="8"/>
  </r>
  <r>
    <x v="0"/>
    <n v="1185732"/>
    <x v="68"/>
    <x v="4"/>
    <x v="28"/>
    <s v="Charleston"/>
    <x v="1"/>
    <n v="0.3"/>
    <x v="25"/>
    <x v="207"/>
    <x v="149"/>
    <x v="2"/>
  </r>
  <r>
    <x v="0"/>
    <n v="1185732"/>
    <x v="68"/>
    <x v="4"/>
    <x v="28"/>
    <s v="Charleston"/>
    <x v="2"/>
    <n v="0.2"/>
    <x v="23"/>
    <x v="142"/>
    <x v="399"/>
    <x v="8"/>
  </r>
  <r>
    <x v="0"/>
    <n v="1185732"/>
    <x v="68"/>
    <x v="4"/>
    <x v="28"/>
    <s v="Charleston"/>
    <x v="3"/>
    <n v="0.24999999999999994"/>
    <x v="34"/>
    <x v="552"/>
    <x v="1041"/>
    <x v="8"/>
  </r>
  <r>
    <x v="0"/>
    <n v="1185732"/>
    <x v="68"/>
    <x v="4"/>
    <x v="28"/>
    <s v="Charleston"/>
    <x v="4"/>
    <n v="0.40000000000000008"/>
    <x v="28"/>
    <x v="162"/>
    <x v="231"/>
    <x v="2"/>
  </r>
  <r>
    <x v="0"/>
    <n v="1185732"/>
    <x v="68"/>
    <x v="4"/>
    <x v="28"/>
    <s v="Charleston"/>
    <x v="5"/>
    <n v="0.3"/>
    <x v="23"/>
    <x v="203"/>
    <x v="89"/>
    <x v="0"/>
  </r>
  <r>
    <x v="0"/>
    <n v="1185732"/>
    <x v="69"/>
    <x v="4"/>
    <x v="28"/>
    <s v="Charleston"/>
    <x v="0"/>
    <n v="0.3"/>
    <x v="10"/>
    <x v="48"/>
    <x v="150"/>
    <x v="8"/>
  </r>
  <r>
    <x v="0"/>
    <n v="1185732"/>
    <x v="69"/>
    <x v="4"/>
    <x v="28"/>
    <s v="Charleston"/>
    <x v="1"/>
    <n v="0.3"/>
    <x v="31"/>
    <x v="539"/>
    <x v="1042"/>
    <x v="2"/>
  </r>
  <r>
    <x v="0"/>
    <n v="1185732"/>
    <x v="69"/>
    <x v="4"/>
    <x v="28"/>
    <s v="Charleston"/>
    <x v="2"/>
    <n v="0.2"/>
    <x v="31"/>
    <x v="588"/>
    <x v="1043"/>
    <x v="8"/>
  </r>
  <r>
    <x v="0"/>
    <n v="1185732"/>
    <x v="69"/>
    <x v="4"/>
    <x v="28"/>
    <s v="Charleston"/>
    <x v="3"/>
    <n v="0.24999999999999994"/>
    <x v="24"/>
    <x v="589"/>
    <x v="1044"/>
    <x v="8"/>
  </r>
  <r>
    <x v="0"/>
    <n v="1185732"/>
    <x v="69"/>
    <x v="4"/>
    <x v="28"/>
    <s v="Charleston"/>
    <x v="4"/>
    <n v="0.45"/>
    <x v="28"/>
    <x v="45"/>
    <x v="49"/>
    <x v="2"/>
  </r>
  <r>
    <x v="0"/>
    <n v="1185732"/>
    <x v="69"/>
    <x v="4"/>
    <x v="28"/>
    <s v="Charleston"/>
    <x v="5"/>
    <n v="0.35000000000000003"/>
    <x v="22"/>
    <x v="45"/>
    <x v="170"/>
    <x v="0"/>
  </r>
  <r>
    <x v="0"/>
    <n v="1185732"/>
    <x v="16"/>
    <x v="4"/>
    <x v="28"/>
    <s v="Charleston"/>
    <x v="0"/>
    <n v="0.45"/>
    <x v="75"/>
    <x v="590"/>
    <x v="1045"/>
    <x v="8"/>
  </r>
  <r>
    <x v="0"/>
    <n v="1185732"/>
    <x v="16"/>
    <x v="4"/>
    <x v="28"/>
    <s v="Charleston"/>
    <x v="1"/>
    <n v="0.45"/>
    <x v="26"/>
    <x v="62"/>
    <x v="165"/>
    <x v="2"/>
  </r>
  <r>
    <x v="0"/>
    <n v="1185732"/>
    <x v="16"/>
    <x v="4"/>
    <x v="28"/>
    <s v="Charleston"/>
    <x v="2"/>
    <n v="0.4"/>
    <x v="23"/>
    <x v="54"/>
    <x v="164"/>
    <x v="8"/>
  </r>
  <r>
    <x v="0"/>
    <n v="1185732"/>
    <x v="16"/>
    <x v="4"/>
    <x v="28"/>
    <s v="Charleston"/>
    <x v="3"/>
    <n v="0.4"/>
    <x v="31"/>
    <x v="336"/>
    <x v="1046"/>
    <x v="8"/>
  </r>
  <r>
    <x v="0"/>
    <n v="1185732"/>
    <x v="16"/>
    <x v="4"/>
    <x v="28"/>
    <s v="Charleston"/>
    <x v="4"/>
    <n v="0.49999999999999994"/>
    <x v="25"/>
    <x v="591"/>
    <x v="1047"/>
    <x v="2"/>
  </r>
  <r>
    <x v="0"/>
    <n v="1185732"/>
    <x v="16"/>
    <x v="4"/>
    <x v="28"/>
    <s v="Charleston"/>
    <x v="5"/>
    <n v="0.54999999999999993"/>
    <x v="20"/>
    <x v="265"/>
    <x v="1048"/>
    <x v="0"/>
  </r>
  <r>
    <x v="0"/>
    <n v="1185732"/>
    <x v="175"/>
    <x v="4"/>
    <x v="28"/>
    <s v="Charleston"/>
    <x v="0"/>
    <n v="0.49999999999999994"/>
    <x v="5"/>
    <x v="592"/>
    <x v="1049"/>
    <x v="8"/>
  </r>
  <r>
    <x v="0"/>
    <n v="1185732"/>
    <x v="175"/>
    <x v="4"/>
    <x v="28"/>
    <s v="Charleston"/>
    <x v="1"/>
    <n v="0.45"/>
    <x v="20"/>
    <x v="40"/>
    <x v="43"/>
    <x v="2"/>
  </r>
  <r>
    <x v="0"/>
    <n v="1185732"/>
    <x v="175"/>
    <x v="4"/>
    <x v="28"/>
    <s v="Charleston"/>
    <x v="2"/>
    <n v="0.5"/>
    <x v="22"/>
    <x v="73"/>
    <x v="7"/>
    <x v="8"/>
  </r>
  <r>
    <x v="0"/>
    <n v="1185732"/>
    <x v="175"/>
    <x v="4"/>
    <x v="28"/>
    <s v="Charleston"/>
    <x v="3"/>
    <n v="0.5"/>
    <x v="26"/>
    <x v="82"/>
    <x v="55"/>
    <x v="8"/>
  </r>
  <r>
    <x v="0"/>
    <n v="1185732"/>
    <x v="175"/>
    <x v="4"/>
    <x v="28"/>
    <s v="Charleston"/>
    <x v="4"/>
    <n v="0.65"/>
    <x v="26"/>
    <x v="106"/>
    <x v="1050"/>
    <x v="2"/>
  </r>
  <r>
    <x v="0"/>
    <n v="1185732"/>
    <x v="175"/>
    <x v="4"/>
    <x v="28"/>
    <s v="Charleston"/>
    <x v="5"/>
    <n v="0.70000000000000007"/>
    <x v="6"/>
    <x v="299"/>
    <x v="642"/>
    <x v="0"/>
  </r>
  <r>
    <x v="0"/>
    <n v="1185732"/>
    <x v="72"/>
    <x v="4"/>
    <x v="28"/>
    <s v="Charleston"/>
    <x v="0"/>
    <n v="0.65"/>
    <x v="11"/>
    <x v="22"/>
    <x v="1051"/>
    <x v="8"/>
  </r>
  <r>
    <x v="0"/>
    <n v="1185732"/>
    <x v="72"/>
    <x v="4"/>
    <x v="28"/>
    <s v="Charleston"/>
    <x v="1"/>
    <n v="0.60000000000000009"/>
    <x v="9"/>
    <x v="443"/>
    <x v="1052"/>
    <x v="2"/>
  </r>
  <r>
    <x v="0"/>
    <n v="1185732"/>
    <x v="72"/>
    <x v="4"/>
    <x v="28"/>
    <s v="Charleston"/>
    <x v="2"/>
    <n v="0.55000000000000004"/>
    <x v="27"/>
    <x v="101"/>
    <x v="1053"/>
    <x v="8"/>
  </r>
  <r>
    <x v="0"/>
    <n v="1185732"/>
    <x v="72"/>
    <x v="4"/>
    <x v="28"/>
    <s v="Charleston"/>
    <x v="3"/>
    <n v="0.55000000000000004"/>
    <x v="22"/>
    <x v="105"/>
    <x v="641"/>
    <x v="8"/>
  </r>
  <r>
    <x v="0"/>
    <n v="1185732"/>
    <x v="72"/>
    <x v="4"/>
    <x v="28"/>
    <s v="Charleston"/>
    <x v="4"/>
    <n v="0.65"/>
    <x v="20"/>
    <x v="109"/>
    <x v="823"/>
    <x v="2"/>
  </r>
  <r>
    <x v="0"/>
    <n v="1185732"/>
    <x v="72"/>
    <x v="4"/>
    <x v="28"/>
    <s v="Charleston"/>
    <x v="5"/>
    <n v="0.70000000000000007"/>
    <x v="10"/>
    <x v="593"/>
    <x v="1054"/>
    <x v="0"/>
  </r>
  <r>
    <x v="0"/>
    <n v="1185732"/>
    <x v="73"/>
    <x v="4"/>
    <x v="28"/>
    <s v="Charleston"/>
    <x v="0"/>
    <n v="0.65"/>
    <x v="13"/>
    <x v="594"/>
    <x v="1055"/>
    <x v="8"/>
  </r>
  <r>
    <x v="0"/>
    <n v="1185732"/>
    <x v="73"/>
    <x v="4"/>
    <x v="28"/>
    <s v="Charleston"/>
    <x v="1"/>
    <n v="0.60000000000000009"/>
    <x v="9"/>
    <x v="443"/>
    <x v="1052"/>
    <x v="2"/>
  </r>
  <r>
    <x v="0"/>
    <n v="1185732"/>
    <x v="73"/>
    <x v="4"/>
    <x v="28"/>
    <s v="Charleston"/>
    <x v="2"/>
    <n v="0.55000000000000004"/>
    <x v="27"/>
    <x v="101"/>
    <x v="1053"/>
    <x v="8"/>
  </r>
  <r>
    <x v="0"/>
    <n v="1185732"/>
    <x v="73"/>
    <x v="4"/>
    <x v="28"/>
    <s v="Charleston"/>
    <x v="3"/>
    <n v="0.45"/>
    <x v="22"/>
    <x v="112"/>
    <x v="152"/>
    <x v="8"/>
  </r>
  <r>
    <x v="0"/>
    <n v="1185732"/>
    <x v="73"/>
    <x v="4"/>
    <x v="28"/>
    <s v="Charleston"/>
    <x v="4"/>
    <n v="0.55000000000000004"/>
    <x v="26"/>
    <x v="465"/>
    <x v="791"/>
    <x v="2"/>
  </r>
  <r>
    <x v="0"/>
    <n v="1185732"/>
    <x v="73"/>
    <x v="4"/>
    <x v="28"/>
    <s v="Charleston"/>
    <x v="5"/>
    <n v="0.60000000000000009"/>
    <x v="6"/>
    <x v="301"/>
    <x v="466"/>
    <x v="0"/>
  </r>
  <r>
    <x v="0"/>
    <n v="1185732"/>
    <x v="20"/>
    <x v="4"/>
    <x v="28"/>
    <s v="Charleston"/>
    <x v="0"/>
    <n v="0.55000000000000004"/>
    <x v="8"/>
    <x v="16"/>
    <x v="1056"/>
    <x v="8"/>
  </r>
  <r>
    <x v="0"/>
    <n v="1185732"/>
    <x v="20"/>
    <x v="4"/>
    <x v="28"/>
    <s v="Charleston"/>
    <x v="1"/>
    <n v="0.50000000000000011"/>
    <x v="27"/>
    <x v="303"/>
    <x v="94"/>
    <x v="2"/>
  </r>
  <r>
    <x v="0"/>
    <n v="1185732"/>
    <x v="20"/>
    <x v="4"/>
    <x v="28"/>
    <s v="Charleston"/>
    <x v="2"/>
    <n v="0.30000000000000004"/>
    <x v="23"/>
    <x v="528"/>
    <x v="559"/>
    <x v="8"/>
  </r>
  <r>
    <x v="0"/>
    <n v="1185732"/>
    <x v="20"/>
    <x v="4"/>
    <x v="28"/>
    <s v="Charleston"/>
    <x v="3"/>
    <n v="0.30000000000000004"/>
    <x v="25"/>
    <x v="166"/>
    <x v="333"/>
    <x v="8"/>
  </r>
  <r>
    <x v="0"/>
    <n v="1185732"/>
    <x v="20"/>
    <x v="4"/>
    <x v="28"/>
    <s v="Charleston"/>
    <x v="4"/>
    <n v="0.4"/>
    <x v="25"/>
    <x v="50"/>
    <x v="99"/>
    <x v="2"/>
  </r>
  <r>
    <x v="0"/>
    <n v="1185732"/>
    <x v="20"/>
    <x v="4"/>
    <x v="28"/>
    <s v="Charleston"/>
    <x v="5"/>
    <n v="0.45000000000000007"/>
    <x v="20"/>
    <x v="254"/>
    <x v="1057"/>
    <x v="0"/>
  </r>
  <r>
    <x v="0"/>
    <n v="1185732"/>
    <x v="179"/>
    <x v="4"/>
    <x v="28"/>
    <s v="Charleston"/>
    <x v="0"/>
    <n v="0.45000000000000007"/>
    <x v="10"/>
    <x v="567"/>
    <x v="1057"/>
    <x v="8"/>
  </r>
  <r>
    <x v="0"/>
    <n v="1185732"/>
    <x v="179"/>
    <x v="4"/>
    <x v="28"/>
    <s v="Charleston"/>
    <x v="1"/>
    <n v="0.35000000000000009"/>
    <x v="20"/>
    <x v="196"/>
    <x v="1058"/>
    <x v="2"/>
  </r>
  <r>
    <x v="0"/>
    <n v="1185732"/>
    <x v="179"/>
    <x v="4"/>
    <x v="28"/>
    <s v="Charleston"/>
    <x v="2"/>
    <n v="0.35000000000000009"/>
    <x v="31"/>
    <x v="595"/>
    <x v="1059"/>
    <x v="8"/>
  </r>
  <r>
    <x v="0"/>
    <n v="1185732"/>
    <x v="179"/>
    <x v="4"/>
    <x v="28"/>
    <s v="Charleston"/>
    <x v="3"/>
    <n v="0.35000000000000009"/>
    <x v="21"/>
    <x v="596"/>
    <x v="709"/>
    <x v="8"/>
  </r>
  <r>
    <x v="0"/>
    <n v="1185732"/>
    <x v="179"/>
    <x v="4"/>
    <x v="28"/>
    <s v="Charleston"/>
    <x v="4"/>
    <n v="0.45000000000000007"/>
    <x v="21"/>
    <x v="468"/>
    <x v="238"/>
    <x v="2"/>
  </r>
  <r>
    <x v="0"/>
    <n v="1185732"/>
    <x v="179"/>
    <x v="4"/>
    <x v="28"/>
    <s v="Charleston"/>
    <x v="5"/>
    <n v="0.5"/>
    <x v="22"/>
    <x v="73"/>
    <x v="410"/>
    <x v="0"/>
  </r>
  <r>
    <x v="0"/>
    <n v="1185732"/>
    <x v="76"/>
    <x v="4"/>
    <x v="28"/>
    <s v="Charleston"/>
    <x v="0"/>
    <n v="0.45000000000000007"/>
    <x v="6"/>
    <x v="105"/>
    <x v="641"/>
    <x v="8"/>
  </r>
  <r>
    <x v="0"/>
    <n v="1185732"/>
    <x v="76"/>
    <x v="4"/>
    <x v="28"/>
    <s v="Charleston"/>
    <x v="1"/>
    <n v="0.35000000000000009"/>
    <x v="26"/>
    <x v="597"/>
    <x v="1060"/>
    <x v="2"/>
  </r>
  <r>
    <x v="0"/>
    <n v="1185732"/>
    <x v="76"/>
    <x v="4"/>
    <x v="28"/>
    <s v="Charleston"/>
    <x v="2"/>
    <n v="0.40000000000000013"/>
    <x v="76"/>
    <x v="598"/>
    <x v="1061"/>
    <x v="8"/>
  </r>
  <r>
    <x v="0"/>
    <n v="1185732"/>
    <x v="76"/>
    <x v="4"/>
    <x v="28"/>
    <s v="Charleston"/>
    <x v="3"/>
    <n v="0.6000000000000002"/>
    <x v="26"/>
    <x v="599"/>
    <x v="1062"/>
    <x v="8"/>
  </r>
  <r>
    <x v="0"/>
    <n v="1185732"/>
    <x v="76"/>
    <x v="4"/>
    <x v="28"/>
    <s v="Charleston"/>
    <x v="4"/>
    <n v="0.75000000000000011"/>
    <x v="23"/>
    <x v="273"/>
    <x v="1063"/>
    <x v="2"/>
  </r>
  <r>
    <x v="0"/>
    <n v="1185732"/>
    <x v="76"/>
    <x v="4"/>
    <x v="28"/>
    <s v="Charleston"/>
    <x v="5"/>
    <n v="0.75"/>
    <x v="27"/>
    <x v="600"/>
    <x v="1064"/>
    <x v="0"/>
  </r>
  <r>
    <x v="0"/>
    <n v="1185732"/>
    <x v="77"/>
    <x v="4"/>
    <x v="28"/>
    <s v="Charleston"/>
    <x v="0"/>
    <n v="0.70000000000000007"/>
    <x v="18"/>
    <x v="297"/>
    <x v="1065"/>
    <x v="8"/>
  </r>
  <r>
    <x v="0"/>
    <n v="1185732"/>
    <x v="77"/>
    <x v="4"/>
    <x v="28"/>
    <s v="Charleston"/>
    <x v="1"/>
    <n v="0.60000000000000009"/>
    <x v="29"/>
    <x v="458"/>
    <x v="1066"/>
    <x v="2"/>
  </r>
  <r>
    <x v="0"/>
    <n v="1185732"/>
    <x v="77"/>
    <x v="4"/>
    <x v="28"/>
    <s v="Charleston"/>
    <x v="2"/>
    <n v="0.60000000000000009"/>
    <x v="27"/>
    <x v="454"/>
    <x v="1067"/>
    <x v="8"/>
  </r>
  <r>
    <x v="0"/>
    <n v="1185732"/>
    <x v="77"/>
    <x v="4"/>
    <x v="28"/>
    <s v="Charleston"/>
    <x v="3"/>
    <n v="0.60000000000000009"/>
    <x v="22"/>
    <x v="229"/>
    <x v="1005"/>
    <x v="8"/>
  </r>
  <r>
    <x v="0"/>
    <n v="1185732"/>
    <x v="77"/>
    <x v="4"/>
    <x v="28"/>
    <s v="Charleston"/>
    <x v="4"/>
    <n v="0.70000000000000007"/>
    <x v="22"/>
    <x v="176"/>
    <x v="1068"/>
    <x v="2"/>
  </r>
  <r>
    <x v="0"/>
    <n v="1185732"/>
    <x v="77"/>
    <x v="4"/>
    <x v="28"/>
    <s v="Charleston"/>
    <x v="5"/>
    <n v="0.75"/>
    <x v="29"/>
    <x v="601"/>
    <x v="1069"/>
    <x v="0"/>
  </r>
  <r>
    <x v="0"/>
    <n v="1185732"/>
    <x v="90"/>
    <x v="4"/>
    <x v="29"/>
    <s v="Charlotte"/>
    <x v="0"/>
    <n v="0.35000000000000003"/>
    <x v="29"/>
    <x v="289"/>
    <x v="1070"/>
    <x v="8"/>
  </r>
  <r>
    <x v="0"/>
    <n v="1185732"/>
    <x v="90"/>
    <x v="4"/>
    <x v="29"/>
    <s v="Charlotte"/>
    <x v="1"/>
    <n v="0.35000000000000003"/>
    <x v="31"/>
    <x v="354"/>
    <x v="1071"/>
    <x v="2"/>
  </r>
  <r>
    <x v="0"/>
    <n v="1185732"/>
    <x v="90"/>
    <x v="4"/>
    <x v="29"/>
    <s v="Charlotte"/>
    <x v="2"/>
    <n v="0.25000000000000006"/>
    <x v="31"/>
    <x v="345"/>
    <x v="1072"/>
    <x v="8"/>
  </r>
  <r>
    <x v="0"/>
    <n v="1185732"/>
    <x v="90"/>
    <x v="4"/>
    <x v="29"/>
    <s v="Charlotte"/>
    <x v="3"/>
    <n v="0.3"/>
    <x v="33"/>
    <x v="233"/>
    <x v="725"/>
    <x v="8"/>
  </r>
  <r>
    <x v="0"/>
    <n v="1185732"/>
    <x v="90"/>
    <x v="4"/>
    <x v="29"/>
    <s v="Charlotte"/>
    <x v="4"/>
    <n v="0.45"/>
    <x v="34"/>
    <x v="115"/>
    <x v="519"/>
    <x v="2"/>
  </r>
  <r>
    <x v="0"/>
    <n v="1185732"/>
    <x v="90"/>
    <x v="4"/>
    <x v="29"/>
    <s v="Charlotte"/>
    <x v="5"/>
    <n v="0.35000000000000003"/>
    <x v="31"/>
    <x v="354"/>
    <x v="998"/>
    <x v="0"/>
  </r>
  <r>
    <x v="0"/>
    <n v="1185732"/>
    <x v="119"/>
    <x v="4"/>
    <x v="29"/>
    <s v="Charlotte"/>
    <x v="0"/>
    <n v="0.35000000000000003"/>
    <x v="6"/>
    <x v="170"/>
    <x v="136"/>
    <x v="8"/>
  </r>
  <r>
    <x v="0"/>
    <n v="1185732"/>
    <x v="119"/>
    <x v="4"/>
    <x v="29"/>
    <s v="Charlotte"/>
    <x v="1"/>
    <n v="0.35000000000000003"/>
    <x v="34"/>
    <x v="394"/>
    <x v="854"/>
    <x v="2"/>
  </r>
  <r>
    <x v="0"/>
    <n v="1185732"/>
    <x v="119"/>
    <x v="4"/>
    <x v="29"/>
    <s v="Charlotte"/>
    <x v="2"/>
    <n v="0.25000000000000006"/>
    <x v="28"/>
    <x v="342"/>
    <x v="97"/>
    <x v="8"/>
  </r>
  <r>
    <x v="0"/>
    <n v="1185732"/>
    <x v="119"/>
    <x v="4"/>
    <x v="29"/>
    <s v="Charlotte"/>
    <x v="3"/>
    <n v="0.3"/>
    <x v="48"/>
    <x v="127"/>
    <x v="354"/>
    <x v="8"/>
  </r>
  <r>
    <x v="0"/>
    <n v="1185732"/>
    <x v="119"/>
    <x v="4"/>
    <x v="29"/>
    <s v="Charlotte"/>
    <x v="4"/>
    <n v="0.45"/>
    <x v="32"/>
    <x v="158"/>
    <x v="59"/>
    <x v="2"/>
  </r>
  <r>
    <x v="0"/>
    <n v="1185732"/>
    <x v="119"/>
    <x v="4"/>
    <x v="29"/>
    <s v="Charlotte"/>
    <x v="5"/>
    <n v="0.3"/>
    <x v="21"/>
    <x v="240"/>
    <x v="543"/>
    <x v="0"/>
  </r>
  <r>
    <x v="0"/>
    <n v="1185732"/>
    <x v="137"/>
    <x v="4"/>
    <x v="29"/>
    <s v="Charlotte"/>
    <x v="0"/>
    <n v="0.3"/>
    <x v="66"/>
    <x v="602"/>
    <x v="1073"/>
    <x v="8"/>
  </r>
  <r>
    <x v="0"/>
    <n v="1185732"/>
    <x v="137"/>
    <x v="4"/>
    <x v="29"/>
    <s v="Charlotte"/>
    <x v="1"/>
    <n v="0.3"/>
    <x v="32"/>
    <x v="198"/>
    <x v="305"/>
    <x v="2"/>
  </r>
  <r>
    <x v="0"/>
    <n v="1185732"/>
    <x v="137"/>
    <x v="4"/>
    <x v="29"/>
    <s v="Charlotte"/>
    <x v="2"/>
    <n v="0.2"/>
    <x v="34"/>
    <x v="603"/>
    <x v="1074"/>
    <x v="8"/>
  </r>
  <r>
    <x v="0"/>
    <n v="1185732"/>
    <x v="137"/>
    <x v="4"/>
    <x v="29"/>
    <s v="Charlotte"/>
    <x v="3"/>
    <n v="0.24999999999999994"/>
    <x v="46"/>
    <x v="604"/>
    <x v="1075"/>
    <x v="8"/>
  </r>
  <r>
    <x v="0"/>
    <n v="1185732"/>
    <x v="137"/>
    <x v="4"/>
    <x v="29"/>
    <s v="Charlotte"/>
    <x v="4"/>
    <n v="0.40000000000000008"/>
    <x v="48"/>
    <x v="192"/>
    <x v="215"/>
    <x v="2"/>
  </r>
  <r>
    <x v="0"/>
    <n v="1185732"/>
    <x v="137"/>
    <x v="4"/>
    <x v="29"/>
    <s v="Charlotte"/>
    <x v="5"/>
    <n v="0.3"/>
    <x v="34"/>
    <x v="341"/>
    <x v="539"/>
    <x v="0"/>
  </r>
  <r>
    <x v="0"/>
    <n v="1185732"/>
    <x v="138"/>
    <x v="4"/>
    <x v="29"/>
    <s v="Charlotte"/>
    <x v="0"/>
    <n v="0.3"/>
    <x v="27"/>
    <x v="150"/>
    <x v="1076"/>
    <x v="8"/>
  </r>
  <r>
    <x v="0"/>
    <n v="1185732"/>
    <x v="138"/>
    <x v="4"/>
    <x v="29"/>
    <s v="Charlotte"/>
    <x v="1"/>
    <n v="0.3"/>
    <x v="33"/>
    <x v="233"/>
    <x v="867"/>
    <x v="2"/>
  </r>
  <r>
    <x v="0"/>
    <n v="1185732"/>
    <x v="138"/>
    <x v="4"/>
    <x v="29"/>
    <s v="Charlotte"/>
    <x v="2"/>
    <n v="0.2"/>
    <x v="33"/>
    <x v="501"/>
    <x v="351"/>
    <x v="8"/>
  </r>
  <r>
    <x v="0"/>
    <n v="1185732"/>
    <x v="138"/>
    <x v="4"/>
    <x v="29"/>
    <s v="Charlotte"/>
    <x v="3"/>
    <n v="0.24999999999999994"/>
    <x v="45"/>
    <x v="605"/>
    <x v="1077"/>
    <x v="8"/>
  </r>
  <r>
    <x v="0"/>
    <n v="1185732"/>
    <x v="138"/>
    <x v="4"/>
    <x v="29"/>
    <s v="Charlotte"/>
    <x v="4"/>
    <n v="0.45"/>
    <x v="48"/>
    <x v="153"/>
    <x v="507"/>
    <x v="2"/>
  </r>
  <r>
    <x v="0"/>
    <n v="1185732"/>
    <x v="138"/>
    <x v="4"/>
    <x v="29"/>
    <s v="Charlotte"/>
    <x v="5"/>
    <n v="0.35000000000000003"/>
    <x v="28"/>
    <x v="450"/>
    <x v="500"/>
    <x v="0"/>
  </r>
  <r>
    <x v="0"/>
    <n v="1185732"/>
    <x v="213"/>
    <x v="4"/>
    <x v="29"/>
    <s v="Charlotte"/>
    <x v="0"/>
    <n v="0.45"/>
    <x v="67"/>
    <x v="606"/>
    <x v="1078"/>
    <x v="8"/>
  </r>
  <r>
    <x v="0"/>
    <n v="1185732"/>
    <x v="213"/>
    <x v="4"/>
    <x v="29"/>
    <s v="Charlotte"/>
    <x v="1"/>
    <n v="0.45"/>
    <x v="24"/>
    <x v="39"/>
    <x v="42"/>
    <x v="2"/>
  </r>
  <r>
    <x v="0"/>
    <n v="1185732"/>
    <x v="213"/>
    <x v="4"/>
    <x v="29"/>
    <s v="Charlotte"/>
    <x v="2"/>
    <n v="0.4"/>
    <x v="34"/>
    <x v="235"/>
    <x v="750"/>
    <x v="8"/>
  </r>
  <r>
    <x v="0"/>
    <n v="1185732"/>
    <x v="213"/>
    <x v="4"/>
    <x v="29"/>
    <s v="Charlotte"/>
    <x v="3"/>
    <n v="0.4"/>
    <x v="33"/>
    <x v="234"/>
    <x v="536"/>
    <x v="8"/>
  </r>
  <r>
    <x v="0"/>
    <n v="1185732"/>
    <x v="213"/>
    <x v="4"/>
    <x v="29"/>
    <s v="Charlotte"/>
    <x v="4"/>
    <n v="0.49999999999999994"/>
    <x v="32"/>
    <x v="381"/>
    <x v="1079"/>
    <x v="2"/>
  </r>
  <r>
    <x v="0"/>
    <n v="1185732"/>
    <x v="213"/>
    <x v="4"/>
    <x v="29"/>
    <s v="Charlotte"/>
    <x v="5"/>
    <n v="0.54999999999999993"/>
    <x v="21"/>
    <x v="404"/>
    <x v="1080"/>
    <x v="0"/>
  </r>
  <r>
    <x v="0"/>
    <n v="1185732"/>
    <x v="121"/>
    <x v="4"/>
    <x v="29"/>
    <s v="Charlotte"/>
    <x v="0"/>
    <n v="0.49999999999999994"/>
    <x v="9"/>
    <x v="607"/>
    <x v="60"/>
    <x v="8"/>
  </r>
  <r>
    <x v="0"/>
    <n v="1185732"/>
    <x v="121"/>
    <x v="4"/>
    <x v="29"/>
    <s v="Charlotte"/>
    <x v="1"/>
    <n v="0.45"/>
    <x v="21"/>
    <x v="111"/>
    <x v="148"/>
    <x v="2"/>
  </r>
  <r>
    <x v="0"/>
    <n v="1185732"/>
    <x v="121"/>
    <x v="4"/>
    <x v="29"/>
    <s v="Charlotte"/>
    <x v="2"/>
    <n v="0.5"/>
    <x v="28"/>
    <x v="48"/>
    <x v="150"/>
    <x v="8"/>
  </r>
  <r>
    <x v="0"/>
    <n v="1185732"/>
    <x v="121"/>
    <x v="4"/>
    <x v="29"/>
    <s v="Charlotte"/>
    <x v="3"/>
    <n v="0.5"/>
    <x v="24"/>
    <x v="54"/>
    <x v="164"/>
    <x v="8"/>
  </r>
  <r>
    <x v="0"/>
    <n v="1185732"/>
    <x v="121"/>
    <x v="4"/>
    <x v="29"/>
    <s v="Charlotte"/>
    <x v="4"/>
    <n v="0.65"/>
    <x v="24"/>
    <x v="82"/>
    <x v="117"/>
    <x v="2"/>
  </r>
  <r>
    <x v="0"/>
    <n v="1185732"/>
    <x v="121"/>
    <x v="4"/>
    <x v="29"/>
    <s v="Charlotte"/>
    <x v="5"/>
    <n v="0.70000000000000007"/>
    <x v="22"/>
    <x v="176"/>
    <x v="776"/>
    <x v="0"/>
  </r>
  <r>
    <x v="0"/>
    <n v="1185732"/>
    <x v="140"/>
    <x v="4"/>
    <x v="29"/>
    <s v="Charlotte"/>
    <x v="0"/>
    <n v="0.65"/>
    <x v="3"/>
    <x v="38"/>
    <x v="111"/>
    <x v="8"/>
  </r>
  <r>
    <x v="0"/>
    <n v="1185732"/>
    <x v="140"/>
    <x v="4"/>
    <x v="29"/>
    <s v="Charlotte"/>
    <x v="1"/>
    <n v="0.60000000000000009"/>
    <x v="26"/>
    <x v="608"/>
    <x v="108"/>
    <x v="2"/>
  </r>
  <r>
    <x v="0"/>
    <n v="1185732"/>
    <x v="140"/>
    <x v="4"/>
    <x v="29"/>
    <s v="Charlotte"/>
    <x v="2"/>
    <n v="0.55000000000000004"/>
    <x v="31"/>
    <x v="76"/>
    <x v="388"/>
    <x v="8"/>
  </r>
  <r>
    <x v="0"/>
    <n v="1185732"/>
    <x v="140"/>
    <x v="4"/>
    <x v="29"/>
    <s v="Charlotte"/>
    <x v="3"/>
    <n v="0.55000000000000004"/>
    <x v="28"/>
    <x v="170"/>
    <x v="136"/>
    <x v="8"/>
  </r>
  <r>
    <x v="0"/>
    <n v="1185732"/>
    <x v="140"/>
    <x v="4"/>
    <x v="29"/>
    <s v="Charlotte"/>
    <x v="4"/>
    <n v="0.65"/>
    <x v="21"/>
    <x v="88"/>
    <x v="791"/>
    <x v="2"/>
  </r>
  <r>
    <x v="0"/>
    <n v="1185732"/>
    <x v="140"/>
    <x v="4"/>
    <x v="29"/>
    <s v="Charlotte"/>
    <x v="5"/>
    <n v="0.70000000000000007"/>
    <x v="27"/>
    <x v="246"/>
    <x v="778"/>
    <x v="0"/>
  </r>
  <r>
    <x v="0"/>
    <n v="1185732"/>
    <x v="141"/>
    <x v="4"/>
    <x v="29"/>
    <s v="Charlotte"/>
    <x v="0"/>
    <n v="0.65"/>
    <x v="10"/>
    <x v="31"/>
    <x v="792"/>
    <x v="8"/>
  </r>
  <r>
    <x v="0"/>
    <n v="1185732"/>
    <x v="141"/>
    <x v="4"/>
    <x v="29"/>
    <s v="Charlotte"/>
    <x v="1"/>
    <n v="0.60000000000000009"/>
    <x v="26"/>
    <x v="608"/>
    <x v="108"/>
    <x v="2"/>
  </r>
  <r>
    <x v="0"/>
    <n v="1185732"/>
    <x v="141"/>
    <x v="4"/>
    <x v="29"/>
    <s v="Charlotte"/>
    <x v="2"/>
    <n v="0.55000000000000004"/>
    <x v="31"/>
    <x v="76"/>
    <x v="388"/>
    <x v="8"/>
  </r>
  <r>
    <x v="0"/>
    <n v="1185732"/>
    <x v="141"/>
    <x v="4"/>
    <x v="29"/>
    <s v="Charlotte"/>
    <x v="3"/>
    <n v="0.45"/>
    <x v="28"/>
    <x v="45"/>
    <x v="71"/>
    <x v="8"/>
  </r>
  <r>
    <x v="0"/>
    <n v="1185732"/>
    <x v="141"/>
    <x v="4"/>
    <x v="29"/>
    <s v="Charlotte"/>
    <x v="4"/>
    <n v="0.55000000000000004"/>
    <x v="24"/>
    <x v="80"/>
    <x v="865"/>
    <x v="2"/>
  </r>
  <r>
    <x v="0"/>
    <n v="1185732"/>
    <x v="141"/>
    <x v="4"/>
    <x v="29"/>
    <s v="Charlotte"/>
    <x v="5"/>
    <n v="0.60000000000000009"/>
    <x v="22"/>
    <x v="229"/>
    <x v="639"/>
    <x v="0"/>
  </r>
  <r>
    <x v="0"/>
    <n v="1185732"/>
    <x v="214"/>
    <x v="4"/>
    <x v="29"/>
    <s v="Charlotte"/>
    <x v="0"/>
    <n v="0.55000000000000004"/>
    <x v="29"/>
    <x v="100"/>
    <x v="1081"/>
    <x v="8"/>
  </r>
  <r>
    <x v="0"/>
    <n v="1185732"/>
    <x v="214"/>
    <x v="4"/>
    <x v="29"/>
    <s v="Charlotte"/>
    <x v="1"/>
    <n v="0.50000000000000011"/>
    <x v="31"/>
    <x v="460"/>
    <x v="998"/>
    <x v="2"/>
  </r>
  <r>
    <x v="0"/>
    <n v="1185732"/>
    <x v="214"/>
    <x v="4"/>
    <x v="29"/>
    <s v="Charlotte"/>
    <x v="2"/>
    <n v="0.25000000000000006"/>
    <x v="34"/>
    <x v="535"/>
    <x v="1082"/>
    <x v="8"/>
  </r>
  <r>
    <x v="0"/>
    <n v="1185732"/>
    <x v="214"/>
    <x v="4"/>
    <x v="29"/>
    <s v="Charlotte"/>
    <x v="3"/>
    <n v="0.25000000000000006"/>
    <x v="32"/>
    <x v="133"/>
    <x v="879"/>
    <x v="8"/>
  </r>
  <r>
    <x v="0"/>
    <n v="1185732"/>
    <x v="214"/>
    <x v="4"/>
    <x v="29"/>
    <s v="Charlotte"/>
    <x v="4"/>
    <n v="0.35000000000000003"/>
    <x v="32"/>
    <x v="160"/>
    <x v="353"/>
    <x v="2"/>
  </r>
  <r>
    <x v="0"/>
    <n v="1185732"/>
    <x v="214"/>
    <x v="4"/>
    <x v="29"/>
    <s v="Charlotte"/>
    <x v="5"/>
    <n v="0.40000000000000008"/>
    <x v="21"/>
    <x v="609"/>
    <x v="431"/>
    <x v="0"/>
  </r>
  <r>
    <x v="0"/>
    <n v="1185732"/>
    <x v="123"/>
    <x v="4"/>
    <x v="29"/>
    <s v="Charlotte"/>
    <x v="0"/>
    <n v="0.40000000000000008"/>
    <x v="27"/>
    <x v="610"/>
    <x v="1083"/>
    <x v="8"/>
  </r>
  <r>
    <x v="0"/>
    <n v="1185732"/>
    <x v="123"/>
    <x v="4"/>
    <x v="29"/>
    <s v="Charlotte"/>
    <x v="1"/>
    <n v="0.3000000000000001"/>
    <x v="21"/>
    <x v="534"/>
    <x v="907"/>
    <x v="2"/>
  </r>
  <r>
    <x v="0"/>
    <n v="1185732"/>
    <x v="123"/>
    <x v="4"/>
    <x v="29"/>
    <s v="Charlotte"/>
    <x v="2"/>
    <n v="0.3000000000000001"/>
    <x v="33"/>
    <x v="611"/>
    <x v="1084"/>
    <x v="8"/>
  </r>
  <r>
    <x v="0"/>
    <n v="1185732"/>
    <x v="123"/>
    <x v="4"/>
    <x v="29"/>
    <s v="Charlotte"/>
    <x v="3"/>
    <n v="0.3000000000000001"/>
    <x v="47"/>
    <x v="513"/>
    <x v="1085"/>
    <x v="8"/>
  </r>
  <r>
    <x v="0"/>
    <n v="1185732"/>
    <x v="123"/>
    <x v="4"/>
    <x v="29"/>
    <s v="Charlotte"/>
    <x v="4"/>
    <n v="0.40000000000000008"/>
    <x v="47"/>
    <x v="612"/>
    <x v="257"/>
    <x v="2"/>
  </r>
  <r>
    <x v="0"/>
    <n v="1185732"/>
    <x v="123"/>
    <x v="4"/>
    <x v="29"/>
    <s v="Charlotte"/>
    <x v="5"/>
    <n v="0.4"/>
    <x v="28"/>
    <x v="193"/>
    <x v="150"/>
    <x v="0"/>
  </r>
  <r>
    <x v="0"/>
    <n v="1185732"/>
    <x v="143"/>
    <x v="4"/>
    <x v="29"/>
    <s v="Charlotte"/>
    <x v="0"/>
    <n v="0.35000000000000009"/>
    <x v="22"/>
    <x v="464"/>
    <x v="332"/>
    <x v="8"/>
  </r>
  <r>
    <x v="0"/>
    <n v="1185732"/>
    <x v="143"/>
    <x v="4"/>
    <x v="29"/>
    <s v="Charlotte"/>
    <x v="1"/>
    <n v="0.25000000000000011"/>
    <x v="24"/>
    <x v="613"/>
    <x v="1086"/>
    <x v="2"/>
  </r>
  <r>
    <x v="0"/>
    <n v="1185732"/>
    <x v="143"/>
    <x v="4"/>
    <x v="29"/>
    <s v="Charlotte"/>
    <x v="2"/>
    <n v="0.35000000000000014"/>
    <x v="52"/>
    <x v="614"/>
    <x v="1087"/>
    <x v="8"/>
  </r>
  <r>
    <x v="0"/>
    <n v="1185732"/>
    <x v="143"/>
    <x v="4"/>
    <x v="29"/>
    <s v="Charlotte"/>
    <x v="3"/>
    <n v="0.65000000000000024"/>
    <x v="24"/>
    <x v="615"/>
    <x v="1088"/>
    <x v="8"/>
  </r>
  <r>
    <x v="0"/>
    <n v="1185732"/>
    <x v="143"/>
    <x v="4"/>
    <x v="29"/>
    <s v="Charlotte"/>
    <x v="4"/>
    <n v="0.80000000000000016"/>
    <x v="34"/>
    <x v="485"/>
    <x v="1089"/>
    <x v="2"/>
  </r>
  <r>
    <x v="0"/>
    <n v="1185732"/>
    <x v="143"/>
    <x v="4"/>
    <x v="29"/>
    <s v="Charlotte"/>
    <x v="5"/>
    <n v="0.8"/>
    <x v="31"/>
    <x v="616"/>
    <x v="1090"/>
    <x v="0"/>
  </r>
  <r>
    <x v="0"/>
    <n v="1185732"/>
    <x v="144"/>
    <x v="4"/>
    <x v="29"/>
    <s v="Charlotte"/>
    <x v="0"/>
    <n v="0.75000000000000011"/>
    <x v="6"/>
    <x v="617"/>
    <x v="466"/>
    <x v="8"/>
  </r>
  <r>
    <x v="0"/>
    <n v="1185732"/>
    <x v="144"/>
    <x v="4"/>
    <x v="29"/>
    <s v="Charlotte"/>
    <x v="1"/>
    <n v="0.65000000000000013"/>
    <x v="23"/>
    <x v="280"/>
    <x v="1091"/>
    <x v="2"/>
  </r>
  <r>
    <x v="0"/>
    <n v="1185732"/>
    <x v="144"/>
    <x v="4"/>
    <x v="29"/>
    <s v="Charlotte"/>
    <x v="2"/>
    <n v="0.65000000000000013"/>
    <x v="31"/>
    <x v="226"/>
    <x v="1092"/>
    <x v="8"/>
  </r>
  <r>
    <x v="0"/>
    <n v="1185732"/>
    <x v="144"/>
    <x v="4"/>
    <x v="29"/>
    <s v="Charlotte"/>
    <x v="3"/>
    <n v="0.65000000000000013"/>
    <x v="28"/>
    <x v="618"/>
    <x v="1093"/>
    <x v="8"/>
  </r>
  <r>
    <x v="0"/>
    <n v="1185732"/>
    <x v="144"/>
    <x v="4"/>
    <x v="29"/>
    <s v="Charlotte"/>
    <x v="4"/>
    <n v="0.75000000000000011"/>
    <x v="28"/>
    <x v="567"/>
    <x v="1094"/>
    <x v="2"/>
  </r>
  <r>
    <x v="0"/>
    <n v="1185732"/>
    <x v="144"/>
    <x v="4"/>
    <x v="29"/>
    <s v="Charlotte"/>
    <x v="5"/>
    <n v="0.8"/>
    <x v="23"/>
    <x v="1"/>
    <x v="69"/>
    <x v="0"/>
  </r>
  <r>
    <x v="0"/>
    <n v="1185732"/>
    <x v="215"/>
    <x v="3"/>
    <x v="30"/>
    <s v="Columbus"/>
    <x v="0"/>
    <n v="0.4"/>
    <x v="24"/>
    <x v="47"/>
    <x v="325"/>
    <x v="8"/>
  </r>
  <r>
    <x v="0"/>
    <n v="1185732"/>
    <x v="215"/>
    <x v="3"/>
    <x v="30"/>
    <s v="Columbus"/>
    <x v="1"/>
    <n v="0.4"/>
    <x v="49"/>
    <x v="147"/>
    <x v="217"/>
    <x v="2"/>
  </r>
  <r>
    <x v="0"/>
    <n v="1185732"/>
    <x v="215"/>
    <x v="3"/>
    <x v="30"/>
    <s v="Columbus"/>
    <x v="2"/>
    <n v="0.30000000000000004"/>
    <x v="49"/>
    <x v="395"/>
    <x v="982"/>
    <x v="8"/>
  </r>
  <r>
    <x v="0"/>
    <n v="1185732"/>
    <x v="215"/>
    <x v="3"/>
    <x v="30"/>
    <s v="Columbus"/>
    <x v="3"/>
    <n v="0.35000000000000003"/>
    <x v="43"/>
    <x v="311"/>
    <x v="193"/>
    <x v="8"/>
  </r>
  <r>
    <x v="0"/>
    <n v="1185732"/>
    <x v="215"/>
    <x v="3"/>
    <x v="30"/>
    <s v="Columbus"/>
    <x v="4"/>
    <n v="0.49999999999999994"/>
    <x v="41"/>
    <x v="619"/>
    <x v="1077"/>
    <x v="2"/>
  </r>
  <r>
    <x v="0"/>
    <n v="1185732"/>
    <x v="215"/>
    <x v="3"/>
    <x v="30"/>
    <s v="Columbus"/>
    <x v="5"/>
    <n v="0.4"/>
    <x v="49"/>
    <x v="147"/>
    <x v="616"/>
    <x v="8"/>
  </r>
  <r>
    <x v="0"/>
    <n v="1185732"/>
    <x v="216"/>
    <x v="3"/>
    <x v="30"/>
    <s v="Columbus"/>
    <x v="0"/>
    <n v="0.4"/>
    <x v="21"/>
    <x v="42"/>
    <x v="980"/>
    <x v="8"/>
  </r>
  <r>
    <x v="0"/>
    <n v="1185732"/>
    <x v="216"/>
    <x v="3"/>
    <x v="30"/>
    <s v="Columbus"/>
    <x v="1"/>
    <n v="0.4"/>
    <x v="41"/>
    <x v="134"/>
    <x v="198"/>
    <x v="2"/>
  </r>
  <r>
    <x v="0"/>
    <n v="1185732"/>
    <x v="216"/>
    <x v="3"/>
    <x v="30"/>
    <s v="Columbus"/>
    <x v="2"/>
    <n v="0.30000000000000004"/>
    <x v="44"/>
    <x v="398"/>
    <x v="504"/>
    <x v="8"/>
  </r>
  <r>
    <x v="0"/>
    <n v="1185732"/>
    <x v="216"/>
    <x v="3"/>
    <x v="30"/>
    <s v="Columbus"/>
    <x v="3"/>
    <n v="0.35000000000000003"/>
    <x v="36"/>
    <x v="620"/>
    <x v="601"/>
    <x v="8"/>
  </r>
  <r>
    <x v="0"/>
    <n v="1185732"/>
    <x v="216"/>
    <x v="3"/>
    <x v="30"/>
    <s v="Columbus"/>
    <x v="4"/>
    <n v="0.49999999999999994"/>
    <x v="41"/>
    <x v="619"/>
    <x v="1077"/>
    <x v="2"/>
  </r>
  <r>
    <x v="0"/>
    <n v="1185732"/>
    <x v="216"/>
    <x v="3"/>
    <x v="30"/>
    <s v="Columbus"/>
    <x v="5"/>
    <n v="0.4"/>
    <x v="49"/>
    <x v="147"/>
    <x v="616"/>
    <x v="8"/>
  </r>
  <r>
    <x v="0"/>
    <n v="1185732"/>
    <x v="217"/>
    <x v="3"/>
    <x v="30"/>
    <s v="Columbus"/>
    <x v="0"/>
    <n v="0.45"/>
    <x v="65"/>
    <x v="621"/>
    <x v="1095"/>
    <x v="8"/>
  </r>
  <r>
    <x v="0"/>
    <n v="1185732"/>
    <x v="217"/>
    <x v="3"/>
    <x v="30"/>
    <s v="Columbus"/>
    <x v="1"/>
    <n v="0.45"/>
    <x v="38"/>
    <x v="177"/>
    <x v="266"/>
    <x v="2"/>
  </r>
  <r>
    <x v="0"/>
    <n v="1185732"/>
    <x v="217"/>
    <x v="3"/>
    <x v="30"/>
    <s v="Columbus"/>
    <x v="2"/>
    <n v="0.35000000000000003"/>
    <x v="44"/>
    <x v="622"/>
    <x v="827"/>
    <x v="8"/>
  </r>
  <r>
    <x v="0"/>
    <n v="1185732"/>
    <x v="217"/>
    <x v="3"/>
    <x v="30"/>
    <s v="Columbus"/>
    <x v="3"/>
    <n v="0.4"/>
    <x v="39"/>
    <x v="122"/>
    <x v="186"/>
    <x v="8"/>
  </r>
  <r>
    <x v="0"/>
    <n v="1185732"/>
    <x v="217"/>
    <x v="3"/>
    <x v="30"/>
    <s v="Columbus"/>
    <x v="4"/>
    <n v="0.54999999999999993"/>
    <x v="43"/>
    <x v="370"/>
    <x v="517"/>
    <x v="2"/>
  </r>
  <r>
    <x v="0"/>
    <n v="1185732"/>
    <x v="217"/>
    <x v="3"/>
    <x v="30"/>
    <s v="Columbus"/>
    <x v="5"/>
    <n v="0.45"/>
    <x v="44"/>
    <x v="127"/>
    <x v="354"/>
    <x v="8"/>
  </r>
  <r>
    <x v="0"/>
    <n v="1185732"/>
    <x v="218"/>
    <x v="3"/>
    <x v="30"/>
    <s v="Columbus"/>
    <x v="0"/>
    <n v="0.45"/>
    <x v="34"/>
    <x v="115"/>
    <x v="179"/>
    <x v="8"/>
  </r>
  <r>
    <x v="0"/>
    <n v="1185732"/>
    <x v="218"/>
    <x v="3"/>
    <x v="30"/>
    <s v="Columbus"/>
    <x v="1"/>
    <n v="0.45"/>
    <x v="37"/>
    <x v="120"/>
    <x v="185"/>
    <x v="2"/>
  </r>
  <r>
    <x v="0"/>
    <n v="1185732"/>
    <x v="218"/>
    <x v="3"/>
    <x v="30"/>
    <s v="Columbus"/>
    <x v="2"/>
    <n v="0.4"/>
    <x v="37"/>
    <x v="135"/>
    <x v="198"/>
    <x v="8"/>
  </r>
  <r>
    <x v="0"/>
    <n v="1185732"/>
    <x v="218"/>
    <x v="3"/>
    <x v="30"/>
    <s v="Columbus"/>
    <x v="3"/>
    <n v="0.45"/>
    <x v="39"/>
    <x v="185"/>
    <x v="295"/>
    <x v="8"/>
  </r>
  <r>
    <x v="0"/>
    <n v="1185732"/>
    <x v="218"/>
    <x v="3"/>
    <x v="30"/>
    <s v="Columbus"/>
    <x v="4"/>
    <n v="0.5"/>
    <x v="36"/>
    <x v="143"/>
    <x v="276"/>
    <x v="2"/>
  </r>
  <r>
    <x v="0"/>
    <n v="1185732"/>
    <x v="218"/>
    <x v="3"/>
    <x v="30"/>
    <s v="Columbus"/>
    <x v="5"/>
    <n v="0.4"/>
    <x v="44"/>
    <x v="123"/>
    <x v="216"/>
    <x v="8"/>
  </r>
  <r>
    <x v="0"/>
    <n v="1185732"/>
    <x v="219"/>
    <x v="3"/>
    <x v="30"/>
    <s v="Columbus"/>
    <x v="0"/>
    <n v="0.5"/>
    <x v="65"/>
    <x v="51"/>
    <x v="162"/>
    <x v="8"/>
  </r>
  <r>
    <x v="0"/>
    <n v="1185732"/>
    <x v="219"/>
    <x v="3"/>
    <x v="30"/>
    <s v="Columbus"/>
    <x v="1"/>
    <n v="0.45000000000000007"/>
    <x v="38"/>
    <x v="471"/>
    <x v="266"/>
    <x v="2"/>
  </r>
  <r>
    <x v="0"/>
    <n v="1185732"/>
    <x v="219"/>
    <x v="3"/>
    <x v="30"/>
    <s v="Columbus"/>
    <x v="2"/>
    <n v="0.4"/>
    <x v="41"/>
    <x v="134"/>
    <x v="202"/>
    <x v="8"/>
  </r>
  <r>
    <x v="0"/>
    <n v="1185732"/>
    <x v="219"/>
    <x v="3"/>
    <x v="30"/>
    <s v="Columbus"/>
    <x v="3"/>
    <n v="0.4"/>
    <x v="36"/>
    <x v="118"/>
    <x v="182"/>
    <x v="8"/>
  </r>
  <r>
    <x v="0"/>
    <n v="1185732"/>
    <x v="219"/>
    <x v="3"/>
    <x v="30"/>
    <s v="Columbus"/>
    <x v="4"/>
    <n v="0.5"/>
    <x v="43"/>
    <x v="126"/>
    <x v="191"/>
    <x v="2"/>
  </r>
  <r>
    <x v="0"/>
    <n v="1185732"/>
    <x v="219"/>
    <x v="3"/>
    <x v="30"/>
    <s v="Columbus"/>
    <x v="5"/>
    <n v="0.55000000000000004"/>
    <x v="35"/>
    <x v="408"/>
    <x v="1096"/>
    <x v="8"/>
  </r>
  <r>
    <x v="0"/>
    <n v="1185732"/>
    <x v="220"/>
    <x v="3"/>
    <x v="30"/>
    <s v="Columbus"/>
    <x v="0"/>
    <n v="0.4"/>
    <x v="28"/>
    <x v="193"/>
    <x v="99"/>
    <x v="8"/>
  </r>
  <r>
    <x v="0"/>
    <n v="1185732"/>
    <x v="220"/>
    <x v="3"/>
    <x v="30"/>
    <s v="Columbus"/>
    <x v="1"/>
    <n v="0.35000000000000009"/>
    <x v="35"/>
    <x v="623"/>
    <x v="1097"/>
    <x v="2"/>
  </r>
  <r>
    <x v="0"/>
    <n v="1185732"/>
    <x v="220"/>
    <x v="3"/>
    <x v="30"/>
    <s v="Columbus"/>
    <x v="2"/>
    <n v="0.30000000000000004"/>
    <x v="38"/>
    <x v="318"/>
    <x v="810"/>
    <x v="8"/>
  </r>
  <r>
    <x v="0"/>
    <n v="1185732"/>
    <x v="220"/>
    <x v="3"/>
    <x v="30"/>
    <s v="Columbus"/>
    <x v="3"/>
    <n v="0.30000000000000004"/>
    <x v="41"/>
    <x v="399"/>
    <x v="733"/>
    <x v="8"/>
  </r>
  <r>
    <x v="0"/>
    <n v="1185732"/>
    <x v="220"/>
    <x v="3"/>
    <x v="30"/>
    <s v="Columbus"/>
    <x v="4"/>
    <n v="0.5"/>
    <x v="41"/>
    <x v="123"/>
    <x v="188"/>
    <x v="2"/>
  </r>
  <r>
    <x v="0"/>
    <n v="1185732"/>
    <x v="220"/>
    <x v="3"/>
    <x v="30"/>
    <s v="Columbus"/>
    <x v="5"/>
    <n v="0.55000000000000004"/>
    <x v="48"/>
    <x v="138"/>
    <x v="543"/>
    <x v="8"/>
  </r>
  <r>
    <x v="0"/>
    <n v="1185732"/>
    <x v="221"/>
    <x v="3"/>
    <x v="30"/>
    <s v="Columbus"/>
    <x v="0"/>
    <n v="0.5"/>
    <x v="25"/>
    <x v="61"/>
    <x v="214"/>
    <x v="8"/>
  </r>
  <r>
    <x v="0"/>
    <n v="1185732"/>
    <x v="221"/>
    <x v="3"/>
    <x v="30"/>
    <s v="Columbus"/>
    <x v="1"/>
    <n v="0.45000000000000007"/>
    <x v="45"/>
    <x v="160"/>
    <x v="353"/>
    <x v="2"/>
  </r>
  <r>
    <x v="0"/>
    <n v="1185732"/>
    <x v="221"/>
    <x v="3"/>
    <x v="30"/>
    <s v="Columbus"/>
    <x v="2"/>
    <n v="0.4"/>
    <x v="35"/>
    <x v="130"/>
    <x v="1098"/>
    <x v="8"/>
  </r>
  <r>
    <x v="0"/>
    <n v="1185732"/>
    <x v="221"/>
    <x v="3"/>
    <x v="30"/>
    <s v="Columbus"/>
    <x v="3"/>
    <n v="0.4"/>
    <x v="38"/>
    <x v="124"/>
    <x v="204"/>
    <x v="8"/>
  </r>
  <r>
    <x v="0"/>
    <n v="1185732"/>
    <x v="221"/>
    <x v="3"/>
    <x v="30"/>
    <s v="Columbus"/>
    <x v="4"/>
    <n v="0.5"/>
    <x v="44"/>
    <x v="142"/>
    <x v="209"/>
    <x v="2"/>
  </r>
  <r>
    <x v="0"/>
    <n v="1185732"/>
    <x v="221"/>
    <x v="3"/>
    <x v="30"/>
    <s v="Columbus"/>
    <x v="5"/>
    <n v="0.55000000000000004"/>
    <x v="33"/>
    <x v="256"/>
    <x v="390"/>
    <x v="8"/>
  </r>
  <r>
    <x v="0"/>
    <n v="1185732"/>
    <x v="222"/>
    <x v="3"/>
    <x v="30"/>
    <s v="Columbus"/>
    <x v="0"/>
    <n v="0.5"/>
    <x v="31"/>
    <x v="79"/>
    <x v="200"/>
    <x v="8"/>
  </r>
  <r>
    <x v="0"/>
    <n v="1185732"/>
    <x v="222"/>
    <x v="3"/>
    <x v="30"/>
    <s v="Columbus"/>
    <x v="1"/>
    <n v="0.45000000000000007"/>
    <x v="45"/>
    <x v="160"/>
    <x v="353"/>
    <x v="2"/>
  </r>
  <r>
    <x v="0"/>
    <n v="1185732"/>
    <x v="222"/>
    <x v="3"/>
    <x v="30"/>
    <s v="Columbus"/>
    <x v="2"/>
    <n v="0.4"/>
    <x v="35"/>
    <x v="130"/>
    <x v="1098"/>
    <x v="8"/>
  </r>
  <r>
    <x v="0"/>
    <n v="1185732"/>
    <x v="222"/>
    <x v="3"/>
    <x v="30"/>
    <s v="Columbus"/>
    <x v="3"/>
    <n v="0.4"/>
    <x v="44"/>
    <x v="123"/>
    <x v="216"/>
    <x v="8"/>
  </r>
  <r>
    <x v="0"/>
    <n v="1185732"/>
    <x v="222"/>
    <x v="3"/>
    <x v="30"/>
    <s v="Columbus"/>
    <x v="4"/>
    <n v="0.5"/>
    <x v="38"/>
    <x v="127"/>
    <x v="203"/>
    <x v="2"/>
  </r>
  <r>
    <x v="0"/>
    <n v="1185732"/>
    <x v="222"/>
    <x v="3"/>
    <x v="30"/>
    <s v="Columbus"/>
    <x v="5"/>
    <n v="0.55000000000000004"/>
    <x v="47"/>
    <x v="42"/>
    <x v="980"/>
    <x v="8"/>
  </r>
  <r>
    <x v="0"/>
    <n v="1185732"/>
    <x v="223"/>
    <x v="3"/>
    <x v="30"/>
    <s v="Columbus"/>
    <x v="0"/>
    <n v="0.5"/>
    <x v="28"/>
    <x v="48"/>
    <x v="150"/>
    <x v="8"/>
  </r>
  <r>
    <x v="0"/>
    <n v="1185732"/>
    <x v="223"/>
    <x v="3"/>
    <x v="30"/>
    <s v="Columbus"/>
    <x v="1"/>
    <n v="0.45000000000000007"/>
    <x v="46"/>
    <x v="137"/>
    <x v="201"/>
    <x v="2"/>
  </r>
  <r>
    <x v="0"/>
    <n v="1185732"/>
    <x v="223"/>
    <x v="3"/>
    <x v="30"/>
    <s v="Columbus"/>
    <x v="2"/>
    <n v="0.35000000000000003"/>
    <x v="38"/>
    <x v="121"/>
    <x v="280"/>
    <x v="8"/>
  </r>
  <r>
    <x v="0"/>
    <n v="1185732"/>
    <x v="223"/>
    <x v="3"/>
    <x v="30"/>
    <s v="Columbus"/>
    <x v="3"/>
    <n v="0.35000000000000003"/>
    <x v="41"/>
    <x v="320"/>
    <x v="899"/>
    <x v="8"/>
  </r>
  <r>
    <x v="0"/>
    <n v="1185732"/>
    <x v="223"/>
    <x v="3"/>
    <x v="30"/>
    <s v="Columbus"/>
    <x v="4"/>
    <n v="0.45"/>
    <x v="41"/>
    <x v="124"/>
    <x v="189"/>
    <x v="2"/>
  </r>
  <r>
    <x v="0"/>
    <n v="1185732"/>
    <x v="223"/>
    <x v="3"/>
    <x v="30"/>
    <s v="Columbus"/>
    <x v="5"/>
    <n v="0.5"/>
    <x v="35"/>
    <x v="140"/>
    <x v="309"/>
    <x v="8"/>
  </r>
  <r>
    <x v="0"/>
    <n v="1185732"/>
    <x v="224"/>
    <x v="3"/>
    <x v="30"/>
    <s v="Columbus"/>
    <x v="0"/>
    <n v="0.54999999999999993"/>
    <x v="32"/>
    <x v="357"/>
    <x v="567"/>
    <x v="8"/>
  </r>
  <r>
    <x v="0"/>
    <n v="1185732"/>
    <x v="224"/>
    <x v="3"/>
    <x v="30"/>
    <s v="Columbus"/>
    <x v="1"/>
    <n v="0.45"/>
    <x v="35"/>
    <x v="116"/>
    <x v="180"/>
    <x v="2"/>
  </r>
  <r>
    <x v="0"/>
    <n v="1185732"/>
    <x v="224"/>
    <x v="3"/>
    <x v="30"/>
    <s v="Columbus"/>
    <x v="2"/>
    <n v="0.45"/>
    <x v="37"/>
    <x v="120"/>
    <x v="189"/>
    <x v="8"/>
  </r>
  <r>
    <x v="0"/>
    <n v="1185732"/>
    <x v="224"/>
    <x v="3"/>
    <x v="30"/>
    <s v="Columbus"/>
    <x v="3"/>
    <n v="0.45"/>
    <x v="43"/>
    <x v="321"/>
    <x v="499"/>
    <x v="8"/>
  </r>
  <r>
    <x v="0"/>
    <n v="1185732"/>
    <x v="224"/>
    <x v="3"/>
    <x v="30"/>
    <s v="Columbus"/>
    <x v="4"/>
    <n v="0.54999999999999993"/>
    <x v="43"/>
    <x v="370"/>
    <x v="517"/>
    <x v="2"/>
  </r>
  <r>
    <x v="0"/>
    <n v="1185732"/>
    <x v="224"/>
    <x v="3"/>
    <x v="30"/>
    <s v="Columbus"/>
    <x v="5"/>
    <n v="0.54999999999999993"/>
    <x v="35"/>
    <x v="409"/>
    <x v="1099"/>
    <x v="8"/>
  </r>
  <r>
    <x v="0"/>
    <n v="1185732"/>
    <x v="225"/>
    <x v="3"/>
    <x v="30"/>
    <s v="Columbus"/>
    <x v="0"/>
    <n v="0.5"/>
    <x v="33"/>
    <x v="43"/>
    <x v="999"/>
    <x v="8"/>
  </r>
  <r>
    <x v="0"/>
    <n v="1185732"/>
    <x v="225"/>
    <x v="3"/>
    <x v="30"/>
    <s v="Columbus"/>
    <x v="1"/>
    <n v="0.4"/>
    <x v="35"/>
    <x v="130"/>
    <x v="195"/>
    <x v="2"/>
  </r>
  <r>
    <x v="0"/>
    <n v="1185732"/>
    <x v="225"/>
    <x v="3"/>
    <x v="30"/>
    <s v="Columbus"/>
    <x v="2"/>
    <n v="0.45"/>
    <x v="77"/>
    <x v="624"/>
    <x v="1100"/>
    <x v="8"/>
  </r>
  <r>
    <x v="0"/>
    <n v="1185732"/>
    <x v="225"/>
    <x v="3"/>
    <x v="30"/>
    <s v="Columbus"/>
    <x v="3"/>
    <n v="0.55000000000000004"/>
    <x v="41"/>
    <x v="130"/>
    <x v="1098"/>
    <x v="8"/>
  </r>
  <r>
    <x v="0"/>
    <n v="1185732"/>
    <x v="225"/>
    <x v="3"/>
    <x v="30"/>
    <s v="Columbus"/>
    <x v="4"/>
    <n v="0.65"/>
    <x v="37"/>
    <x v="165"/>
    <x v="289"/>
    <x v="2"/>
  </r>
  <r>
    <x v="0"/>
    <n v="1185732"/>
    <x v="225"/>
    <x v="3"/>
    <x v="30"/>
    <s v="Columbus"/>
    <x v="5"/>
    <n v="0.7"/>
    <x v="35"/>
    <x v="237"/>
    <x v="802"/>
    <x v="8"/>
  </r>
  <r>
    <x v="0"/>
    <n v="1185732"/>
    <x v="226"/>
    <x v="3"/>
    <x v="30"/>
    <s v="Columbus"/>
    <x v="0"/>
    <n v="0.65"/>
    <x v="28"/>
    <x v="85"/>
    <x v="108"/>
    <x v="8"/>
  </r>
  <r>
    <x v="0"/>
    <n v="1185732"/>
    <x v="226"/>
    <x v="3"/>
    <x v="30"/>
    <s v="Columbus"/>
    <x v="1"/>
    <n v="0.55000000000000004"/>
    <x v="46"/>
    <x v="255"/>
    <x v="386"/>
    <x v="2"/>
  </r>
  <r>
    <x v="0"/>
    <n v="1185732"/>
    <x v="226"/>
    <x v="3"/>
    <x v="30"/>
    <s v="Columbus"/>
    <x v="2"/>
    <n v="0.55000000000000004"/>
    <x v="35"/>
    <x v="408"/>
    <x v="1096"/>
    <x v="8"/>
  </r>
  <r>
    <x v="0"/>
    <n v="1185732"/>
    <x v="226"/>
    <x v="3"/>
    <x v="30"/>
    <s v="Columbus"/>
    <x v="3"/>
    <n v="0.5"/>
    <x v="38"/>
    <x v="127"/>
    <x v="354"/>
    <x v="8"/>
  </r>
  <r>
    <x v="0"/>
    <n v="1185732"/>
    <x v="226"/>
    <x v="3"/>
    <x v="30"/>
    <s v="Columbus"/>
    <x v="4"/>
    <n v="0.6"/>
    <x v="38"/>
    <x v="198"/>
    <x v="305"/>
    <x v="2"/>
  </r>
  <r>
    <x v="0"/>
    <n v="1185732"/>
    <x v="226"/>
    <x v="3"/>
    <x v="30"/>
    <s v="Columbus"/>
    <x v="5"/>
    <n v="0.64999999999999991"/>
    <x v="46"/>
    <x v="262"/>
    <x v="1101"/>
    <x v="8"/>
  </r>
  <r>
    <x v="0"/>
    <n v="1185732"/>
    <x v="24"/>
    <x v="4"/>
    <x v="31"/>
    <s v="Louisville"/>
    <x v="0"/>
    <n v="0.30000000000000004"/>
    <x v="27"/>
    <x v="553"/>
    <x v="1102"/>
    <x v="8"/>
  </r>
  <r>
    <x v="0"/>
    <n v="1185732"/>
    <x v="24"/>
    <x v="4"/>
    <x v="31"/>
    <s v="Louisville"/>
    <x v="1"/>
    <n v="0.30000000000000004"/>
    <x v="28"/>
    <x v="160"/>
    <x v="353"/>
    <x v="2"/>
  </r>
  <r>
    <x v="0"/>
    <n v="1185732"/>
    <x v="24"/>
    <x v="4"/>
    <x v="31"/>
    <s v="Louisville"/>
    <x v="2"/>
    <n v="0.20000000000000007"/>
    <x v="28"/>
    <x v="509"/>
    <x v="1103"/>
    <x v="8"/>
  </r>
  <r>
    <x v="0"/>
    <n v="1185732"/>
    <x v="24"/>
    <x v="4"/>
    <x v="31"/>
    <s v="Louisville"/>
    <x v="3"/>
    <n v="0.25"/>
    <x v="48"/>
    <x v="523"/>
    <x v="223"/>
    <x v="8"/>
  </r>
  <r>
    <x v="0"/>
    <n v="1185732"/>
    <x v="24"/>
    <x v="4"/>
    <x v="31"/>
    <s v="Louisville"/>
    <x v="4"/>
    <n v="0.4"/>
    <x v="33"/>
    <x v="234"/>
    <x v="228"/>
    <x v="2"/>
  </r>
  <r>
    <x v="0"/>
    <n v="1185732"/>
    <x v="24"/>
    <x v="4"/>
    <x v="31"/>
    <s v="Louisville"/>
    <x v="5"/>
    <n v="0.30000000000000004"/>
    <x v="28"/>
    <x v="160"/>
    <x v="135"/>
    <x v="0"/>
  </r>
  <r>
    <x v="0"/>
    <n v="1185732"/>
    <x v="167"/>
    <x v="4"/>
    <x v="31"/>
    <s v="Louisville"/>
    <x v="0"/>
    <n v="0.30000000000000004"/>
    <x v="29"/>
    <x v="168"/>
    <x v="1104"/>
    <x v="8"/>
  </r>
  <r>
    <x v="0"/>
    <n v="1185732"/>
    <x v="167"/>
    <x v="4"/>
    <x v="31"/>
    <s v="Louisville"/>
    <x v="1"/>
    <n v="0.30000000000000004"/>
    <x v="33"/>
    <x v="164"/>
    <x v="350"/>
    <x v="2"/>
  </r>
  <r>
    <x v="0"/>
    <n v="1185732"/>
    <x v="167"/>
    <x v="4"/>
    <x v="31"/>
    <s v="Louisville"/>
    <x v="2"/>
    <n v="0.20000000000000007"/>
    <x v="34"/>
    <x v="625"/>
    <x v="1105"/>
    <x v="8"/>
  </r>
  <r>
    <x v="0"/>
    <n v="1185732"/>
    <x v="167"/>
    <x v="4"/>
    <x v="31"/>
    <s v="Louisville"/>
    <x v="3"/>
    <n v="0.25"/>
    <x v="46"/>
    <x v="190"/>
    <x v="408"/>
    <x v="8"/>
  </r>
  <r>
    <x v="0"/>
    <n v="1185732"/>
    <x v="167"/>
    <x v="4"/>
    <x v="31"/>
    <s v="Louisville"/>
    <x v="4"/>
    <n v="0.4"/>
    <x v="47"/>
    <x v="173"/>
    <x v="257"/>
    <x v="2"/>
  </r>
  <r>
    <x v="0"/>
    <n v="1185732"/>
    <x v="167"/>
    <x v="4"/>
    <x v="31"/>
    <s v="Louisville"/>
    <x v="5"/>
    <n v="0.25"/>
    <x v="24"/>
    <x v="142"/>
    <x v="625"/>
    <x v="0"/>
  </r>
  <r>
    <x v="0"/>
    <n v="1185732"/>
    <x v="104"/>
    <x v="4"/>
    <x v="31"/>
    <s v="Louisville"/>
    <x v="0"/>
    <n v="0.25"/>
    <x v="78"/>
    <x v="207"/>
    <x v="794"/>
    <x v="8"/>
  </r>
  <r>
    <x v="0"/>
    <n v="1185732"/>
    <x v="104"/>
    <x v="4"/>
    <x v="31"/>
    <s v="Louisville"/>
    <x v="1"/>
    <n v="0.25"/>
    <x v="47"/>
    <x v="123"/>
    <x v="188"/>
    <x v="2"/>
  </r>
  <r>
    <x v="0"/>
    <n v="1185732"/>
    <x v="104"/>
    <x v="4"/>
    <x v="31"/>
    <s v="Louisville"/>
    <x v="2"/>
    <n v="0.15000000000000002"/>
    <x v="33"/>
    <x v="524"/>
    <x v="1106"/>
    <x v="8"/>
  </r>
  <r>
    <x v="0"/>
    <n v="1185732"/>
    <x v="104"/>
    <x v="4"/>
    <x v="31"/>
    <s v="Louisville"/>
    <x v="3"/>
    <n v="0.19999999999999996"/>
    <x v="35"/>
    <x v="626"/>
    <x v="1107"/>
    <x v="8"/>
  </r>
  <r>
    <x v="0"/>
    <n v="1185732"/>
    <x v="104"/>
    <x v="4"/>
    <x v="31"/>
    <s v="Louisville"/>
    <x v="4"/>
    <n v="0.35000000000000009"/>
    <x v="46"/>
    <x v="507"/>
    <x v="875"/>
    <x v="2"/>
  </r>
  <r>
    <x v="0"/>
    <n v="1185732"/>
    <x v="104"/>
    <x v="4"/>
    <x v="31"/>
    <s v="Louisville"/>
    <x v="5"/>
    <n v="0.25"/>
    <x v="33"/>
    <x v="627"/>
    <x v="726"/>
    <x v="0"/>
  </r>
  <r>
    <x v="0"/>
    <n v="1185732"/>
    <x v="105"/>
    <x v="4"/>
    <x v="31"/>
    <s v="Louisville"/>
    <x v="0"/>
    <n v="0.25"/>
    <x v="22"/>
    <x v="153"/>
    <x v="54"/>
    <x v="8"/>
  </r>
  <r>
    <x v="0"/>
    <n v="1185732"/>
    <x v="105"/>
    <x v="4"/>
    <x v="31"/>
    <s v="Louisville"/>
    <x v="1"/>
    <n v="0.25"/>
    <x v="48"/>
    <x v="523"/>
    <x v="895"/>
    <x v="2"/>
  </r>
  <r>
    <x v="0"/>
    <n v="1185732"/>
    <x v="105"/>
    <x v="4"/>
    <x v="31"/>
    <s v="Louisville"/>
    <x v="2"/>
    <n v="0.15000000000000002"/>
    <x v="48"/>
    <x v="469"/>
    <x v="811"/>
    <x v="8"/>
  </r>
  <r>
    <x v="0"/>
    <n v="1185732"/>
    <x v="105"/>
    <x v="4"/>
    <x v="31"/>
    <s v="Louisville"/>
    <x v="3"/>
    <n v="0.19999999999999996"/>
    <x v="49"/>
    <x v="628"/>
    <x v="1108"/>
    <x v="8"/>
  </r>
  <r>
    <x v="0"/>
    <n v="1185732"/>
    <x v="105"/>
    <x v="4"/>
    <x v="31"/>
    <s v="Louisville"/>
    <x v="4"/>
    <n v="0.4"/>
    <x v="46"/>
    <x v="194"/>
    <x v="287"/>
    <x v="2"/>
  </r>
  <r>
    <x v="0"/>
    <n v="1185732"/>
    <x v="105"/>
    <x v="4"/>
    <x v="31"/>
    <s v="Louisville"/>
    <x v="5"/>
    <n v="0.30000000000000004"/>
    <x v="34"/>
    <x v="629"/>
    <x v="426"/>
    <x v="0"/>
  </r>
  <r>
    <x v="0"/>
    <n v="1185732"/>
    <x v="40"/>
    <x v="4"/>
    <x v="31"/>
    <s v="Louisville"/>
    <x v="0"/>
    <n v="0.4"/>
    <x v="57"/>
    <x v="630"/>
    <x v="1109"/>
    <x v="8"/>
  </r>
  <r>
    <x v="0"/>
    <n v="1185732"/>
    <x v="40"/>
    <x v="4"/>
    <x v="31"/>
    <s v="Louisville"/>
    <x v="1"/>
    <n v="0.4"/>
    <x v="32"/>
    <x v="207"/>
    <x v="149"/>
    <x v="2"/>
  </r>
  <r>
    <x v="0"/>
    <n v="1185732"/>
    <x v="40"/>
    <x v="4"/>
    <x v="31"/>
    <s v="Louisville"/>
    <x v="2"/>
    <n v="0.35000000000000003"/>
    <x v="33"/>
    <x v="343"/>
    <x v="385"/>
    <x v="8"/>
  </r>
  <r>
    <x v="0"/>
    <n v="1185732"/>
    <x v="40"/>
    <x v="4"/>
    <x v="31"/>
    <s v="Louisville"/>
    <x v="3"/>
    <n v="0.35000000000000003"/>
    <x v="48"/>
    <x v="342"/>
    <x v="97"/>
    <x v="8"/>
  </r>
  <r>
    <x v="0"/>
    <n v="1185732"/>
    <x v="40"/>
    <x v="4"/>
    <x v="31"/>
    <s v="Louisville"/>
    <x v="4"/>
    <n v="0.44999999999999996"/>
    <x v="47"/>
    <x v="451"/>
    <x v="1110"/>
    <x v="2"/>
  </r>
  <r>
    <x v="0"/>
    <n v="1185732"/>
    <x v="40"/>
    <x v="4"/>
    <x v="31"/>
    <s v="Louisville"/>
    <x v="5"/>
    <n v="0.49999999999999994"/>
    <x v="24"/>
    <x v="631"/>
    <x v="1111"/>
    <x v="0"/>
  </r>
  <r>
    <x v="0"/>
    <n v="1185732"/>
    <x v="169"/>
    <x v="4"/>
    <x v="31"/>
    <s v="Louisville"/>
    <x v="0"/>
    <n v="0.44999999999999996"/>
    <x v="30"/>
    <x v="632"/>
    <x v="7"/>
    <x v="8"/>
  </r>
  <r>
    <x v="0"/>
    <n v="1185732"/>
    <x v="169"/>
    <x v="4"/>
    <x v="31"/>
    <s v="Louisville"/>
    <x v="1"/>
    <n v="0.4"/>
    <x v="24"/>
    <x v="47"/>
    <x v="668"/>
    <x v="2"/>
  </r>
  <r>
    <x v="0"/>
    <n v="1185732"/>
    <x v="169"/>
    <x v="4"/>
    <x v="31"/>
    <s v="Louisville"/>
    <x v="2"/>
    <n v="0.45"/>
    <x v="34"/>
    <x v="115"/>
    <x v="179"/>
    <x v="8"/>
  </r>
  <r>
    <x v="0"/>
    <n v="1185732"/>
    <x v="169"/>
    <x v="4"/>
    <x v="31"/>
    <s v="Louisville"/>
    <x v="3"/>
    <n v="0.45"/>
    <x v="32"/>
    <x v="158"/>
    <x v="64"/>
    <x v="8"/>
  </r>
  <r>
    <x v="0"/>
    <n v="1185732"/>
    <x v="169"/>
    <x v="4"/>
    <x v="31"/>
    <s v="Louisville"/>
    <x v="4"/>
    <n v="0.6"/>
    <x v="32"/>
    <x v="52"/>
    <x v="56"/>
    <x v="2"/>
  </r>
  <r>
    <x v="0"/>
    <n v="1185732"/>
    <x v="169"/>
    <x v="4"/>
    <x v="31"/>
    <s v="Louisville"/>
    <x v="5"/>
    <n v="0.65"/>
    <x v="23"/>
    <x v="113"/>
    <x v="775"/>
    <x v="0"/>
  </r>
  <r>
    <x v="0"/>
    <n v="1185732"/>
    <x v="108"/>
    <x v="4"/>
    <x v="31"/>
    <s v="Louisville"/>
    <x v="0"/>
    <n v="0.6"/>
    <x v="2"/>
    <x v="12"/>
    <x v="1112"/>
    <x v="8"/>
  </r>
  <r>
    <x v="0"/>
    <n v="1185732"/>
    <x v="108"/>
    <x v="4"/>
    <x v="31"/>
    <s v="Louisville"/>
    <x v="1"/>
    <n v="0.55000000000000004"/>
    <x v="25"/>
    <x v="221"/>
    <x v="92"/>
    <x v="2"/>
  </r>
  <r>
    <x v="0"/>
    <n v="1185732"/>
    <x v="108"/>
    <x v="4"/>
    <x v="31"/>
    <s v="Louisville"/>
    <x v="2"/>
    <n v="0.5"/>
    <x v="28"/>
    <x v="48"/>
    <x v="150"/>
    <x v="8"/>
  </r>
  <r>
    <x v="0"/>
    <n v="1185732"/>
    <x v="108"/>
    <x v="4"/>
    <x v="31"/>
    <s v="Louisville"/>
    <x v="3"/>
    <n v="0.5"/>
    <x v="34"/>
    <x v="351"/>
    <x v="882"/>
    <x v="8"/>
  </r>
  <r>
    <x v="0"/>
    <n v="1185732"/>
    <x v="108"/>
    <x v="4"/>
    <x v="31"/>
    <s v="Louisville"/>
    <x v="4"/>
    <n v="0.6"/>
    <x v="24"/>
    <x v="61"/>
    <x v="150"/>
    <x v="2"/>
  </r>
  <r>
    <x v="0"/>
    <n v="1185732"/>
    <x v="108"/>
    <x v="4"/>
    <x v="31"/>
    <s v="Louisville"/>
    <x v="5"/>
    <n v="0.65"/>
    <x v="22"/>
    <x v="83"/>
    <x v="1113"/>
    <x v="0"/>
  </r>
  <r>
    <x v="0"/>
    <n v="1185732"/>
    <x v="109"/>
    <x v="4"/>
    <x v="31"/>
    <s v="Louisville"/>
    <x v="0"/>
    <n v="0.6"/>
    <x v="6"/>
    <x v="14"/>
    <x v="412"/>
    <x v="8"/>
  </r>
  <r>
    <x v="0"/>
    <n v="1185732"/>
    <x v="109"/>
    <x v="4"/>
    <x v="31"/>
    <s v="Louisville"/>
    <x v="1"/>
    <n v="0.55000000000000004"/>
    <x v="25"/>
    <x v="221"/>
    <x v="92"/>
    <x v="2"/>
  </r>
  <r>
    <x v="0"/>
    <n v="1185732"/>
    <x v="109"/>
    <x v="4"/>
    <x v="31"/>
    <s v="Louisville"/>
    <x v="2"/>
    <n v="0.5"/>
    <x v="28"/>
    <x v="48"/>
    <x v="150"/>
    <x v="8"/>
  </r>
  <r>
    <x v="0"/>
    <n v="1185732"/>
    <x v="109"/>
    <x v="4"/>
    <x v="31"/>
    <s v="Louisville"/>
    <x v="3"/>
    <n v="0.4"/>
    <x v="34"/>
    <x v="235"/>
    <x v="750"/>
    <x v="8"/>
  </r>
  <r>
    <x v="0"/>
    <n v="1185732"/>
    <x v="109"/>
    <x v="4"/>
    <x v="31"/>
    <s v="Louisville"/>
    <x v="4"/>
    <n v="0.5"/>
    <x v="32"/>
    <x v="39"/>
    <x v="42"/>
    <x v="2"/>
  </r>
  <r>
    <x v="0"/>
    <n v="1185732"/>
    <x v="109"/>
    <x v="4"/>
    <x v="31"/>
    <s v="Louisville"/>
    <x v="5"/>
    <n v="0.55000000000000004"/>
    <x v="23"/>
    <x v="337"/>
    <x v="955"/>
    <x v="0"/>
  </r>
  <r>
    <x v="0"/>
    <n v="1185732"/>
    <x v="44"/>
    <x v="4"/>
    <x v="31"/>
    <s v="Louisville"/>
    <x v="0"/>
    <n v="0.5"/>
    <x v="27"/>
    <x v="78"/>
    <x v="169"/>
    <x v="8"/>
  </r>
  <r>
    <x v="0"/>
    <n v="1185732"/>
    <x v="44"/>
    <x v="4"/>
    <x v="31"/>
    <s v="Louisville"/>
    <x v="1"/>
    <n v="0.45000000000000012"/>
    <x v="28"/>
    <x v="464"/>
    <x v="1114"/>
    <x v="2"/>
  </r>
  <r>
    <x v="0"/>
    <n v="1185732"/>
    <x v="44"/>
    <x v="4"/>
    <x v="31"/>
    <s v="Louisville"/>
    <x v="2"/>
    <n v="0.20000000000000007"/>
    <x v="33"/>
    <x v="533"/>
    <x v="1115"/>
    <x v="8"/>
  </r>
  <r>
    <x v="0"/>
    <n v="1185732"/>
    <x v="44"/>
    <x v="4"/>
    <x v="31"/>
    <s v="Louisville"/>
    <x v="3"/>
    <n v="0.20000000000000007"/>
    <x v="47"/>
    <x v="527"/>
    <x v="905"/>
    <x v="8"/>
  </r>
  <r>
    <x v="0"/>
    <n v="1185732"/>
    <x v="44"/>
    <x v="4"/>
    <x v="31"/>
    <s v="Louisville"/>
    <x v="4"/>
    <n v="0.30000000000000004"/>
    <x v="47"/>
    <x v="200"/>
    <x v="298"/>
    <x v="2"/>
  </r>
  <r>
    <x v="0"/>
    <n v="1185732"/>
    <x v="44"/>
    <x v="4"/>
    <x v="31"/>
    <s v="Louisville"/>
    <x v="5"/>
    <n v="0.35000000000000009"/>
    <x v="24"/>
    <x v="482"/>
    <x v="1116"/>
    <x v="0"/>
  </r>
  <r>
    <x v="0"/>
    <n v="1185732"/>
    <x v="171"/>
    <x v="4"/>
    <x v="31"/>
    <s v="Louisville"/>
    <x v="0"/>
    <n v="0.35000000000000009"/>
    <x v="22"/>
    <x v="464"/>
    <x v="332"/>
    <x v="8"/>
  </r>
  <r>
    <x v="0"/>
    <n v="1185732"/>
    <x v="171"/>
    <x v="4"/>
    <x v="31"/>
    <s v="Louisville"/>
    <x v="1"/>
    <n v="0.25000000000000011"/>
    <x v="24"/>
    <x v="613"/>
    <x v="1086"/>
    <x v="2"/>
  </r>
  <r>
    <x v="0"/>
    <n v="1185732"/>
    <x v="171"/>
    <x v="4"/>
    <x v="31"/>
    <s v="Louisville"/>
    <x v="2"/>
    <n v="0.25000000000000011"/>
    <x v="48"/>
    <x v="633"/>
    <x v="1117"/>
    <x v="8"/>
  </r>
  <r>
    <x v="0"/>
    <n v="1185732"/>
    <x v="171"/>
    <x v="4"/>
    <x v="31"/>
    <s v="Louisville"/>
    <x v="3"/>
    <n v="0.25000000000000011"/>
    <x v="45"/>
    <x v="634"/>
    <x v="1118"/>
    <x v="8"/>
  </r>
  <r>
    <x v="0"/>
    <n v="1185732"/>
    <x v="171"/>
    <x v="4"/>
    <x v="31"/>
    <s v="Louisville"/>
    <x v="4"/>
    <n v="0.35000000000000009"/>
    <x v="45"/>
    <x v="206"/>
    <x v="304"/>
    <x v="2"/>
  </r>
  <r>
    <x v="0"/>
    <n v="1185732"/>
    <x v="171"/>
    <x v="4"/>
    <x v="31"/>
    <s v="Louisville"/>
    <x v="5"/>
    <n v="0.35000000000000003"/>
    <x v="34"/>
    <x v="394"/>
    <x v="991"/>
    <x v="0"/>
  </r>
  <r>
    <x v="0"/>
    <n v="1185732"/>
    <x v="112"/>
    <x v="4"/>
    <x v="31"/>
    <s v="Louisville"/>
    <x v="0"/>
    <n v="0.3000000000000001"/>
    <x v="23"/>
    <x v="635"/>
    <x v="1119"/>
    <x v="8"/>
  </r>
  <r>
    <x v="0"/>
    <n v="1185732"/>
    <x v="112"/>
    <x v="4"/>
    <x v="31"/>
    <s v="Louisville"/>
    <x v="1"/>
    <n v="0.20000000000000012"/>
    <x v="32"/>
    <x v="636"/>
    <x v="1120"/>
    <x v="2"/>
  </r>
  <r>
    <x v="0"/>
    <n v="1185732"/>
    <x v="112"/>
    <x v="4"/>
    <x v="31"/>
    <s v="Louisville"/>
    <x v="2"/>
    <n v="0.30000000000000016"/>
    <x v="79"/>
    <x v="637"/>
    <x v="1121"/>
    <x v="8"/>
  </r>
  <r>
    <x v="0"/>
    <n v="1185732"/>
    <x v="112"/>
    <x v="4"/>
    <x v="31"/>
    <s v="Louisville"/>
    <x v="3"/>
    <n v="0.6000000000000002"/>
    <x v="32"/>
    <x v="568"/>
    <x v="1000"/>
    <x v="8"/>
  </r>
  <r>
    <x v="0"/>
    <n v="1185732"/>
    <x v="112"/>
    <x v="4"/>
    <x v="31"/>
    <s v="Louisville"/>
    <x v="4"/>
    <n v="0.75000000000000011"/>
    <x v="33"/>
    <x v="260"/>
    <x v="1122"/>
    <x v="2"/>
  </r>
  <r>
    <x v="0"/>
    <n v="1185732"/>
    <x v="112"/>
    <x v="4"/>
    <x v="31"/>
    <s v="Louisville"/>
    <x v="5"/>
    <n v="0.75"/>
    <x v="28"/>
    <x v="638"/>
    <x v="1123"/>
    <x v="0"/>
  </r>
  <r>
    <x v="0"/>
    <n v="1185732"/>
    <x v="113"/>
    <x v="4"/>
    <x v="31"/>
    <s v="Louisville"/>
    <x v="0"/>
    <n v="0.70000000000000007"/>
    <x v="29"/>
    <x v="102"/>
    <x v="1124"/>
    <x v="8"/>
  </r>
  <r>
    <x v="0"/>
    <n v="1185732"/>
    <x v="113"/>
    <x v="4"/>
    <x v="31"/>
    <s v="Louisville"/>
    <x v="1"/>
    <n v="0.60000000000000009"/>
    <x v="31"/>
    <x v="225"/>
    <x v="1125"/>
    <x v="2"/>
  </r>
  <r>
    <x v="0"/>
    <n v="1185732"/>
    <x v="113"/>
    <x v="4"/>
    <x v="31"/>
    <s v="Louisville"/>
    <x v="2"/>
    <n v="0.60000000000000009"/>
    <x v="28"/>
    <x v="254"/>
    <x v="330"/>
    <x v="8"/>
  </r>
  <r>
    <x v="0"/>
    <n v="1185732"/>
    <x v="113"/>
    <x v="4"/>
    <x v="31"/>
    <s v="Louisville"/>
    <x v="3"/>
    <n v="0.60000000000000009"/>
    <x v="34"/>
    <x v="231"/>
    <x v="1126"/>
    <x v="8"/>
  </r>
  <r>
    <x v="0"/>
    <n v="1185732"/>
    <x v="113"/>
    <x v="4"/>
    <x v="31"/>
    <s v="Louisville"/>
    <x v="4"/>
    <n v="0.70000000000000007"/>
    <x v="34"/>
    <x v="204"/>
    <x v="1127"/>
    <x v="2"/>
  </r>
  <r>
    <x v="0"/>
    <n v="1185732"/>
    <x v="113"/>
    <x v="4"/>
    <x v="31"/>
    <s v="Louisville"/>
    <x v="5"/>
    <n v="0.75"/>
    <x v="31"/>
    <x v="275"/>
    <x v="1128"/>
    <x v="0"/>
  </r>
  <r>
    <x v="1"/>
    <n v="1197831"/>
    <x v="180"/>
    <x v="1"/>
    <x v="32"/>
    <s v="Jackson"/>
    <x v="0"/>
    <n v="0.25000000000000006"/>
    <x v="26"/>
    <x v="639"/>
    <x v="1129"/>
    <x v="8"/>
  </r>
  <r>
    <x v="1"/>
    <n v="1197831"/>
    <x v="180"/>
    <x v="1"/>
    <x v="32"/>
    <s v="Jackson"/>
    <x v="1"/>
    <n v="0.25000000000000006"/>
    <x v="32"/>
    <x v="133"/>
    <x v="197"/>
    <x v="2"/>
  </r>
  <r>
    <x v="1"/>
    <n v="1197831"/>
    <x v="180"/>
    <x v="1"/>
    <x v="32"/>
    <s v="Jackson"/>
    <x v="2"/>
    <n v="0.15000000000000008"/>
    <x v="32"/>
    <x v="640"/>
    <x v="1130"/>
    <x v="8"/>
  </r>
  <r>
    <x v="1"/>
    <n v="1197831"/>
    <x v="180"/>
    <x v="1"/>
    <x v="32"/>
    <s v="Jackson"/>
    <x v="3"/>
    <n v="0.2"/>
    <x v="49"/>
    <x v="128"/>
    <x v="512"/>
    <x v="8"/>
  </r>
  <r>
    <x v="1"/>
    <n v="1197831"/>
    <x v="180"/>
    <x v="1"/>
    <x v="32"/>
    <s v="Jackson"/>
    <x v="4"/>
    <n v="0.35000000000000003"/>
    <x v="45"/>
    <x v="206"/>
    <x v="304"/>
    <x v="2"/>
  </r>
  <r>
    <x v="1"/>
    <n v="1197831"/>
    <x v="180"/>
    <x v="1"/>
    <x v="32"/>
    <s v="Jackson"/>
    <x v="5"/>
    <n v="0.25000000000000006"/>
    <x v="32"/>
    <x v="133"/>
    <x v="879"/>
    <x v="8"/>
  </r>
  <r>
    <x v="1"/>
    <n v="1197831"/>
    <x v="227"/>
    <x v="1"/>
    <x v="32"/>
    <s v="Jackson"/>
    <x v="0"/>
    <n v="0.25000000000000006"/>
    <x v="20"/>
    <x v="482"/>
    <x v="1131"/>
    <x v="8"/>
  </r>
  <r>
    <x v="1"/>
    <n v="1197831"/>
    <x v="227"/>
    <x v="1"/>
    <x v="32"/>
    <s v="Jackson"/>
    <x v="1"/>
    <n v="0.25000000000000006"/>
    <x v="45"/>
    <x v="504"/>
    <x v="871"/>
    <x v="2"/>
  </r>
  <r>
    <x v="1"/>
    <n v="1197831"/>
    <x v="227"/>
    <x v="1"/>
    <x v="32"/>
    <s v="Jackson"/>
    <x v="2"/>
    <n v="0.15000000000000008"/>
    <x v="47"/>
    <x v="641"/>
    <x v="1132"/>
    <x v="8"/>
  </r>
  <r>
    <x v="1"/>
    <n v="1197831"/>
    <x v="227"/>
    <x v="1"/>
    <x v="32"/>
    <s v="Jackson"/>
    <x v="3"/>
    <n v="0.2"/>
    <x v="44"/>
    <x v="118"/>
    <x v="182"/>
    <x v="8"/>
  </r>
  <r>
    <x v="1"/>
    <n v="1197831"/>
    <x v="227"/>
    <x v="1"/>
    <x v="32"/>
    <s v="Jackson"/>
    <x v="4"/>
    <n v="0.35000000000000003"/>
    <x v="46"/>
    <x v="165"/>
    <x v="289"/>
    <x v="2"/>
  </r>
  <r>
    <x v="1"/>
    <n v="1197831"/>
    <x v="227"/>
    <x v="1"/>
    <x v="32"/>
    <s v="Jackson"/>
    <x v="5"/>
    <n v="0.2"/>
    <x v="33"/>
    <x v="501"/>
    <x v="351"/>
    <x v="8"/>
  </r>
  <r>
    <x v="1"/>
    <n v="1197831"/>
    <x v="26"/>
    <x v="1"/>
    <x v="32"/>
    <s v="Jackson"/>
    <x v="0"/>
    <n v="0.2"/>
    <x v="80"/>
    <x v="642"/>
    <x v="1133"/>
    <x v="8"/>
  </r>
  <r>
    <x v="1"/>
    <n v="1197831"/>
    <x v="26"/>
    <x v="1"/>
    <x v="32"/>
    <s v="Jackson"/>
    <x v="1"/>
    <n v="0.2"/>
    <x v="46"/>
    <x v="406"/>
    <x v="912"/>
    <x v="2"/>
  </r>
  <r>
    <x v="1"/>
    <n v="1197831"/>
    <x v="26"/>
    <x v="1"/>
    <x v="32"/>
    <s v="Jackson"/>
    <x v="2"/>
    <n v="0.10000000000000002"/>
    <x v="45"/>
    <x v="367"/>
    <x v="1134"/>
    <x v="8"/>
  </r>
  <r>
    <x v="1"/>
    <n v="1197831"/>
    <x v="26"/>
    <x v="1"/>
    <x v="32"/>
    <s v="Jackson"/>
    <x v="3"/>
    <n v="0.19999999999999996"/>
    <x v="41"/>
    <x v="643"/>
    <x v="1135"/>
    <x v="8"/>
  </r>
  <r>
    <x v="1"/>
    <n v="1197831"/>
    <x v="26"/>
    <x v="1"/>
    <x v="32"/>
    <s v="Jackson"/>
    <x v="4"/>
    <n v="0.35000000000000009"/>
    <x v="44"/>
    <x v="504"/>
    <x v="871"/>
    <x v="2"/>
  </r>
  <r>
    <x v="1"/>
    <n v="1197831"/>
    <x v="26"/>
    <x v="1"/>
    <x v="32"/>
    <s v="Jackson"/>
    <x v="5"/>
    <n v="0.25"/>
    <x v="45"/>
    <x v="131"/>
    <x v="188"/>
    <x v="8"/>
  </r>
  <r>
    <x v="1"/>
    <n v="1197831"/>
    <x v="27"/>
    <x v="1"/>
    <x v="32"/>
    <s v="Jackson"/>
    <x v="0"/>
    <n v="0.25"/>
    <x v="25"/>
    <x v="146"/>
    <x v="51"/>
    <x v="8"/>
  </r>
  <r>
    <x v="1"/>
    <n v="1197831"/>
    <x v="27"/>
    <x v="1"/>
    <x v="32"/>
    <s v="Jackson"/>
    <x v="1"/>
    <n v="0.25"/>
    <x v="49"/>
    <x v="126"/>
    <x v="191"/>
    <x v="2"/>
  </r>
  <r>
    <x v="1"/>
    <n v="1197831"/>
    <x v="27"/>
    <x v="1"/>
    <x v="32"/>
    <s v="Jackson"/>
    <x v="2"/>
    <n v="0.15000000000000002"/>
    <x v="49"/>
    <x v="362"/>
    <x v="605"/>
    <x v="8"/>
  </r>
  <r>
    <x v="1"/>
    <n v="1197831"/>
    <x v="27"/>
    <x v="1"/>
    <x v="32"/>
    <s v="Jackson"/>
    <x v="3"/>
    <n v="0.19999999999999996"/>
    <x v="38"/>
    <x v="644"/>
    <x v="1136"/>
    <x v="8"/>
  </r>
  <r>
    <x v="1"/>
    <n v="1197831"/>
    <x v="27"/>
    <x v="1"/>
    <x v="32"/>
    <s v="Jackson"/>
    <x v="4"/>
    <n v="0.4"/>
    <x v="44"/>
    <x v="123"/>
    <x v="188"/>
    <x v="2"/>
  </r>
  <r>
    <x v="1"/>
    <n v="1197831"/>
    <x v="27"/>
    <x v="1"/>
    <x v="32"/>
    <s v="Jackson"/>
    <x v="5"/>
    <n v="0.30000000000000004"/>
    <x v="47"/>
    <x v="200"/>
    <x v="917"/>
    <x v="8"/>
  </r>
  <r>
    <x v="1"/>
    <n v="1197831"/>
    <x v="168"/>
    <x v="1"/>
    <x v="32"/>
    <s v="Jackson"/>
    <x v="0"/>
    <n v="0.4"/>
    <x v="70"/>
    <x v="645"/>
    <x v="1137"/>
    <x v="8"/>
  </r>
  <r>
    <x v="1"/>
    <n v="1197831"/>
    <x v="168"/>
    <x v="1"/>
    <x v="32"/>
    <s v="Jackson"/>
    <x v="1"/>
    <n v="0.4"/>
    <x v="48"/>
    <x v="146"/>
    <x v="215"/>
    <x v="2"/>
  </r>
  <r>
    <x v="1"/>
    <n v="1197831"/>
    <x v="168"/>
    <x v="1"/>
    <x v="32"/>
    <s v="Jackson"/>
    <x v="2"/>
    <n v="0.35000000000000003"/>
    <x v="45"/>
    <x v="206"/>
    <x v="139"/>
    <x v="8"/>
  </r>
  <r>
    <x v="1"/>
    <n v="1197831"/>
    <x v="168"/>
    <x v="1"/>
    <x v="32"/>
    <s v="Jackson"/>
    <x v="3"/>
    <n v="0.35000000000000003"/>
    <x v="49"/>
    <x v="202"/>
    <x v="217"/>
    <x v="8"/>
  </r>
  <r>
    <x v="1"/>
    <n v="1197831"/>
    <x v="168"/>
    <x v="1"/>
    <x v="32"/>
    <s v="Jackson"/>
    <x v="4"/>
    <n v="0.44999999999999996"/>
    <x v="46"/>
    <x v="199"/>
    <x v="1138"/>
    <x v="2"/>
  </r>
  <r>
    <x v="1"/>
    <n v="1197831"/>
    <x v="168"/>
    <x v="1"/>
    <x v="32"/>
    <s v="Jackson"/>
    <x v="5"/>
    <n v="0.44999999999999996"/>
    <x v="33"/>
    <x v="646"/>
    <x v="308"/>
    <x v="8"/>
  </r>
  <r>
    <x v="1"/>
    <n v="1197831"/>
    <x v="228"/>
    <x v="1"/>
    <x v="32"/>
    <s v="Jackson"/>
    <x v="0"/>
    <n v="0.39999999999999997"/>
    <x v="22"/>
    <x v="52"/>
    <x v="53"/>
    <x v="8"/>
  </r>
  <r>
    <x v="1"/>
    <n v="1197831"/>
    <x v="228"/>
    <x v="1"/>
    <x v="32"/>
    <s v="Jackson"/>
    <x v="1"/>
    <n v="0.35000000000000003"/>
    <x v="33"/>
    <x v="343"/>
    <x v="795"/>
    <x v="2"/>
  </r>
  <r>
    <x v="1"/>
    <n v="1197831"/>
    <x v="228"/>
    <x v="1"/>
    <x v="32"/>
    <s v="Jackson"/>
    <x v="2"/>
    <n v="0.4"/>
    <x v="47"/>
    <x v="173"/>
    <x v="329"/>
    <x v="8"/>
  </r>
  <r>
    <x v="1"/>
    <n v="1197831"/>
    <x v="228"/>
    <x v="1"/>
    <x v="32"/>
    <s v="Jackson"/>
    <x v="3"/>
    <n v="0.4"/>
    <x v="48"/>
    <x v="146"/>
    <x v="51"/>
    <x v="8"/>
  </r>
  <r>
    <x v="1"/>
    <n v="1197831"/>
    <x v="228"/>
    <x v="1"/>
    <x v="32"/>
    <s v="Jackson"/>
    <x v="4"/>
    <n v="0.54999999999999993"/>
    <x v="48"/>
    <x v="210"/>
    <x v="1139"/>
    <x v="2"/>
  </r>
  <r>
    <x v="1"/>
    <n v="1197831"/>
    <x v="228"/>
    <x v="1"/>
    <x v="32"/>
    <s v="Jackson"/>
    <x v="5"/>
    <n v="0.6"/>
    <x v="21"/>
    <x v="211"/>
    <x v="314"/>
    <x v="8"/>
  </r>
  <r>
    <x v="1"/>
    <n v="1197831"/>
    <x v="30"/>
    <x v="1"/>
    <x v="32"/>
    <s v="Jackson"/>
    <x v="0"/>
    <n v="0.54999999999999993"/>
    <x v="29"/>
    <x v="475"/>
    <x v="951"/>
    <x v="8"/>
  </r>
  <r>
    <x v="1"/>
    <n v="1197831"/>
    <x v="30"/>
    <x v="1"/>
    <x v="32"/>
    <s v="Jackson"/>
    <x v="1"/>
    <n v="0.5"/>
    <x v="28"/>
    <x v="48"/>
    <x v="52"/>
    <x v="2"/>
  </r>
  <r>
    <x v="1"/>
    <n v="1197831"/>
    <x v="30"/>
    <x v="1"/>
    <x v="32"/>
    <s v="Jackson"/>
    <x v="2"/>
    <n v="0.45"/>
    <x v="32"/>
    <x v="158"/>
    <x v="64"/>
    <x v="8"/>
  </r>
  <r>
    <x v="1"/>
    <n v="1197831"/>
    <x v="30"/>
    <x v="1"/>
    <x v="32"/>
    <s v="Jackson"/>
    <x v="3"/>
    <n v="0.45"/>
    <x v="47"/>
    <x v="207"/>
    <x v="794"/>
    <x v="8"/>
  </r>
  <r>
    <x v="1"/>
    <n v="1197831"/>
    <x v="30"/>
    <x v="1"/>
    <x v="32"/>
    <s v="Jackson"/>
    <x v="4"/>
    <n v="0.6"/>
    <x v="33"/>
    <x v="141"/>
    <x v="1140"/>
    <x v="2"/>
  </r>
  <r>
    <x v="1"/>
    <n v="1197831"/>
    <x v="30"/>
    <x v="1"/>
    <x v="32"/>
    <s v="Jackson"/>
    <x v="5"/>
    <n v="0.65"/>
    <x v="25"/>
    <x v="87"/>
    <x v="1141"/>
    <x v="8"/>
  </r>
  <r>
    <x v="1"/>
    <n v="1197831"/>
    <x v="31"/>
    <x v="1"/>
    <x v="32"/>
    <s v="Jackson"/>
    <x v="0"/>
    <n v="0.6"/>
    <x v="30"/>
    <x v="6"/>
    <x v="168"/>
    <x v="8"/>
  </r>
  <r>
    <x v="1"/>
    <n v="1197831"/>
    <x v="31"/>
    <x v="1"/>
    <x v="32"/>
    <s v="Jackson"/>
    <x v="1"/>
    <n v="0.55000000000000004"/>
    <x v="28"/>
    <x v="170"/>
    <x v="249"/>
    <x v="2"/>
  </r>
  <r>
    <x v="1"/>
    <n v="1197831"/>
    <x v="31"/>
    <x v="1"/>
    <x v="32"/>
    <s v="Jackson"/>
    <x v="2"/>
    <n v="0.5"/>
    <x v="32"/>
    <x v="39"/>
    <x v="192"/>
    <x v="8"/>
  </r>
  <r>
    <x v="1"/>
    <n v="1197831"/>
    <x v="31"/>
    <x v="1"/>
    <x v="32"/>
    <s v="Jackson"/>
    <x v="3"/>
    <n v="0.4"/>
    <x v="47"/>
    <x v="173"/>
    <x v="329"/>
    <x v="8"/>
  </r>
  <r>
    <x v="1"/>
    <n v="1197831"/>
    <x v="31"/>
    <x v="1"/>
    <x v="32"/>
    <s v="Jackson"/>
    <x v="4"/>
    <n v="0.5"/>
    <x v="48"/>
    <x v="203"/>
    <x v="407"/>
    <x v="2"/>
  </r>
  <r>
    <x v="1"/>
    <n v="1197831"/>
    <x v="31"/>
    <x v="1"/>
    <x v="32"/>
    <s v="Jackson"/>
    <x v="5"/>
    <n v="0.55000000000000004"/>
    <x v="21"/>
    <x v="446"/>
    <x v="1142"/>
    <x v="8"/>
  </r>
  <r>
    <x v="1"/>
    <n v="1197831"/>
    <x v="170"/>
    <x v="1"/>
    <x v="32"/>
    <s v="Jackson"/>
    <x v="0"/>
    <n v="0.5"/>
    <x v="26"/>
    <x v="82"/>
    <x v="55"/>
    <x v="8"/>
  </r>
  <r>
    <x v="1"/>
    <n v="1197831"/>
    <x v="170"/>
    <x v="1"/>
    <x v="32"/>
    <s v="Jackson"/>
    <x v="1"/>
    <n v="0.40000000000000013"/>
    <x v="32"/>
    <x v="647"/>
    <x v="1143"/>
    <x v="2"/>
  </r>
  <r>
    <x v="1"/>
    <n v="1197831"/>
    <x v="170"/>
    <x v="1"/>
    <x v="32"/>
    <s v="Jackson"/>
    <x v="2"/>
    <n v="0.15000000000000008"/>
    <x v="45"/>
    <x v="648"/>
    <x v="1144"/>
    <x v="8"/>
  </r>
  <r>
    <x v="1"/>
    <n v="1197831"/>
    <x v="170"/>
    <x v="1"/>
    <x v="32"/>
    <s v="Jackson"/>
    <x v="3"/>
    <n v="0.15000000000000008"/>
    <x v="46"/>
    <x v="529"/>
    <x v="1145"/>
    <x v="8"/>
  </r>
  <r>
    <x v="1"/>
    <n v="1197831"/>
    <x v="170"/>
    <x v="1"/>
    <x v="32"/>
    <s v="Jackson"/>
    <x v="4"/>
    <n v="0.25000000000000006"/>
    <x v="46"/>
    <x v="512"/>
    <x v="900"/>
    <x v="2"/>
  </r>
  <r>
    <x v="1"/>
    <n v="1197831"/>
    <x v="170"/>
    <x v="1"/>
    <x v="32"/>
    <s v="Jackson"/>
    <x v="5"/>
    <n v="0.3000000000000001"/>
    <x v="33"/>
    <x v="611"/>
    <x v="1084"/>
    <x v="8"/>
  </r>
  <r>
    <x v="1"/>
    <n v="1197831"/>
    <x v="229"/>
    <x v="1"/>
    <x v="32"/>
    <s v="Jackson"/>
    <x v="0"/>
    <n v="0.3000000000000001"/>
    <x v="25"/>
    <x v="647"/>
    <x v="1146"/>
    <x v="8"/>
  </r>
  <r>
    <x v="1"/>
    <n v="1197831"/>
    <x v="229"/>
    <x v="1"/>
    <x v="32"/>
    <s v="Jackson"/>
    <x v="1"/>
    <n v="0.20000000000000012"/>
    <x v="33"/>
    <x v="649"/>
    <x v="1147"/>
    <x v="2"/>
  </r>
  <r>
    <x v="1"/>
    <n v="1197831"/>
    <x v="229"/>
    <x v="1"/>
    <x v="32"/>
    <s v="Jackson"/>
    <x v="2"/>
    <n v="0.20000000000000012"/>
    <x v="49"/>
    <x v="641"/>
    <x v="1132"/>
    <x v="8"/>
  </r>
  <r>
    <x v="1"/>
    <n v="1197831"/>
    <x v="229"/>
    <x v="1"/>
    <x v="32"/>
    <s v="Jackson"/>
    <x v="3"/>
    <n v="0.20000000000000012"/>
    <x v="35"/>
    <x v="650"/>
    <x v="1148"/>
    <x v="8"/>
  </r>
  <r>
    <x v="1"/>
    <n v="1197831"/>
    <x v="229"/>
    <x v="1"/>
    <x v="32"/>
    <s v="Jackson"/>
    <x v="4"/>
    <n v="0.3000000000000001"/>
    <x v="35"/>
    <x v="651"/>
    <x v="1149"/>
    <x v="2"/>
  </r>
  <r>
    <x v="1"/>
    <n v="1197831"/>
    <x v="229"/>
    <x v="1"/>
    <x v="32"/>
    <s v="Jackson"/>
    <x v="5"/>
    <n v="0.30000000000000004"/>
    <x v="47"/>
    <x v="200"/>
    <x v="917"/>
    <x v="8"/>
  </r>
  <r>
    <x v="1"/>
    <n v="1197831"/>
    <x v="34"/>
    <x v="1"/>
    <x v="32"/>
    <s v="Jackson"/>
    <x v="0"/>
    <n v="0.25000000000000011"/>
    <x v="21"/>
    <x v="652"/>
    <x v="1150"/>
    <x v="8"/>
  </r>
  <r>
    <x v="1"/>
    <n v="1197831"/>
    <x v="34"/>
    <x v="1"/>
    <x v="32"/>
    <s v="Jackson"/>
    <x v="1"/>
    <n v="0.15000000000000013"/>
    <x v="48"/>
    <x v="653"/>
    <x v="1151"/>
    <x v="2"/>
  </r>
  <r>
    <x v="1"/>
    <n v="1197831"/>
    <x v="34"/>
    <x v="1"/>
    <x v="32"/>
    <s v="Jackson"/>
    <x v="2"/>
    <n v="0.25000000000000017"/>
    <x v="81"/>
    <x v="654"/>
    <x v="1152"/>
    <x v="8"/>
  </r>
  <r>
    <x v="1"/>
    <n v="1197831"/>
    <x v="34"/>
    <x v="1"/>
    <x v="32"/>
    <s v="Jackson"/>
    <x v="3"/>
    <n v="0.55000000000000016"/>
    <x v="48"/>
    <x v="655"/>
    <x v="1153"/>
    <x v="8"/>
  </r>
  <r>
    <x v="1"/>
    <n v="1197831"/>
    <x v="34"/>
    <x v="1"/>
    <x v="32"/>
    <s v="Jackson"/>
    <x v="4"/>
    <n v="0.75000000000000011"/>
    <x v="45"/>
    <x v="195"/>
    <x v="500"/>
    <x v="2"/>
  </r>
  <r>
    <x v="1"/>
    <n v="1197831"/>
    <x v="34"/>
    <x v="1"/>
    <x v="32"/>
    <s v="Jackson"/>
    <x v="5"/>
    <n v="0.75"/>
    <x v="32"/>
    <x v="73"/>
    <x v="7"/>
    <x v="8"/>
  </r>
  <r>
    <x v="1"/>
    <n v="1197831"/>
    <x v="35"/>
    <x v="1"/>
    <x v="32"/>
    <s v="Jackson"/>
    <x v="0"/>
    <n v="0.70000000000000007"/>
    <x v="20"/>
    <x v="107"/>
    <x v="1154"/>
    <x v="8"/>
  </r>
  <r>
    <x v="1"/>
    <n v="1197831"/>
    <x v="35"/>
    <x v="1"/>
    <x v="32"/>
    <s v="Jackson"/>
    <x v="1"/>
    <n v="0.60000000000000009"/>
    <x v="24"/>
    <x v="252"/>
    <x v="150"/>
    <x v="2"/>
  </r>
  <r>
    <x v="1"/>
    <n v="1197831"/>
    <x v="35"/>
    <x v="1"/>
    <x v="32"/>
    <s v="Jackson"/>
    <x v="2"/>
    <n v="0.60000000000000009"/>
    <x v="32"/>
    <x v="217"/>
    <x v="1155"/>
    <x v="8"/>
  </r>
  <r>
    <x v="1"/>
    <n v="1197831"/>
    <x v="35"/>
    <x v="1"/>
    <x v="32"/>
    <s v="Jackson"/>
    <x v="3"/>
    <n v="0.60000000000000009"/>
    <x v="47"/>
    <x v="218"/>
    <x v="853"/>
    <x v="8"/>
  </r>
  <r>
    <x v="1"/>
    <n v="1197831"/>
    <x v="35"/>
    <x v="1"/>
    <x v="32"/>
    <s v="Jackson"/>
    <x v="4"/>
    <n v="0.70000000000000007"/>
    <x v="47"/>
    <x v="219"/>
    <x v="1156"/>
    <x v="2"/>
  </r>
  <r>
    <x v="1"/>
    <n v="1197831"/>
    <x v="35"/>
    <x v="1"/>
    <x v="32"/>
    <s v="Jackson"/>
    <x v="5"/>
    <n v="0.75"/>
    <x v="24"/>
    <x v="69"/>
    <x v="1"/>
    <x v="8"/>
  </r>
  <r>
    <x v="1"/>
    <n v="1197831"/>
    <x v="180"/>
    <x v="1"/>
    <x v="33"/>
    <s v="Little Rock"/>
    <x v="0"/>
    <n v="0.25000000000000006"/>
    <x v="31"/>
    <x v="345"/>
    <x v="1072"/>
    <x v="8"/>
  </r>
  <r>
    <x v="1"/>
    <n v="1197831"/>
    <x v="180"/>
    <x v="1"/>
    <x v="33"/>
    <s v="Little Rock"/>
    <x v="1"/>
    <n v="0.25000000000000006"/>
    <x v="48"/>
    <x v="510"/>
    <x v="689"/>
    <x v="2"/>
  </r>
  <r>
    <x v="1"/>
    <n v="1197831"/>
    <x v="180"/>
    <x v="1"/>
    <x v="33"/>
    <s v="Little Rock"/>
    <x v="2"/>
    <n v="0.15000000000000008"/>
    <x v="48"/>
    <x v="656"/>
    <x v="1157"/>
    <x v="8"/>
  </r>
  <r>
    <x v="1"/>
    <n v="1197831"/>
    <x v="180"/>
    <x v="1"/>
    <x v="33"/>
    <s v="Little Rock"/>
    <x v="3"/>
    <n v="0.2"/>
    <x v="38"/>
    <x v="185"/>
    <x v="295"/>
    <x v="8"/>
  </r>
  <r>
    <x v="1"/>
    <n v="1197831"/>
    <x v="180"/>
    <x v="1"/>
    <x v="33"/>
    <s v="Little Rock"/>
    <x v="4"/>
    <n v="0.35000000000000003"/>
    <x v="35"/>
    <x v="117"/>
    <x v="181"/>
    <x v="2"/>
  </r>
  <r>
    <x v="1"/>
    <n v="1197831"/>
    <x v="180"/>
    <x v="1"/>
    <x v="33"/>
    <s v="Little Rock"/>
    <x v="5"/>
    <n v="0.25000000000000006"/>
    <x v="48"/>
    <x v="510"/>
    <x v="1158"/>
    <x v="8"/>
  </r>
  <r>
    <x v="1"/>
    <n v="1197831"/>
    <x v="227"/>
    <x v="1"/>
    <x v="33"/>
    <s v="Little Rock"/>
    <x v="0"/>
    <n v="0.25000000000000006"/>
    <x v="23"/>
    <x v="657"/>
    <x v="1159"/>
    <x v="8"/>
  </r>
  <r>
    <x v="1"/>
    <n v="1197831"/>
    <x v="227"/>
    <x v="1"/>
    <x v="33"/>
    <s v="Little Rock"/>
    <x v="1"/>
    <n v="0.25000000000000006"/>
    <x v="35"/>
    <x v="502"/>
    <x v="1160"/>
    <x v="2"/>
  </r>
  <r>
    <x v="1"/>
    <n v="1197831"/>
    <x v="227"/>
    <x v="1"/>
    <x v="33"/>
    <s v="Little Rock"/>
    <x v="2"/>
    <n v="0.15000000000000008"/>
    <x v="46"/>
    <x v="529"/>
    <x v="1145"/>
    <x v="8"/>
  </r>
  <r>
    <x v="1"/>
    <n v="1197831"/>
    <x v="227"/>
    <x v="1"/>
    <x v="33"/>
    <s v="Little Rock"/>
    <x v="3"/>
    <n v="0.2"/>
    <x v="37"/>
    <x v="326"/>
    <x v="594"/>
    <x v="8"/>
  </r>
  <r>
    <x v="1"/>
    <n v="1197831"/>
    <x v="227"/>
    <x v="1"/>
    <x v="33"/>
    <s v="Little Rock"/>
    <x v="4"/>
    <n v="0.35000000000000003"/>
    <x v="44"/>
    <x v="622"/>
    <x v="196"/>
    <x v="2"/>
  </r>
  <r>
    <x v="1"/>
    <n v="1197831"/>
    <x v="227"/>
    <x v="1"/>
    <x v="33"/>
    <s v="Little Rock"/>
    <x v="5"/>
    <n v="0.2"/>
    <x v="45"/>
    <x v="135"/>
    <x v="198"/>
    <x v="8"/>
  </r>
  <r>
    <x v="1"/>
    <n v="1197831"/>
    <x v="26"/>
    <x v="1"/>
    <x v="33"/>
    <s v="Little Rock"/>
    <x v="0"/>
    <n v="0.2"/>
    <x v="82"/>
    <x v="658"/>
    <x v="1161"/>
    <x v="8"/>
  </r>
  <r>
    <x v="1"/>
    <n v="1197831"/>
    <x v="26"/>
    <x v="1"/>
    <x v="33"/>
    <s v="Little Rock"/>
    <x v="1"/>
    <n v="0.2"/>
    <x v="44"/>
    <x v="118"/>
    <x v="294"/>
    <x v="2"/>
  </r>
  <r>
    <x v="1"/>
    <n v="1197831"/>
    <x v="26"/>
    <x v="1"/>
    <x v="33"/>
    <s v="Little Rock"/>
    <x v="2"/>
    <n v="0.10000000000000002"/>
    <x v="35"/>
    <x v="659"/>
    <x v="1162"/>
    <x v="8"/>
  </r>
  <r>
    <x v="1"/>
    <n v="1197831"/>
    <x v="26"/>
    <x v="1"/>
    <x v="33"/>
    <s v="Little Rock"/>
    <x v="3"/>
    <n v="0.19999999999999996"/>
    <x v="36"/>
    <x v="660"/>
    <x v="1163"/>
    <x v="8"/>
  </r>
  <r>
    <x v="1"/>
    <n v="1197831"/>
    <x v="26"/>
    <x v="1"/>
    <x v="33"/>
    <s v="Little Rock"/>
    <x v="4"/>
    <n v="0.35000000000000009"/>
    <x v="37"/>
    <x v="181"/>
    <x v="1164"/>
    <x v="2"/>
  </r>
  <r>
    <x v="1"/>
    <n v="1197831"/>
    <x v="26"/>
    <x v="1"/>
    <x v="33"/>
    <s v="Little Rock"/>
    <x v="5"/>
    <n v="0.25"/>
    <x v="35"/>
    <x v="389"/>
    <x v="633"/>
    <x v="8"/>
  </r>
  <r>
    <x v="1"/>
    <n v="1197831"/>
    <x v="27"/>
    <x v="1"/>
    <x v="33"/>
    <s v="Little Rock"/>
    <x v="0"/>
    <n v="0.25"/>
    <x v="28"/>
    <x v="385"/>
    <x v="215"/>
    <x v="8"/>
  </r>
  <r>
    <x v="1"/>
    <n v="1197831"/>
    <x v="27"/>
    <x v="1"/>
    <x v="33"/>
    <s v="Little Rock"/>
    <x v="1"/>
    <n v="0.25"/>
    <x v="38"/>
    <x v="180"/>
    <x v="271"/>
    <x v="2"/>
  </r>
  <r>
    <x v="1"/>
    <n v="1197831"/>
    <x v="27"/>
    <x v="1"/>
    <x v="33"/>
    <s v="Little Rock"/>
    <x v="2"/>
    <n v="0.15000000000000002"/>
    <x v="38"/>
    <x v="661"/>
    <x v="1165"/>
    <x v="8"/>
  </r>
  <r>
    <x v="1"/>
    <n v="1197831"/>
    <x v="27"/>
    <x v="1"/>
    <x v="33"/>
    <s v="Little Rock"/>
    <x v="3"/>
    <n v="0.19999999999999996"/>
    <x v="43"/>
    <x v="662"/>
    <x v="267"/>
    <x v="8"/>
  </r>
  <r>
    <x v="1"/>
    <n v="1197831"/>
    <x v="27"/>
    <x v="1"/>
    <x v="33"/>
    <s v="Little Rock"/>
    <x v="4"/>
    <n v="0.4"/>
    <x v="37"/>
    <x v="135"/>
    <x v="670"/>
    <x v="2"/>
  </r>
  <r>
    <x v="1"/>
    <n v="1197831"/>
    <x v="27"/>
    <x v="1"/>
    <x v="33"/>
    <s v="Little Rock"/>
    <x v="5"/>
    <n v="0.30000000000000004"/>
    <x v="46"/>
    <x v="663"/>
    <x v="362"/>
    <x v="8"/>
  </r>
  <r>
    <x v="1"/>
    <n v="1197831"/>
    <x v="168"/>
    <x v="1"/>
    <x v="33"/>
    <s v="Little Rock"/>
    <x v="0"/>
    <n v="0.4"/>
    <x v="76"/>
    <x v="664"/>
    <x v="1166"/>
    <x v="8"/>
  </r>
  <r>
    <x v="1"/>
    <n v="1197831"/>
    <x v="168"/>
    <x v="1"/>
    <x v="33"/>
    <s v="Little Rock"/>
    <x v="1"/>
    <n v="0.4"/>
    <x v="49"/>
    <x v="147"/>
    <x v="217"/>
    <x v="2"/>
  </r>
  <r>
    <x v="1"/>
    <n v="1197831"/>
    <x v="168"/>
    <x v="1"/>
    <x v="33"/>
    <s v="Little Rock"/>
    <x v="2"/>
    <n v="0.35000000000000003"/>
    <x v="35"/>
    <x v="117"/>
    <x v="753"/>
    <x v="8"/>
  </r>
  <r>
    <x v="1"/>
    <n v="1197831"/>
    <x v="168"/>
    <x v="1"/>
    <x v="33"/>
    <s v="Little Rock"/>
    <x v="3"/>
    <n v="0.35000000000000003"/>
    <x v="38"/>
    <x v="121"/>
    <x v="280"/>
    <x v="8"/>
  </r>
  <r>
    <x v="1"/>
    <n v="1197831"/>
    <x v="168"/>
    <x v="1"/>
    <x v="33"/>
    <s v="Little Rock"/>
    <x v="4"/>
    <n v="0.44999999999999996"/>
    <x v="44"/>
    <x v="127"/>
    <x v="203"/>
    <x v="2"/>
  </r>
  <r>
    <x v="1"/>
    <n v="1197831"/>
    <x v="168"/>
    <x v="1"/>
    <x v="33"/>
    <s v="Little Rock"/>
    <x v="5"/>
    <n v="0.44999999999999996"/>
    <x v="45"/>
    <x v="518"/>
    <x v="149"/>
    <x v="8"/>
  </r>
  <r>
    <x v="1"/>
    <n v="1197831"/>
    <x v="228"/>
    <x v="1"/>
    <x v="33"/>
    <s v="Little Rock"/>
    <x v="0"/>
    <n v="0.39999999999999997"/>
    <x v="25"/>
    <x v="50"/>
    <x v="212"/>
    <x v="8"/>
  </r>
  <r>
    <x v="1"/>
    <n v="1197831"/>
    <x v="228"/>
    <x v="1"/>
    <x v="33"/>
    <s v="Little Rock"/>
    <x v="1"/>
    <n v="0.35000000000000003"/>
    <x v="45"/>
    <x v="206"/>
    <x v="304"/>
    <x v="2"/>
  </r>
  <r>
    <x v="1"/>
    <n v="1197831"/>
    <x v="228"/>
    <x v="1"/>
    <x v="33"/>
    <s v="Little Rock"/>
    <x v="2"/>
    <n v="0.4"/>
    <x v="46"/>
    <x v="194"/>
    <x v="533"/>
    <x v="8"/>
  </r>
  <r>
    <x v="1"/>
    <n v="1197831"/>
    <x v="228"/>
    <x v="1"/>
    <x v="33"/>
    <s v="Little Rock"/>
    <x v="3"/>
    <n v="0.4"/>
    <x v="49"/>
    <x v="147"/>
    <x v="616"/>
    <x v="8"/>
  </r>
  <r>
    <x v="1"/>
    <n v="1197831"/>
    <x v="228"/>
    <x v="1"/>
    <x v="33"/>
    <s v="Little Rock"/>
    <x v="4"/>
    <n v="0.54999999999999993"/>
    <x v="49"/>
    <x v="209"/>
    <x v="312"/>
    <x v="2"/>
  </r>
  <r>
    <x v="1"/>
    <n v="1197831"/>
    <x v="228"/>
    <x v="1"/>
    <x v="33"/>
    <s v="Little Rock"/>
    <x v="5"/>
    <n v="0.6"/>
    <x v="34"/>
    <x v="175"/>
    <x v="366"/>
    <x v="8"/>
  </r>
  <r>
    <x v="1"/>
    <n v="1197831"/>
    <x v="30"/>
    <x v="1"/>
    <x v="33"/>
    <s v="Little Rock"/>
    <x v="0"/>
    <n v="0.54999999999999993"/>
    <x v="20"/>
    <x v="265"/>
    <x v="70"/>
    <x v="8"/>
  </r>
  <r>
    <x v="1"/>
    <n v="1197831"/>
    <x v="30"/>
    <x v="1"/>
    <x v="33"/>
    <s v="Little Rock"/>
    <x v="1"/>
    <n v="0.5"/>
    <x v="32"/>
    <x v="39"/>
    <x v="42"/>
    <x v="2"/>
  </r>
  <r>
    <x v="1"/>
    <n v="1197831"/>
    <x v="30"/>
    <x v="1"/>
    <x v="33"/>
    <s v="Little Rock"/>
    <x v="2"/>
    <n v="0.45"/>
    <x v="48"/>
    <x v="153"/>
    <x v="54"/>
    <x v="8"/>
  </r>
  <r>
    <x v="1"/>
    <n v="1197831"/>
    <x v="30"/>
    <x v="1"/>
    <x v="33"/>
    <s v="Little Rock"/>
    <x v="3"/>
    <n v="0.45"/>
    <x v="46"/>
    <x v="334"/>
    <x v="154"/>
    <x v="8"/>
  </r>
  <r>
    <x v="1"/>
    <n v="1197831"/>
    <x v="30"/>
    <x v="1"/>
    <x v="33"/>
    <s v="Little Rock"/>
    <x v="4"/>
    <n v="0.6"/>
    <x v="45"/>
    <x v="193"/>
    <x v="222"/>
    <x v="2"/>
  </r>
  <r>
    <x v="1"/>
    <n v="1197831"/>
    <x v="30"/>
    <x v="1"/>
    <x v="33"/>
    <s v="Little Rock"/>
    <x v="5"/>
    <n v="0.65"/>
    <x v="28"/>
    <x v="85"/>
    <x v="108"/>
    <x v="8"/>
  </r>
  <r>
    <x v="1"/>
    <n v="1197831"/>
    <x v="31"/>
    <x v="1"/>
    <x v="33"/>
    <s v="Little Rock"/>
    <x v="0"/>
    <n v="0.6"/>
    <x v="22"/>
    <x v="72"/>
    <x v="4"/>
    <x v="8"/>
  </r>
  <r>
    <x v="1"/>
    <n v="1197831"/>
    <x v="31"/>
    <x v="1"/>
    <x v="33"/>
    <s v="Little Rock"/>
    <x v="1"/>
    <n v="0.55000000000000004"/>
    <x v="32"/>
    <x v="111"/>
    <x v="148"/>
    <x v="2"/>
  </r>
  <r>
    <x v="1"/>
    <n v="1197831"/>
    <x v="31"/>
    <x v="1"/>
    <x v="33"/>
    <s v="Little Rock"/>
    <x v="2"/>
    <n v="0.5"/>
    <x v="48"/>
    <x v="203"/>
    <x v="158"/>
    <x v="8"/>
  </r>
  <r>
    <x v="1"/>
    <n v="1197831"/>
    <x v="31"/>
    <x v="1"/>
    <x v="33"/>
    <s v="Little Rock"/>
    <x v="3"/>
    <n v="0.4"/>
    <x v="46"/>
    <x v="194"/>
    <x v="533"/>
    <x v="8"/>
  </r>
  <r>
    <x v="1"/>
    <n v="1197831"/>
    <x v="31"/>
    <x v="1"/>
    <x v="33"/>
    <s v="Little Rock"/>
    <x v="4"/>
    <n v="0.5"/>
    <x v="49"/>
    <x v="146"/>
    <x v="215"/>
    <x v="2"/>
  </r>
  <r>
    <x v="1"/>
    <n v="1197831"/>
    <x v="31"/>
    <x v="1"/>
    <x v="33"/>
    <s v="Little Rock"/>
    <x v="5"/>
    <n v="0.55000000000000004"/>
    <x v="34"/>
    <x v="356"/>
    <x v="967"/>
    <x v="8"/>
  </r>
  <r>
    <x v="1"/>
    <n v="1197831"/>
    <x v="170"/>
    <x v="1"/>
    <x v="33"/>
    <s v="Little Rock"/>
    <x v="0"/>
    <n v="0.5"/>
    <x v="31"/>
    <x v="79"/>
    <x v="200"/>
    <x v="8"/>
  </r>
  <r>
    <x v="1"/>
    <n v="1197831"/>
    <x v="170"/>
    <x v="1"/>
    <x v="33"/>
    <s v="Little Rock"/>
    <x v="1"/>
    <n v="0.40000000000000013"/>
    <x v="48"/>
    <x v="665"/>
    <x v="97"/>
    <x v="2"/>
  </r>
  <r>
    <x v="1"/>
    <n v="1197831"/>
    <x v="170"/>
    <x v="1"/>
    <x v="33"/>
    <s v="Little Rock"/>
    <x v="2"/>
    <n v="0.15000000000000008"/>
    <x v="35"/>
    <x v="666"/>
    <x v="1167"/>
    <x v="8"/>
  </r>
  <r>
    <x v="1"/>
    <n v="1197831"/>
    <x v="170"/>
    <x v="1"/>
    <x v="33"/>
    <s v="Little Rock"/>
    <x v="3"/>
    <n v="0.15000000000000008"/>
    <x v="44"/>
    <x v="667"/>
    <x v="1168"/>
    <x v="8"/>
  </r>
  <r>
    <x v="1"/>
    <n v="1197831"/>
    <x v="170"/>
    <x v="1"/>
    <x v="33"/>
    <s v="Little Rock"/>
    <x v="4"/>
    <n v="0.25000000000000006"/>
    <x v="44"/>
    <x v="472"/>
    <x v="1169"/>
    <x v="2"/>
  </r>
  <r>
    <x v="1"/>
    <n v="1197831"/>
    <x v="170"/>
    <x v="1"/>
    <x v="33"/>
    <s v="Little Rock"/>
    <x v="5"/>
    <n v="0.3000000000000001"/>
    <x v="45"/>
    <x v="509"/>
    <x v="1103"/>
    <x v="8"/>
  </r>
  <r>
    <x v="1"/>
    <n v="1197831"/>
    <x v="229"/>
    <x v="1"/>
    <x v="33"/>
    <s v="Little Rock"/>
    <x v="0"/>
    <n v="0.3000000000000001"/>
    <x v="28"/>
    <x v="570"/>
    <x v="1143"/>
    <x v="8"/>
  </r>
  <r>
    <x v="1"/>
    <n v="1197831"/>
    <x v="229"/>
    <x v="1"/>
    <x v="33"/>
    <s v="Little Rock"/>
    <x v="1"/>
    <n v="0.20000000000000012"/>
    <x v="45"/>
    <x v="668"/>
    <x v="1170"/>
    <x v="2"/>
  </r>
  <r>
    <x v="1"/>
    <n v="1197831"/>
    <x v="229"/>
    <x v="1"/>
    <x v="33"/>
    <s v="Little Rock"/>
    <x v="2"/>
    <n v="0.20000000000000012"/>
    <x v="38"/>
    <x v="669"/>
    <x v="1171"/>
    <x v="8"/>
  </r>
  <r>
    <x v="1"/>
    <n v="1197831"/>
    <x v="229"/>
    <x v="1"/>
    <x v="33"/>
    <s v="Little Rock"/>
    <x v="3"/>
    <n v="0.20000000000000012"/>
    <x v="41"/>
    <x v="670"/>
    <x v="1172"/>
    <x v="8"/>
  </r>
  <r>
    <x v="1"/>
    <n v="1197831"/>
    <x v="229"/>
    <x v="1"/>
    <x v="33"/>
    <s v="Little Rock"/>
    <x v="4"/>
    <n v="0.3000000000000001"/>
    <x v="41"/>
    <x v="525"/>
    <x v="1173"/>
    <x v="2"/>
  </r>
  <r>
    <x v="1"/>
    <n v="1197831"/>
    <x v="229"/>
    <x v="1"/>
    <x v="33"/>
    <s v="Little Rock"/>
    <x v="5"/>
    <n v="0.30000000000000004"/>
    <x v="46"/>
    <x v="663"/>
    <x v="362"/>
    <x v="8"/>
  </r>
  <r>
    <x v="1"/>
    <n v="1197831"/>
    <x v="34"/>
    <x v="1"/>
    <x v="33"/>
    <s v="Little Rock"/>
    <x v="0"/>
    <n v="0.25000000000000011"/>
    <x v="34"/>
    <x v="671"/>
    <x v="1174"/>
    <x v="8"/>
  </r>
  <r>
    <x v="1"/>
    <n v="1197831"/>
    <x v="34"/>
    <x v="1"/>
    <x v="33"/>
    <s v="Little Rock"/>
    <x v="1"/>
    <n v="0.15000000000000013"/>
    <x v="49"/>
    <x v="672"/>
    <x v="1175"/>
    <x v="2"/>
  </r>
  <r>
    <x v="1"/>
    <n v="1197831"/>
    <x v="34"/>
    <x v="1"/>
    <x v="33"/>
    <s v="Little Rock"/>
    <x v="2"/>
    <n v="0.25000000000000017"/>
    <x v="83"/>
    <x v="673"/>
    <x v="1176"/>
    <x v="8"/>
  </r>
  <r>
    <x v="1"/>
    <n v="1197831"/>
    <x v="34"/>
    <x v="1"/>
    <x v="33"/>
    <s v="Little Rock"/>
    <x v="3"/>
    <n v="0.55000000000000016"/>
    <x v="49"/>
    <x v="534"/>
    <x v="1177"/>
    <x v="8"/>
  </r>
  <r>
    <x v="1"/>
    <n v="1197831"/>
    <x v="34"/>
    <x v="1"/>
    <x v="33"/>
    <s v="Little Rock"/>
    <x v="4"/>
    <n v="0.75000000000000011"/>
    <x v="35"/>
    <x v="655"/>
    <x v="716"/>
    <x v="2"/>
  </r>
  <r>
    <x v="1"/>
    <n v="1197831"/>
    <x v="34"/>
    <x v="1"/>
    <x v="33"/>
    <s v="Little Rock"/>
    <x v="5"/>
    <n v="0.75"/>
    <x v="48"/>
    <x v="67"/>
    <x v="58"/>
    <x v="8"/>
  </r>
  <r>
    <x v="1"/>
    <n v="1197831"/>
    <x v="35"/>
    <x v="1"/>
    <x v="33"/>
    <s v="Little Rock"/>
    <x v="0"/>
    <n v="0.70000000000000007"/>
    <x v="23"/>
    <x v="242"/>
    <x v="35"/>
    <x v="8"/>
  </r>
  <r>
    <x v="1"/>
    <n v="1197831"/>
    <x v="35"/>
    <x v="1"/>
    <x v="33"/>
    <s v="Little Rock"/>
    <x v="1"/>
    <n v="0.60000000000000009"/>
    <x v="33"/>
    <x v="227"/>
    <x v="995"/>
    <x v="2"/>
  </r>
  <r>
    <x v="1"/>
    <n v="1197831"/>
    <x v="35"/>
    <x v="1"/>
    <x v="33"/>
    <s v="Little Rock"/>
    <x v="2"/>
    <n v="0.60000000000000009"/>
    <x v="48"/>
    <x v="223"/>
    <x v="1178"/>
    <x v="8"/>
  </r>
  <r>
    <x v="1"/>
    <n v="1197831"/>
    <x v="35"/>
    <x v="1"/>
    <x v="33"/>
    <s v="Little Rock"/>
    <x v="3"/>
    <n v="0.60000000000000009"/>
    <x v="46"/>
    <x v="470"/>
    <x v="318"/>
    <x v="8"/>
  </r>
  <r>
    <x v="1"/>
    <n v="1197831"/>
    <x v="35"/>
    <x v="1"/>
    <x v="33"/>
    <s v="Little Rock"/>
    <x v="4"/>
    <n v="0.70000000000000007"/>
    <x v="46"/>
    <x v="154"/>
    <x v="1004"/>
    <x v="2"/>
  </r>
  <r>
    <x v="1"/>
    <n v="1197831"/>
    <x v="35"/>
    <x v="1"/>
    <x v="33"/>
    <s v="Little Rock"/>
    <x v="5"/>
    <n v="0.75"/>
    <x v="33"/>
    <x v="674"/>
    <x v="1179"/>
    <x v="8"/>
  </r>
  <r>
    <x v="1"/>
    <n v="1197831"/>
    <x v="230"/>
    <x v="1"/>
    <x v="34"/>
    <s v="Oklahoma City"/>
    <x v="0"/>
    <n v="0.25000000000000006"/>
    <x v="21"/>
    <x v="559"/>
    <x v="1180"/>
    <x v="2"/>
  </r>
  <r>
    <x v="1"/>
    <n v="1197831"/>
    <x v="230"/>
    <x v="1"/>
    <x v="34"/>
    <s v="Oklahoma City"/>
    <x v="1"/>
    <n v="0.25000000000000006"/>
    <x v="45"/>
    <x v="504"/>
    <x v="871"/>
    <x v="2"/>
  </r>
  <r>
    <x v="1"/>
    <n v="1197831"/>
    <x v="230"/>
    <x v="1"/>
    <x v="34"/>
    <s v="Oklahoma City"/>
    <x v="2"/>
    <n v="0.15000000000000008"/>
    <x v="45"/>
    <x v="648"/>
    <x v="1181"/>
    <x v="2"/>
  </r>
  <r>
    <x v="1"/>
    <n v="1197831"/>
    <x v="230"/>
    <x v="1"/>
    <x v="34"/>
    <s v="Oklahoma City"/>
    <x v="3"/>
    <n v="0.2"/>
    <x v="41"/>
    <x v="122"/>
    <x v="594"/>
    <x v="2"/>
  </r>
  <r>
    <x v="1"/>
    <n v="1197831"/>
    <x v="230"/>
    <x v="1"/>
    <x v="34"/>
    <s v="Oklahoma City"/>
    <x v="4"/>
    <n v="0.35000000000000003"/>
    <x v="44"/>
    <x v="622"/>
    <x v="196"/>
    <x v="2"/>
  </r>
  <r>
    <x v="1"/>
    <n v="1197831"/>
    <x v="230"/>
    <x v="1"/>
    <x v="34"/>
    <s v="Oklahoma City"/>
    <x v="5"/>
    <n v="0.25000000000000006"/>
    <x v="45"/>
    <x v="504"/>
    <x v="871"/>
    <x v="2"/>
  </r>
  <r>
    <x v="1"/>
    <n v="1197831"/>
    <x v="231"/>
    <x v="1"/>
    <x v="34"/>
    <s v="Oklahoma City"/>
    <x v="0"/>
    <n v="0.25000000000000006"/>
    <x v="25"/>
    <x v="192"/>
    <x v="215"/>
    <x v="2"/>
  </r>
  <r>
    <x v="1"/>
    <n v="1197831"/>
    <x v="231"/>
    <x v="1"/>
    <x v="34"/>
    <s v="Oklahoma City"/>
    <x v="1"/>
    <n v="0.25000000000000006"/>
    <x v="44"/>
    <x v="472"/>
    <x v="1169"/>
    <x v="2"/>
  </r>
  <r>
    <x v="1"/>
    <n v="1197831"/>
    <x v="231"/>
    <x v="1"/>
    <x v="34"/>
    <s v="Oklahoma City"/>
    <x v="2"/>
    <n v="0.15000000000000008"/>
    <x v="49"/>
    <x v="675"/>
    <x v="1182"/>
    <x v="2"/>
  </r>
  <r>
    <x v="1"/>
    <n v="1197831"/>
    <x v="231"/>
    <x v="1"/>
    <x v="34"/>
    <s v="Oklahoma City"/>
    <x v="3"/>
    <n v="0.2"/>
    <x v="43"/>
    <x v="178"/>
    <x v="508"/>
    <x v="2"/>
  </r>
  <r>
    <x v="1"/>
    <n v="1197831"/>
    <x v="231"/>
    <x v="1"/>
    <x v="34"/>
    <s v="Oklahoma City"/>
    <x v="4"/>
    <n v="0.35000000000000003"/>
    <x v="38"/>
    <x v="121"/>
    <x v="185"/>
    <x v="2"/>
  </r>
  <r>
    <x v="1"/>
    <n v="1197831"/>
    <x v="231"/>
    <x v="1"/>
    <x v="34"/>
    <s v="Oklahoma City"/>
    <x v="5"/>
    <n v="0.2"/>
    <x v="46"/>
    <x v="406"/>
    <x v="912"/>
    <x v="2"/>
  </r>
  <r>
    <x v="1"/>
    <n v="1197831"/>
    <x v="92"/>
    <x v="1"/>
    <x v="34"/>
    <s v="Oklahoma City"/>
    <x v="0"/>
    <n v="0.2"/>
    <x v="63"/>
    <x v="676"/>
    <x v="1183"/>
    <x v="2"/>
  </r>
  <r>
    <x v="1"/>
    <n v="1197831"/>
    <x v="92"/>
    <x v="1"/>
    <x v="34"/>
    <s v="Oklahoma City"/>
    <x v="1"/>
    <n v="0.2"/>
    <x v="38"/>
    <x v="185"/>
    <x v="480"/>
    <x v="2"/>
  </r>
  <r>
    <x v="1"/>
    <n v="1197831"/>
    <x v="92"/>
    <x v="1"/>
    <x v="34"/>
    <s v="Oklahoma City"/>
    <x v="2"/>
    <n v="0.10000000000000002"/>
    <x v="44"/>
    <x v="677"/>
    <x v="1184"/>
    <x v="2"/>
  </r>
  <r>
    <x v="1"/>
    <n v="1197831"/>
    <x v="92"/>
    <x v="1"/>
    <x v="34"/>
    <s v="Oklahoma City"/>
    <x v="3"/>
    <n v="0.19999999999999996"/>
    <x v="39"/>
    <x v="678"/>
    <x v="1185"/>
    <x v="2"/>
  </r>
  <r>
    <x v="1"/>
    <n v="1197831"/>
    <x v="92"/>
    <x v="1"/>
    <x v="34"/>
    <s v="Oklahoma City"/>
    <x v="4"/>
    <n v="0.35000000000000009"/>
    <x v="43"/>
    <x v="314"/>
    <x v="496"/>
    <x v="2"/>
  </r>
  <r>
    <x v="1"/>
    <n v="1197831"/>
    <x v="92"/>
    <x v="1"/>
    <x v="34"/>
    <s v="Oklahoma City"/>
    <x v="5"/>
    <n v="0.25"/>
    <x v="44"/>
    <x v="143"/>
    <x v="276"/>
    <x v="2"/>
  </r>
  <r>
    <x v="1"/>
    <n v="1197831"/>
    <x v="93"/>
    <x v="1"/>
    <x v="34"/>
    <s v="Oklahoma City"/>
    <x v="0"/>
    <n v="0.25"/>
    <x v="24"/>
    <x v="142"/>
    <x v="209"/>
    <x v="2"/>
  </r>
  <r>
    <x v="1"/>
    <n v="1197831"/>
    <x v="93"/>
    <x v="1"/>
    <x v="34"/>
    <s v="Oklahoma City"/>
    <x v="1"/>
    <n v="0.25"/>
    <x v="41"/>
    <x v="118"/>
    <x v="294"/>
    <x v="2"/>
  </r>
  <r>
    <x v="1"/>
    <n v="1197831"/>
    <x v="93"/>
    <x v="1"/>
    <x v="34"/>
    <s v="Oklahoma City"/>
    <x v="2"/>
    <n v="0.15000000000000002"/>
    <x v="41"/>
    <x v="309"/>
    <x v="1186"/>
    <x v="2"/>
  </r>
  <r>
    <x v="1"/>
    <n v="1197831"/>
    <x v="93"/>
    <x v="1"/>
    <x v="34"/>
    <s v="Oklahoma City"/>
    <x v="3"/>
    <n v="0.19999999999999996"/>
    <x v="36"/>
    <x v="660"/>
    <x v="1187"/>
    <x v="2"/>
  </r>
  <r>
    <x v="1"/>
    <n v="1197831"/>
    <x v="93"/>
    <x v="1"/>
    <x v="34"/>
    <s v="Oklahoma City"/>
    <x v="4"/>
    <n v="0.4"/>
    <x v="43"/>
    <x v="128"/>
    <x v="193"/>
    <x v="2"/>
  </r>
  <r>
    <x v="1"/>
    <n v="1197831"/>
    <x v="93"/>
    <x v="1"/>
    <x v="34"/>
    <s v="Oklahoma City"/>
    <x v="5"/>
    <n v="0.30000000000000004"/>
    <x v="49"/>
    <x v="395"/>
    <x v="189"/>
    <x v="2"/>
  </r>
  <r>
    <x v="1"/>
    <n v="1197831"/>
    <x v="120"/>
    <x v="1"/>
    <x v="34"/>
    <s v="Oklahoma City"/>
    <x v="0"/>
    <n v="0.4"/>
    <x v="82"/>
    <x v="679"/>
    <x v="1188"/>
    <x v="2"/>
  </r>
  <r>
    <x v="1"/>
    <n v="1197831"/>
    <x v="120"/>
    <x v="1"/>
    <x v="34"/>
    <s v="Oklahoma City"/>
    <x v="1"/>
    <n v="0.4"/>
    <x v="35"/>
    <x v="130"/>
    <x v="195"/>
    <x v="2"/>
  </r>
  <r>
    <x v="1"/>
    <n v="1197831"/>
    <x v="120"/>
    <x v="1"/>
    <x v="34"/>
    <s v="Oklahoma City"/>
    <x v="2"/>
    <n v="0.35000000000000003"/>
    <x v="44"/>
    <x v="622"/>
    <x v="196"/>
    <x v="2"/>
  </r>
  <r>
    <x v="1"/>
    <n v="1197831"/>
    <x v="120"/>
    <x v="1"/>
    <x v="34"/>
    <s v="Oklahoma City"/>
    <x v="3"/>
    <n v="0.35000000000000003"/>
    <x v="41"/>
    <x v="320"/>
    <x v="272"/>
    <x v="2"/>
  </r>
  <r>
    <x v="1"/>
    <n v="1197831"/>
    <x v="120"/>
    <x v="1"/>
    <x v="34"/>
    <s v="Oklahoma City"/>
    <x v="4"/>
    <n v="0.44999999999999996"/>
    <x v="38"/>
    <x v="680"/>
    <x v="1189"/>
    <x v="2"/>
  </r>
  <r>
    <x v="1"/>
    <n v="1197831"/>
    <x v="120"/>
    <x v="1"/>
    <x v="34"/>
    <s v="Oklahoma City"/>
    <x v="5"/>
    <n v="0.44999999999999996"/>
    <x v="46"/>
    <x v="199"/>
    <x v="1138"/>
    <x v="2"/>
  </r>
  <r>
    <x v="1"/>
    <n v="1197831"/>
    <x v="232"/>
    <x v="1"/>
    <x v="34"/>
    <s v="Oklahoma City"/>
    <x v="0"/>
    <n v="0.39999999999999997"/>
    <x v="31"/>
    <x v="336"/>
    <x v="1190"/>
    <x v="2"/>
  </r>
  <r>
    <x v="1"/>
    <n v="1197831"/>
    <x v="232"/>
    <x v="1"/>
    <x v="34"/>
    <s v="Oklahoma City"/>
    <x v="1"/>
    <n v="0.35000000000000003"/>
    <x v="46"/>
    <x v="165"/>
    <x v="289"/>
    <x v="2"/>
  </r>
  <r>
    <x v="1"/>
    <n v="1197831"/>
    <x v="232"/>
    <x v="1"/>
    <x v="34"/>
    <s v="Oklahoma City"/>
    <x v="2"/>
    <n v="0.4"/>
    <x v="49"/>
    <x v="147"/>
    <x v="217"/>
    <x v="2"/>
  </r>
  <r>
    <x v="1"/>
    <n v="1197831"/>
    <x v="232"/>
    <x v="1"/>
    <x v="34"/>
    <s v="Oklahoma City"/>
    <x v="3"/>
    <n v="0.4"/>
    <x v="35"/>
    <x v="130"/>
    <x v="195"/>
    <x v="2"/>
  </r>
  <r>
    <x v="1"/>
    <n v="1197831"/>
    <x v="232"/>
    <x v="1"/>
    <x v="34"/>
    <s v="Oklahoma City"/>
    <x v="4"/>
    <n v="0.54999999999999993"/>
    <x v="35"/>
    <x v="409"/>
    <x v="1191"/>
    <x v="2"/>
  </r>
  <r>
    <x v="1"/>
    <n v="1197831"/>
    <x v="232"/>
    <x v="1"/>
    <x v="34"/>
    <s v="Oklahoma City"/>
    <x v="5"/>
    <n v="0.6"/>
    <x v="32"/>
    <x v="52"/>
    <x v="56"/>
    <x v="2"/>
  </r>
  <r>
    <x v="1"/>
    <n v="1197831"/>
    <x v="96"/>
    <x v="1"/>
    <x v="34"/>
    <s v="Oklahoma City"/>
    <x v="0"/>
    <n v="0.54999999999999993"/>
    <x v="22"/>
    <x v="353"/>
    <x v="1192"/>
    <x v="2"/>
  </r>
  <r>
    <x v="1"/>
    <n v="1197831"/>
    <x v="96"/>
    <x v="1"/>
    <x v="34"/>
    <s v="Oklahoma City"/>
    <x v="1"/>
    <n v="0.5"/>
    <x v="33"/>
    <x v="43"/>
    <x v="47"/>
    <x v="2"/>
  </r>
  <r>
    <x v="1"/>
    <n v="1197831"/>
    <x v="96"/>
    <x v="1"/>
    <x v="34"/>
    <s v="Oklahoma City"/>
    <x v="2"/>
    <n v="0.45"/>
    <x v="45"/>
    <x v="151"/>
    <x v="353"/>
    <x v="2"/>
  </r>
  <r>
    <x v="1"/>
    <n v="1197831"/>
    <x v="96"/>
    <x v="1"/>
    <x v="34"/>
    <s v="Oklahoma City"/>
    <x v="3"/>
    <n v="0.45"/>
    <x v="49"/>
    <x v="198"/>
    <x v="305"/>
    <x v="2"/>
  </r>
  <r>
    <x v="1"/>
    <n v="1197831"/>
    <x v="96"/>
    <x v="1"/>
    <x v="34"/>
    <s v="Oklahoma City"/>
    <x v="4"/>
    <n v="0.6"/>
    <x v="46"/>
    <x v="212"/>
    <x v="226"/>
    <x v="2"/>
  </r>
  <r>
    <x v="1"/>
    <n v="1197831"/>
    <x v="96"/>
    <x v="1"/>
    <x v="34"/>
    <s v="Oklahoma City"/>
    <x v="5"/>
    <n v="0.65"/>
    <x v="24"/>
    <x v="82"/>
    <x v="117"/>
    <x v="2"/>
  </r>
  <r>
    <x v="1"/>
    <n v="1197831"/>
    <x v="97"/>
    <x v="1"/>
    <x v="34"/>
    <s v="Oklahoma City"/>
    <x v="0"/>
    <n v="0.6"/>
    <x v="26"/>
    <x v="87"/>
    <x v="108"/>
    <x v="2"/>
  </r>
  <r>
    <x v="1"/>
    <n v="1197831"/>
    <x v="97"/>
    <x v="1"/>
    <x v="34"/>
    <s v="Oklahoma City"/>
    <x v="1"/>
    <n v="0.55000000000000004"/>
    <x v="33"/>
    <x v="256"/>
    <x v="986"/>
    <x v="2"/>
  </r>
  <r>
    <x v="1"/>
    <n v="1197831"/>
    <x v="97"/>
    <x v="1"/>
    <x v="34"/>
    <s v="Oklahoma City"/>
    <x v="2"/>
    <n v="0.5"/>
    <x v="45"/>
    <x v="157"/>
    <x v="963"/>
    <x v="2"/>
  </r>
  <r>
    <x v="1"/>
    <n v="1197831"/>
    <x v="97"/>
    <x v="1"/>
    <x v="34"/>
    <s v="Oklahoma City"/>
    <x v="3"/>
    <n v="0.4"/>
    <x v="49"/>
    <x v="147"/>
    <x v="217"/>
    <x v="2"/>
  </r>
  <r>
    <x v="1"/>
    <n v="1197831"/>
    <x v="97"/>
    <x v="1"/>
    <x v="34"/>
    <s v="Oklahoma City"/>
    <x v="4"/>
    <n v="0.5"/>
    <x v="35"/>
    <x v="140"/>
    <x v="676"/>
    <x v="2"/>
  </r>
  <r>
    <x v="1"/>
    <n v="1197831"/>
    <x v="97"/>
    <x v="1"/>
    <x v="34"/>
    <s v="Oklahoma City"/>
    <x v="5"/>
    <n v="0.55000000000000004"/>
    <x v="32"/>
    <x v="111"/>
    <x v="148"/>
    <x v="2"/>
  </r>
  <r>
    <x v="1"/>
    <n v="1197831"/>
    <x v="122"/>
    <x v="1"/>
    <x v="34"/>
    <s v="Oklahoma City"/>
    <x v="0"/>
    <n v="0.5"/>
    <x v="21"/>
    <x v="80"/>
    <x v="865"/>
    <x v="2"/>
  </r>
  <r>
    <x v="1"/>
    <n v="1197831"/>
    <x v="122"/>
    <x v="1"/>
    <x v="34"/>
    <s v="Oklahoma City"/>
    <x v="1"/>
    <n v="0.40000000000000013"/>
    <x v="45"/>
    <x v="681"/>
    <x v="139"/>
    <x v="2"/>
  </r>
  <r>
    <x v="1"/>
    <n v="1197831"/>
    <x v="122"/>
    <x v="1"/>
    <x v="34"/>
    <s v="Oklahoma City"/>
    <x v="2"/>
    <n v="0.15000000000000008"/>
    <x v="44"/>
    <x v="667"/>
    <x v="1193"/>
    <x v="2"/>
  </r>
  <r>
    <x v="1"/>
    <n v="1197831"/>
    <x v="122"/>
    <x v="1"/>
    <x v="34"/>
    <s v="Oklahoma City"/>
    <x v="3"/>
    <n v="0.15000000000000008"/>
    <x v="38"/>
    <x v="682"/>
    <x v="1194"/>
    <x v="2"/>
  </r>
  <r>
    <x v="1"/>
    <n v="1197831"/>
    <x v="122"/>
    <x v="1"/>
    <x v="34"/>
    <s v="Oklahoma City"/>
    <x v="4"/>
    <n v="0.25000000000000006"/>
    <x v="38"/>
    <x v="469"/>
    <x v="1195"/>
    <x v="2"/>
  </r>
  <r>
    <x v="1"/>
    <n v="1197831"/>
    <x v="122"/>
    <x v="1"/>
    <x v="34"/>
    <s v="Oklahoma City"/>
    <x v="5"/>
    <n v="0.3000000000000001"/>
    <x v="46"/>
    <x v="683"/>
    <x v="1196"/>
    <x v="2"/>
  </r>
  <r>
    <x v="1"/>
    <n v="1197831"/>
    <x v="233"/>
    <x v="1"/>
    <x v="34"/>
    <s v="Oklahoma City"/>
    <x v="0"/>
    <n v="0.3000000000000001"/>
    <x v="24"/>
    <x v="665"/>
    <x v="97"/>
    <x v="2"/>
  </r>
  <r>
    <x v="1"/>
    <n v="1197831"/>
    <x v="233"/>
    <x v="1"/>
    <x v="34"/>
    <s v="Oklahoma City"/>
    <x v="1"/>
    <n v="0.20000000000000012"/>
    <x v="46"/>
    <x v="684"/>
    <x v="1197"/>
    <x v="2"/>
  </r>
  <r>
    <x v="1"/>
    <n v="1197831"/>
    <x v="233"/>
    <x v="1"/>
    <x v="34"/>
    <s v="Oklahoma City"/>
    <x v="2"/>
    <n v="0.20000000000000012"/>
    <x v="41"/>
    <x v="670"/>
    <x v="1198"/>
    <x v="2"/>
  </r>
  <r>
    <x v="1"/>
    <n v="1197831"/>
    <x v="233"/>
    <x v="1"/>
    <x v="34"/>
    <s v="Oklahoma City"/>
    <x v="3"/>
    <n v="0.20000000000000012"/>
    <x v="37"/>
    <x v="685"/>
    <x v="1199"/>
    <x v="2"/>
  </r>
  <r>
    <x v="1"/>
    <n v="1197831"/>
    <x v="233"/>
    <x v="1"/>
    <x v="34"/>
    <s v="Oklahoma City"/>
    <x v="4"/>
    <n v="0.3000000000000001"/>
    <x v="37"/>
    <x v="648"/>
    <x v="1181"/>
    <x v="2"/>
  </r>
  <r>
    <x v="1"/>
    <n v="1197831"/>
    <x v="233"/>
    <x v="1"/>
    <x v="34"/>
    <s v="Oklahoma City"/>
    <x v="5"/>
    <n v="0.30000000000000004"/>
    <x v="49"/>
    <x v="395"/>
    <x v="189"/>
    <x v="2"/>
  </r>
  <r>
    <x v="1"/>
    <n v="1197831"/>
    <x v="100"/>
    <x v="1"/>
    <x v="34"/>
    <s v="Oklahoma City"/>
    <x v="0"/>
    <n v="0.25000000000000011"/>
    <x v="32"/>
    <x v="531"/>
    <x v="903"/>
    <x v="2"/>
  </r>
  <r>
    <x v="1"/>
    <n v="1197831"/>
    <x v="100"/>
    <x v="1"/>
    <x v="34"/>
    <s v="Oklahoma City"/>
    <x v="1"/>
    <n v="0.15000000000000013"/>
    <x v="35"/>
    <x v="686"/>
    <x v="1200"/>
    <x v="2"/>
  </r>
  <r>
    <x v="1"/>
    <n v="1197831"/>
    <x v="100"/>
    <x v="1"/>
    <x v="34"/>
    <s v="Oklahoma City"/>
    <x v="2"/>
    <n v="0.25000000000000017"/>
    <x v="77"/>
    <x v="650"/>
    <x v="1201"/>
    <x v="2"/>
  </r>
  <r>
    <x v="1"/>
    <n v="1197831"/>
    <x v="100"/>
    <x v="1"/>
    <x v="34"/>
    <s v="Oklahoma City"/>
    <x v="3"/>
    <n v="0.55000000000000016"/>
    <x v="35"/>
    <x v="687"/>
    <x v="1202"/>
    <x v="2"/>
  </r>
  <r>
    <x v="1"/>
    <n v="1197831"/>
    <x v="100"/>
    <x v="1"/>
    <x v="34"/>
    <s v="Oklahoma City"/>
    <x v="4"/>
    <n v="0.75000000000000011"/>
    <x v="44"/>
    <x v="528"/>
    <x v="407"/>
    <x v="2"/>
  </r>
  <r>
    <x v="1"/>
    <n v="1197831"/>
    <x v="100"/>
    <x v="1"/>
    <x v="34"/>
    <s v="Oklahoma City"/>
    <x v="5"/>
    <n v="0.75"/>
    <x v="45"/>
    <x v="48"/>
    <x v="52"/>
    <x v="2"/>
  </r>
  <r>
    <x v="1"/>
    <n v="1197831"/>
    <x v="101"/>
    <x v="1"/>
    <x v="34"/>
    <s v="Oklahoma City"/>
    <x v="0"/>
    <n v="0.70000000000000007"/>
    <x v="25"/>
    <x v="81"/>
    <x v="114"/>
    <x v="2"/>
  </r>
  <r>
    <x v="1"/>
    <n v="1197831"/>
    <x v="101"/>
    <x v="1"/>
    <x v="34"/>
    <s v="Oklahoma City"/>
    <x v="1"/>
    <n v="0.60000000000000009"/>
    <x v="47"/>
    <x v="218"/>
    <x v="104"/>
    <x v="2"/>
  </r>
  <r>
    <x v="1"/>
    <n v="1197831"/>
    <x v="101"/>
    <x v="1"/>
    <x v="34"/>
    <s v="Oklahoma City"/>
    <x v="2"/>
    <n v="0.60000000000000009"/>
    <x v="45"/>
    <x v="162"/>
    <x v="231"/>
    <x v="2"/>
  </r>
  <r>
    <x v="1"/>
    <n v="1197831"/>
    <x v="101"/>
    <x v="1"/>
    <x v="34"/>
    <s v="Oklahoma City"/>
    <x v="3"/>
    <n v="0.60000000000000009"/>
    <x v="49"/>
    <x v="166"/>
    <x v="149"/>
    <x v="2"/>
  </r>
  <r>
    <x v="1"/>
    <n v="1197831"/>
    <x v="101"/>
    <x v="1"/>
    <x v="34"/>
    <s v="Oklahoma City"/>
    <x v="4"/>
    <n v="0.70000000000000007"/>
    <x v="49"/>
    <x v="193"/>
    <x v="222"/>
    <x v="2"/>
  </r>
  <r>
    <x v="1"/>
    <n v="1197831"/>
    <x v="101"/>
    <x v="1"/>
    <x v="34"/>
    <s v="Oklahoma City"/>
    <x v="5"/>
    <n v="0.75"/>
    <x v="47"/>
    <x v="61"/>
    <x v="150"/>
    <x v="2"/>
  </r>
  <r>
    <x v="0"/>
    <n v="1185732"/>
    <x v="78"/>
    <x v="3"/>
    <x v="35"/>
    <s v="Wichita"/>
    <x v="0"/>
    <n v="0.4"/>
    <x v="34"/>
    <x v="235"/>
    <x v="590"/>
    <x v="2"/>
  </r>
  <r>
    <x v="0"/>
    <n v="1185732"/>
    <x v="78"/>
    <x v="3"/>
    <x v="35"/>
    <s v="Wichita"/>
    <x v="1"/>
    <n v="0.4"/>
    <x v="35"/>
    <x v="130"/>
    <x v="285"/>
    <x v="1"/>
  </r>
  <r>
    <x v="0"/>
    <n v="1185732"/>
    <x v="78"/>
    <x v="3"/>
    <x v="35"/>
    <s v="Wichita"/>
    <x v="2"/>
    <n v="0.30000000000000004"/>
    <x v="35"/>
    <x v="188"/>
    <x v="966"/>
    <x v="1"/>
  </r>
  <r>
    <x v="0"/>
    <n v="1185732"/>
    <x v="78"/>
    <x v="3"/>
    <x v="35"/>
    <s v="Wichita"/>
    <x v="3"/>
    <n v="0.35000000000000003"/>
    <x v="36"/>
    <x v="620"/>
    <x v="506"/>
    <x v="1"/>
  </r>
  <r>
    <x v="0"/>
    <n v="1185732"/>
    <x v="78"/>
    <x v="3"/>
    <x v="35"/>
    <s v="Wichita"/>
    <x v="4"/>
    <n v="0.49999999999999994"/>
    <x v="37"/>
    <x v="688"/>
    <x v="1203"/>
    <x v="2"/>
  </r>
  <r>
    <x v="0"/>
    <n v="1185732"/>
    <x v="78"/>
    <x v="3"/>
    <x v="35"/>
    <s v="Wichita"/>
    <x v="5"/>
    <n v="0.4"/>
    <x v="35"/>
    <x v="130"/>
    <x v="1098"/>
    <x v="8"/>
  </r>
  <r>
    <x v="0"/>
    <n v="1185732"/>
    <x v="1"/>
    <x v="3"/>
    <x v="35"/>
    <s v="Wichita"/>
    <x v="0"/>
    <n v="0.4"/>
    <x v="28"/>
    <x v="193"/>
    <x v="222"/>
    <x v="2"/>
  </r>
  <r>
    <x v="0"/>
    <n v="1185732"/>
    <x v="1"/>
    <x v="3"/>
    <x v="35"/>
    <s v="Wichita"/>
    <x v="1"/>
    <n v="0.4"/>
    <x v="37"/>
    <x v="135"/>
    <x v="193"/>
    <x v="1"/>
  </r>
  <r>
    <x v="0"/>
    <n v="1185732"/>
    <x v="1"/>
    <x v="3"/>
    <x v="35"/>
    <s v="Wichita"/>
    <x v="2"/>
    <n v="0.30000000000000004"/>
    <x v="38"/>
    <x v="318"/>
    <x v="491"/>
    <x v="1"/>
  </r>
  <r>
    <x v="0"/>
    <n v="1185732"/>
    <x v="1"/>
    <x v="3"/>
    <x v="35"/>
    <s v="Wichita"/>
    <x v="3"/>
    <n v="0.35000000000000003"/>
    <x v="39"/>
    <x v="367"/>
    <x v="1186"/>
    <x v="1"/>
  </r>
  <r>
    <x v="0"/>
    <n v="1185732"/>
    <x v="1"/>
    <x v="3"/>
    <x v="35"/>
    <s v="Wichita"/>
    <x v="4"/>
    <n v="0.49999999999999994"/>
    <x v="37"/>
    <x v="688"/>
    <x v="1203"/>
    <x v="2"/>
  </r>
  <r>
    <x v="0"/>
    <n v="1185732"/>
    <x v="1"/>
    <x v="3"/>
    <x v="35"/>
    <s v="Wichita"/>
    <x v="5"/>
    <n v="0.35"/>
    <x v="35"/>
    <x v="119"/>
    <x v="195"/>
    <x v="8"/>
  </r>
  <r>
    <x v="0"/>
    <n v="1185732"/>
    <x v="234"/>
    <x v="3"/>
    <x v="35"/>
    <s v="Wichita"/>
    <x v="0"/>
    <n v="0.4"/>
    <x v="40"/>
    <x v="689"/>
    <x v="1204"/>
    <x v="2"/>
  </r>
  <r>
    <x v="0"/>
    <n v="1185732"/>
    <x v="234"/>
    <x v="3"/>
    <x v="35"/>
    <s v="Wichita"/>
    <x v="1"/>
    <n v="0.4"/>
    <x v="41"/>
    <x v="134"/>
    <x v="512"/>
    <x v="1"/>
  </r>
  <r>
    <x v="0"/>
    <n v="1185732"/>
    <x v="234"/>
    <x v="3"/>
    <x v="35"/>
    <s v="Wichita"/>
    <x v="2"/>
    <n v="0.30000000000000004"/>
    <x v="38"/>
    <x v="318"/>
    <x v="491"/>
    <x v="1"/>
  </r>
  <r>
    <x v="0"/>
    <n v="1185732"/>
    <x v="234"/>
    <x v="3"/>
    <x v="35"/>
    <s v="Wichita"/>
    <x v="3"/>
    <n v="0.35"/>
    <x v="42"/>
    <x v="327"/>
    <x v="611"/>
    <x v="1"/>
  </r>
  <r>
    <x v="0"/>
    <n v="1185732"/>
    <x v="234"/>
    <x v="3"/>
    <x v="35"/>
    <s v="Wichita"/>
    <x v="4"/>
    <n v="0.5"/>
    <x v="36"/>
    <x v="143"/>
    <x v="276"/>
    <x v="2"/>
  </r>
  <r>
    <x v="0"/>
    <n v="1185732"/>
    <x v="234"/>
    <x v="3"/>
    <x v="35"/>
    <s v="Wichita"/>
    <x v="5"/>
    <n v="0.4"/>
    <x v="38"/>
    <x v="124"/>
    <x v="204"/>
    <x v="8"/>
  </r>
  <r>
    <x v="0"/>
    <n v="1185732"/>
    <x v="235"/>
    <x v="3"/>
    <x v="35"/>
    <s v="Wichita"/>
    <x v="0"/>
    <n v="0.4"/>
    <x v="32"/>
    <x v="207"/>
    <x v="149"/>
    <x v="2"/>
  </r>
  <r>
    <x v="0"/>
    <n v="1185732"/>
    <x v="235"/>
    <x v="3"/>
    <x v="35"/>
    <s v="Wichita"/>
    <x v="1"/>
    <n v="0.4"/>
    <x v="43"/>
    <x v="128"/>
    <x v="295"/>
    <x v="1"/>
  </r>
  <r>
    <x v="0"/>
    <n v="1185732"/>
    <x v="235"/>
    <x v="3"/>
    <x v="35"/>
    <s v="Wichita"/>
    <x v="2"/>
    <n v="0.30000000000000004"/>
    <x v="43"/>
    <x v="362"/>
    <x v="190"/>
    <x v="1"/>
  </r>
  <r>
    <x v="0"/>
    <n v="1185732"/>
    <x v="235"/>
    <x v="3"/>
    <x v="35"/>
    <s v="Wichita"/>
    <x v="3"/>
    <n v="0.35"/>
    <x v="42"/>
    <x v="327"/>
    <x v="611"/>
    <x v="1"/>
  </r>
  <r>
    <x v="0"/>
    <n v="1185732"/>
    <x v="235"/>
    <x v="3"/>
    <x v="35"/>
    <s v="Wichita"/>
    <x v="4"/>
    <n v="0.6"/>
    <x v="39"/>
    <x v="128"/>
    <x v="193"/>
    <x v="2"/>
  </r>
  <r>
    <x v="0"/>
    <n v="1185732"/>
    <x v="235"/>
    <x v="3"/>
    <x v="35"/>
    <s v="Wichita"/>
    <x v="5"/>
    <n v="0.5"/>
    <x v="38"/>
    <x v="127"/>
    <x v="354"/>
    <x v="8"/>
  </r>
  <r>
    <x v="0"/>
    <n v="1185732"/>
    <x v="236"/>
    <x v="3"/>
    <x v="35"/>
    <s v="Wichita"/>
    <x v="0"/>
    <n v="0.6"/>
    <x v="40"/>
    <x v="129"/>
    <x v="1205"/>
    <x v="2"/>
  </r>
  <r>
    <x v="0"/>
    <n v="1185732"/>
    <x v="236"/>
    <x v="3"/>
    <x v="35"/>
    <s v="Wichita"/>
    <x v="1"/>
    <n v="0.5"/>
    <x v="41"/>
    <x v="123"/>
    <x v="229"/>
    <x v="1"/>
  </r>
  <r>
    <x v="0"/>
    <n v="1185732"/>
    <x v="236"/>
    <x v="3"/>
    <x v="35"/>
    <s v="Wichita"/>
    <x v="2"/>
    <n v="0.45"/>
    <x v="37"/>
    <x v="120"/>
    <x v="678"/>
    <x v="1"/>
  </r>
  <r>
    <x v="0"/>
    <n v="1185732"/>
    <x v="236"/>
    <x v="3"/>
    <x v="35"/>
    <s v="Wichita"/>
    <x v="3"/>
    <n v="0.45"/>
    <x v="39"/>
    <x v="185"/>
    <x v="190"/>
    <x v="1"/>
  </r>
  <r>
    <x v="0"/>
    <n v="1185732"/>
    <x v="236"/>
    <x v="3"/>
    <x v="35"/>
    <s v="Wichita"/>
    <x v="4"/>
    <n v="0.54999999999999993"/>
    <x v="36"/>
    <x v="179"/>
    <x v="268"/>
    <x v="2"/>
  </r>
  <r>
    <x v="0"/>
    <n v="1185732"/>
    <x v="236"/>
    <x v="3"/>
    <x v="35"/>
    <s v="Wichita"/>
    <x v="5"/>
    <n v="0.6"/>
    <x v="44"/>
    <x v="146"/>
    <x v="51"/>
    <x v="8"/>
  </r>
  <r>
    <x v="0"/>
    <n v="1185732"/>
    <x v="5"/>
    <x v="3"/>
    <x v="35"/>
    <s v="Wichita"/>
    <x v="0"/>
    <n v="0.45"/>
    <x v="24"/>
    <x v="39"/>
    <x v="42"/>
    <x v="2"/>
  </r>
  <r>
    <x v="0"/>
    <n v="1185732"/>
    <x v="5"/>
    <x v="3"/>
    <x v="35"/>
    <s v="Wichita"/>
    <x v="1"/>
    <n v="0.40000000000000008"/>
    <x v="44"/>
    <x v="322"/>
    <x v="504"/>
    <x v="1"/>
  </r>
  <r>
    <x v="0"/>
    <n v="1185732"/>
    <x v="5"/>
    <x v="3"/>
    <x v="35"/>
    <s v="Wichita"/>
    <x v="2"/>
    <n v="0.35000000000000003"/>
    <x v="41"/>
    <x v="320"/>
    <x v="495"/>
    <x v="1"/>
  </r>
  <r>
    <x v="0"/>
    <n v="1185732"/>
    <x v="5"/>
    <x v="3"/>
    <x v="35"/>
    <s v="Wichita"/>
    <x v="3"/>
    <n v="0.35000000000000003"/>
    <x v="37"/>
    <x v="181"/>
    <x v="496"/>
    <x v="1"/>
  </r>
  <r>
    <x v="0"/>
    <n v="1185732"/>
    <x v="5"/>
    <x v="3"/>
    <x v="35"/>
    <s v="Wichita"/>
    <x v="4"/>
    <n v="0.45"/>
    <x v="37"/>
    <x v="120"/>
    <x v="185"/>
    <x v="2"/>
  </r>
  <r>
    <x v="0"/>
    <n v="1185732"/>
    <x v="5"/>
    <x v="3"/>
    <x v="35"/>
    <s v="Wichita"/>
    <x v="5"/>
    <n v="0.55000000000000004"/>
    <x v="46"/>
    <x v="255"/>
    <x v="316"/>
    <x v="8"/>
  </r>
  <r>
    <x v="0"/>
    <n v="1185732"/>
    <x v="237"/>
    <x v="3"/>
    <x v="35"/>
    <s v="Wichita"/>
    <x v="0"/>
    <n v="0.5"/>
    <x v="21"/>
    <x v="80"/>
    <x v="865"/>
    <x v="2"/>
  </r>
  <r>
    <x v="0"/>
    <n v="1185732"/>
    <x v="237"/>
    <x v="3"/>
    <x v="35"/>
    <s v="Wichita"/>
    <x v="1"/>
    <n v="0.45000000000000007"/>
    <x v="49"/>
    <x v="139"/>
    <x v="498"/>
    <x v="1"/>
  </r>
  <r>
    <x v="0"/>
    <n v="1185732"/>
    <x v="237"/>
    <x v="3"/>
    <x v="35"/>
    <s v="Wichita"/>
    <x v="2"/>
    <n v="0.4"/>
    <x v="38"/>
    <x v="124"/>
    <x v="499"/>
    <x v="1"/>
  </r>
  <r>
    <x v="0"/>
    <n v="1185732"/>
    <x v="237"/>
    <x v="3"/>
    <x v="35"/>
    <s v="Wichita"/>
    <x v="3"/>
    <n v="0.4"/>
    <x v="37"/>
    <x v="135"/>
    <x v="193"/>
    <x v="1"/>
  </r>
  <r>
    <x v="0"/>
    <n v="1185732"/>
    <x v="237"/>
    <x v="3"/>
    <x v="35"/>
    <s v="Wichita"/>
    <x v="4"/>
    <n v="0.5"/>
    <x v="41"/>
    <x v="123"/>
    <x v="188"/>
    <x v="2"/>
  </r>
  <r>
    <x v="0"/>
    <n v="1185732"/>
    <x v="237"/>
    <x v="3"/>
    <x v="35"/>
    <s v="Wichita"/>
    <x v="5"/>
    <n v="0.55000000000000004"/>
    <x v="48"/>
    <x v="138"/>
    <x v="543"/>
    <x v="8"/>
  </r>
  <r>
    <x v="0"/>
    <n v="1185732"/>
    <x v="238"/>
    <x v="3"/>
    <x v="35"/>
    <s v="Wichita"/>
    <x v="0"/>
    <n v="0.5"/>
    <x v="28"/>
    <x v="48"/>
    <x v="52"/>
    <x v="2"/>
  </r>
  <r>
    <x v="0"/>
    <n v="1185732"/>
    <x v="238"/>
    <x v="3"/>
    <x v="35"/>
    <s v="Wichita"/>
    <x v="1"/>
    <n v="0.45000000000000007"/>
    <x v="49"/>
    <x v="139"/>
    <x v="498"/>
    <x v="1"/>
  </r>
  <r>
    <x v="0"/>
    <n v="1185732"/>
    <x v="238"/>
    <x v="3"/>
    <x v="35"/>
    <s v="Wichita"/>
    <x v="2"/>
    <n v="0.4"/>
    <x v="38"/>
    <x v="124"/>
    <x v="499"/>
    <x v="1"/>
  </r>
  <r>
    <x v="0"/>
    <n v="1185732"/>
    <x v="238"/>
    <x v="3"/>
    <x v="35"/>
    <s v="Wichita"/>
    <x v="3"/>
    <n v="0.4"/>
    <x v="41"/>
    <x v="134"/>
    <x v="512"/>
    <x v="1"/>
  </r>
  <r>
    <x v="0"/>
    <n v="1185732"/>
    <x v="238"/>
    <x v="3"/>
    <x v="35"/>
    <s v="Wichita"/>
    <x v="4"/>
    <n v="0.5"/>
    <x v="37"/>
    <x v="131"/>
    <x v="196"/>
    <x v="2"/>
  </r>
  <r>
    <x v="0"/>
    <n v="1185732"/>
    <x v="238"/>
    <x v="3"/>
    <x v="35"/>
    <s v="Wichita"/>
    <x v="5"/>
    <n v="0.55000000000000004"/>
    <x v="45"/>
    <x v="136"/>
    <x v="356"/>
    <x v="8"/>
  </r>
  <r>
    <x v="0"/>
    <n v="1185732"/>
    <x v="239"/>
    <x v="3"/>
    <x v="35"/>
    <s v="Wichita"/>
    <x v="0"/>
    <n v="0.45"/>
    <x v="34"/>
    <x v="115"/>
    <x v="519"/>
    <x v="2"/>
  </r>
  <r>
    <x v="0"/>
    <n v="1185732"/>
    <x v="239"/>
    <x v="3"/>
    <x v="35"/>
    <s v="Wichita"/>
    <x v="1"/>
    <n v="0.40000000000000008"/>
    <x v="35"/>
    <x v="544"/>
    <x v="1206"/>
    <x v="1"/>
  </r>
  <r>
    <x v="0"/>
    <n v="1185732"/>
    <x v="239"/>
    <x v="3"/>
    <x v="35"/>
    <s v="Wichita"/>
    <x v="2"/>
    <n v="0.35000000000000003"/>
    <x v="37"/>
    <x v="181"/>
    <x v="496"/>
    <x v="1"/>
  </r>
  <r>
    <x v="0"/>
    <n v="1185732"/>
    <x v="239"/>
    <x v="3"/>
    <x v="35"/>
    <s v="Wichita"/>
    <x v="3"/>
    <n v="0.35000000000000003"/>
    <x v="43"/>
    <x v="311"/>
    <x v="480"/>
    <x v="1"/>
  </r>
  <r>
    <x v="0"/>
    <n v="1185732"/>
    <x v="239"/>
    <x v="3"/>
    <x v="35"/>
    <s v="Wichita"/>
    <x v="4"/>
    <n v="0.45"/>
    <x v="43"/>
    <x v="321"/>
    <x v="606"/>
    <x v="2"/>
  </r>
  <r>
    <x v="0"/>
    <n v="1185732"/>
    <x v="239"/>
    <x v="3"/>
    <x v="35"/>
    <s v="Wichita"/>
    <x v="5"/>
    <n v="0.5"/>
    <x v="38"/>
    <x v="127"/>
    <x v="354"/>
    <x v="8"/>
  </r>
  <r>
    <x v="0"/>
    <n v="1185732"/>
    <x v="9"/>
    <x v="3"/>
    <x v="35"/>
    <s v="Wichita"/>
    <x v="0"/>
    <n v="0.54999999999999993"/>
    <x v="47"/>
    <x v="208"/>
    <x v="1207"/>
    <x v="2"/>
  </r>
  <r>
    <x v="0"/>
    <n v="1185732"/>
    <x v="9"/>
    <x v="3"/>
    <x v="35"/>
    <s v="Wichita"/>
    <x v="1"/>
    <n v="0.45"/>
    <x v="44"/>
    <x v="127"/>
    <x v="293"/>
    <x v="1"/>
  </r>
  <r>
    <x v="0"/>
    <n v="1185732"/>
    <x v="9"/>
    <x v="3"/>
    <x v="35"/>
    <s v="Wichita"/>
    <x v="2"/>
    <n v="0.45"/>
    <x v="43"/>
    <x v="321"/>
    <x v="502"/>
    <x v="1"/>
  </r>
  <r>
    <x v="0"/>
    <n v="1185732"/>
    <x v="9"/>
    <x v="3"/>
    <x v="35"/>
    <s v="Wichita"/>
    <x v="3"/>
    <n v="0.45"/>
    <x v="36"/>
    <x v="180"/>
    <x v="674"/>
    <x v="1"/>
  </r>
  <r>
    <x v="0"/>
    <n v="1185732"/>
    <x v="9"/>
    <x v="3"/>
    <x v="35"/>
    <s v="Wichita"/>
    <x v="4"/>
    <n v="0.54999999999999993"/>
    <x v="36"/>
    <x v="179"/>
    <x v="268"/>
    <x v="2"/>
  </r>
  <r>
    <x v="0"/>
    <n v="1185732"/>
    <x v="9"/>
    <x v="3"/>
    <x v="35"/>
    <s v="Wichita"/>
    <x v="5"/>
    <n v="0.59999999999999987"/>
    <x v="44"/>
    <x v="167"/>
    <x v="763"/>
    <x v="8"/>
  </r>
  <r>
    <x v="0"/>
    <n v="1185732"/>
    <x v="240"/>
    <x v="3"/>
    <x v="35"/>
    <s v="Wichita"/>
    <x v="0"/>
    <n v="0.54999999999999993"/>
    <x v="47"/>
    <x v="208"/>
    <x v="1207"/>
    <x v="2"/>
  </r>
  <r>
    <x v="0"/>
    <n v="1185732"/>
    <x v="240"/>
    <x v="3"/>
    <x v="35"/>
    <s v="Wichita"/>
    <x v="1"/>
    <n v="0.45"/>
    <x v="44"/>
    <x v="127"/>
    <x v="293"/>
    <x v="1"/>
  </r>
  <r>
    <x v="0"/>
    <n v="1185732"/>
    <x v="240"/>
    <x v="3"/>
    <x v="35"/>
    <s v="Wichita"/>
    <x v="2"/>
    <n v="0.45"/>
    <x v="50"/>
    <x v="690"/>
    <x v="1208"/>
    <x v="1"/>
  </r>
  <r>
    <x v="0"/>
    <n v="1185732"/>
    <x v="240"/>
    <x v="3"/>
    <x v="35"/>
    <s v="Wichita"/>
    <x v="3"/>
    <n v="0.45"/>
    <x v="37"/>
    <x v="120"/>
    <x v="678"/>
    <x v="1"/>
  </r>
  <r>
    <x v="0"/>
    <n v="1185732"/>
    <x v="240"/>
    <x v="3"/>
    <x v="35"/>
    <s v="Wichita"/>
    <x v="4"/>
    <n v="0.6"/>
    <x v="43"/>
    <x v="124"/>
    <x v="189"/>
    <x v="2"/>
  </r>
  <r>
    <x v="0"/>
    <n v="1185732"/>
    <x v="240"/>
    <x v="3"/>
    <x v="35"/>
    <s v="Wichita"/>
    <x v="5"/>
    <n v="0.64999999999999991"/>
    <x v="44"/>
    <x v="144"/>
    <x v="409"/>
    <x v="8"/>
  </r>
  <r>
    <x v="0"/>
    <n v="1185732"/>
    <x v="241"/>
    <x v="3"/>
    <x v="35"/>
    <s v="Wichita"/>
    <x v="0"/>
    <n v="0.6"/>
    <x v="24"/>
    <x v="61"/>
    <x v="150"/>
    <x v="2"/>
  </r>
  <r>
    <x v="0"/>
    <n v="1185732"/>
    <x v="241"/>
    <x v="3"/>
    <x v="35"/>
    <s v="Wichita"/>
    <x v="1"/>
    <n v="0.5"/>
    <x v="49"/>
    <x v="146"/>
    <x v="354"/>
    <x v="1"/>
  </r>
  <r>
    <x v="0"/>
    <n v="1185732"/>
    <x v="241"/>
    <x v="3"/>
    <x v="35"/>
    <s v="Wichita"/>
    <x v="2"/>
    <n v="0.5"/>
    <x v="44"/>
    <x v="142"/>
    <x v="223"/>
    <x v="1"/>
  </r>
  <r>
    <x v="0"/>
    <n v="1185732"/>
    <x v="241"/>
    <x v="3"/>
    <x v="35"/>
    <s v="Wichita"/>
    <x v="3"/>
    <n v="0.5"/>
    <x v="41"/>
    <x v="123"/>
    <x v="229"/>
    <x v="1"/>
  </r>
  <r>
    <x v="0"/>
    <n v="1185732"/>
    <x v="241"/>
    <x v="3"/>
    <x v="35"/>
    <s v="Wichita"/>
    <x v="4"/>
    <n v="0.6"/>
    <x v="41"/>
    <x v="147"/>
    <x v="217"/>
    <x v="2"/>
  </r>
  <r>
    <x v="0"/>
    <n v="1185732"/>
    <x v="241"/>
    <x v="3"/>
    <x v="35"/>
    <s v="Wichita"/>
    <x v="5"/>
    <n v="0.64999999999999991"/>
    <x v="49"/>
    <x v="148"/>
    <x v="159"/>
    <x v="8"/>
  </r>
  <r>
    <x v="0"/>
    <n v="1185732"/>
    <x v="204"/>
    <x v="3"/>
    <x v="36"/>
    <s v="Sioux Falls"/>
    <x v="0"/>
    <n v="0.35000000000000003"/>
    <x v="34"/>
    <x v="394"/>
    <x v="854"/>
    <x v="2"/>
  </r>
  <r>
    <x v="0"/>
    <n v="1185732"/>
    <x v="204"/>
    <x v="3"/>
    <x v="36"/>
    <s v="Sioux Falls"/>
    <x v="1"/>
    <n v="0.35000000000000003"/>
    <x v="35"/>
    <x v="117"/>
    <x v="281"/>
    <x v="1"/>
  </r>
  <r>
    <x v="0"/>
    <n v="1185732"/>
    <x v="204"/>
    <x v="3"/>
    <x v="36"/>
    <s v="Sioux Falls"/>
    <x v="2"/>
    <n v="0.25000000000000006"/>
    <x v="35"/>
    <x v="502"/>
    <x v="1209"/>
    <x v="1"/>
  </r>
  <r>
    <x v="0"/>
    <n v="1185732"/>
    <x v="204"/>
    <x v="3"/>
    <x v="36"/>
    <s v="Sioux Falls"/>
    <x v="3"/>
    <n v="0.30000000000000004"/>
    <x v="36"/>
    <x v="372"/>
    <x v="1210"/>
    <x v="1"/>
  </r>
  <r>
    <x v="0"/>
    <n v="1185732"/>
    <x v="204"/>
    <x v="3"/>
    <x v="36"/>
    <s v="Sioux Falls"/>
    <x v="4"/>
    <n v="0.44999999999999996"/>
    <x v="37"/>
    <x v="474"/>
    <x v="1211"/>
    <x v="2"/>
  </r>
  <r>
    <x v="0"/>
    <n v="1185732"/>
    <x v="204"/>
    <x v="3"/>
    <x v="36"/>
    <s v="Sioux Falls"/>
    <x v="5"/>
    <n v="0.35000000000000003"/>
    <x v="35"/>
    <x v="117"/>
    <x v="753"/>
    <x v="8"/>
  </r>
  <r>
    <x v="0"/>
    <n v="1185732"/>
    <x v="242"/>
    <x v="3"/>
    <x v="36"/>
    <s v="Sioux Falls"/>
    <x v="0"/>
    <n v="0.35000000000000003"/>
    <x v="28"/>
    <x v="450"/>
    <x v="1212"/>
    <x v="2"/>
  </r>
  <r>
    <x v="0"/>
    <n v="1185732"/>
    <x v="242"/>
    <x v="3"/>
    <x v="36"/>
    <s v="Sioux Falls"/>
    <x v="1"/>
    <n v="0.35000000000000003"/>
    <x v="37"/>
    <x v="181"/>
    <x v="496"/>
    <x v="1"/>
  </r>
  <r>
    <x v="0"/>
    <n v="1185732"/>
    <x v="242"/>
    <x v="3"/>
    <x v="36"/>
    <s v="Sioux Falls"/>
    <x v="2"/>
    <n v="0.25000000000000006"/>
    <x v="38"/>
    <x v="469"/>
    <x v="1213"/>
    <x v="1"/>
  </r>
  <r>
    <x v="0"/>
    <n v="1185732"/>
    <x v="242"/>
    <x v="3"/>
    <x v="36"/>
    <s v="Sioux Falls"/>
    <x v="3"/>
    <n v="0.30000000000000004"/>
    <x v="39"/>
    <x v="309"/>
    <x v="488"/>
    <x v="1"/>
  </r>
  <r>
    <x v="0"/>
    <n v="1185732"/>
    <x v="242"/>
    <x v="3"/>
    <x v="36"/>
    <s v="Sioux Falls"/>
    <x v="4"/>
    <n v="0.44999999999999996"/>
    <x v="37"/>
    <x v="474"/>
    <x v="1211"/>
    <x v="2"/>
  </r>
  <r>
    <x v="0"/>
    <n v="1185732"/>
    <x v="242"/>
    <x v="3"/>
    <x v="36"/>
    <s v="Sioux Falls"/>
    <x v="5"/>
    <n v="0.24999999999999997"/>
    <x v="35"/>
    <x v="179"/>
    <x v="682"/>
    <x v="8"/>
  </r>
  <r>
    <x v="0"/>
    <n v="1185732"/>
    <x v="80"/>
    <x v="3"/>
    <x v="36"/>
    <s v="Sioux Falls"/>
    <x v="0"/>
    <n v="0.30000000000000004"/>
    <x v="40"/>
    <x v="691"/>
    <x v="1214"/>
    <x v="2"/>
  </r>
  <r>
    <x v="0"/>
    <n v="1185732"/>
    <x v="80"/>
    <x v="3"/>
    <x v="36"/>
    <s v="Sioux Falls"/>
    <x v="1"/>
    <n v="0.30000000000000004"/>
    <x v="41"/>
    <x v="399"/>
    <x v="605"/>
    <x v="1"/>
  </r>
  <r>
    <x v="0"/>
    <n v="1185732"/>
    <x v="80"/>
    <x v="3"/>
    <x v="36"/>
    <s v="Sioux Falls"/>
    <x v="2"/>
    <n v="0.20000000000000004"/>
    <x v="38"/>
    <x v="692"/>
    <x v="1165"/>
    <x v="1"/>
  </r>
  <r>
    <x v="0"/>
    <n v="1185732"/>
    <x v="80"/>
    <x v="3"/>
    <x v="36"/>
    <s v="Sioux Falls"/>
    <x v="3"/>
    <n v="0.24999999999999997"/>
    <x v="42"/>
    <x v="693"/>
    <x v="1215"/>
    <x v="1"/>
  </r>
  <r>
    <x v="0"/>
    <n v="1185732"/>
    <x v="80"/>
    <x v="3"/>
    <x v="36"/>
    <s v="Sioux Falls"/>
    <x v="4"/>
    <n v="0.4"/>
    <x v="36"/>
    <x v="118"/>
    <x v="294"/>
    <x v="2"/>
  </r>
  <r>
    <x v="0"/>
    <n v="1185732"/>
    <x v="80"/>
    <x v="3"/>
    <x v="36"/>
    <s v="Sioux Falls"/>
    <x v="5"/>
    <n v="0.30000000000000004"/>
    <x v="38"/>
    <x v="318"/>
    <x v="810"/>
    <x v="8"/>
  </r>
  <r>
    <x v="0"/>
    <n v="1185732"/>
    <x v="81"/>
    <x v="3"/>
    <x v="36"/>
    <s v="Sioux Falls"/>
    <x v="0"/>
    <n v="0.30000000000000004"/>
    <x v="32"/>
    <x v="139"/>
    <x v="206"/>
    <x v="2"/>
  </r>
  <r>
    <x v="0"/>
    <n v="1185732"/>
    <x v="81"/>
    <x v="3"/>
    <x v="36"/>
    <s v="Sioux Falls"/>
    <x v="1"/>
    <n v="0.30000000000000004"/>
    <x v="43"/>
    <x v="362"/>
    <x v="190"/>
    <x v="1"/>
  </r>
  <r>
    <x v="0"/>
    <n v="1185732"/>
    <x v="81"/>
    <x v="3"/>
    <x v="36"/>
    <s v="Sioux Falls"/>
    <x v="2"/>
    <n v="0.20000000000000004"/>
    <x v="43"/>
    <x v="309"/>
    <x v="488"/>
    <x v="1"/>
  </r>
  <r>
    <x v="0"/>
    <n v="1185732"/>
    <x v="81"/>
    <x v="3"/>
    <x v="36"/>
    <s v="Sioux Falls"/>
    <x v="3"/>
    <n v="0.24999999999999997"/>
    <x v="42"/>
    <x v="693"/>
    <x v="1215"/>
    <x v="1"/>
  </r>
  <r>
    <x v="0"/>
    <n v="1185732"/>
    <x v="81"/>
    <x v="3"/>
    <x v="36"/>
    <s v="Sioux Falls"/>
    <x v="4"/>
    <n v="0.6"/>
    <x v="39"/>
    <x v="128"/>
    <x v="193"/>
    <x v="2"/>
  </r>
  <r>
    <x v="0"/>
    <n v="1185732"/>
    <x v="81"/>
    <x v="3"/>
    <x v="36"/>
    <s v="Sioux Falls"/>
    <x v="5"/>
    <n v="0.5"/>
    <x v="38"/>
    <x v="127"/>
    <x v="354"/>
    <x v="8"/>
  </r>
  <r>
    <x v="0"/>
    <n v="1185732"/>
    <x v="4"/>
    <x v="3"/>
    <x v="36"/>
    <s v="Sioux Falls"/>
    <x v="0"/>
    <n v="0.6"/>
    <x v="40"/>
    <x v="129"/>
    <x v="1205"/>
    <x v="2"/>
  </r>
  <r>
    <x v="0"/>
    <n v="1185732"/>
    <x v="4"/>
    <x v="3"/>
    <x v="36"/>
    <s v="Sioux Falls"/>
    <x v="1"/>
    <n v="0.45"/>
    <x v="41"/>
    <x v="124"/>
    <x v="499"/>
    <x v="1"/>
  </r>
  <r>
    <x v="0"/>
    <n v="1185732"/>
    <x v="4"/>
    <x v="3"/>
    <x v="36"/>
    <s v="Sioux Falls"/>
    <x v="2"/>
    <n v="0.4"/>
    <x v="37"/>
    <x v="135"/>
    <x v="193"/>
    <x v="1"/>
  </r>
  <r>
    <x v="0"/>
    <n v="1185732"/>
    <x v="4"/>
    <x v="3"/>
    <x v="36"/>
    <s v="Sioux Falls"/>
    <x v="3"/>
    <n v="0.4"/>
    <x v="39"/>
    <x v="122"/>
    <x v="487"/>
    <x v="1"/>
  </r>
  <r>
    <x v="0"/>
    <n v="1185732"/>
    <x v="4"/>
    <x v="3"/>
    <x v="36"/>
    <s v="Sioux Falls"/>
    <x v="4"/>
    <n v="0.49999999999999994"/>
    <x v="36"/>
    <x v="694"/>
    <x v="1216"/>
    <x v="2"/>
  </r>
  <r>
    <x v="0"/>
    <n v="1185732"/>
    <x v="4"/>
    <x v="3"/>
    <x v="36"/>
    <s v="Sioux Falls"/>
    <x v="5"/>
    <n v="0.54999999999999993"/>
    <x v="44"/>
    <x v="695"/>
    <x v="310"/>
    <x v="8"/>
  </r>
  <r>
    <x v="0"/>
    <n v="1185732"/>
    <x v="243"/>
    <x v="3"/>
    <x v="36"/>
    <s v="Sioux Falls"/>
    <x v="0"/>
    <n v="0.4"/>
    <x v="24"/>
    <x v="47"/>
    <x v="668"/>
    <x v="2"/>
  </r>
  <r>
    <x v="0"/>
    <n v="1185732"/>
    <x v="243"/>
    <x v="3"/>
    <x v="36"/>
    <s v="Sioux Falls"/>
    <x v="1"/>
    <n v="0.35000000000000009"/>
    <x v="44"/>
    <x v="504"/>
    <x v="1217"/>
    <x v="1"/>
  </r>
  <r>
    <x v="0"/>
    <n v="1185732"/>
    <x v="243"/>
    <x v="3"/>
    <x v="36"/>
    <s v="Sioux Falls"/>
    <x v="2"/>
    <n v="0.30000000000000004"/>
    <x v="41"/>
    <x v="399"/>
    <x v="605"/>
    <x v="1"/>
  </r>
  <r>
    <x v="0"/>
    <n v="1185732"/>
    <x v="243"/>
    <x v="3"/>
    <x v="36"/>
    <s v="Sioux Falls"/>
    <x v="3"/>
    <n v="0.30000000000000004"/>
    <x v="37"/>
    <x v="314"/>
    <x v="484"/>
    <x v="1"/>
  </r>
  <r>
    <x v="0"/>
    <n v="1185732"/>
    <x v="243"/>
    <x v="3"/>
    <x v="36"/>
    <s v="Sioux Falls"/>
    <x v="4"/>
    <n v="0.4"/>
    <x v="37"/>
    <x v="135"/>
    <x v="670"/>
    <x v="2"/>
  </r>
  <r>
    <x v="0"/>
    <n v="1185732"/>
    <x v="243"/>
    <x v="3"/>
    <x v="36"/>
    <s v="Sioux Falls"/>
    <x v="5"/>
    <n v="0.55000000000000004"/>
    <x v="46"/>
    <x v="255"/>
    <x v="316"/>
    <x v="8"/>
  </r>
  <r>
    <x v="0"/>
    <n v="1185732"/>
    <x v="84"/>
    <x v="3"/>
    <x v="36"/>
    <s v="Sioux Falls"/>
    <x v="0"/>
    <n v="0.5"/>
    <x v="21"/>
    <x v="80"/>
    <x v="865"/>
    <x v="2"/>
  </r>
  <r>
    <x v="0"/>
    <n v="1185732"/>
    <x v="84"/>
    <x v="3"/>
    <x v="36"/>
    <s v="Sioux Falls"/>
    <x v="1"/>
    <n v="0.45000000000000007"/>
    <x v="49"/>
    <x v="139"/>
    <x v="498"/>
    <x v="1"/>
  </r>
  <r>
    <x v="0"/>
    <n v="1185732"/>
    <x v="84"/>
    <x v="3"/>
    <x v="36"/>
    <s v="Sioux Falls"/>
    <x v="2"/>
    <n v="0.4"/>
    <x v="38"/>
    <x v="124"/>
    <x v="499"/>
    <x v="1"/>
  </r>
  <r>
    <x v="0"/>
    <n v="1185732"/>
    <x v="84"/>
    <x v="3"/>
    <x v="36"/>
    <s v="Sioux Falls"/>
    <x v="3"/>
    <n v="0.4"/>
    <x v="37"/>
    <x v="135"/>
    <x v="193"/>
    <x v="1"/>
  </r>
  <r>
    <x v="0"/>
    <n v="1185732"/>
    <x v="84"/>
    <x v="3"/>
    <x v="36"/>
    <s v="Sioux Falls"/>
    <x v="4"/>
    <n v="0.5"/>
    <x v="41"/>
    <x v="123"/>
    <x v="188"/>
    <x v="2"/>
  </r>
  <r>
    <x v="0"/>
    <n v="1185732"/>
    <x v="84"/>
    <x v="3"/>
    <x v="36"/>
    <s v="Sioux Falls"/>
    <x v="5"/>
    <n v="0.55000000000000004"/>
    <x v="48"/>
    <x v="138"/>
    <x v="543"/>
    <x v="8"/>
  </r>
  <r>
    <x v="0"/>
    <n v="1185732"/>
    <x v="85"/>
    <x v="3"/>
    <x v="36"/>
    <s v="Sioux Falls"/>
    <x v="0"/>
    <n v="0.5"/>
    <x v="28"/>
    <x v="48"/>
    <x v="52"/>
    <x v="2"/>
  </r>
  <r>
    <x v="0"/>
    <n v="1185732"/>
    <x v="85"/>
    <x v="3"/>
    <x v="36"/>
    <s v="Sioux Falls"/>
    <x v="1"/>
    <n v="0.45000000000000007"/>
    <x v="49"/>
    <x v="139"/>
    <x v="498"/>
    <x v="1"/>
  </r>
  <r>
    <x v="0"/>
    <n v="1185732"/>
    <x v="85"/>
    <x v="3"/>
    <x v="36"/>
    <s v="Sioux Falls"/>
    <x v="2"/>
    <n v="0.4"/>
    <x v="38"/>
    <x v="124"/>
    <x v="499"/>
    <x v="1"/>
  </r>
  <r>
    <x v="0"/>
    <n v="1185732"/>
    <x v="85"/>
    <x v="3"/>
    <x v="36"/>
    <s v="Sioux Falls"/>
    <x v="3"/>
    <n v="0.4"/>
    <x v="41"/>
    <x v="134"/>
    <x v="512"/>
    <x v="1"/>
  </r>
  <r>
    <x v="0"/>
    <n v="1185732"/>
    <x v="85"/>
    <x v="3"/>
    <x v="36"/>
    <s v="Sioux Falls"/>
    <x v="4"/>
    <n v="0.5"/>
    <x v="37"/>
    <x v="131"/>
    <x v="196"/>
    <x v="2"/>
  </r>
  <r>
    <x v="0"/>
    <n v="1185732"/>
    <x v="85"/>
    <x v="3"/>
    <x v="36"/>
    <s v="Sioux Falls"/>
    <x v="5"/>
    <n v="0.55000000000000004"/>
    <x v="45"/>
    <x v="136"/>
    <x v="356"/>
    <x v="8"/>
  </r>
  <r>
    <x v="0"/>
    <n v="1185732"/>
    <x v="8"/>
    <x v="3"/>
    <x v="36"/>
    <s v="Sioux Falls"/>
    <x v="0"/>
    <n v="0.4"/>
    <x v="34"/>
    <x v="235"/>
    <x v="590"/>
    <x v="2"/>
  </r>
  <r>
    <x v="0"/>
    <n v="1185732"/>
    <x v="8"/>
    <x v="3"/>
    <x v="36"/>
    <s v="Sioux Falls"/>
    <x v="1"/>
    <n v="0.35000000000000009"/>
    <x v="35"/>
    <x v="623"/>
    <x v="1149"/>
    <x v="1"/>
  </r>
  <r>
    <x v="0"/>
    <n v="1185732"/>
    <x v="8"/>
    <x v="3"/>
    <x v="36"/>
    <s v="Sioux Falls"/>
    <x v="2"/>
    <n v="0.30000000000000004"/>
    <x v="37"/>
    <x v="314"/>
    <x v="484"/>
    <x v="1"/>
  </r>
  <r>
    <x v="0"/>
    <n v="1185732"/>
    <x v="8"/>
    <x v="3"/>
    <x v="36"/>
    <s v="Sioux Falls"/>
    <x v="3"/>
    <n v="0.30000000000000004"/>
    <x v="43"/>
    <x v="362"/>
    <x v="190"/>
    <x v="1"/>
  </r>
  <r>
    <x v="0"/>
    <n v="1185732"/>
    <x v="8"/>
    <x v="3"/>
    <x v="36"/>
    <s v="Sioux Falls"/>
    <x v="4"/>
    <n v="0.4"/>
    <x v="43"/>
    <x v="128"/>
    <x v="193"/>
    <x v="2"/>
  </r>
  <r>
    <x v="0"/>
    <n v="1185732"/>
    <x v="8"/>
    <x v="3"/>
    <x v="36"/>
    <s v="Sioux Falls"/>
    <x v="5"/>
    <n v="0.45"/>
    <x v="38"/>
    <x v="177"/>
    <x v="658"/>
    <x v="8"/>
  </r>
  <r>
    <x v="0"/>
    <n v="1185732"/>
    <x v="244"/>
    <x v="3"/>
    <x v="36"/>
    <s v="Sioux Falls"/>
    <x v="0"/>
    <n v="0.49999999999999994"/>
    <x v="47"/>
    <x v="236"/>
    <x v="885"/>
    <x v="2"/>
  </r>
  <r>
    <x v="0"/>
    <n v="1185732"/>
    <x v="244"/>
    <x v="3"/>
    <x v="36"/>
    <s v="Sioux Falls"/>
    <x v="1"/>
    <n v="0.4"/>
    <x v="44"/>
    <x v="123"/>
    <x v="229"/>
    <x v="1"/>
  </r>
  <r>
    <x v="0"/>
    <n v="1185732"/>
    <x v="244"/>
    <x v="3"/>
    <x v="36"/>
    <s v="Sioux Falls"/>
    <x v="2"/>
    <n v="0.4"/>
    <x v="43"/>
    <x v="128"/>
    <x v="295"/>
    <x v="1"/>
  </r>
  <r>
    <x v="0"/>
    <n v="1185732"/>
    <x v="244"/>
    <x v="3"/>
    <x v="36"/>
    <s v="Sioux Falls"/>
    <x v="3"/>
    <n v="0.4"/>
    <x v="36"/>
    <x v="118"/>
    <x v="481"/>
    <x v="1"/>
  </r>
  <r>
    <x v="0"/>
    <n v="1185732"/>
    <x v="244"/>
    <x v="3"/>
    <x v="36"/>
    <s v="Sioux Falls"/>
    <x v="4"/>
    <n v="0.49999999999999994"/>
    <x v="36"/>
    <x v="694"/>
    <x v="1216"/>
    <x v="2"/>
  </r>
  <r>
    <x v="0"/>
    <n v="1185732"/>
    <x v="244"/>
    <x v="3"/>
    <x v="36"/>
    <s v="Sioux Falls"/>
    <x v="5"/>
    <n v="0.54999999999999982"/>
    <x v="44"/>
    <x v="383"/>
    <x v="310"/>
    <x v="8"/>
  </r>
  <r>
    <x v="0"/>
    <n v="1185732"/>
    <x v="88"/>
    <x v="3"/>
    <x v="36"/>
    <s v="Sioux Falls"/>
    <x v="0"/>
    <n v="0.49999999999999994"/>
    <x v="47"/>
    <x v="236"/>
    <x v="885"/>
    <x v="2"/>
  </r>
  <r>
    <x v="0"/>
    <n v="1185732"/>
    <x v="88"/>
    <x v="3"/>
    <x v="36"/>
    <s v="Sioux Falls"/>
    <x v="1"/>
    <n v="0.4"/>
    <x v="44"/>
    <x v="123"/>
    <x v="229"/>
    <x v="1"/>
  </r>
  <r>
    <x v="0"/>
    <n v="1185732"/>
    <x v="88"/>
    <x v="3"/>
    <x v="36"/>
    <s v="Sioux Falls"/>
    <x v="2"/>
    <n v="0.4"/>
    <x v="50"/>
    <x v="696"/>
    <x v="1218"/>
    <x v="1"/>
  </r>
  <r>
    <x v="0"/>
    <n v="1185732"/>
    <x v="88"/>
    <x v="3"/>
    <x v="36"/>
    <s v="Sioux Falls"/>
    <x v="3"/>
    <n v="0.4"/>
    <x v="37"/>
    <x v="135"/>
    <x v="193"/>
    <x v="1"/>
  </r>
  <r>
    <x v="0"/>
    <n v="1185732"/>
    <x v="88"/>
    <x v="3"/>
    <x v="36"/>
    <s v="Sioux Falls"/>
    <x v="4"/>
    <n v="0.6"/>
    <x v="43"/>
    <x v="124"/>
    <x v="189"/>
    <x v="2"/>
  </r>
  <r>
    <x v="0"/>
    <n v="1185732"/>
    <x v="88"/>
    <x v="3"/>
    <x v="36"/>
    <s v="Sioux Falls"/>
    <x v="5"/>
    <n v="0.64999999999999991"/>
    <x v="44"/>
    <x v="144"/>
    <x v="409"/>
    <x v="8"/>
  </r>
  <r>
    <x v="0"/>
    <n v="1185732"/>
    <x v="89"/>
    <x v="3"/>
    <x v="36"/>
    <s v="Sioux Falls"/>
    <x v="0"/>
    <n v="0.6"/>
    <x v="24"/>
    <x v="61"/>
    <x v="150"/>
    <x v="2"/>
  </r>
  <r>
    <x v="0"/>
    <n v="1185732"/>
    <x v="89"/>
    <x v="3"/>
    <x v="36"/>
    <s v="Sioux Falls"/>
    <x v="1"/>
    <n v="0.5"/>
    <x v="49"/>
    <x v="146"/>
    <x v="354"/>
    <x v="1"/>
  </r>
  <r>
    <x v="0"/>
    <n v="1185732"/>
    <x v="89"/>
    <x v="3"/>
    <x v="36"/>
    <s v="Sioux Falls"/>
    <x v="2"/>
    <n v="0.5"/>
    <x v="44"/>
    <x v="142"/>
    <x v="223"/>
    <x v="1"/>
  </r>
  <r>
    <x v="0"/>
    <n v="1185732"/>
    <x v="89"/>
    <x v="3"/>
    <x v="36"/>
    <s v="Sioux Falls"/>
    <x v="3"/>
    <n v="0.5"/>
    <x v="41"/>
    <x v="123"/>
    <x v="229"/>
    <x v="1"/>
  </r>
  <r>
    <x v="0"/>
    <n v="1185732"/>
    <x v="89"/>
    <x v="3"/>
    <x v="36"/>
    <s v="Sioux Falls"/>
    <x v="4"/>
    <n v="0.6"/>
    <x v="41"/>
    <x v="147"/>
    <x v="217"/>
    <x v="2"/>
  </r>
  <r>
    <x v="0"/>
    <n v="1185732"/>
    <x v="89"/>
    <x v="3"/>
    <x v="36"/>
    <s v="Sioux Falls"/>
    <x v="5"/>
    <n v="0.64999999999999991"/>
    <x v="49"/>
    <x v="148"/>
    <x v="159"/>
    <x v="8"/>
  </r>
  <r>
    <x v="0"/>
    <n v="1185732"/>
    <x v="212"/>
    <x v="3"/>
    <x v="37"/>
    <s v="Fargo"/>
    <x v="0"/>
    <n v="0.30000000000000004"/>
    <x v="32"/>
    <x v="139"/>
    <x v="498"/>
    <x v="1"/>
  </r>
  <r>
    <x v="0"/>
    <n v="1185732"/>
    <x v="212"/>
    <x v="3"/>
    <x v="37"/>
    <s v="Fargo"/>
    <x v="1"/>
    <n v="0.30000000000000004"/>
    <x v="44"/>
    <x v="398"/>
    <x v="191"/>
    <x v="2"/>
  </r>
  <r>
    <x v="0"/>
    <n v="1185732"/>
    <x v="212"/>
    <x v="3"/>
    <x v="37"/>
    <s v="Fargo"/>
    <x v="2"/>
    <n v="0.20000000000000007"/>
    <x v="44"/>
    <x v="697"/>
    <x v="1219"/>
    <x v="1"/>
  </r>
  <r>
    <x v="0"/>
    <n v="1185732"/>
    <x v="212"/>
    <x v="3"/>
    <x v="37"/>
    <s v="Fargo"/>
    <x v="3"/>
    <n v="0.25000000000000006"/>
    <x v="39"/>
    <x v="677"/>
    <x v="1220"/>
    <x v="1"/>
  </r>
  <r>
    <x v="0"/>
    <n v="1185732"/>
    <x v="212"/>
    <x v="3"/>
    <x v="37"/>
    <s v="Fargo"/>
    <x v="4"/>
    <n v="0.39999999999999997"/>
    <x v="43"/>
    <x v="128"/>
    <x v="229"/>
    <x v="0"/>
  </r>
  <r>
    <x v="0"/>
    <n v="1185732"/>
    <x v="212"/>
    <x v="3"/>
    <x v="37"/>
    <s v="Fargo"/>
    <x v="5"/>
    <n v="0.30000000000000004"/>
    <x v="44"/>
    <x v="398"/>
    <x v="504"/>
    <x v="8"/>
  </r>
  <r>
    <x v="0"/>
    <n v="1185732"/>
    <x v="245"/>
    <x v="3"/>
    <x v="37"/>
    <s v="Fargo"/>
    <x v="0"/>
    <n v="0.30000000000000004"/>
    <x v="24"/>
    <x v="192"/>
    <x v="714"/>
    <x v="1"/>
  </r>
  <r>
    <x v="0"/>
    <n v="1185732"/>
    <x v="245"/>
    <x v="3"/>
    <x v="37"/>
    <s v="Fargo"/>
    <x v="1"/>
    <n v="0.30000000000000004"/>
    <x v="43"/>
    <x v="362"/>
    <x v="480"/>
    <x v="2"/>
  </r>
  <r>
    <x v="0"/>
    <n v="1185732"/>
    <x v="245"/>
    <x v="3"/>
    <x v="37"/>
    <s v="Fargo"/>
    <x v="2"/>
    <n v="0.20000000000000007"/>
    <x v="41"/>
    <x v="698"/>
    <x v="1221"/>
    <x v="1"/>
  </r>
  <r>
    <x v="0"/>
    <n v="1185732"/>
    <x v="245"/>
    <x v="3"/>
    <x v="37"/>
    <s v="Fargo"/>
    <x v="3"/>
    <n v="0.25000000000000006"/>
    <x v="42"/>
    <x v="364"/>
    <x v="1222"/>
    <x v="1"/>
  </r>
  <r>
    <x v="0"/>
    <n v="1185732"/>
    <x v="245"/>
    <x v="3"/>
    <x v="37"/>
    <s v="Fargo"/>
    <x v="4"/>
    <n v="0.39999999999999997"/>
    <x v="43"/>
    <x v="128"/>
    <x v="229"/>
    <x v="0"/>
  </r>
  <r>
    <x v="0"/>
    <n v="1185732"/>
    <x v="245"/>
    <x v="3"/>
    <x v="37"/>
    <s v="Fargo"/>
    <x v="5"/>
    <n v="0.14999999999999997"/>
    <x v="44"/>
    <x v="699"/>
    <x v="1223"/>
    <x v="8"/>
  </r>
  <r>
    <x v="0"/>
    <n v="1185732"/>
    <x v="115"/>
    <x v="3"/>
    <x v="37"/>
    <s v="Fargo"/>
    <x v="0"/>
    <n v="0.20000000000000004"/>
    <x v="54"/>
    <x v="700"/>
    <x v="1224"/>
    <x v="1"/>
  </r>
  <r>
    <x v="0"/>
    <n v="1185732"/>
    <x v="115"/>
    <x v="3"/>
    <x v="37"/>
    <s v="Fargo"/>
    <x v="1"/>
    <n v="0.20000000000000004"/>
    <x v="37"/>
    <x v="367"/>
    <x v="602"/>
    <x v="2"/>
  </r>
  <r>
    <x v="0"/>
    <n v="1185732"/>
    <x v="115"/>
    <x v="3"/>
    <x v="37"/>
    <s v="Fargo"/>
    <x v="2"/>
    <n v="0.10000000000000003"/>
    <x v="38"/>
    <x v="701"/>
    <x v="1225"/>
    <x v="1"/>
  </r>
  <r>
    <x v="0"/>
    <n v="1185732"/>
    <x v="115"/>
    <x v="3"/>
    <x v="37"/>
    <s v="Fargo"/>
    <x v="3"/>
    <n v="0.14999999999999997"/>
    <x v="39"/>
    <x v="702"/>
    <x v="275"/>
    <x v="1"/>
  </r>
  <r>
    <x v="0"/>
    <n v="1185732"/>
    <x v="115"/>
    <x v="3"/>
    <x v="37"/>
    <s v="Fargo"/>
    <x v="4"/>
    <n v="0.30000000000000004"/>
    <x v="43"/>
    <x v="362"/>
    <x v="1226"/>
    <x v="0"/>
  </r>
  <r>
    <x v="0"/>
    <n v="1185732"/>
    <x v="115"/>
    <x v="3"/>
    <x v="37"/>
    <s v="Fargo"/>
    <x v="5"/>
    <n v="0.20000000000000004"/>
    <x v="44"/>
    <x v="366"/>
    <x v="1227"/>
    <x v="8"/>
  </r>
  <r>
    <x v="0"/>
    <n v="1185732"/>
    <x v="206"/>
    <x v="3"/>
    <x v="37"/>
    <s v="Fargo"/>
    <x v="0"/>
    <n v="0.20000000000000004"/>
    <x v="34"/>
    <x v="703"/>
    <x v="352"/>
    <x v="1"/>
  </r>
  <r>
    <x v="0"/>
    <n v="1185732"/>
    <x v="206"/>
    <x v="3"/>
    <x v="37"/>
    <s v="Fargo"/>
    <x v="1"/>
    <n v="0.20000000000000004"/>
    <x v="37"/>
    <x v="367"/>
    <x v="602"/>
    <x v="2"/>
  </r>
  <r>
    <x v="0"/>
    <n v="1185732"/>
    <x v="206"/>
    <x v="3"/>
    <x v="37"/>
    <s v="Fargo"/>
    <x v="2"/>
    <n v="0.10000000000000003"/>
    <x v="37"/>
    <x v="704"/>
    <x v="1228"/>
    <x v="1"/>
  </r>
  <r>
    <x v="0"/>
    <n v="1185732"/>
    <x v="206"/>
    <x v="3"/>
    <x v="37"/>
    <s v="Fargo"/>
    <x v="3"/>
    <n v="0.14999999999999997"/>
    <x v="39"/>
    <x v="702"/>
    <x v="275"/>
    <x v="1"/>
  </r>
  <r>
    <x v="0"/>
    <n v="1185732"/>
    <x v="206"/>
    <x v="3"/>
    <x v="37"/>
    <s v="Fargo"/>
    <x v="4"/>
    <n v="0.6"/>
    <x v="36"/>
    <x v="126"/>
    <x v="223"/>
    <x v="0"/>
  </r>
  <r>
    <x v="0"/>
    <n v="1185732"/>
    <x v="206"/>
    <x v="3"/>
    <x v="37"/>
    <s v="Fargo"/>
    <x v="5"/>
    <n v="0.5"/>
    <x v="44"/>
    <x v="142"/>
    <x v="399"/>
    <x v="8"/>
  </r>
  <r>
    <x v="0"/>
    <n v="1185732"/>
    <x v="246"/>
    <x v="3"/>
    <x v="37"/>
    <s v="Fargo"/>
    <x v="0"/>
    <n v="0.6"/>
    <x v="65"/>
    <x v="705"/>
    <x v="1095"/>
    <x v="1"/>
  </r>
  <r>
    <x v="0"/>
    <n v="1185732"/>
    <x v="246"/>
    <x v="3"/>
    <x v="37"/>
    <s v="Fargo"/>
    <x v="1"/>
    <n v="0.4"/>
    <x v="38"/>
    <x v="124"/>
    <x v="189"/>
    <x v="2"/>
  </r>
  <r>
    <x v="0"/>
    <n v="1185732"/>
    <x v="246"/>
    <x v="3"/>
    <x v="37"/>
    <s v="Fargo"/>
    <x v="2"/>
    <n v="0.35000000000000003"/>
    <x v="41"/>
    <x v="320"/>
    <x v="495"/>
    <x v="1"/>
  </r>
  <r>
    <x v="0"/>
    <n v="1185732"/>
    <x v="246"/>
    <x v="3"/>
    <x v="37"/>
    <s v="Fargo"/>
    <x v="3"/>
    <n v="0.35000000000000003"/>
    <x v="36"/>
    <x v="620"/>
    <x v="506"/>
    <x v="1"/>
  </r>
  <r>
    <x v="0"/>
    <n v="1185732"/>
    <x v="246"/>
    <x v="3"/>
    <x v="37"/>
    <s v="Fargo"/>
    <x v="4"/>
    <n v="0.44999999999999996"/>
    <x v="43"/>
    <x v="310"/>
    <x v="615"/>
    <x v="0"/>
  </r>
  <r>
    <x v="0"/>
    <n v="1185732"/>
    <x v="246"/>
    <x v="3"/>
    <x v="37"/>
    <s v="Fargo"/>
    <x v="5"/>
    <n v="0.49999999999999994"/>
    <x v="35"/>
    <x v="695"/>
    <x v="310"/>
    <x v="8"/>
  </r>
  <r>
    <x v="0"/>
    <n v="1185732"/>
    <x v="247"/>
    <x v="3"/>
    <x v="37"/>
    <s v="Fargo"/>
    <x v="0"/>
    <n v="0.35000000000000003"/>
    <x v="28"/>
    <x v="450"/>
    <x v="353"/>
    <x v="1"/>
  </r>
  <r>
    <x v="0"/>
    <n v="1185732"/>
    <x v="247"/>
    <x v="3"/>
    <x v="37"/>
    <s v="Fargo"/>
    <x v="1"/>
    <n v="0.3000000000000001"/>
    <x v="35"/>
    <x v="651"/>
    <x v="1149"/>
    <x v="2"/>
  </r>
  <r>
    <x v="0"/>
    <n v="1185732"/>
    <x v="247"/>
    <x v="3"/>
    <x v="37"/>
    <s v="Fargo"/>
    <x v="2"/>
    <n v="0.25000000000000006"/>
    <x v="41"/>
    <x v="366"/>
    <x v="609"/>
    <x v="1"/>
  </r>
  <r>
    <x v="0"/>
    <n v="1185732"/>
    <x v="247"/>
    <x v="3"/>
    <x v="37"/>
    <s v="Fargo"/>
    <x v="3"/>
    <n v="0.25000000000000006"/>
    <x v="37"/>
    <x v="706"/>
    <x v="1229"/>
    <x v="1"/>
  </r>
  <r>
    <x v="0"/>
    <n v="1185732"/>
    <x v="247"/>
    <x v="3"/>
    <x v="37"/>
    <s v="Fargo"/>
    <x v="4"/>
    <n v="0.35000000000000003"/>
    <x v="37"/>
    <x v="181"/>
    <x v="871"/>
    <x v="0"/>
  </r>
  <r>
    <x v="0"/>
    <n v="1185732"/>
    <x v="247"/>
    <x v="3"/>
    <x v="37"/>
    <s v="Fargo"/>
    <x v="5"/>
    <n v="0.55000000000000004"/>
    <x v="46"/>
    <x v="255"/>
    <x v="316"/>
    <x v="8"/>
  </r>
  <r>
    <x v="0"/>
    <n v="1185732"/>
    <x v="116"/>
    <x v="3"/>
    <x v="37"/>
    <s v="Fargo"/>
    <x v="0"/>
    <n v="0.5"/>
    <x v="21"/>
    <x v="80"/>
    <x v="543"/>
    <x v="1"/>
  </r>
  <r>
    <x v="0"/>
    <n v="1185732"/>
    <x v="116"/>
    <x v="3"/>
    <x v="37"/>
    <s v="Fargo"/>
    <x v="1"/>
    <n v="0.45000000000000007"/>
    <x v="49"/>
    <x v="139"/>
    <x v="206"/>
    <x v="2"/>
  </r>
  <r>
    <x v="0"/>
    <n v="1185732"/>
    <x v="116"/>
    <x v="3"/>
    <x v="37"/>
    <s v="Fargo"/>
    <x v="2"/>
    <n v="0.4"/>
    <x v="38"/>
    <x v="124"/>
    <x v="499"/>
    <x v="1"/>
  </r>
  <r>
    <x v="0"/>
    <n v="1185732"/>
    <x v="116"/>
    <x v="3"/>
    <x v="37"/>
    <s v="Fargo"/>
    <x v="3"/>
    <n v="0.4"/>
    <x v="37"/>
    <x v="135"/>
    <x v="193"/>
    <x v="1"/>
  </r>
  <r>
    <x v="0"/>
    <n v="1185732"/>
    <x v="116"/>
    <x v="3"/>
    <x v="37"/>
    <s v="Fargo"/>
    <x v="4"/>
    <n v="0.5"/>
    <x v="41"/>
    <x v="123"/>
    <x v="399"/>
    <x v="0"/>
  </r>
  <r>
    <x v="0"/>
    <n v="1185732"/>
    <x v="116"/>
    <x v="3"/>
    <x v="37"/>
    <s v="Fargo"/>
    <x v="5"/>
    <n v="0.55000000000000004"/>
    <x v="48"/>
    <x v="138"/>
    <x v="543"/>
    <x v="8"/>
  </r>
  <r>
    <x v="0"/>
    <n v="1185732"/>
    <x v="208"/>
    <x v="3"/>
    <x v="37"/>
    <s v="Fargo"/>
    <x v="0"/>
    <n v="0.5"/>
    <x v="28"/>
    <x v="48"/>
    <x v="42"/>
    <x v="1"/>
  </r>
  <r>
    <x v="0"/>
    <n v="1185732"/>
    <x v="208"/>
    <x v="3"/>
    <x v="37"/>
    <s v="Fargo"/>
    <x v="1"/>
    <n v="0.45000000000000007"/>
    <x v="49"/>
    <x v="139"/>
    <x v="206"/>
    <x v="2"/>
  </r>
  <r>
    <x v="0"/>
    <n v="1185732"/>
    <x v="208"/>
    <x v="3"/>
    <x v="37"/>
    <s v="Fargo"/>
    <x v="2"/>
    <n v="0.4"/>
    <x v="38"/>
    <x v="124"/>
    <x v="499"/>
    <x v="1"/>
  </r>
  <r>
    <x v="0"/>
    <n v="1185732"/>
    <x v="208"/>
    <x v="3"/>
    <x v="37"/>
    <s v="Fargo"/>
    <x v="3"/>
    <n v="0.4"/>
    <x v="41"/>
    <x v="134"/>
    <x v="512"/>
    <x v="1"/>
  </r>
  <r>
    <x v="0"/>
    <n v="1185732"/>
    <x v="208"/>
    <x v="3"/>
    <x v="37"/>
    <s v="Fargo"/>
    <x v="4"/>
    <n v="0.5"/>
    <x v="37"/>
    <x v="131"/>
    <x v="209"/>
    <x v="0"/>
  </r>
  <r>
    <x v="0"/>
    <n v="1185732"/>
    <x v="208"/>
    <x v="3"/>
    <x v="37"/>
    <s v="Fargo"/>
    <x v="5"/>
    <n v="0.55000000000000004"/>
    <x v="45"/>
    <x v="136"/>
    <x v="356"/>
    <x v="8"/>
  </r>
  <r>
    <x v="0"/>
    <n v="1185732"/>
    <x v="248"/>
    <x v="3"/>
    <x v="37"/>
    <s v="Fargo"/>
    <x v="0"/>
    <n v="0.35000000000000003"/>
    <x v="34"/>
    <x v="394"/>
    <x v="1230"/>
    <x v="1"/>
  </r>
  <r>
    <x v="0"/>
    <n v="1185732"/>
    <x v="248"/>
    <x v="3"/>
    <x v="37"/>
    <s v="Fargo"/>
    <x v="1"/>
    <n v="0.3000000000000001"/>
    <x v="35"/>
    <x v="651"/>
    <x v="1149"/>
    <x v="2"/>
  </r>
  <r>
    <x v="0"/>
    <n v="1185732"/>
    <x v="248"/>
    <x v="3"/>
    <x v="37"/>
    <s v="Fargo"/>
    <x v="2"/>
    <n v="0.25000000000000006"/>
    <x v="37"/>
    <x v="706"/>
    <x v="1229"/>
    <x v="1"/>
  </r>
  <r>
    <x v="0"/>
    <n v="1185732"/>
    <x v="248"/>
    <x v="3"/>
    <x v="37"/>
    <s v="Fargo"/>
    <x v="3"/>
    <n v="0.25000000000000006"/>
    <x v="43"/>
    <x v="372"/>
    <x v="1210"/>
    <x v="1"/>
  </r>
  <r>
    <x v="0"/>
    <n v="1185732"/>
    <x v="248"/>
    <x v="3"/>
    <x v="37"/>
    <s v="Fargo"/>
    <x v="4"/>
    <n v="0.35000000000000003"/>
    <x v="43"/>
    <x v="311"/>
    <x v="191"/>
    <x v="0"/>
  </r>
  <r>
    <x v="0"/>
    <n v="1185732"/>
    <x v="248"/>
    <x v="3"/>
    <x v="37"/>
    <s v="Fargo"/>
    <x v="5"/>
    <n v="0.4"/>
    <x v="38"/>
    <x v="124"/>
    <x v="204"/>
    <x v="8"/>
  </r>
  <r>
    <x v="0"/>
    <n v="1185732"/>
    <x v="249"/>
    <x v="3"/>
    <x v="37"/>
    <s v="Fargo"/>
    <x v="0"/>
    <n v="0.44999999999999996"/>
    <x v="47"/>
    <x v="451"/>
    <x v="772"/>
    <x v="1"/>
  </r>
  <r>
    <x v="0"/>
    <n v="1185732"/>
    <x v="249"/>
    <x v="3"/>
    <x v="37"/>
    <s v="Fargo"/>
    <x v="1"/>
    <n v="0.35000000000000003"/>
    <x v="44"/>
    <x v="622"/>
    <x v="196"/>
    <x v="2"/>
  </r>
  <r>
    <x v="0"/>
    <n v="1185732"/>
    <x v="249"/>
    <x v="3"/>
    <x v="37"/>
    <s v="Fargo"/>
    <x v="2"/>
    <n v="0.35000000000000003"/>
    <x v="43"/>
    <x v="311"/>
    <x v="480"/>
    <x v="1"/>
  </r>
  <r>
    <x v="0"/>
    <n v="1185732"/>
    <x v="249"/>
    <x v="3"/>
    <x v="37"/>
    <s v="Fargo"/>
    <x v="3"/>
    <n v="0.35000000000000003"/>
    <x v="36"/>
    <x v="620"/>
    <x v="506"/>
    <x v="1"/>
  </r>
  <r>
    <x v="0"/>
    <n v="1185732"/>
    <x v="249"/>
    <x v="3"/>
    <x v="37"/>
    <s v="Fargo"/>
    <x v="4"/>
    <n v="0.44999999999999996"/>
    <x v="36"/>
    <x v="180"/>
    <x v="1231"/>
    <x v="0"/>
  </r>
  <r>
    <x v="0"/>
    <n v="1185732"/>
    <x v="249"/>
    <x v="3"/>
    <x v="37"/>
    <s v="Fargo"/>
    <x v="5"/>
    <n v="0.49999999999999983"/>
    <x v="44"/>
    <x v="707"/>
    <x v="1232"/>
    <x v="8"/>
  </r>
  <r>
    <x v="0"/>
    <n v="1185732"/>
    <x v="210"/>
    <x v="3"/>
    <x v="37"/>
    <s v="Fargo"/>
    <x v="0"/>
    <n v="0.44999999999999996"/>
    <x v="47"/>
    <x v="451"/>
    <x v="772"/>
    <x v="1"/>
  </r>
  <r>
    <x v="0"/>
    <n v="1185732"/>
    <x v="210"/>
    <x v="3"/>
    <x v="37"/>
    <s v="Fargo"/>
    <x v="1"/>
    <n v="0.35000000000000003"/>
    <x v="35"/>
    <x v="117"/>
    <x v="181"/>
    <x v="2"/>
  </r>
  <r>
    <x v="0"/>
    <n v="1185732"/>
    <x v="210"/>
    <x v="3"/>
    <x v="37"/>
    <s v="Fargo"/>
    <x v="2"/>
    <n v="0.35000000000000003"/>
    <x v="77"/>
    <x v="708"/>
    <x v="1233"/>
    <x v="1"/>
  </r>
  <r>
    <x v="0"/>
    <n v="1185732"/>
    <x v="210"/>
    <x v="3"/>
    <x v="37"/>
    <s v="Fargo"/>
    <x v="3"/>
    <n v="0.35000000000000003"/>
    <x v="41"/>
    <x v="320"/>
    <x v="495"/>
    <x v="1"/>
  </r>
  <r>
    <x v="0"/>
    <n v="1185732"/>
    <x v="210"/>
    <x v="3"/>
    <x v="37"/>
    <s v="Fargo"/>
    <x v="4"/>
    <n v="0.6"/>
    <x v="37"/>
    <x v="202"/>
    <x v="215"/>
    <x v="0"/>
  </r>
  <r>
    <x v="0"/>
    <n v="1185732"/>
    <x v="210"/>
    <x v="3"/>
    <x v="37"/>
    <s v="Fargo"/>
    <x v="5"/>
    <n v="0.64999999999999991"/>
    <x v="35"/>
    <x v="410"/>
    <x v="695"/>
    <x v="8"/>
  </r>
  <r>
    <x v="0"/>
    <n v="1185732"/>
    <x v="211"/>
    <x v="3"/>
    <x v="37"/>
    <s v="Fargo"/>
    <x v="0"/>
    <n v="0.6"/>
    <x v="28"/>
    <x v="40"/>
    <x v="71"/>
    <x v="1"/>
  </r>
  <r>
    <x v="0"/>
    <n v="1185732"/>
    <x v="211"/>
    <x v="3"/>
    <x v="37"/>
    <s v="Fargo"/>
    <x v="1"/>
    <n v="0.5"/>
    <x v="46"/>
    <x v="132"/>
    <x v="315"/>
    <x v="2"/>
  </r>
  <r>
    <x v="0"/>
    <n v="1185732"/>
    <x v="211"/>
    <x v="3"/>
    <x v="37"/>
    <s v="Fargo"/>
    <x v="2"/>
    <n v="0.5"/>
    <x v="35"/>
    <x v="140"/>
    <x v="291"/>
    <x v="1"/>
  </r>
  <r>
    <x v="0"/>
    <n v="1185732"/>
    <x v="211"/>
    <x v="3"/>
    <x v="37"/>
    <s v="Fargo"/>
    <x v="3"/>
    <n v="0.5"/>
    <x v="38"/>
    <x v="127"/>
    <x v="293"/>
    <x v="1"/>
  </r>
  <r>
    <x v="0"/>
    <n v="1185732"/>
    <x v="211"/>
    <x v="3"/>
    <x v="37"/>
    <s v="Fargo"/>
    <x v="4"/>
    <n v="0.6"/>
    <x v="38"/>
    <x v="198"/>
    <x v="54"/>
    <x v="0"/>
  </r>
  <r>
    <x v="0"/>
    <n v="1185732"/>
    <x v="211"/>
    <x v="3"/>
    <x v="37"/>
    <s v="Fargo"/>
    <x v="5"/>
    <n v="0.64999999999999991"/>
    <x v="46"/>
    <x v="262"/>
    <x v="1101"/>
    <x v="8"/>
  </r>
  <r>
    <x v="0"/>
    <n v="1185732"/>
    <x v="66"/>
    <x v="3"/>
    <x v="38"/>
    <s v="Des Moines"/>
    <x v="0"/>
    <n v="0.30000000000000004"/>
    <x v="32"/>
    <x v="139"/>
    <x v="498"/>
    <x v="1"/>
  </r>
  <r>
    <x v="0"/>
    <n v="1185732"/>
    <x v="66"/>
    <x v="3"/>
    <x v="38"/>
    <s v="Des Moines"/>
    <x v="1"/>
    <n v="0.30000000000000004"/>
    <x v="44"/>
    <x v="398"/>
    <x v="191"/>
    <x v="2"/>
  </r>
  <r>
    <x v="0"/>
    <n v="1185732"/>
    <x v="66"/>
    <x v="3"/>
    <x v="38"/>
    <s v="Des Moines"/>
    <x v="2"/>
    <n v="0.20000000000000007"/>
    <x v="44"/>
    <x v="697"/>
    <x v="1219"/>
    <x v="1"/>
  </r>
  <r>
    <x v="0"/>
    <n v="1185732"/>
    <x v="66"/>
    <x v="3"/>
    <x v="38"/>
    <s v="Des Moines"/>
    <x v="3"/>
    <n v="0.25000000000000006"/>
    <x v="39"/>
    <x v="677"/>
    <x v="1220"/>
    <x v="1"/>
  </r>
  <r>
    <x v="0"/>
    <n v="1185732"/>
    <x v="66"/>
    <x v="3"/>
    <x v="38"/>
    <s v="Des Moines"/>
    <x v="4"/>
    <n v="0.39999999999999997"/>
    <x v="43"/>
    <x v="128"/>
    <x v="229"/>
    <x v="0"/>
  </r>
  <r>
    <x v="0"/>
    <n v="1185732"/>
    <x v="66"/>
    <x v="3"/>
    <x v="38"/>
    <s v="Des Moines"/>
    <x v="5"/>
    <n v="0.30000000000000004"/>
    <x v="44"/>
    <x v="398"/>
    <x v="504"/>
    <x v="8"/>
  </r>
  <r>
    <x v="0"/>
    <n v="1185732"/>
    <x v="67"/>
    <x v="3"/>
    <x v="38"/>
    <s v="Des Moines"/>
    <x v="0"/>
    <n v="0.30000000000000004"/>
    <x v="24"/>
    <x v="192"/>
    <x v="714"/>
    <x v="1"/>
  </r>
  <r>
    <x v="0"/>
    <n v="1185732"/>
    <x v="67"/>
    <x v="3"/>
    <x v="38"/>
    <s v="Des Moines"/>
    <x v="1"/>
    <n v="0.30000000000000004"/>
    <x v="43"/>
    <x v="362"/>
    <x v="480"/>
    <x v="2"/>
  </r>
  <r>
    <x v="0"/>
    <n v="1185732"/>
    <x v="67"/>
    <x v="3"/>
    <x v="38"/>
    <s v="Des Moines"/>
    <x v="2"/>
    <n v="0.20000000000000007"/>
    <x v="41"/>
    <x v="698"/>
    <x v="1221"/>
    <x v="1"/>
  </r>
  <r>
    <x v="0"/>
    <n v="1185732"/>
    <x v="67"/>
    <x v="3"/>
    <x v="38"/>
    <s v="Des Moines"/>
    <x v="3"/>
    <n v="0.25000000000000006"/>
    <x v="42"/>
    <x v="364"/>
    <x v="1222"/>
    <x v="1"/>
  </r>
  <r>
    <x v="0"/>
    <n v="1185732"/>
    <x v="67"/>
    <x v="3"/>
    <x v="38"/>
    <s v="Des Moines"/>
    <x v="4"/>
    <n v="0.39999999999999997"/>
    <x v="43"/>
    <x v="128"/>
    <x v="229"/>
    <x v="0"/>
  </r>
  <r>
    <x v="0"/>
    <n v="1185732"/>
    <x v="67"/>
    <x v="3"/>
    <x v="38"/>
    <s v="Des Moines"/>
    <x v="5"/>
    <n v="0.14999999999999997"/>
    <x v="44"/>
    <x v="699"/>
    <x v="1223"/>
    <x v="8"/>
  </r>
  <r>
    <x v="0"/>
    <n v="1185732"/>
    <x v="68"/>
    <x v="3"/>
    <x v="38"/>
    <s v="Des Moines"/>
    <x v="0"/>
    <n v="0.20000000000000004"/>
    <x v="54"/>
    <x v="700"/>
    <x v="1224"/>
    <x v="1"/>
  </r>
  <r>
    <x v="0"/>
    <n v="1185732"/>
    <x v="68"/>
    <x v="3"/>
    <x v="38"/>
    <s v="Des Moines"/>
    <x v="1"/>
    <n v="0.20000000000000004"/>
    <x v="37"/>
    <x v="367"/>
    <x v="602"/>
    <x v="2"/>
  </r>
  <r>
    <x v="0"/>
    <n v="1185732"/>
    <x v="68"/>
    <x v="3"/>
    <x v="38"/>
    <s v="Des Moines"/>
    <x v="2"/>
    <n v="0.10000000000000003"/>
    <x v="38"/>
    <x v="701"/>
    <x v="1225"/>
    <x v="1"/>
  </r>
  <r>
    <x v="0"/>
    <n v="1185732"/>
    <x v="68"/>
    <x v="3"/>
    <x v="38"/>
    <s v="Des Moines"/>
    <x v="3"/>
    <n v="0.14999999999999997"/>
    <x v="42"/>
    <x v="709"/>
    <x v="1234"/>
    <x v="1"/>
  </r>
  <r>
    <x v="0"/>
    <n v="1185732"/>
    <x v="68"/>
    <x v="3"/>
    <x v="38"/>
    <s v="Des Moines"/>
    <x v="4"/>
    <n v="0.30000000000000004"/>
    <x v="36"/>
    <x v="372"/>
    <x v="1235"/>
    <x v="0"/>
  </r>
  <r>
    <x v="0"/>
    <n v="1185732"/>
    <x v="68"/>
    <x v="3"/>
    <x v="38"/>
    <s v="Des Moines"/>
    <x v="5"/>
    <n v="0.20000000000000004"/>
    <x v="38"/>
    <x v="692"/>
    <x v="1236"/>
    <x v="8"/>
  </r>
  <r>
    <x v="0"/>
    <n v="1185732"/>
    <x v="69"/>
    <x v="3"/>
    <x v="38"/>
    <s v="Des Moines"/>
    <x v="0"/>
    <n v="0.20000000000000004"/>
    <x v="32"/>
    <x v="710"/>
    <x v="810"/>
    <x v="1"/>
  </r>
  <r>
    <x v="0"/>
    <n v="1185732"/>
    <x v="69"/>
    <x v="3"/>
    <x v="38"/>
    <s v="Des Moines"/>
    <x v="1"/>
    <n v="0.20000000000000004"/>
    <x v="43"/>
    <x v="309"/>
    <x v="1186"/>
    <x v="2"/>
  </r>
  <r>
    <x v="0"/>
    <n v="1185732"/>
    <x v="69"/>
    <x v="3"/>
    <x v="38"/>
    <s v="Des Moines"/>
    <x v="2"/>
    <n v="0.10000000000000003"/>
    <x v="43"/>
    <x v="711"/>
    <x v="1237"/>
    <x v="1"/>
  </r>
  <r>
    <x v="0"/>
    <n v="1185732"/>
    <x v="69"/>
    <x v="3"/>
    <x v="38"/>
    <s v="Des Moines"/>
    <x v="3"/>
    <n v="0.14999999999999997"/>
    <x v="42"/>
    <x v="709"/>
    <x v="1234"/>
    <x v="1"/>
  </r>
  <r>
    <x v="0"/>
    <n v="1185732"/>
    <x v="69"/>
    <x v="3"/>
    <x v="38"/>
    <s v="Des Moines"/>
    <x v="4"/>
    <n v="0.6"/>
    <x v="39"/>
    <x v="128"/>
    <x v="229"/>
    <x v="0"/>
  </r>
  <r>
    <x v="0"/>
    <n v="1185732"/>
    <x v="69"/>
    <x v="3"/>
    <x v="38"/>
    <s v="Des Moines"/>
    <x v="5"/>
    <n v="0.5"/>
    <x v="38"/>
    <x v="127"/>
    <x v="354"/>
    <x v="8"/>
  </r>
  <r>
    <x v="0"/>
    <n v="1185732"/>
    <x v="70"/>
    <x v="3"/>
    <x v="38"/>
    <s v="Des Moines"/>
    <x v="0"/>
    <n v="0.6"/>
    <x v="40"/>
    <x v="129"/>
    <x v="1238"/>
    <x v="1"/>
  </r>
  <r>
    <x v="0"/>
    <n v="1185732"/>
    <x v="70"/>
    <x v="3"/>
    <x v="38"/>
    <s v="Des Moines"/>
    <x v="1"/>
    <n v="0.4"/>
    <x v="41"/>
    <x v="134"/>
    <x v="198"/>
    <x v="2"/>
  </r>
  <r>
    <x v="0"/>
    <n v="1185732"/>
    <x v="70"/>
    <x v="3"/>
    <x v="38"/>
    <s v="Des Moines"/>
    <x v="2"/>
    <n v="0.35000000000000003"/>
    <x v="37"/>
    <x v="181"/>
    <x v="496"/>
    <x v="1"/>
  </r>
  <r>
    <x v="0"/>
    <n v="1185732"/>
    <x v="70"/>
    <x v="3"/>
    <x v="38"/>
    <s v="Des Moines"/>
    <x v="3"/>
    <n v="0.35000000000000003"/>
    <x v="43"/>
    <x v="311"/>
    <x v="480"/>
    <x v="1"/>
  </r>
  <r>
    <x v="0"/>
    <n v="1185732"/>
    <x v="70"/>
    <x v="3"/>
    <x v="38"/>
    <s v="Des Moines"/>
    <x v="4"/>
    <n v="0.44999999999999996"/>
    <x v="37"/>
    <x v="474"/>
    <x v="1239"/>
    <x v="0"/>
  </r>
  <r>
    <x v="0"/>
    <n v="1185732"/>
    <x v="70"/>
    <x v="3"/>
    <x v="38"/>
    <s v="Des Moines"/>
    <x v="5"/>
    <n v="0.49999999999999994"/>
    <x v="49"/>
    <x v="167"/>
    <x v="763"/>
    <x v="8"/>
  </r>
  <r>
    <x v="0"/>
    <n v="1185732"/>
    <x v="71"/>
    <x v="3"/>
    <x v="38"/>
    <s v="Des Moines"/>
    <x v="0"/>
    <n v="0.35000000000000003"/>
    <x v="21"/>
    <x v="136"/>
    <x v="302"/>
    <x v="1"/>
  </r>
  <r>
    <x v="0"/>
    <n v="1185732"/>
    <x v="71"/>
    <x v="3"/>
    <x v="38"/>
    <s v="Des Moines"/>
    <x v="1"/>
    <n v="0.3000000000000001"/>
    <x v="49"/>
    <x v="712"/>
    <x v="1240"/>
    <x v="2"/>
  </r>
  <r>
    <x v="0"/>
    <n v="1185732"/>
    <x v="71"/>
    <x v="3"/>
    <x v="38"/>
    <s v="Des Moines"/>
    <x v="2"/>
    <n v="0.25000000000000006"/>
    <x v="41"/>
    <x v="366"/>
    <x v="609"/>
    <x v="1"/>
  </r>
  <r>
    <x v="0"/>
    <n v="1185732"/>
    <x v="71"/>
    <x v="3"/>
    <x v="38"/>
    <s v="Des Moines"/>
    <x v="3"/>
    <n v="0.25000000000000006"/>
    <x v="37"/>
    <x v="706"/>
    <x v="1229"/>
    <x v="1"/>
  </r>
  <r>
    <x v="0"/>
    <n v="1185732"/>
    <x v="71"/>
    <x v="3"/>
    <x v="38"/>
    <s v="Des Moines"/>
    <x v="4"/>
    <n v="0.35000000000000003"/>
    <x v="37"/>
    <x v="181"/>
    <x v="871"/>
    <x v="0"/>
  </r>
  <r>
    <x v="0"/>
    <n v="1185732"/>
    <x v="71"/>
    <x v="3"/>
    <x v="38"/>
    <s v="Des Moines"/>
    <x v="5"/>
    <n v="0.55000000000000004"/>
    <x v="46"/>
    <x v="255"/>
    <x v="316"/>
    <x v="8"/>
  </r>
  <r>
    <x v="0"/>
    <n v="1185732"/>
    <x v="72"/>
    <x v="3"/>
    <x v="38"/>
    <s v="Des Moines"/>
    <x v="0"/>
    <n v="0.5"/>
    <x v="21"/>
    <x v="80"/>
    <x v="543"/>
    <x v="1"/>
  </r>
  <r>
    <x v="0"/>
    <n v="1185732"/>
    <x v="72"/>
    <x v="3"/>
    <x v="38"/>
    <s v="Des Moines"/>
    <x v="1"/>
    <n v="0.45000000000000007"/>
    <x v="49"/>
    <x v="139"/>
    <x v="206"/>
    <x v="2"/>
  </r>
  <r>
    <x v="0"/>
    <n v="1185732"/>
    <x v="72"/>
    <x v="3"/>
    <x v="38"/>
    <s v="Des Moines"/>
    <x v="2"/>
    <n v="0.4"/>
    <x v="38"/>
    <x v="124"/>
    <x v="499"/>
    <x v="1"/>
  </r>
  <r>
    <x v="0"/>
    <n v="1185732"/>
    <x v="72"/>
    <x v="3"/>
    <x v="38"/>
    <s v="Des Moines"/>
    <x v="3"/>
    <n v="0.4"/>
    <x v="37"/>
    <x v="135"/>
    <x v="193"/>
    <x v="1"/>
  </r>
  <r>
    <x v="0"/>
    <n v="1185732"/>
    <x v="72"/>
    <x v="3"/>
    <x v="38"/>
    <s v="Des Moines"/>
    <x v="4"/>
    <n v="0.5"/>
    <x v="41"/>
    <x v="123"/>
    <x v="399"/>
    <x v="0"/>
  </r>
  <r>
    <x v="0"/>
    <n v="1185732"/>
    <x v="72"/>
    <x v="3"/>
    <x v="38"/>
    <s v="Des Moines"/>
    <x v="5"/>
    <n v="0.55000000000000004"/>
    <x v="48"/>
    <x v="138"/>
    <x v="543"/>
    <x v="8"/>
  </r>
  <r>
    <x v="0"/>
    <n v="1185732"/>
    <x v="73"/>
    <x v="3"/>
    <x v="38"/>
    <s v="Des Moines"/>
    <x v="0"/>
    <n v="0.5"/>
    <x v="28"/>
    <x v="48"/>
    <x v="42"/>
    <x v="1"/>
  </r>
  <r>
    <x v="0"/>
    <n v="1185732"/>
    <x v="73"/>
    <x v="3"/>
    <x v="38"/>
    <s v="Des Moines"/>
    <x v="1"/>
    <n v="0.45000000000000007"/>
    <x v="49"/>
    <x v="139"/>
    <x v="206"/>
    <x v="2"/>
  </r>
  <r>
    <x v="0"/>
    <n v="1185732"/>
    <x v="73"/>
    <x v="3"/>
    <x v="38"/>
    <s v="Des Moines"/>
    <x v="2"/>
    <n v="0.4"/>
    <x v="38"/>
    <x v="124"/>
    <x v="499"/>
    <x v="1"/>
  </r>
  <r>
    <x v="0"/>
    <n v="1185732"/>
    <x v="73"/>
    <x v="3"/>
    <x v="38"/>
    <s v="Des Moines"/>
    <x v="3"/>
    <n v="0.4"/>
    <x v="41"/>
    <x v="134"/>
    <x v="512"/>
    <x v="1"/>
  </r>
  <r>
    <x v="0"/>
    <n v="1185732"/>
    <x v="73"/>
    <x v="3"/>
    <x v="38"/>
    <s v="Des Moines"/>
    <x v="4"/>
    <n v="0.5"/>
    <x v="37"/>
    <x v="131"/>
    <x v="209"/>
    <x v="0"/>
  </r>
  <r>
    <x v="0"/>
    <n v="1185732"/>
    <x v="73"/>
    <x v="3"/>
    <x v="38"/>
    <s v="Des Moines"/>
    <x v="5"/>
    <n v="0.55000000000000004"/>
    <x v="45"/>
    <x v="136"/>
    <x v="356"/>
    <x v="8"/>
  </r>
  <r>
    <x v="0"/>
    <n v="1185732"/>
    <x v="74"/>
    <x v="3"/>
    <x v="38"/>
    <s v="Des Moines"/>
    <x v="0"/>
    <n v="0.35000000000000003"/>
    <x v="34"/>
    <x v="394"/>
    <x v="1230"/>
    <x v="1"/>
  </r>
  <r>
    <x v="0"/>
    <n v="1185732"/>
    <x v="74"/>
    <x v="3"/>
    <x v="38"/>
    <s v="Des Moines"/>
    <x v="1"/>
    <n v="0.3000000000000001"/>
    <x v="44"/>
    <x v="388"/>
    <x v="1217"/>
    <x v="2"/>
  </r>
  <r>
    <x v="0"/>
    <n v="1185732"/>
    <x v="74"/>
    <x v="3"/>
    <x v="38"/>
    <s v="Des Moines"/>
    <x v="2"/>
    <n v="0.25000000000000006"/>
    <x v="43"/>
    <x v="372"/>
    <x v="1210"/>
    <x v="1"/>
  </r>
  <r>
    <x v="0"/>
    <n v="1185732"/>
    <x v="74"/>
    <x v="3"/>
    <x v="38"/>
    <s v="Des Moines"/>
    <x v="3"/>
    <n v="0.25000000000000006"/>
    <x v="36"/>
    <x v="713"/>
    <x v="1241"/>
    <x v="1"/>
  </r>
  <r>
    <x v="0"/>
    <n v="1185732"/>
    <x v="74"/>
    <x v="3"/>
    <x v="38"/>
    <s v="Des Moines"/>
    <x v="4"/>
    <n v="0.35000000000000003"/>
    <x v="36"/>
    <x v="620"/>
    <x v="1169"/>
    <x v="0"/>
  </r>
  <r>
    <x v="0"/>
    <n v="1185732"/>
    <x v="74"/>
    <x v="3"/>
    <x v="38"/>
    <s v="Des Moines"/>
    <x v="5"/>
    <n v="0.4"/>
    <x v="41"/>
    <x v="134"/>
    <x v="202"/>
    <x v="8"/>
  </r>
  <r>
    <x v="0"/>
    <n v="1185732"/>
    <x v="75"/>
    <x v="3"/>
    <x v="38"/>
    <s v="Des Moines"/>
    <x v="0"/>
    <n v="0.44999999999999996"/>
    <x v="48"/>
    <x v="325"/>
    <x v="1242"/>
    <x v="1"/>
  </r>
  <r>
    <x v="0"/>
    <n v="1185732"/>
    <x v="75"/>
    <x v="3"/>
    <x v="38"/>
    <s v="Des Moines"/>
    <x v="1"/>
    <n v="0.35000000000000003"/>
    <x v="38"/>
    <x v="121"/>
    <x v="185"/>
    <x v="2"/>
  </r>
  <r>
    <x v="0"/>
    <n v="1185732"/>
    <x v="75"/>
    <x v="3"/>
    <x v="38"/>
    <s v="Des Moines"/>
    <x v="2"/>
    <n v="0.35000000000000003"/>
    <x v="36"/>
    <x v="620"/>
    <x v="506"/>
    <x v="1"/>
  </r>
  <r>
    <x v="0"/>
    <n v="1185732"/>
    <x v="75"/>
    <x v="3"/>
    <x v="38"/>
    <s v="Des Moines"/>
    <x v="3"/>
    <n v="0.35000000000000003"/>
    <x v="36"/>
    <x v="620"/>
    <x v="506"/>
    <x v="1"/>
  </r>
  <r>
    <x v="0"/>
    <n v="1185732"/>
    <x v="75"/>
    <x v="3"/>
    <x v="38"/>
    <s v="Des Moines"/>
    <x v="4"/>
    <n v="0.44999999999999996"/>
    <x v="36"/>
    <x v="180"/>
    <x v="1231"/>
    <x v="0"/>
  </r>
  <r>
    <x v="0"/>
    <n v="1185732"/>
    <x v="75"/>
    <x v="3"/>
    <x v="38"/>
    <s v="Des Moines"/>
    <x v="5"/>
    <n v="0.49999999999999983"/>
    <x v="44"/>
    <x v="707"/>
    <x v="1232"/>
    <x v="8"/>
  </r>
  <r>
    <x v="0"/>
    <n v="1185732"/>
    <x v="76"/>
    <x v="3"/>
    <x v="38"/>
    <s v="Des Moines"/>
    <x v="0"/>
    <n v="0.44999999999999996"/>
    <x v="47"/>
    <x v="451"/>
    <x v="772"/>
    <x v="1"/>
  </r>
  <r>
    <x v="0"/>
    <n v="1185732"/>
    <x v="76"/>
    <x v="3"/>
    <x v="38"/>
    <s v="Des Moines"/>
    <x v="1"/>
    <n v="0.35000000000000003"/>
    <x v="49"/>
    <x v="202"/>
    <x v="300"/>
    <x v="2"/>
  </r>
  <r>
    <x v="0"/>
    <n v="1185732"/>
    <x v="76"/>
    <x v="3"/>
    <x v="38"/>
    <s v="Des Moines"/>
    <x v="2"/>
    <n v="0.35000000000000003"/>
    <x v="83"/>
    <x v="714"/>
    <x v="1243"/>
    <x v="1"/>
  </r>
  <r>
    <x v="0"/>
    <n v="1185732"/>
    <x v="76"/>
    <x v="3"/>
    <x v="38"/>
    <s v="Des Moines"/>
    <x v="3"/>
    <n v="0.35000000000000003"/>
    <x v="38"/>
    <x v="121"/>
    <x v="1244"/>
    <x v="1"/>
  </r>
  <r>
    <x v="0"/>
    <n v="1185732"/>
    <x v="76"/>
    <x v="3"/>
    <x v="38"/>
    <s v="Des Moines"/>
    <x v="4"/>
    <n v="0.6"/>
    <x v="41"/>
    <x v="147"/>
    <x v="51"/>
    <x v="0"/>
  </r>
  <r>
    <x v="0"/>
    <n v="1185732"/>
    <x v="76"/>
    <x v="3"/>
    <x v="38"/>
    <s v="Des Moines"/>
    <x v="5"/>
    <n v="0.64999999999999991"/>
    <x v="49"/>
    <x v="148"/>
    <x v="159"/>
    <x v="8"/>
  </r>
  <r>
    <x v="0"/>
    <n v="1185732"/>
    <x v="77"/>
    <x v="3"/>
    <x v="38"/>
    <s v="Des Moines"/>
    <x v="0"/>
    <n v="0.6"/>
    <x v="21"/>
    <x v="211"/>
    <x v="187"/>
    <x v="1"/>
  </r>
  <r>
    <x v="0"/>
    <n v="1185732"/>
    <x v="77"/>
    <x v="3"/>
    <x v="38"/>
    <s v="Des Moines"/>
    <x v="1"/>
    <n v="0.5"/>
    <x v="45"/>
    <x v="157"/>
    <x v="963"/>
    <x v="2"/>
  </r>
  <r>
    <x v="0"/>
    <n v="1185732"/>
    <x v="77"/>
    <x v="3"/>
    <x v="38"/>
    <s v="Des Moines"/>
    <x v="2"/>
    <n v="0.5"/>
    <x v="49"/>
    <x v="146"/>
    <x v="354"/>
    <x v="1"/>
  </r>
  <r>
    <x v="0"/>
    <n v="1185732"/>
    <x v="77"/>
    <x v="3"/>
    <x v="38"/>
    <s v="Des Moines"/>
    <x v="3"/>
    <n v="0.5"/>
    <x v="44"/>
    <x v="142"/>
    <x v="223"/>
    <x v="1"/>
  </r>
  <r>
    <x v="0"/>
    <n v="1185732"/>
    <x v="77"/>
    <x v="3"/>
    <x v="38"/>
    <s v="Des Moines"/>
    <x v="4"/>
    <n v="0.6"/>
    <x v="44"/>
    <x v="146"/>
    <x v="158"/>
    <x v="0"/>
  </r>
  <r>
    <x v="0"/>
    <n v="1185732"/>
    <x v="77"/>
    <x v="3"/>
    <x v="38"/>
    <s v="Des Moines"/>
    <x v="5"/>
    <n v="0.64999999999999991"/>
    <x v="45"/>
    <x v="715"/>
    <x v="1006"/>
    <x v="8"/>
  </r>
  <r>
    <x v="0"/>
    <n v="1185732"/>
    <x v="136"/>
    <x v="3"/>
    <x v="39"/>
    <s v="Milwaukee"/>
    <x v="0"/>
    <n v="0.35000000000000003"/>
    <x v="24"/>
    <x v="191"/>
    <x v="439"/>
    <x v="8"/>
  </r>
  <r>
    <x v="0"/>
    <n v="1185732"/>
    <x v="136"/>
    <x v="3"/>
    <x v="39"/>
    <s v="Milwaukee"/>
    <x v="1"/>
    <n v="0.35000000000000003"/>
    <x v="49"/>
    <x v="202"/>
    <x v="217"/>
    <x v="8"/>
  </r>
  <r>
    <x v="0"/>
    <n v="1185732"/>
    <x v="136"/>
    <x v="3"/>
    <x v="39"/>
    <s v="Milwaukee"/>
    <x v="2"/>
    <n v="0.25000000000000006"/>
    <x v="49"/>
    <x v="398"/>
    <x v="191"/>
    <x v="2"/>
  </r>
  <r>
    <x v="0"/>
    <n v="1185732"/>
    <x v="136"/>
    <x v="3"/>
    <x v="39"/>
    <s v="Milwaukee"/>
    <x v="3"/>
    <n v="0.30000000000000004"/>
    <x v="43"/>
    <x v="362"/>
    <x v="480"/>
    <x v="2"/>
  </r>
  <r>
    <x v="0"/>
    <n v="1185732"/>
    <x v="136"/>
    <x v="3"/>
    <x v="39"/>
    <s v="Milwaukee"/>
    <x v="4"/>
    <n v="0.44999999999999996"/>
    <x v="41"/>
    <x v="546"/>
    <x v="1245"/>
    <x v="1"/>
  </r>
  <r>
    <x v="0"/>
    <n v="1185732"/>
    <x v="136"/>
    <x v="3"/>
    <x v="39"/>
    <s v="Milwaukee"/>
    <x v="5"/>
    <n v="0.35000000000000003"/>
    <x v="49"/>
    <x v="202"/>
    <x v="217"/>
    <x v="8"/>
  </r>
  <r>
    <x v="0"/>
    <n v="1185732"/>
    <x v="79"/>
    <x v="3"/>
    <x v="39"/>
    <s v="Milwaukee"/>
    <x v="0"/>
    <n v="0.35000000000000003"/>
    <x v="21"/>
    <x v="136"/>
    <x v="356"/>
    <x v="8"/>
  </r>
  <r>
    <x v="0"/>
    <n v="1185732"/>
    <x v="79"/>
    <x v="3"/>
    <x v="39"/>
    <s v="Milwaukee"/>
    <x v="1"/>
    <n v="0.35000000000000003"/>
    <x v="41"/>
    <x v="320"/>
    <x v="899"/>
    <x v="8"/>
  </r>
  <r>
    <x v="0"/>
    <n v="1185732"/>
    <x v="79"/>
    <x v="3"/>
    <x v="39"/>
    <s v="Milwaukee"/>
    <x v="2"/>
    <n v="0.25000000000000006"/>
    <x v="44"/>
    <x v="472"/>
    <x v="1169"/>
    <x v="2"/>
  </r>
  <r>
    <x v="0"/>
    <n v="1185732"/>
    <x v="79"/>
    <x v="3"/>
    <x v="39"/>
    <s v="Milwaukee"/>
    <x v="3"/>
    <n v="0.30000000000000004"/>
    <x v="36"/>
    <x v="372"/>
    <x v="506"/>
    <x v="2"/>
  </r>
  <r>
    <x v="0"/>
    <n v="1185732"/>
    <x v="79"/>
    <x v="3"/>
    <x v="39"/>
    <s v="Milwaukee"/>
    <x v="4"/>
    <n v="0.44999999999999996"/>
    <x v="41"/>
    <x v="546"/>
    <x v="1245"/>
    <x v="1"/>
  </r>
  <r>
    <x v="0"/>
    <n v="1185732"/>
    <x v="79"/>
    <x v="3"/>
    <x v="39"/>
    <s v="Milwaukee"/>
    <x v="5"/>
    <n v="0.19999999999999996"/>
    <x v="49"/>
    <x v="628"/>
    <x v="1108"/>
    <x v="8"/>
  </r>
  <r>
    <x v="0"/>
    <n v="1185732"/>
    <x v="137"/>
    <x v="3"/>
    <x v="39"/>
    <s v="Milwaukee"/>
    <x v="0"/>
    <n v="0.25000000000000006"/>
    <x v="65"/>
    <x v="716"/>
    <x v="1246"/>
    <x v="8"/>
  </r>
  <r>
    <x v="0"/>
    <n v="1185732"/>
    <x v="137"/>
    <x v="3"/>
    <x v="39"/>
    <s v="Milwaukee"/>
    <x v="1"/>
    <n v="0.25000000000000006"/>
    <x v="38"/>
    <x v="469"/>
    <x v="811"/>
    <x v="8"/>
  </r>
  <r>
    <x v="0"/>
    <n v="1185732"/>
    <x v="137"/>
    <x v="3"/>
    <x v="39"/>
    <s v="Milwaukee"/>
    <x v="2"/>
    <n v="0.15000000000000002"/>
    <x v="35"/>
    <x v="514"/>
    <x v="1247"/>
    <x v="2"/>
  </r>
  <r>
    <x v="0"/>
    <n v="1185732"/>
    <x v="137"/>
    <x v="3"/>
    <x v="39"/>
    <s v="Milwaukee"/>
    <x v="3"/>
    <n v="0.19999999999999996"/>
    <x v="36"/>
    <x v="660"/>
    <x v="1187"/>
    <x v="2"/>
  </r>
  <r>
    <x v="0"/>
    <n v="1185732"/>
    <x v="137"/>
    <x v="3"/>
    <x v="39"/>
    <s v="Milwaukee"/>
    <x v="4"/>
    <n v="0.35000000000000003"/>
    <x v="37"/>
    <x v="181"/>
    <x v="496"/>
    <x v="1"/>
  </r>
  <r>
    <x v="0"/>
    <n v="1185732"/>
    <x v="137"/>
    <x v="3"/>
    <x v="39"/>
    <s v="Milwaukee"/>
    <x v="5"/>
    <n v="0.25000000000000006"/>
    <x v="35"/>
    <x v="502"/>
    <x v="869"/>
    <x v="8"/>
  </r>
  <r>
    <x v="0"/>
    <n v="1185732"/>
    <x v="138"/>
    <x v="3"/>
    <x v="39"/>
    <s v="Milwaukee"/>
    <x v="0"/>
    <n v="0.25000000000000006"/>
    <x v="24"/>
    <x v="396"/>
    <x v="556"/>
    <x v="8"/>
  </r>
  <r>
    <x v="0"/>
    <n v="1185732"/>
    <x v="138"/>
    <x v="3"/>
    <x v="39"/>
    <s v="Milwaukee"/>
    <x v="1"/>
    <n v="0.25000000000000006"/>
    <x v="41"/>
    <x v="366"/>
    <x v="1227"/>
    <x v="8"/>
  </r>
  <r>
    <x v="0"/>
    <n v="1185732"/>
    <x v="138"/>
    <x v="3"/>
    <x v="39"/>
    <s v="Milwaukee"/>
    <x v="2"/>
    <n v="0.15000000000000002"/>
    <x v="41"/>
    <x v="309"/>
    <x v="1186"/>
    <x v="2"/>
  </r>
  <r>
    <x v="0"/>
    <n v="1185732"/>
    <x v="138"/>
    <x v="3"/>
    <x v="39"/>
    <s v="Milwaukee"/>
    <x v="3"/>
    <n v="0.19999999999999996"/>
    <x v="36"/>
    <x v="660"/>
    <x v="1187"/>
    <x v="2"/>
  </r>
  <r>
    <x v="0"/>
    <n v="1185732"/>
    <x v="138"/>
    <x v="3"/>
    <x v="39"/>
    <s v="Milwaukee"/>
    <x v="4"/>
    <n v="0.65"/>
    <x v="43"/>
    <x v="145"/>
    <x v="1248"/>
    <x v="1"/>
  </r>
  <r>
    <x v="0"/>
    <n v="1185732"/>
    <x v="138"/>
    <x v="3"/>
    <x v="39"/>
    <s v="Milwaukee"/>
    <x v="5"/>
    <n v="0.5"/>
    <x v="35"/>
    <x v="140"/>
    <x v="309"/>
    <x v="8"/>
  </r>
  <r>
    <x v="0"/>
    <n v="1185732"/>
    <x v="139"/>
    <x v="3"/>
    <x v="39"/>
    <s v="Milwaukee"/>
    <x v="0"/>
    <n v="0.6"/>
    <x v="63"/>
    <x v="717"/>
    <x v="1249"/>
    <x v="8"/>
  </r>
  <r>
    <x v="0"/>
    <n v="1185732"/>
    <x v="139"/>
    <x v="3"/>
    <x v="39"/>
    <s v="Milwaukee"/>
    <x v="1"/>
    <n v="0.4"/>
    <x v="44"/>
    <x v="123"/>
    <x v="216"/>
    <x v="8"/>
  </r>
  <r>
    <x v="0"/>
    <n v="1185732"/>
    <x v="139"/>
    <x v="3"/>
    <x v="39"/>
    <s v="Milwaukee"/>
    <x v="2"/>
    <n v="0.35000000000000003"/>
    <x v="38"/>
    <x v="121"/>
    <x v="185"/>
    <x v="2"/>
  </r>
  <r>
    <x v="0"/>
    <n v="1185732"/>
    <x v="139"/>
    <x v="3"/>
    <x v="39"/>
    <s v="Milwaukee"/>
    <x v="3"/>
    <n v="0.35000000000000003"/>
    <x v="37"/>
    <x v="181"/>
    <x v="1164"/>
    <x v="2"/>
  </r>
  <r>
    <x v="0"/>
    <n v="1185732"/>
    <x v="139"/>
    <x v="3"/>
    <x v="39"/>
    <s v="Milwaukee"/>
    <x v="4"/>
    <n v="0.44999999999999996"/>
    <x v="41"/>
    <x v="546"/>
    <x v="1245"/>
    <x v="1"/>
  </r>
  <r>
    <x v="0"/>
    <n v="1185732"/>
    <x v="139"/>
    <x v="3"/>
    <x v="39"/>
    <s v="Milwaukee"/>
    <x v="5"/>
    <n v="0.54999999999999993"/>
    <x v="46"/>
    <x v="410"/>
    <x v="695"/>
    <x v="8"/>
  </r>
  <r>
    <x v="0"/>
    <n v="1185732"/>
    <x v="83"/>
    <x v="3"/>
    <x v="39"/>
    <s v="Milwaukee"/>
    <x v="0"/>
    <n v="0.4"/>
    <x v="31"/>
    <x v="336"/>
    <x v="1046"/>
    <x v="8"/>
  </r>
  <r>
    <x v="0"/>
    <n v="1185732"/>
    <x v="83"/>
    <x v="3"/>
    <x v="39"/>
    <s v="Milwaukee"/>
    <x v="1"/>
    <n v="0.35000000000000009"/>
    <x v="46"/>
    <x v="507"/>
    <x v="1250"/>
    <x v="8"/>
  </r>
  <r>
    <x v="0"/>
    <n v="1185732"/>
    <x v="83"/>
    <x v="3"/>
    <x v="39"/>
    <s v="Milwaukee"/>
    <x v="2"/>
    <n v="0.30000000000000004"/>
    <x v="41"/>
    <x v="399"/>
    <x v="495"/>
    <x v="2"/>
  </r>
  <r>
    <x v="0"/>
    <n v="1185732"/>
    <x v="83"/>
    <x v="3"/>
    <x v="39"/>
    <s v="Milwaukee"/>
    <x v="3"/>
    <n v="0.30000000000000004"/>
    <x v="37"/>
    <x v="314"/>
    <x v="496"/>
    <x v="2"/>
  </r>
  <r>
    <x v="0"/>
    <n v="1185732"/>
    <x v="83"/>
    <x v="3"/>
    <x v="39"/>
    <s v="Milwaukee"/>
    <x v="4"/>
    <n v="0.4"/>
    <x v="37"/>
    <x v="135"/>
    <x v="193"/>
    <x v="1"/>
  </r>
  <r>
    <x v="0"/>
    <n v="1185732"/>
    <x v="83"/>
    <x v="3"/>
    <x v="39"/>
    <s v="Milwaukee"/>
    <x v="5"/>
    <n v="0.60000000000000009"/>
    <x v="46"/>
    <x v="470"/>
    <x v="318"/>
    <x v="8"/>
  </r>
  <r>
    <x v="0"/>
    <n v="1185732"/>
    <x v="140"/>
    <x v="3"/>
    <x v="39"/>
    <s v="Milwaukee"/>
    <x v="0"/>
    <n v="0.55000000000000004"/>
    <x v="21"/>
    <x v="446"/>
    <x v="1142"/>
    <x v="8"/>
  </r>
  <r>
    <x v="0"/>
    <n v="1185732"/>
    <x v="140"/>
    <x v="3"/>
    <x v="39"/>
    <s v="Milwaukee"/>
    <x v="1"/>
    <n v="0.50000000000000011"/>
    <x v="49"/>
    <x v="192"/>
    <x v="529"/>
    <x v="8"/>
  </r>
  <r>
    <x v="0"/>
    <n v="1185732"/>
    <x v="140"/>
    <x v="3"/>
    <x v="39"/>
    <s v="Milwaukee"/>
    <x v="2"/>
    <n v="0.45"/>
    <x v="38"/>
    <x v="177"/>
    <x v="266"/>
    <x v="2"/>
  </r>
  <r>
    <x v="0"/>
    <n v="1185732"/>
    <x v="140"/>
    <x v="3"/>
    <x v="39"/>
    <s v="Milwaukee"/>
    <x v="3"/>
    <n v="0.45"/>
    <x v="37"/>
    <x v="120"/>
    <x v="185"/>
    <x v="2"/>
  </r>
  <r>
    <x v="0"/>
    <n v="1185732"/>
    <x v="140"/>
    <x v="3"/>
    <x v="39"/>
    <s v="Milwaukee"/>
    <x v="4"/>
    <n v="0.55000000000000004"/>
    <x v="41"/>
    <x v="130"/>
    <x v="285"/>
    <x v="1"/>
  </r>
  <r>
    <x v="0"/>
    <n v="1185732"/>
    <x v="140"/>
    <x v="3"/>
    <x v="39"/>
    <s v="Milwaukee"/>
    <x v="5"/>
    <n v="0.60000000000000009"/>
    <x v="48"/>
    <x v="223"/>
    <x v="1178"/>
    <x v="8"/>
  </r>
  <r>
    <x v="0"/>
    <n v="1185732"/>
    <x v="141"/>
    <x v="3"/>
    <x v="39"/>
    <s v="Milwaukee"/>
    <x v="0"/>
    <n v="0.5"/>
    <x v="28"/>
    <x v="48"/>
    <x v="150"/>
    <x v="8"/>
  </r>
  <r>
    <x v="0"/>
    <n v="1185732"/>
    <x v="141"/>
    <x v="3"/>
    <x v="39"/>
    <s v="Milwaukee"/>
    <x v="1"/>
    <n v="0.45000000000000007"/>
    <x v="49"/>
    <x v="139"/>
    <x v="532"/>
    <x v="8"/>
  </r>
  <r>
    <x v="0"/>
    <n v="1185732"/>
    <x v="141"/>
    <x v="3"/>
    <x v="39"/>
    <s v="Milwaukee"/>
    <x v="2"/>
    <n v="0.4"/>
    <x v="38"/>
    <x v="124"/>
    <x v="189"/>
    <x v="2"/>
  </r>
  <r>
    <x v="0"/>
    <n v="1185732"/>
    <x v="141"/>
    <x v="3"/>
    <x v="39"/>
    <s v="Milwaukee"/>
    <x v="3"/>
    <n v="0.4"/>
    <x v="41"/>
    <x v="134"/>
    <x v="198"/>
    <x v="2"/>
  </r>
  <r>
    <x v="0"/>
    <n v="1185732"/>
    <x v="141"/>
    <x v="3"/>
    <x v="39"/>
    <s v="Milwaukee"/>
    <x v="4"/>
    <n v="0.5"/>
    <x v="37"/>
    <x v="131"/>
    <x v="191"/>
    <x v="1"/>
  </r>
  <r>
    <x v="0"/>
    <n v="1185732"/>
    <x v="141"/>
    <x v="3"/>
    <x v="39"/>
    <s v="Milwaukee"/>
    <x v="5"/>
    <n v="0.55000000000000004"/>
    <x v="45"/>
    <x v="136"/>
    <x v="356"/>
    <x v="8"/>
  </r>
  <r>
    <x v="0"/>
    <n v="1185732"/>
    <x v="142"/>
    <x v="3"/>
    <x v="39"/>
    <s v="Milwaukee"/>
    <x v="0"/>
    <n v="0.35000000000000003"/>
    <x v="34"/>
    <x v="394"/>
    <x v="880"/>
    <x v="8"/>
  </r>
  <r>
    <x v="0"/>
    <n v="1185732"/>
    <x v="142"/>
    <x v="3"/>
    <x v="39"/>
    <s v="Milwaukee"/>
    <x v="1"/>
    <n v="0.3000000000000001"/>
    <x v="35"/>
    <x v="651"/>
    <x v="1251"/>
    <x v="8"/>
  </r>
  <r>
    <x v="0"/>
    <n v="1185732"/>
    <x v="142"/>
    <x v="3"/>
    <x v="39"/>
    <s v="Milwaukee"/>
    <x v="2"/>
    <n v="0.25000000000000006"/>
    <x v="37"/>
    <x v="706"/>
    <x v="1252"/>
    <x v="2"/>
  </r>
  <r>
    <x v="0"/>
    <n v="1185732"/>
    <x v="142"/>
    <x v="3"/>
    <x v="39"/>
    <s v="Milwaukee"/>
    <x v="3"/>
    <n v="0.25000000000000006"/>
    <x v="43"/>
    <x v="372"/>
    <x v="506"/>
    <x v="2"/>
  </r>
  <r>
    <x v="0"/>
    <n v="1185732"/>
    <x v="142"/>
    <x v="3"/>
    <x v="39"/>
    <s v="Milwaukee"/>
    <x v="4"/>
    <n v="0.35000000000000003"/>
    <x v="43"/>
    <x v="311"/>
    <x v="480"/>
    <x v="1"/>
  </r>
  <r>
    <x v="0"/>
    <n v="1185732"/>
    <x v="142"/>
    <x v="3"/>
    <x v="39"/>
    <s v="Milwaukee"/>
    <x v="5"/>
    <n v="0.4"/>
    <x v="38"/>
    <x v="124"/>
    <x v="204"/>
    <x v="8"/>
  </r>
  <r>
    <x v="0"/>
    <n v="1185732"/>
    <x v="87"/>
    <x v="3"/>
    <x v="39"/>
    <s v="Milwaukee"/>
    <x v="0"/>
    <n v="0.44999999999999996"/>
    <x v="47"/>
    <x v="451"/>
    <x v="794"/>
    <x v="8"/>
  </r>
  <r>
    <x v="0"/>
    <n v="1185732"/>
    <x v="87"/>
    <x v="3"/>
    <x v="39"/>
    <s v="Milwaukee"/>
    <x v="1"/>
    <n v="0.35000000000000003"/>
    <x v="44"/>
    <x v="622"/>
    <x v="827"/>
    <x v="8"/>
  </r>
  <r>
    <x v="0"/>
    <n v="1185732"/>
    <x v="87"/>
    <x v="3"/>
    <x v="39"/>
    <s v="Milwaukee"/>
    <x v="2"/>
    <n v="0.35000000000000003"/>
    <x v="43"/>
    <x v="311"/>
    <x v="1253"/>
    <x v="2"/>
  </r>
  <r>
    <x v="0"/>
    <n v="1185732"/>
    <x v="87"/>
    <x v="3"/>
    <x v="39"/>
    <s v="Milwaukee"/>
    <x v="3"/>
    <n v="0.35000000000000003"/>
    <x v="43"/>
    <x v="311"/>
    <x v="1253"/>
    <x v="2"/>
  </r>
  <r>
    <x v="0"/>
    <n v="1185732"/>
    <x v="87"/>
    <x v="3"/>
    <x v="39"/>
    <s v="Milwaukee"/>
    <x v="4"/>
    <n v="0.44999999999999996"/>
    <x v="43"/>
    <x v="310"/>
    <x v="478"/>
    <x v="1"/>
  </r>
  <r>
    <x v="0"/>
    <n v="1185732"/>
    <x v="87"/>
    <x v="3"/>
    <x v="39"/>
    <s v="Milwaukee"/>
    <x v="5"/>
    <n v="0.49999999999999983"/>
    <x v="35"/>
    <x v="383"/>
    <x v="310"/>
    <x v="8"/>
  </r>
  <r>
    <x v="0"/>
    <n v="1185732"/>
    <x v="143"/>
    <x v="3"/>
    <x v="39"/>
    <s v="Milwaukee"/>
    <x v="0"/>
    <n v="0.44999999999999996"/>
    <x v="33"/>
    <x v="646"/>
    <x v="308"/>
    <x v="8"/>
  </r>
  <r>
    <x v="0"/>
    <n v="1185732"/>
    <x v="143"/>
    <x v="3"/>
    <x v="39"/>
    <s v="Milwaukee"/>
    <x v="1"/>
    <n v="0.35000000000000003"/>
    <x v="46"/>
    <x v="165"/>
    <x v="755"/>
    <x v="8"/>
  </r>
  <r>
    <x v="0"/>
    <n v="1185732"/>
    <x v="143"/>
    <x v="3"/>
    <x v="39"/>
    <s v="Milwaukee"/>
    <x v="2"/>
    <n v="0.35000000000000003"/>
    <x v="84"/>
    <x v="718"/>
    <x v="1254"/>
    <x v="2"/>
  </r>
  <r>
    <x v="0"/>
    <n v="1185732"/>
    <x v="143"/>
    <x v="3"/>
    <x v="39"/>
    <s v="Milwaukee"/>
    <x v="3"/>
    <n v="0.35000000000000003"/>
    <x v="35"/>
    <x v="117"/>
    <x v="181"/>
    <x v="2"/>
  </r>
  <r>
    <x v="0"/>
    <n v="1185732"/>
    <x v="143"/>
    <x v="3"/>
    <x v="39"/>
    <s v="Milwaukee"/>
    <x v="4"/>
    <n v="0.6"/>
    <x v="44"/>
    <x v="146"/>
    <x v="354"/>
    <x v="1"/>
  </r>
  <r>
    <x v="0"/>
    <n v="1185732"/>
    <x v="143"/>
    <x v="3"/>
    <x v="39"/>
    <s v="Milwaukee"/>
    <x v="5"/>
    <n v="0.64999999999999991"/>
    <x v="45"/>
    <x v="715"/>
    <x v="1006"/>
    <x v="8"/>
  </r>
  <r>
    <x v="0"/>
    <n v="1185732"/>
    <x v="144"/>
    <x v="3"/>
    <x v="39"/>
    <s v="Milwaukee"/>
    <x v="0"/>
    <n v="0.6"/>
    <x v="25"/>
    <x v="11"/>
    <x v="157"/>
    <x v="8"/>
  </r>
  <r>
    <x v="0"/>
    <n v="1185732"/>
    <x v="144"/>
    <x v="3"/>
    <x v="39"/>
    <s v="Milwaukee"/>
    <x v="1"/>
    <n v="0.5"/>
    <x v="47"/>
    <x v="47"/>
    <x v="325"/>
    <x v="8"/>
  </r>
  <r>
    <x v="0"/>
    <n v="1185732"/>
    <x v="144"/>
    <x v="3"/>
    <x v="39"/>
    <s v="Milwaukee"/>
    <x v="2"/>
    <n v="0.5"/>
    <x v="45"/>
    <x v="157"/>
    <x v="963"/>
    <x v="2"/>
  </r>
  <r>
    <x v="0"/>
    <n v="1185732"/>
    <x v="144"/>
    <x v="3"/>
    <x v="39"/>
    <s v="Milwaukee"/>
    <x v="3"/>
    <n v="0.5"/>
    <x v="49"/>
    <x v="146"/>
    <x v="215"/>
    <x v="2"/>
  </r>
  <r>
    <x v="0"/>
    <n v="1185732"/>
    <x v="144"/>
    <x v="3"/>
    <x v="39"/>
    <s v="Milwaukee"/>
    <x v="4"/>
    <n v="0.6"/>
    <x v="49"/>
    <x v="207"/>
    <x v="303"/>
    <x v="1"/>
  </r>
  <r>
    <x v="0"/>
    <n v="1185732"/>
    <x v="144"/>
    <x v="3"/>
    <x v="39"/>
    <s v="Milwaukee"/>
    <x v="5"/>
    <n v="0.64999999999999991"/>
    <x v="47"/>
    <x v="719"/>
    <x v="1255"/>
    <x v="8"/>
  </r>
  <r>
    <x v="0"/>
    <n v="1185732"/>
    <x v="102"/>
    <x v="3"/>
    <x v="40"/>
    <s v="Indianapolis"/>
    <x v="0"/>
    <n v="0.35000000000000003"/>
    <x v="24"/>
    <x v="191"/>
    <x v="439"/>
    <x v="8"/>
  </r>
  <r>
    <x v="0"/>
    <n v="1185732"/>
    <x v="102"/>
    <x v="3"/>
    <x v="40"/>
    <s v="Indianapolis"/>
    <x v="1"/>
    <n v="0.35000000000000003"/>
    <x v="49"/>
    <x v="202"/>
    <x v="217"/>
    <x v="8"/>
  </r>
  <r>
    <x v="0"/>
    <n v="1185732"/>
    <x v="102"/>
    <x v="3"/>
    <x v="40"/>
    <s v="Indianapolis"/>
    <x v="2"/>
    <n v="0.25000000000000006"/>
    <x v="49"/>
    <x v="398"/>
    <x v="504"/>
    <x v="8"/>
  </r>
  <r>
    <x v="0"/>
    <n v="1185732"/>
    <x v="102"/>
    <x v="3"/>
    <x v="40"/>
    <s v="Indianapolis"/>
    <x v="3"/>
    <n v="0.30000000000000004"/>
    <x v="43"/>
    <x v="362"/>
    <x v="605"/>
    <x v="8"/>
  </r>
  <r>
    <x v="0"/>
    <n v="1185732"/>
    <x v="102"/>
    <x v="3"/>
    <x v="40"/>
    <s v="Indianapolis"/>
    <x v="4"/>
    <n v="0.44999999999999996"/>
    <x v="41"/>
    <x v="546"/>
    <x v="204"/>
    <x v="8"/>
  </r>
  <r>
    <x v="0"/>
    <n v="1185732"/>
    <x v="102"/>
    <x v="3"/>
    <x v="40"/>
    <s v="Indianapolis"/>
    <x v="5"/>
    <n v="0.35000000000000003"/>
    <x v="49"/>
    <x v="202"/>
    <x v="217"/>
    <x v="8"/>
  </r>
  <r>
    <x v="0"/>
    <n v="1185732"/>
    <x v="103"/>
    <x v="3"/>
    <x v="40"/>
    <s v="Indianapolis"/>
    <x v="0"/>
    <n v="0.35000000000000003"/>
    <x v="21"/>
    <x v="136"/>
    <x v="356"/>
    <x v="8"/>
  </r>
  <r>
    <x v="0"/>
    <n v="1185732"/>
    <x v="103"/>
    <x v="3"/>
    <x v="40"/>
    <s v="Indianapolis"/>
    <x v="1"/>
    <n v="0.4"/>
    <x v="41"/>
    <x v="134"/>
    <x v="202"/>
    <x v="8"/>
  </r>
  <r>
    <x v="0"/>
    <n v="1185732"/>
    <x v="103"/>
    <x v="3"/>
    <x v="40"/>
    <s v="Indianapolis"/>
    <x v="2"/>
    <n v="0.30000000000000004"/>
    <x v="49"/>
    <x v="395"/>
    <x v="982"/>
    <x v="8"/>
  </r>
  <r>
    <x v="0"/>
    <n v="1185732"/>
    <x v="103"/>
    <x v="3"/>
    <x v="40"/>
    <s v="Indianapolis"/>
    <x v="3"/>
    <n v="0.35000000000000003"/>
    <x v="37"/>
    <x v="181"/>
    <x v="607"/>
    <x v="8"/>
  </r>
  <r>
    <x v="0"/>
    <n v="1185732"/>
    <x v="103"/>
    <x v="3"/>
    <x v="40"/>
    <s v="Indianapolis"/>
    <x v="4"/>
    <n v="0.49999999999999994"/>
    <x v="44"/>
    <x v="589"/>
    <x v="1044"/>
    <x v="8"/>
  </r>
  <r>
    <x v="0"/>
    <n v="1185732"/>
    <x v="103"/>
    <x v="3"/>
    <x v="40"/>
    <s v="Indianapolis"/>
    <x v="5"/>
    <n v="0.24999999999999994"/>
    <x v="45"/>
    <x v="605"/>
    <x v="1077"/>
    <x v="8"/>
  </r>
  <r>
    <x v="0"/>
    <n v="1185732"/>
    <x v="104"/>
    <x v="3"/>
    <x v="40"/>
    <s v="Indianapolis"/>
    <x v="0"/>
    <n v="0.30000000000000004"/>
    <x v="82"/>
    <x v="720"/>
    <x v="1256"/>
    <x v="8"/>
  </r>
  <r>
    <x v="0"/>
    <n v="1185732"/>
    <x v="104"/>
    <x v="3"/>
    <x v="40"/>
    <s v="Indianapolis"/>
    <x v="1"/>
    <n v="0.30000000000000004"/>
    <x v="35"/>
    <x v="188"/>
    <x v="1206"/>
    <x v="8"/>
  </r>
  <r>
    <x v="0"/>
    <n v="1185732"/>
    <x v="104"/>
    <x v="3"/>
    <x v="40"/>
    <s v="Indianapolis"/>
    <x v="2"/>
    <n v="0.2"/>
    <x v="46"/>
    <x v="406"/>
    <x v="1257"/>
    <x v="8"/>
  </r>
  <r>
    <x v="0"/>
    <n v="1185732"/>
    <x v="104"/>
    <x v="3"/>
    <x v="40"/>
    <s v="Indianapolis"/>
    <x v="3"/>
    <n v="0.24999999999999994"/>
    <x v="37"/>
    <x v="721"/>
    <x v="618"/>
    <x v="8"/>
  </r>
  <r>
    <x v="0"/>
    <n v="1185732"/>
    <x v="104"/>
    <x v="3"/>
    <x v="40"/>
    <s v="Indianapolis"/>
    <x v="4"/>
    <n v="0.4"/>
    <x v="38"/>
    <x v="124"/>
    <x v="204"/>
    <x v="8"/>
  </r>
  <r>
    <x v="0"/>
    <n v="1185732"/>
    <x v="104"/>
    <x v="3"/>
    <x v="40"/>
    <s v="Indianapolis"/>
    <x v="5"/>
    <n v="0.30000000000000004"/>
    <x v="46"/>
    <x v="663"/>
    <x v="362"/>
    <x v="8"/>
  </r>
  <r>
    <x v="0"/>
    <n v="1185732"/>
    <x v="105"/>
    <x v="3"/>
    <x v="40"/>
    <s v="Indianapolis"/>
    <x v="0"/>
    <n v="0.30000000000000004"/>
    <x v="21"/>
    <x v="205"/>
    <x v="829"/>
    <x v="8"/>
  </r>
  <r>
    <x v="0"/>
    <n v="1185732"/>
    <x v="105"/>
    <x v="3"/>
    <x v="40"/>
    <s v="Indianapolis"/>
    <x v="1"/>
    <n v="0.30000000000000004"/>
    <x v="44"/>
    <x v="398"/>
    <x v="504"/>
    <x v="8"/>
  </r>
  <r>
    <x v="0"/>
    <n v="1185732"/>
    <x v="105"/>
    <x v="3"/>
    <x v="40"/>
    <s v="Indianapolis"/>
    <x v="2"/>
    <n v="0.2"/>
    <x v="44"/>
    <x v="118"/>
    <x v="182"/>
    <x v="8"/>
  </r>
  <r>
    <x v="0"/>
    <n v="1185732"/>
    <x v="105"/>
    <x v="3"/>
    <x v="40"/>
    <s v="Indianapolis"/>
    <x v="3"/>
    <n v="0.24999999999999994"/>
    <x v="37"/>
    <x v="721"/>
    <x v="618"/>
    <x v="8"/>
  </r>
  <r>
    <x v="0"/>
    <n v="1185732"/>
    <x v="105"/>
    <x v="3"/>
    <x v="40"/>
    <s v="Indianapolis"/>
    <x v="4"/>
    <n v="0.65"/>
    <x v="41"/>
    <x v="194"/>
    <x v="533"/>
    <x v="8"/>
  </r>
  <r>
    <x v="0"/>
    <n v="1185732"/>
    <x v="105"/>
    <x v="3"/>
    <x v="40"/>
    <s v="Indianapolis"/>
    <x v="5"/>
    <n v="0.5"/>
    <x v="46"/>
    <x v="132"/>
    <x v="409"/>
    <x v="8"/>
  </r>
  <r>
    <x v="0"/>
    <n v="1185732"/>
    <x v="106"/>
    <x v="3"/>
    <x v="40"/>
    <s v="Indianapolis"/>
    <x v="0"/>
    <n v="0.6"/>
    <x v="76"/>
    <x v="573"/>
    <x v="1258"/>
    <x v="8"/>
  </r>
  <r>
    <x v="0"/>
    <n v="1185732"/>
    <x v="106"/>
    <x v="3"/>
    <x v="40"/>
    <s v="Indianapolis"/>
    <x v="1"/>
    <n v="0.4"/>
    <x v="49"/>
    <x v="147"/>
    <x v="616"/>
    <x v="8"/>
  </r>
  <r>
    <x v="0"/>
    <n v="1185732"/>
    <x v="106"/>
    <x v="3"/>
    <x v="40"/>
    <s v="Indianapolis"/>
    <x v="2"/>
    <n v="0.35000000000000003"/>
    <x v="35"/>
    <x v="117"/>
    <x v="753"/>
    <x v="8"/>
  </r>
  <r>
    <x v="0"/>
    <n v="1185732"/>
    <x v="106"/>
    <x v="3"/>
    <x v="40"/>
    <s v="Indianapolis"/>
    <x v="3"/>
    <n v="0.35000000000000003"/>
    <x v="41"/>
    <x v="320"/>
    <x v="899"/>
    <x v="8"/>
  </r>
  <r>
    <x v="0"/>
    <n v="1185732"/>
    <x v="106"/>
    <x v="3"/>
    <x v="40"/>
    <s v="Indianapolis"/>
    <x v="4"/>
    <n v="0.44999999999999996"/>
    <x v="38"/>
    <x v="680"/>
    <x v="658"/>
    <x v="8"/>
  </r>
  <r>
    <x v="0"/>
    <n v="1185732"/>
    <x v="106"/>
    <x v="3"/>
    <x v="40"/>
    <s v="Indianapolis"/>
    <x v="5"/>
    <n v="0.54999999999999993"/>
    <x v="45"/>
    <x v="237"/>
    <x v="802"/>
    <x v="8"/>
  </r>
  <r>
    <x v="0"/>
    <n v="1185732"/>
    <x v="107"/>
    <x v="3"/>
    <x v="40"/>
    <s v="Indianapolis"/>
    <x v="0"/>
    <n v="0.45"/>
    <x v="25"/>
    <x v="52"/>
    <x v="53"/>
    <x v="8"/>
  </r>
  <r>
    <x v="0"/>
    <n v="1185732"/>
    <x v="107"/>
    <x v="3"/>
    <x v="40"/>
    <s v="Indianapolis"/>
    <x v="1"/>
    <n v="0.40000000000000008"/>
    <x v="33"/>
    <x v="722"/>
    <x v="1259"/>
    <x v="8"/>
  </r>
  <r>
    <x v="0"/>
    <n v="1185732"/>
    <x v="107"/>
    <x v="3"/>
    <x v="40"/>
    <s v="Indianapolis"/>
    <x v="2"/>
    <n v="0.35000000000000003"/>
    <x v="49"/>
    <x v="202"/>
    <x v="217"/>
    <x v="8"/>
  </r>
  <r>
    <x v="0"/>
    <n v="1185732"/>
    <x v="107"/>
    <x v="3"/>
    <x v="40"/>
    <s v="Indianapolis"/>
    <x v="3"/>
    <n v="0.35000000000000003"/>
    <x v="35"/>
    <x v="117"/>
    <x v="753"/>
    <x v="8"/>
  </r>
  <r>
    <x v="0"/>
    <n v="1185732"/>
    <x v="107"/>
    <x v="3"/>
    <x v="40"/>
    <s v="Indianapolis"/>
    <x v="4"/>
    <n v="0.45"/>
    <x v="35"/>
    <x v="116"/>
    <x v="361"/>
    <x v="8"/>
  </r>
  <r>
    <x v="0"/>
    <n v="1185732"/>
    <x v="107"/>
    <x v="3"/>
    <x v="40"/>
    <s v="Indianapolis"/>
    <x v="5"/>
    <n v="0.65000000000000013"/>
    <x v="33"/>
    <x v="723"/>
    <x v="704"/>
    <x v="8"/>
  </r>
  <r>
    <x v="0"/>
    <n v="1185732"/>
    <x v="108"/>
    <x v="3"/>
    <x v="40"/>
    <s v="Indianapolis"/>
    <x v="0"/>
    <n v="0.60000000000000009"/>
    <x v="26"/>
    <x v="608"/>
    <x v="1260"/>
    <x v="8"/>
  </r>
  <r>
    <x v="0"/>
    <n v="1185732"/>
    <x v="108"/>
    <x v="3"/>
    <x v="40"/>
    <s v="Indianapolis"/>
    <x v="1"/>
    <n v="0.55000000000000016"/>
    <x v="47"/>
    <x v="609"/>
    <x v="1261"/>
    <x v="8"/>
  </r>
  <r>
    <x v="0"/>
    <n v="1185732"/>
    <x v="108"/>
    <x v="3"/>
    <x v="40"/>
    <s v="Indianapolis"/>
    <x v="2"/>
    <n v="0.5"/>
    <x v="46"/>
    <x v="132"/>
    <x v="409"/>
    <x v="8"/>
  </r>
  <r>
    <x v="0"/>
    <n v="1185732"/>
    <x v="108"/>
    <x v="3"/>
    <x v="40"/>
    <s v="Indianapolis"/>
    <x v="3"/>
    <n v="0.5"/>
    <x v="35"/>
    <x v="140"/>
    <x v="309"/>
    <x v="8"/>
  </r>
  <r>
    <x v="0"/>
    <n v="1185732"/>
    <x v="108"/>
    <x v="3"/>
    <x v="40"/>
    <s v="Indianapolis"/>
    <x v="4"/>
    <n v="0.60000000000000009"/>
    <x v="49"/>
    <x v="166"/>
    <x v="333"/>
    <x v="8"/>
  </r>
  <r>
    <x v="0"/>
    <n v="1185732"/>
    <x v="108"/>
    <x v="3"/>
    <x v="40"/>
    <s v="Indianapolis"/>
    <x v="5"/>
    <n v="0.65000000000000013"/>
    <x v="34"/>
    <x v="422"/>
    <x v="659"/>
    <x v="8"/>
  </r>
  <r>
    <x v="0"/>
    <n v="1185732"/>
    <x v="109"/>
    <x v="3"/>
    <x v="40"/>
    <s v="Indianapolis"/>
    <x v="0"/>
    <n v="0.5"/>
    <x v="28"/>
    <x v="48"/>
    <x v="150"/>
    <x v="8"/>
  </r>
  <r>
    <x v="0"/>
    <n v="1185732"/>
    <x v="109"/>
    <x v="3"/>
    <x v="40"/>
    <s v="Indianapolis"/>
    <x v="1"/>
    <n v="0.45000000000000007"/>
    <x v="49"/>
    <x v="139"/>
    <x v="532"/>
    <x v="8"/>
  </r>
  <r>
    <x v="0"/>
    <n v="1185732"/>
    <x v="109"/>
    <x v="3"/>
    <x v="40"/>
    <s v="Indianapolis"/>
    <x v="2"/>
    <n v="0.4"/>
    <x v="49"/>
    <x v="147"/>
    <x v="616"/>
    <x v="8"/>
  </r>
  <r>
    <x v="0"/>
    <n v="1185732"/>
    <x v="109"/>
    <x v="3"/>
    <x v="40"/>
    <s v="Indianapolis"/>
    <x v="3"/>
    <n v="0.4"/>
    <x v="35"/>
    <x v="130"/>
    <x v="1098"/>
    <x v="8"/>
  </r>
  <r>
    <x v="0"/>
    <n v="1185732"/>
    <x v="109"/>
    <x v="3"/>
    <x v="40"/>
    <s v="Indianapolis"/>
    <x v="4"/>
    <n v="0.5"/>
    <x v="44"/>
    <x v="142"/>
    <x v="399"/>
    <x v="8"/>
  </r>
  <r>
    <x v="0"/>
    <n v="1185732"/>
    <x v="109"/>
    <x v="3"/>
    <x v="40"/>
    <s v="Indianapolis"/>
    <x v="5"/>
    <n v="0.55000000000000004"/>
    <x v="33"/>
    <x v="256"/>
    <x v="390"/>
    <x v="8"/>
  </r>
  <r>
    <x v="0"/>
    <n v="1185732"/>
    <x v="110"/>
    <x v="3"/>
    <x v="40"/>
    <s v="Indianapolis"/>
    <x v="0"/>
    <n v="0.35000000000000003"/>
    <x v="21"/>
    <x v="136"/>
    <x v="356"/>
    <x v="8"/>
  </r>
  <r>
    <x v="0"/>
    <n v="1185732"/>
    <x v="110"/>
    <x v="3"/>
    <x v="40"/>
    <s v="Indianapolis"/>
    <x v="1"/>
    <n v="0.3000000000000001"/>
    <x v="45"/>
    <x v="509"/>
    <x v="1103"/>
    <x v="8"/>
  </r>
  <r>
    <x v="0"/>
    <n v="1185732"/>
    <x v="110"/>
    <x v="3"/>
    <x v="40"/>
    <s v="Indianapolis"/>
    <x v="2"/>
    <n v="0.25000000000000006"/>
    <x v="44"/>
    <x v="472"/>
    <x v="813"/>
    <x v="8"/>
  </r>
  <r>
    <x v="0"/>
    <n v="1185732"/>
    <x v="110"/>
    <x v="3"/>
    <x v="40"/>
    <s v="Indianapolis"/>
    <x v="3"/>
    <n v="0.25000000000000006"/>
    <x v="38"/>
    <x v="469"/>
    <x v="811"/>
    <x v="8"/>
  </r>
  <r>
    <x v="0"/>
    <n v="1185732"/>
    <x v="110"/>
    <x v="3"/>
    <x v="40"/>
    <s v="Indianapolis"/>
    <x v="4"/>
    <n v="0.35000000000000003"/>
    <x v="38"/>
    <x v="121"/>
    <x v="280"/>
    <x v="8"/>
  </r>
  <r>
    <x v="0"/>
    <n v="1185732"/>
    <x v="110"/>
    <x v="3"/>
    <x v="40"/>
    <s v="Indianapolis"/>
    <x v="5"/>
    <n v="0.4"/>
    <x v="49"/>
    <x v="147"/>
    <x v="616"/>
    <x v="8"/>
  </r>
  <r>
    <x v="0"/>
    <n v="1185732"/>
    <x v="111"/>
    <x v="3"/>
    <x v="40"/>
    <s v="Indianapolis"/>
    <x v="0"/>
    <n v="0.44999999999999996"/>
    <x v="33"/>
    <x v="646"/>
    <x v="308"/>
    <x v="8"/>
  </r>
  <r>
    <x v="0"/>
    <n v="1185732"/>
    <x v="111"/>
    <x v="3"/>
    <x v="40"/>
    <s v="Indianapolis"/>
    <x v="1"/>
    <n v="0.35000000000000003"/>
    <x v="35"/>
    <x v="117"/>
    <x v="753"/>
    <x v="8"/>
  </r>
  <r>
    <x v="0"/>
    <n v="1185732"/>
    <x v="111"/>
    <x v="3"/>
    <x v="40"/>
    <s v="Indianapolis"/>
    <x v="2"/>
    <n v="0.35000000000000003"/>
    <x v="37"/>
    <x v="181"/>
    <x v="607"/>
    <x v="8"/>
  </r>
  <r>
    <x v="0"/>
    <n v="1185732"/>
    <x v="111"/>
    <x v="3"/>
    <x v="40"/>
    <s v="Indianapolis"/>
    <x v="3"/>
    <n v="0.35000000000000003"/>
    <x v="37"/>
    <x v="181"/>
    <x v="607"/>
    <x v="8"/>
  </r>
  <r>
    <x v="0"/>
    <n v="1185732"/>
    <x v="111"/>
    <x v="3"/>
    <x v="40"/>
    <s v="Indianapolis"/>
    <x v="4"/>
    <n v="0.44999999999999996"/>
    <x v="37"/>
    <x v="474"/>
    <x v="189"/>
    <x v="8"/>
  </r>
  <r>
    <x v="0"/>
    <n v="1185732"/>
    <x v="111"/>
    <x v="3"/>
    <x v="40"/>
    <s v="Indianapolis"/>
    <x v="5"/>
    <n v="0.49999999999999983"/>
    <x v="49"/>
    <x v="724"/>
    <x v="763"/>
    <x v="8"/>
  </r>
  <r>
    <x v="0"/>
    <n v="1185732"/>
    <x v="112"/>
    <x v="3"/>
    <x v="40"/>
    <s v="Indianapolis"/>
    <x v="0"/>
    <n v="0.44999999999999996"/>
    <x v="32"/>
    <x v="725"/>
    <x v="64"/>
    <x v="8"/>
  </r>
  <r>
    <x v="0"/>
    <n v="1185732"/>
    <x v="112"/>
    <x v="3"/>
    <x v="40"/>
    <s v="Indianapolis"/>
    <x v="1"/>
    <n v="0.35000000000000003"/>
    <x v="45"/>
    <x v="206"/>
    <x v="139"/>
    <x v="8"/>
  </r>
  <r>
    <x v="0"/>
    <n v="1185732"/>
    <x v="112"/>
    <x v="3"/>
    <x v="40"/>
    <s v="Indianapolis"/>
    <x v="2"/>
    <n v="0.35000000000000003"/>
    <x v="69"/>
    <x v="726"/>
    <x v="1262"/>
    <x v="8"/>
  </r>
  <r>
    <x v="0"/>
    <n v="1185732"/>
    <x v="112"/>
    <x v="3"/>
    <x v="40"/>
    <s v="Indianapolis"/>
    <x v="3"/>
    <n v="0.4"/>
    <x v="46"/>
    <x v="194"/>
    <x v="533"/>
    <x v="8"/>
  </r>
  <r>
    <x v="0"/>
    <n v="1185732"/>
    <x v="112"/>
    <x v="3"/>
    <x v="40"/>
    <s v="Indianapolis"/>
    <x v="4"/>
    <n v="0.65"/>
    <x v="49"/>
    <x v="212"/>
    <x v="159"/>
    <x v="8"/>
  </r>
  <r>
    <x v="0"/>
    <n v="1185732"/>
    <x v="112"/>
    <x v="3"/>
    <x v="40"/>
    <s v="Indianapolis"/>
    <x v="5"/>
    <n v="0.7"/>
    <x v="47"/>
    <x v="59"/>
    <x v="67"/>
    <x v="8"/>
  </r>
  <r>
    <x v="0"/>
    <n v="1185732"/>
    <x v="113"/>
    <x v="3"/>
    <x v="40"/>
    <s v="Indianapolis"/>
    <x v="0"/>
    <n v="0.65"/>
    <x v="26"/>
    <x v="106"/>
    <x v="1263"/>
    <x v="8"/>
  </r>
  <r>
    <x v="0"/>
    <n v="1185732"/>
    <x v="113"/>
    <x v="3"/>
    <x v="40"/>
    <s v="Indianapolis"/>
    <x v="1"/>
    <n v="0.55000000000000004"/>
    <x v="32"/>
    <x v="111"/>
    <x v="187"/>
    <x v="8"/>
  </r>
  <r>
    <x v="0"/>
    <n v="1185732"/>
    <x v="113"/>
    <x v="3"/>
    <x v="40"/>
    <s v="Indianapolis"/>
    <x v="2"/>
    <n v="0.55000000000000004"/>
    <x v="47"/>
    <x v="42"/>
    <x v="980"/>
    <x v="8"/>
  </r>
  <r>
    <x v="0"/>
    <n v="1185732"/>
    <x v="113"/>
    <x v="3"/>
    <x v="40"/>
    <s v="Indianapolis"/>
    <x v="3"/>
    <n v="0.55000000000000004"/>
    <x v="45"/>
    <x v="136"/>
    <x v="356"/>
    <x v="8"/>
  </r>
  <r>
    <x v="0"/>
    <n v="1185732"/>
    <x v="113"/>
    <x v="3"/>
    <x v="40"/>
    <s v="Indianapolis"/>
    <x v="4"/>
    <n v="0.65"/>
    <x v="45"/>
    <x v="154"/>
    <x v="167"/>
    <x v="8"/>
  </r>
  <r>
    <x v="0"/>
    <n v="1185732"/>
    <x v="113"/>
    <x v="3"/>
    <x v="40"/>
    <s v="Indianapolis"/>
    <x v="5"/>
    <n v="0.7"/>
    <x v="32"/>
    <x v="40"/>
    <x v="12"/>
    <x v="8"/>
  </r>
  <r>
    <x v="0"/>
    <n v="1185732"/>
    <x v="145"/>
    <x v="0"/>
    <x v="41"/>
    <s v="Charleston"/>
    <x v="0"/>
    <n v="0.35000000000000003"/>
    <x v="33"/>
    <x v="343"/>
    <x v="385"/>
    <x v="8"/>
  </r>
  <r>
    <x v="0"/>
    <n v="1185732"/>
    <x v="145"/>
    <x v="0"/>
    <x v="41"/>
    <s v="Charleston"/>
    <x v="1"/>
    <n v="0.35000000000000003"/>
    <x v="38"/>
    <x v="121"/>
    <x v="185"/>
    <x v="2"/>
  </r>
  <r>
    <x v="0"/>
    <n v="1185732"/>
    <x v="145"/>
    <x v="0"/>
    <x v="41"/>
    <s v="Charleston"/>
    <x v="2"/>
    <n v="0.25000000000000006"/>
    <x v="38"/>
    <x v="469"/>
    <x v="1195"/>
    <x v="2"/>
  </r>
  <r>
    <x v="0"/>
    <n v="1185732"/>
    <x v="145"/>
    <x v="0"/>
    <x v="41"/>
    <s v="Charleston"/>
    <x v="3"/>
    <n v="0.3"/>
    <x v="42"/>
    <x v="375"/>
    <x v="611"/>
    <x v="2"/>
  </r>
  <r>
    <x v="0"/>
    <n v="1185732"/>
    <x v="145"/>
    <x v="0"/>
    <x v="41"/>
    <s v="Charleston"/>
    <x v="4"/>
    <n v="0.45"/>
    <x v="36"/>
    <x v="180"/>
    <x v="674"/>
    <x v="1"/>
  </r>
  <r>
    <x v="0"/>
    <n v="1185732"/>
    <x v="145"/>
    <x v="0"/>
    <x v="41"/>
    <s v="Charleston"/>
    <x v="5"/>
    <n v="0.35000000000000003"/>
    <x v="38"/>
    <x v="121"/>
    <x v="1244"/>
    <x v="1"/>
  </r>
  <r>
    <x v="0"/>
    <n v="1185732"/>
    <x v="216"/>
    <x v="0"/>
    <x v="41"/>
    <s v="Charleston"/>
    <x v="0"/>
    <n v="0.35000000000000003"/>
    <x v="34"/>
    <x v="394"/>
    <x v="880"/>
    <x v="8"/>
  </r>
  <r>
    <x v="0"/>
    <n v="1185732"/>
    <x v="216"/>
    <x v="0"/>
    <x v="41"/>
    <s v="Charleston"/>
    <x v="1"/>
    <n v="0.35000000000000003"/>
    <x v="36"/>
    <x v="620"/>
    <x v="591"/>
    <x v="2"/>
  </r>
  <r>
    <x v="0"/>
    <n v="1185732"/>
    <x v="216"/>
    <x v="0"/>
    <x v="41"/>
    <s v="Charleston"/>
    <x v="2"/>
    <n v="0.25000000000000006"/>
    <x v="37"/>
    <x v="706"/>
    <x v="1252"/>
    <x v="2"/>
  </r>
  <r>
    <x v="0"/>
    <n v="1185732"/>
    <x v="216"/>
    <x v="0"/>
    <x v="41"/>
    <s v="Charleston"/>
    <x v="3"/>
    <n v="0.3"/>
    <x v="51"/>
    <x v="374"/>
    <x v="612"/>
    <x v="2"/>
  </r>
  <r>
    <x v="0"/>
    <n v="1185732"/>
    <x v="216"/>
    <x v="0"/>
    <x v="41"/>
    <s v="Charleston"/>
    <x v="4"/>
    <n v="0.45"/>
    <x v="36"/>
    <x v="180"/>
    <x v="674"/>
    <x v="1"/>
  </r>
  <r>
    <x v="0"/>
    <n v="1185732"/>
    <x v="216"/>
    <x v="0"/>
    <x v="41"/>
    <s v="Charleston"/>
    <x v="5"/>
    <n v="0.35000000000000003"/>
    <x v="38"/>
    <x v="121"/>
    <x v="1244"/>
    <x v="1"/>
  </r>
  <r>
    <x v="0"/>
    <n v="1185732"/>
    <x v="250"/>
    <x v="0"/>
    <x v="41"/>
    <s v="Charleston"/>
    <x v="0"/>
    <n v="0.35000000000000003"/>
    <x v="52"/>
    <x v="727"/>
    <x v="483"/>
    <x v="8"/>
  </r>
  <r>
    <x v="0"/>
    <n v="1185732"/>
    <x v="250"/>
    <x v="0"/>
    <x v="41"/>
    <s v="Charleston"/>
    <x v="1"/>
    <n v="0.35000000000000003"/>
    <x v="43"/>
    <x v="311"/>
    <x v="1253"/>
    <x v="2"/>
  </r>
  <r>
    <x v="0"/>
    <n v="1185732"/>
    <x v="250"/>
    <x v="0"/>
    <x v="41"/>
    <s v="Charleston"/>
    <x v="2"/>
    <n v="0.25000000000000006"/>
    <x v="37"/>
    <x v="706"/>
    <x v="1252"/>
    <x v="2"/>
  </r>
  <r>
    <x v="0"/>
    <n v="1185732"/>
    <x v="250"/>
    <x v="0"/>
    <x v="41"/>
    <s v="Charleston"/>
    <x v="3"/>
    <n v="0.3"/>
    <x v="53"/>
    <x v="376"/>
    <x v="1264"/>
    <x v="2"/>
  </r>
  <r>
    <x v="0"/>
    <n v="1185732"/>
    <x v="250"/>
    <x v="0"/>
    <x v="41"/>
    <s v="Charleston"/>
    <x v="4"/>
    <n v="0.45"/>
    <x v="42"/>
    <x v="125"/>
    <x v="1265"/>
    <x v="1"/>
  </r>
  <r>
    <x v="0"/>
    <n v="1185732"/>
    <x v="250"/>
    <x v="0"/>
    <x v="41"/>
    <s v="Charleston"/>
    <x v="5"/>
    <n v="0.35000000000000003"/>
    <x v="37"/>
    <x v="181"/>
    <x v="496"/>
    <x v="1"/>
  </r>
  <r>
    <x v="0"/>
    <n v="1185732"/>
    <x v="251"/>
    <x v="0"/>
    <x v="41"/>
    <s v="Charleston"/>
    <x v="0"/>
    <n v="0.35000000000000003"/>
    <x v="33"/>
    <x v="343"/>
    <x v="385"/>
    <x v="8"/>
  </r>
  <r>
    <x v="0"/>
    <n v="1185732"/>
    <x v="251"/>
    <x v="0"/>
    <x v="41"/>
    <s v="Charleston"/>
    <x v="1"/>
    <n v="0.35000000000000003"/>
    <x v="36"/>
    <x v="620"/>
    <x v="591"/>
    <x v="2"/>
  </r>
  <r>
    <x v="0"/>
    <n v="1185732"/>
    <x v="251"/>
    <x v="0"/>
    <x v="41"/>
    <s v="Charleston"/>
    <x v="2"/>
    <n v="0.25000000000000006"/>
    <x v="36"/>
    <x v="713"/>
    <x v="505"/>
    <x v="2"/>
  </r>
  <r>
    <x v="0"/>
    <n v="1185732"/>
    <x v="251"/>
    <x v="0"/>
    <x v="41"/>
    <s v="Charleston"/>
    <x v="3"/>
    <n v="0.3"/>
    <x v="51"/>
    <x v="374"/>
    <x v="612"/>
    <x v="2"/>
  </r>
  <r>
    <x v="0"/>
    <n v="1185732"/>
    <x v="251"/>
    <x v="0"/>
    <x v="41"/>
    <s v="Charleston"/>
    <x v="4"/>
    <n v="0.45"/>
    <x v="51"/>
    <x v="375"/>
    <x v="1266"/>
    <x v="1"/>
  </r>
  <r>
    <x v="0"/>
    <n v="1185732"/>
    <x v="251"/>
    <x v="0"/>
    <x v="41"/>
    <s v="Charleston"/>
    <x v="5"/>
    <n v="0.35000000000000003"/>
    <x v="41"/>
    <x v="320"/>
    <x v="495"/>
    <x v="1"/>
  </r>
  <r>
    <x v="0"/>
    <n v="1185732"/>
    <x v="252"/>
    <x v="0"/>
    <x v="41"/>
    <s v="Charleston"/>
    <x v="0"/>
    <n v="0.49999999999999994"/>
    <x v="54"/>
    <x v="728"/>
    <x v="1267"/>
    <x v="8"/>
  </r>
  <r>
    <x v="0"/>
    <n v="1185732"/>
    <x v="252"/>
    <x v="0"/>
    <x v="41"/>
    <s v="Charleston"/>
    <x v="1"/>
    <n v="0.45"/>
    <x v="37"/>
    <x v="120"/>
    <x v="185"/>
    <x v="2"/>
  </r>
  <r>
    <x v="0"/>
    <n v="1185732"/>
    <x v="252"/>
    <x v="0"/>
    <x v="41"/>
    <s v="Charleston"/>
    <x v="2"/>
    <n v="0.4"/>
    <x v="43"/>
    <x v="128"/>
    <x v="193"/>
    <x v="2"/>
  </r>
  <r>
    <x v="0"/>
    <n v="1185732"/>
    <x v="252"/>
    <x v="0"/>
    <x v="41"/>
    <s v="Charleston"/>
    <x v="3"/>
    <n v="0.4"/>
    <x v="39"/>
    <x v="122"/>
    <x v="594"/>
    <x v="2"/>
  </r>
  <r>
    <x v="0"/>
    <n v="1185732"/>
    <x v="252"/>
    <x v="0"/>
    <x v="41"/>
    <s v="Charleston"/>
    <x v="4"/>
    <n v="0.49999999999999994"/>
    <x v="36"/>
    <x v="694"/>
    <x v="1268"/>
    <x v="1"/>
  </r>
  <r>
    <x v="0"/>
    <n v="1185732"/>
    <x v="252"/>
    <x v="0"/>
    <x v="41"/>
    <s v="Charleston"/>
    <x v="5"/>
    <n v="0.54999999999999993"/>
    <x v="44"/>
    <x v="695"/>
    <x v="313"/>
    <x v="1"/>
  </r>
  <r>
    <x v="0"/>
    <n v="1185732"/>
    <x v="220"/>
    <x v="0"/>
    <x v="41"/>
    <s v="Charleston"/>
    <x v="0"/>
    <n v="0.49999999999999994"/>
    <x v="24"/>
    <x v="631"/>
    <x v="254"/>
    <x v="8"/>
  </r>
  <r>
    <x v="0"/>
    <n v="1185732"/>
    <x v="220"/>
    <x v="0"/>
    <x v="41"/>
    <s v="Charleston"/>
    <x v="1"/>
    <n v="0.45"/>
    <x v="44"/>
    <x v="127"/>
    <x v="203"/>
    <x v="2"/>
  </r>
  <r>
    <x v="0"/>
    <n v="1185732"/>
    <x v="220"/>
    <x v="0"/>
    <x v="41"/>
    <s v="Charleston"/>
    <x v="2"/>
    <n v="0.4"/>
    <x v="37"/>
    <x v="135"/>
    <x v="670"/>
    <x v="2"/>
  </r>
  <r>
    <x v="0"/>
    <n v="1185732"/>
    <x v="220"/>
    <x v="0"/>
    <x v="41"/>
    <s v="Charleston"/>
    <x v="3"/>
    <n v="0.4"/>
    <x v="43"/>
    <x v="128"/>
    <x v="193"/>
    <x v="2"/>
  </r>
  <r>
    <x v="0"/>
    <n v="1185732"/>
    <x v="220"/>
    <x v="0"/>
    <x v="41"/>
    <s v="Charleston"/>
    <x v="4"/>
    <n v="0.49999999999999994"/>
    <x v="43"/>
    <x v="382"/>
    <x v="1269"/>
    <x v="1"/>
  </r>
  <r>
    <x v="0"/>
    <n v="1185732"/>
    <x v="220"/>
    <x v="0"/>
    <x v="41"/>
    <s v="Charleston"/>
    <x v="5"/>
    <n v="0.54999999999999993"/>
    <x v="49"/>
    <x v="209"/>
    <x v="358"/>
    <x v="1"/>
  </r>
  <r>
    <x v="0"/>
    <n v="1185732"/>
    <x v="253"/>
    <x v="0"/>
    <x v="41"/>
    <s v="Charleston"/>
    <x v="0"/>
    <n v="0.49999999999999994"/>
    <x v="28"/>
    <x v="729"/>
    <x v="1047"/>
    <x v="8"/>
  </r>
  <r>
    <x v="0"/>
    <n v="1185732"/>
    <x v="253"/>
    <x v="0"/>
    <x v="41"/>
    <s v="Charleston"/>
    <x v="1"/>
    <n v="0.45"/>
    <x v="35"/>
    <x v="116"/>
    <x v="180"/>
    <x v="2"/>
  </r>
  <r>
    <x v="0"/>
    <n v="1185732"/>
    <x v="253"/>
    <x v="0"/>
    <x v="41"/>
    <s v="Charleston"/>
    <x v="2"/>
    <n v="0.4"/>
    <x v="41"/>
    <x v="134"/>
    <x v="198"/>
    <x v="2"/>
  </r>
  <r>
    <x v="0"/>
    <n v="1185732"/>
    <x v="253"/>
    <x v="0"/>
    <x v="41"/>
    <s v="Charleston"/>
    <x v="3"/>
    <n v="0.4"/>
    <x v="43"/>
    <x v="128"/>
    <x v="193"/>
    <x v="2"/>
  </r>
  <r>
    <x v="0"/>
    <n v="1185732"/>
    <x v="253"/>
    <x v="0"/>
    <x v="41"/>
    <s v="Charleston"/>
    <x v="4"/>
    <n v="0.49999999999999994"/>
    <x v="37"/>
    <x v="688"/>
    <x v="621"/>
    <x v="1"/>
  </r>
  <r>
    <x v="0"/>
    <n v="1185732"/>
    <x v="253"/>
    <x v="0"/>
    <x v="41"/>
    <s v="Charleston"/>
    <x v="5"/>
    <n v="0.54999999999999993"/>
    <x v="45"/>
    <x v="237"/>
    <x v="312"/>
    <x v="1"/>
  </r>
  <r>
    <x v="0"/>
    <n v="1185732"/>
    <x v="254"/>
    <x v="0"/>
    <x v="41"/>
    <s v="Charleston"/>
    <x v="0"/>
    <n v="0.49999999999999994"/>
    <x v="24"/>
    <x v="631"/>
    <x v="254"/>
    <x v="8"/>
  </r>
  <r>
    <x v="0"/>
    <n v="1185732"/>
    <x v="254"/>
    <x v="0"/>
    <x v="41"/>
    <s v="Charleston"/>
    <x v="1"/>
    <n v="0.45"/>
    <x v="35"/>
    <x v="116"/>
    <x v="180"/>
    <x v="2"/>
  </r>
  <r>
    <x v="0"/>
    <n v="1185732"/>
    <x v="254"/>
    <x v="0"/>
    <x v="41"/>
    <s v="Charleston"/>
    <x v="2"/>
    <n v="0.4"/>
    <x v="41"/>
    <x v="134"/>
    <x v="198"/>
    <x v="2"/>
  </r>
  <r>
    <x v="0"/>
    <n v="1185732"/>
    <x v="254"/>
    <x v="0"/>
    <x v="41"/>
    <s v="Charleston"/>
    <x v="3"/>
    <n v="0.4"/>
    <x v="43"/>
    <x v="128"/>
    <x v="193"/>
    <x v="2"/>
  </r>
  <r>
    <x v="0"/>
    <n v="1185732"/>
    <x v="254"/>
    <x v="0"/>
    <x v="41"/>
    <s v="Charleston"/>
    <x v="4"/>
    <n v="0.49999999999999994"/>
    <x v="36"/>
    <x v="694"/>
    <x v="1268"/>
    <x v="1"/>
  </r>
  <r>
    <x v="0"/>
    <n v="1185732"/>
    <x v="254"/>
    <x v="0"/>
    <x v="41"/>
    <s v="Charleston"/>
    <x v="5"/>
    <n v="0.54999999999999993"/>
    <x v="49"/>
    <x v="209"/>
    <x v="358"/>
    <x v="1"/>
  </r>
  <r>
    <x v="0"/>
    <n v="1185732"/>
    <x v="255"/>
    <x v="0"/>
    <x v="41"/>
    <s v="Charleston"/>
    <x v="0"/>
    <n v="0.49999999999999994"/>
    <x v="33"/>
    <x v="397"/>
    <x v="1270"/>
    <x v="8"/>
  </r>
  <r>
    <x v="0"/>
    <n v="1185732"/>
    <x v="255"/>
    <x v="0"/>
    <x v="41"/>
    <s v="Charleston"/>
    <x v="1"/>
    <n v="0.45"/>
    <x v="38"/>
    <x v="177"/>
    <x v="266"/>
    <x v="2"/>
  </r>
  <r>
    <x v="0"/>
    <n v="1185732"/>
    <x v="255"/>
    <x v="0"/>
    <x v="41"/>
    <s v="Charleston"/>
    <x v="2"/>
    <n v="0.4"/>
    <x v="36"/>
    <x v="118"/>
    <x v="294"/>
    <x v="2"/>
  </r>
  <r>
    <x v="0"/>
    <n v="1185732"/>
    <x v="255"/>
    <x v="0"/>
    <x v="41"/>
    <s v="Charleston"/>
    <x v="3"/>
    <n v="0.4"/>
    <x v="39"/>
    <x v="122"/>
    <x v="594"/>
    <x v="2"/>
  </r>
  <r>
    <x v="0"/>
    <n v="1185732"/>
    <x v="255"/>
    <x v="0"/>
    <x v="41"/>
    <s v="Charleston"/>
    <x v="4"/>
    <n v="0.49999999999999994"/>
    <x v="39"/>
    <x v="379"/>
    <x v="1223"/>
    <x v="1"/>
  </r>
  <r>
    <x v="0"/>
    <n v="1185732"/>
    <x v="255"/>
    <x v="0"/>
    <x v="41"/>
    <s v="Charleston"/>
    <x v="5"/>
    <n v="0.54999999999999993"/>
    <x v="41"/>
    <x v="405"/>
    <x v="1271"/>
    <x v="1"/>
  </r>
  <r>
    <x v="0"/>
    <n v="1185732"/>
    <x v="224"/>
    <x v="0"/>
    <x v="41"/>
    <s v="Charleston"/>
    <x v="0"/>
    <n v="0.54999999999999993"/>
    <x v="48"/>
    <x v="210"/>
    <x v="920"/>
    <x v="8"/>
  </r>
  <r>
    <x v="0"/>
    <n v="1185732"/>
    <x v="224"/>
    <x v="0"/>
    <x v="41"/>
    <s v="Charleston"/>
    <x v="1"/>
    <n v="0.5"/>
    <x v="41"/>
    <x v="123"/>
    <x v="188"/>
    <x v="2"/>
  </r>
  <r>
    <x v="0"/>
    <n v="1185732"/>
    <x v="224"/>
    <x v="0"/>
    <x v="41"/>
    <s v="Charleston"/>
    <x v="2"/>
    <n v="0.5"/>
    <x v="39"/>
    <x v="118"/>
    <x v="294"/>
    <x v="2"/>
  </r>
  <r>
    <x v="0"/>
    <n v="1185732"/>
    <x v="224"/>
    <x v="0"/>
    <x v="41"/>
    <s v="Charleston"/>
    <x v="3"/>
    <n v="0.5"/>
    <x v="42"/>
    <x v="316"/>
    <x v="506"/>
    <x v="2"/>
  </r>
  <r>
    <x v="0"/>
    <n v="1185732"/>
    <x v="224"/>
    <x v="0"/>
    <x v="41"/>
    <s v="Charleston"/>
    <x v="4"/>
    <n v="0.6"/>
    <x v="42"/>
    <x v="185"/>
    <x v="190"/>
    <x v="1"/>
  </r>
  <r>
    <x v="0"/>
    <n v="1185732"/>
    <x v="224"/>
    <x v="0"/>
    <x v="41"/>
    <s v="Charleston"/>
    <x v="5"/>
    <n v="0.64999999999999991"/>
    <x v="41"/>
    <x v="730"/>
    <x v="1272"/>
    <x v="1"/>
  </r>
  <r>
    <x v="0"/>
    <n v="1185732"/>
    <x v="256"/>
    <x v="0"/>
    <x v="41"/>
    <s v="Charleston"/>
    <x v="0"/>
    <n v="0.6"/>
    <x v="45"/>
    <x v="193"/>
    <x v="99"/>
    <x v="8"/>
  </r>
  <r>
    <x v="0"/>
    <n v="1185732"/>
    <x v="256"/>
    <x v="0"/>
    <x v="41"/>
    <s v="Charleston"/>
    <x v="1"/>
    <n v="0.5"/>
    <x v="37"/>
    <x v="131"/>
    <x v="196"/>
    <x v="2"/>
  </r>
  <r>
    <x v="0"/>
    <n v="1185732"/>
    <x v="256"/>
    <x v="0"/>
    <x v="41"/>
    <s v="Charleston"/>
    <x v="2"/>
    <n v="0.5"/>
    <x v="85"/>
    <x v="501"/>
    <x v="868"/>
    <x v="2"/>
  </r>
  <r>
    <x v="0"/>
    <n v="1185732"/>
    <x v="256"/>
    <x v="0"/>
    <x v="41"/>
    <s v="Charleston"/>
    <x v="3"/>
    <n v="0.5"/>
    <x v="43"/>
    <x v="126"/>
    <x v="191"/>
    <x v="2"/>
  </r>
  <r>
    <x v="0"/>
    <n v="1185732"/>
    <x v="256"/>
    <x v="0"/>
    <x v="41"/>
    <s v="Charleston"/>
    <x v="4"/>
    <n v="0.6"/>
    <x v="36"/>
    <x v="126"/>
    <x v="277"/>
    <x v="1"/>
  </r>
  <r>
    <x v="0"/>
    <n v="1185732"/>
    <x v="256"/>
    <x v="0"/>
    <x v="41"/>
    <s v="Charleston"/>
    <x v="5"/>
    <n v="0.64999999999999991"/>
    <x v="38"/>
    <x v="199"/>
    <x v="1273"/>
    <x v="1"/>
  </r>
  <r>
    <x v="0"/>
    <n v="1185732"/>
    <x v="257"/>
    <x v="0"/>
    <x v="41"/>
    <s v="Charleston"/>
    <x v="0"/>
    <n v="0.6"/>
    <x v="32"/>
    <x v="52"/>
    <x v="53"/>
    <x v="8"/>
  </r>
  <r>
    <x v="0"/>
    <n v="1185732"/>
    <x v="257"/>
    <x v="0"/>
    <x v="41"/>
    <s v="Charleston"/>
    <x v="1"/>
    <n v="0.5"/>
    <x v="44"/>
    <x v="142"/>
    <x v="209"/>
    <x v="2"/>
  </r>
  <r>
    <x v="0"/>
    <n v="1185732"/>
    <x v="257"/>
    <x v="0"/>
    <x v="41"/>
    <s v="Charleston"/>
    <x v="2"/>
    <n v="0.5"/>
    <x v="38"/>
    <x v="127"/>
    <x v="203"/>
    <x v="2"/>
  </r>
  <r>
    <x v="0"/>
    <n v="1185732"/>
    <x v="257"/>
    <x v="0"/>
    <x v="41"/>
    <s v="Charleston"/>
    <x v="3"/>
    <n v="0.5"/>
    <x v="37"/>
    <x v="131"/>
    <x v="196"/>
    <x v="2"/>
  </r>
  <r>
    <x v="0"/>
    <n v="1185732"/>
    <x v="257"/>
    <x v="0"/>
    <x v="41"/>
    <s v="Charleston"/>
    <x v="4"/>
    <n v="0.6"/>
    <x v="37"/>
    <x v="202"/>
    <x v="189"/>
    <x v="1"/>
  </r>
  <r>
    <x v="0"/>
    <n v="1185732"/>
    <x v="257"/>
    <x v="0"/>
    <x v="41"/>
    <s v="Charleston"/>
    <x v="5"/>
    <n v="0.64999999999999991"/>
    <x v="35"/>
    <x v="410"/>
    <x v="1274"/>
    <x v="1"/>
  </r>
  <r>
    <x v="0"/>
    <n v="1185732"/>
    <x v="102"/>
    <x v="0"/>
    <x v="42"/>
    <s v="Baltimore"/>
    <x v="0"/>
    <n v="0.4"/>
    <x v="28"/>
    <x v="193"/>
    <x v="222"/>
    <x v="2"/>
  </r>
  <r>
    <x v="0"/>
    <n v="1185732"/>
    <x v="102"/>
    <x v="0"/>
    <x v="42"/>
    <s v="Baltimore"/>
    <x v="1"/>
    <n v="0.4"/>
    <x v="46"/>
    <x v="194"/>
    <x v="287"/>
    <x v="2"/>
  </r>
  <r>
    <x v="0"/>
    <n v="1185732"/>
    <x v="102"/>
    <x v="0"/>
    <x v="42"/>
    <s v="Baltimore"/>
    <x v="2"/>
    <n v="0.30000000000000004"/>
    <x v="46"/>
    <x v="663"/>
    <x v="362"/>
    <x v="8"/>
  </r>
  <r>
    <x v="0"/>
    <n v="1185732"/>
    <x v="102"/>
    <x v="0"/>
    <x v="42"/>
    <s v="Baltimore"/>
    <x v="3"/>
    <n v="0.35"/>
    <x v="37"/>
    <x v="731"/>
    <x v="1275"/>
    <x v="8"/>
  </r>
  <r>
    <x v="0"/>
    <n v="1185732"/>
    <x v="102"/>
    <x v="0"/>
    <x v="42"/>
    <s v="Baltimore"/>
    <x v="4"/>
    <n v="0.5"/>
    <x v="38"/>
    <x v="127"/>
    <x v="293"/>
    <x v="1"/>
  </r>
  <r>
    <x v="0"/>
    <n v="1185732"/>
    <x v="102"/>
    <x v="0"/>
    <x v="42"/>
    <s v="Baltimore"/>
    <x v="5"/>
    <n v="0.4"/>
    <x v="46"/>
    <x v="194"/>
    <x v="533"/>
    <x v="8"/>
  </r>
  <r>
    <x v="0"/>
    <n v="1185732"/>
    <x v="37"/>
    <x v="0"/>
    <x v="42"/>
    <s v="Baltimore"/>
    <x v="0"/>
    <n v="0.4"/>
    <x v="31"/>
    <x v="336"/>
    <x v="1190"/>
    <x v="2"/>
  </r>
  <r>
    <x v="0"/>
    <n v="1185732"/>
    <x v="37"/>
    <x v="0"/>
    <x v="42"/>
    <s v="Baltimore"/>
    <x v="1"/>
    <n v="0.4"/>
    <x v="38"/>
    <x v="124"/>
    <x v="189"/>
    <x v="2"/>
  </r>
  <r>
    <x v="0"/>
    <n v="1185732"/>
    <x v="37"/>
    <x v="0"/>
    <x v="42"/>
    <s v="Baltimore"/>
    <x v="2"/>
    <n v="0.30000000000000004"/>
    <x v="35"/>
    <x v="188"/>
    <x v="1206"/>
    <x v="8"/>
  </r>
  <r>
    <x v="0"/>
    <n v="1185732"/>
    <x v="37"/>
    <x v="0"/>
    <x v="42"/>
    <s v="Baltimore"/>
    <x v="3"/>
    <n v="0.35"/>
    <x v="43"/>
    <x v="311"/>
    <x v="193"/>
    <x v="8"/>
  </r>
  <r>
    <x v="0"/>
    <n v="1185732"/>
    <x v="37"/>
    <x v="0"/>
    <x v="42"/>
    <s v="Baltimore"/>
    <x v="4"/>
    <n v="0.5"/>
    <x v="38"/>
    <x v="127"/>
    <x v="293"/>
    <x v="1"/>
  </r>
  <r>
    <x v="0"/>
    <n v="1185732"/>
    <x v="37"/>
    <x v="0"/>
    <x v="42"/>
    <s v="Baltimore"/>
    <x v="5"/>
    <n v="0.4"/>
    <x v="46"/>
    <x v="194"/>
    <x v="533"/>
    <x v="8"/>
  </r>
  <r>
    <x v="0"/>
    <n v="1185732"/>
    <x v="258"/>
    <x v="0"/>
    <x v="42"/>
    <s v="Baltimore"/>
    <x v="0"/>
    <n v="0.4"/>
    <x v="63"/>
    <x v="732"/>
    <x v="1276"/>
    <x v="2"/>
  </r>
  <r>
    <x v="0"/>
    <n v="1185732"/>
    <x v="258"/>
    <x v="0"/>
    <x v="42"/>
    <s v="Baltimore"/>
    <x v="1"/>
    <n v="0.4"/>
    <x v="44"/>
    <x v="123"/>
    <x v="188"/>
    <x v="2"/>
  </r>
  <r>
    <x v="0"/>
    <n v="1185732"/>
    <x v="258"/>
    <x v="0"/>
    <x v="42"/>
    <s v="Baltimore"/>
    <x v="2"/>
    <n v="0.30000000000000004"/>
    <x v="35"/>
    <x v="188"/>
    <x v="1206"/>
    <x v="8"/>
  </r>
  <r>
    <x v="0"/>
    <n v="1185732"/>
    <x v="258"/>
    <x v="0"/>
    <x v="42"/>
    <s v="Baltimore"/>
    <x v="3"/>
    <n v="0.35"/>
    <x v="36"/>
    <x v="324"/>
    <x v="294"/>
    <x v="8"/>
  </r>
  <r>
    <x v="0"/>
    <n v="1185732"/>
    <x v="258"/>
    <x v="0"/>
    <x v="42"/>
    <s v="Baltimore"/>
    <x v="4"/>
    <n v="0.5"/>
    <x v="37"/>
    <x v="131"/>
    <x v="191"/>
    <x v="1"/>
  </r>
  <r>
    <x v="0"/>
    <n v="1185732"/>
    <x v="258"/>
    <x v="0"/>
    <x v="42"/>
    <s v="Baltimore"/>
    <x v="5"/>
    <n v="0.4"/>
    <x v="35"/>
    <x v="130"/>
    <x v="1098"/>
    <x v="8"/>
  </r>
  <r>
    <x v="0"/>
    <n v="1185732"/>
    <x v="259"/>
    <x v="0"/>
    <x v="42"/>
    <s v="Baltimore"/>
    <x v="0"/>
    <n v="0.4"/>
    <x v="28"/>
    <x v="193"/>
    <x v="222"/>
    <x v="2"/>
  </r>
  <r>
    <x v="0"/>
    <n v="1185732"/>
    <x v="259"/>
    <x v="0"/>
    <x v="42"/>
    <s v="Baltimore"/>
    <x v="1"/>
    <n v="0.4"/>
    <x v="38"/>
    <x v="124"/>
    <x v="189"/>
    <x v="2"/>
  </r>
  <r>
    <x v="0"/>
    <n v="1185732"/>
    <x v="259"/>
    <x v="0"/>
    <x v="42"/>
    <s v="Baltimore"/>
    <x v="2"/>
    <n v="0.30000000000000004"/>
    <x v="38"/>
    <x v="318"/>
    <x v="810"/>
    <x v="8"/>
  </r>
  <r>
    <x v="0"/>
    <n v="1185732"/>
    <x v="259"/>
    <x v="0"/>
    <x v="42"/>
    <s v="Baltimore"/>
    <x v="3"/>
    <n v="0.35"/>
    <x v="43"/>
    <x v="311"/>
    <x v="193"/>
    <x v="8"/>
  </r>
  <r>
    <x v="0"/>
    <n v="1185732"/>
    <x v="259"/>
    <x v="0"/>
    <x v="42"/>
    <s v="Baltimore"/>
    <x v="4"/>
    <n v="0.5"/>
    <x v="43"/>
    <x v="126"/>
    <x v="277"/>
    <x v="1"/>
  </r>
  <r>
    <x v="0"/>
    <n v="1185732"/>
    <x v="259"/>
    <x v="0"/>
    <x v="42"/>
    <s v="Baltimore"/>
    <x v="5"/>
    <n v="0.4"/>
    <x v="49"/>
    <x v="147"/>
    <x v="616"/>
    <x v="8"/>
  </r>
  <r>
    <x v="0"/>
    <n v="1185732"/>
    <x v="236"/>
    <x v="0"/>
    <x v="42"/>
    <s v="Baltimore"/>
    <x v="0"/>
    <n v="0.54999999999999993"/>
    <x v="82"/>
    <x v="733"/>
    <x v="1277"/>
    <x v="2"/>
  </r>
  <r>
    <x v="0"/>
    <n v="1185732"/>
    <x v="236"/>
    <x v="0"/>
    <x v="42"/>
    <s v="Baltimore"/>
    <x v="1"/>
    <n v="0.5"/>
    <x v="35"/>
    <x v="140"/>
    <x v="676"/>
    <x v="2"/>
  </r>
  <r>
    <x v="0"/>
    <n v="1185732"/>
    <x v="236"/>
    <x v="0"/>
    <x v="42"/>
    <s v="Baltimore"/>
    <x v="2"/>
    <n v="0.45"/>
    <x v="49"/>
    <x v="198"/>
    <x v="303"/>
    <x v="8"/>
  </r>
  <r>
    <x v="0"/>
    <n v="1185732"/>
    <x v="236"/>
    <x v="0"/>
    <x v="42"/>
    <s v="Baltimore"/>
    <x v="3"/>
    <n v="0.45"/>
    <x v="44"/>
    <x v="127"/>
    <x v="354"/>
    <x v="8"/>
  </r>
  <r>
    <x v="0"/>
    <n v="1185732"/>
    <x v="236"/>
    <x v="0"/>
    <x v="42"/>
    <s v="Baltimore"/>
    <x v="4"/>
    <n v="0.54999999999999993"/>
    <x v="35"/>
    <x v="409"/>
    <x v="1278"/>
    <x v="1"/>
  </r>
  <r>
    <x v="0"/>
    <n v="1185732"/>
    <x v="236"/>
    <x v="0"/>
    <x v="42"/>
    <s v="Baltimore"/>
    <x v="5"/>
    <n v="0.6"/>
    <x v="47"/>
    <x v="50"/>
    <x v="212"/>
    <x v="8"/>
  </r>
  <r>
    <x v="0"/>
    <n v="1185732"/>
    <x v="41"/>
    <x v="0"/>
    <x v="42"/>
    <s v="Baltimore"/>
    <x v="0"/>
    <n v="0.54999999999999993"/>
    <x v="26"/>
    <x v="734"/>
    <x v="1279"/>
    <x v="2"/>
  </r>
  <r>
    <x v="0"/>
    <n v="1185732"/>
    <x v="41"/>
    <x v="0"/>
    <x v="42"/>
    <s v="Baltimore"/>
    <x v="1"/>
    <n v="0.5"/>
    <x v="47"/>
    <x v="47"/>
    <x v="668"/>
    <x v="2"/>
  </r>
  <r>
    <x v="0"/>
    <n v="1185732"/>
    <x v="41"/>
    <x v="0"/>
    <x v="42"/>
    <s v="Baltimore"/>
    <x v="2"/>
    <n v="0.45"/>
    <x v="46"/>
    <x v="334"/>
    <x v="154"/>
    <x v="8"/>
  </r>
  <r>
    <x v="0"/>
    <n v="1185732"/>
    <x v="41"/>
    <x v="0"/>
    <x v="42"/>
    <s v="Baltimore"/>
    <x v="3"/>
    <n v="0.45"/>
    <x v="49"/>
    <x v="198"/>
    <x v="303"/>
    <x v="8"/>
  </r>
  <r>
    <x v="0"/>
    <n v="1185732"/>
    <x v="41"/>
    <x v="0"/>
    <x v="42"/>
    <s v="Baltimore"/>
    <x v="4"/>
    <n v="0.54999999999999993"/>
    <x v="49"/>
    <x v="209"/>
    <x v="358"/>
    <x v="1"/>
  </r>
  <r>
    <x v="0"/>
    <n v="1185732"/>
    <x v="41"/>
    <x v="0"/>
    <x v="42"/>
    <s v="Baltimore"/>
    <x v="5"/>
    <n v="0.6"/>
    <x v="32"/>
    <x v="52"/>
    <x v="53"/>
    <x v="8"/>
  </r>
  <r>
    <x v="0"/>
    <n v="1185732"/>
    <x v="260"/>
    <x v="0"/>
    <x v="42"/>
    <s v="Baltimore"/>
    <x v="0"/>
    <n v="0.54999999999999993"/>
    <x v="22"/>
    <x v="353"/>
    <x v="1192"/>
    <x v="2"/>
  </r>
  <r>
    <x v="0"/>
    <n v="1185732"/>
    <x v="260"/>
    <x v="0"/>
    <x v="42"/>
    <s v="Baltimore"/>
    <x v="1"/>
    <n v="0.5"/>
    <x v="33"/>
    <x v="43"/>
    <x v="47"/>
    <x v="2"/>
  </r>
  <r>
    <x v="0"/>
    <n v="1185732"/>
    <x v="260"/>
    <x v="0"/>
    <x v="42"/>
    <s v="Baltimore"/>
    <x v="2"/>
    <n v="0.45"/>
    <x v="45"/>
    <x v="151"/>
    <x v="149"/>
    <x v="8"/>
  </r>
  <r>
    <x v="0"/>
    <n v="1185732"/>
    <x v="260"/>
    <x v="0"/>
    <x v="42"/>
    <s v="Baltimore"/>
    <x v="3"/>
    <n v="0.45"/>
    <x v="49"/>
    <x v="198"/>
    <x v="303"/>
    <x v="8"/>
  </r>
  <r>
    <x v="0"/>
    <n v="1185732"/>
    <x v="260"/>
    <x v="0"/>
    <x v="42"/>
    <s v="Baltimore"/>
    <x v="4"/>
    <n v="0.54999999999999993"/>
    <x v="46"/>
    <x v="410"/>
    <x v="1274"/>
    <x v="1"/>
  </r>
  <r>
    <x v="0"/>
    <n v="1185732"/>
    <x v="260"/>
    <x v="0"/>
    <x v="42"/>
    <s v="Baltimore"/>
    <x v="5"/>
    <n v="0.6"/>
    <x v="24"/>
    <x v="61"/>
    <x v="214"/>
    <x v="8"/>
  </r>
  <r>
    <x v="0"/>
    <n v="1185732"/>
    <x v="261"/>
    <x v="0"/>
    <x v="42"/>
    <s v="Baltimore"/>
    <x v="0"/>
    <n v="0.54999999999999993"/>
    <x v="26"/>
    <x v="734"/>
    <x v="1279"/>
    <x v="2"/>
  </r>
  <r>
    <x v="0"/>
    <n v="1185732"/>
    <x v="261"/>
    <x v="0"/>
    <x v="42"/>
    <s v="Baltimore"/>
    <x v="1"/>
    <n v="0.5"/>
    <x v="33"/>
    <x v="43"/>
    <x v="47"/>
    <x v="2"/>
  </r>
  <r>
    <x v="0"/>
    <n v="1185732"/>
    <x v="261"/>
    <x v="0"/>
    <x v="42"/>
    <s v="Baltimore"/>
    <x v="2"/>
    <n v="0.45"/>
    <x v="45"/>
    <x v="151"/>
    <x v="149"/>
    <x v="8"/>
  </r>
  <r>
    <x v="0"/>
    <n v="1185732"/>
    <x v="261"/>
    <x v="0"/>
    <x v="42"/>
    <s v="Baltimore"/>
    <x v="3"/>
    <n v="0.45"/>
    <x v="44"/>
    <x v="127"/>
    <x v="354"/>
    <x v="8"/>
  </r>
  <r>
    <x v="0"/>
    <n v="1185732"/>
    <x v="261"/>
    <x v="0"/>
    <x v="42"/>
    <s v="Baltimore"/>
    <x v="4"/>
    <n v="0.54999999999999993"/>
    <x v="38"/>
    <x v="427"/>
    <x v="1280"/>
    <x v="1"/>
  </r>
  <r>
    <x v="0"/>
    <n v="1185732"/>
    <x v="261"/>
    <x v="0"/>
    <x v="42"/>
    <s v="Baltimore"/>
    <x v="5"/>
    <n v="0.6"/>
    <x v="47"/>
    <x v="50"/>
    <x v="212"/>
    <x v="8"/>
  </r>
  <r>
    <x v="0"/>
    <n v="1185732"/>
    <x v="239"/>
    <x v="0"/>
    <x v="42"/>
    <s v="Baltimore"/>
    <x v="0"/>
    <n v="0.54999999999999993"/>
    <x v="28"/>
    <x v="403"/>
    <x v="675"/>
    <x v="2"/>
  </r>
  <r>
    <x v="0"/>
    <n v="1185732"/>
    <x v="239"/>
    <x v="0"/>
    <x v="42"/>
    <s v="Baltimore"/>
    <x v="1"/>
    <n v="0.5"/>
    <x v="46"/>
    <x v="132"/>
    <x v="315"/>
    <x v="2"/>
  </r>
  <r>
    <x v="0"/>
    <n v="1185732"/>
    <x v="239"/>
    <x v="0"/>
    <x v="42"/>
    <s v="Baltimore"/>
    <x v="2"/>
    <n v="0.45"/>
    <x v="38"/>
    <x v="177"/>
    <x v="658"/>
    <x v="8"/>
  </r>
  <r>
    <x v="0"/>
    <n v="1185732"/>
    <x v="239"/>
    <x v="0"/>
    <x v="42"/>
    <s v="Baltimore"/>
    <x v="3"/>
    <n v="0.45"/>
    <x v="41"/>
    <x v="124"/>
    <x v="204"/>
    <x v="8"/>
  </r>
  <r>
    <x v="0"/>
    <n v="1185732"/>
    <x v="239"/>
    <x v="0"/>
    <x v="42"/>
    <s v="Baltimore"/>
    <x v="4"/>
    <n v="0.54999999999999993"/>
    <x v="41"/>
    <x v="405"/>
    <x v="1271"/>
    <x v="1"/>
  </r>
  <r>
    <x v="0"/>
    <n v="1185732"/>
    <x v="239"/>
    <x v="0"/>
    <x v="42"/>
    <s v="Baltimore"/>
    <x v="5"/>
    <n v="0.6"/>
    <x v="49"/>
    <x v="207"/>
    <x v="794"/>
    <x v="8"/>
  </r>
  <r>
    <x v="0"/>
    <n v="1185732"/>
    <x v="45"/>
    <x v="0"/>
    <x v="42"/>
    <s v="Baltimore"/>
    <x v="0"/>
    <n v="0.6"/>
    <x v="34"/>
    <x v="175"/>
    <x v="259"/>
    <x v="2"/>
  </r>
  <r>
    <x v="0"/>
    <n v="1185732"/>
    <x v="45"/>
    <x v="0"/>
    <x v="42"/>
    <s v="Baltimore"/>
    <x v="1"/>
    <n v="0.55000000000000004"/>
    <x v="49"/>
    <x v="205"/>
    <x v="302"/>
    <x v="2"/>
  </r>
  <r>
    <x v="0"/>
    <n v="1185732"/>
    <x v="45"/>
    <x v="0"/>
    <x v="42"/>
    <s v="Baltimore"/>
    <x v="2"/>
    <n v="0.55000000000000004"/>
    <x v="41"/>
    <x v="130"/>
    <x v="1098"/>
    <x v="8"/>
  </r>
  <r>
    <x v="0"/>
    <n v="1185732"/>
    <x v="45"/>
    <x v="0"/>
    <x v="42"/>
    <s v="Baltimore"/>
    <x v="3"/>
    <n v="0.55000000000000004"/>
    <x v="37"/>
    <x v="117"/>
    <x v="753"/>
    <x v="8"/>
  </r>
  <r>
    <x v="0"/>
    <n v="1185732"/>
    <x v="45"/>
    <x v="0"/>
    <x v="42"/>
    <s v="Baltimore"/>
    <x v="4"/>
    <n v="0.65"/>
    <x v="37"/>
    <x v="165"/>
    <x v="213"/>
    <x v="1"/>
  </r>
  <r>
    <x v="0"/>
    <n v="1185732"/>
    <x v="45"/>
    <x v="0"/>
    <x v="42"/>
    <s v="Baltimore"/>
    <x v="5"/>
    <n v="0.7"/>
    <x v="49"/>
    <x v="193"/>
    <x v="99"/>
    <x v="8"/>
  </r>
  <r>
    <x v="0"/>
    <n v="1185732"/>
    <x v="262"/>
    <x v="0"/>
    <x v="42"/>
    <s v="Baltimore"/>
    <x v="0"/>
    <n v="0.65"/>
    <x v="32"/>
    <x v="62"/>
    <x v="165"/>
    <x v="2"/>
  </r>
  <r>
    <x v="0"/>
    <n v="1185732"/>
    <x v="262"/>
    <x v="0"/>
    <x v="42"/>
    <s v="Baltimore"/>
    <x v="1"/>
    <n v="0.55000000000000004"/>
    <x v="46"/>
    <x v="255"/>
    <x v="386"/>
    <x v="2"/>
  </r>
  <r>
    <x v="0"/>
    <n v="1185732"/>
    <x v="262"/>
    <x v="0"/>
    <x v="42"/>
    <s v="Baltimore"/>
    <x v="2"/>
    <n v="0.55000000000000004"/>
    <x v="81"/>
    <x v="735"/>
    <x v="1281"/>
    <x v="8"/>
  </r>
  <r>
    <x v="0"/>
    <n v="1185732"/>
    <x v="262"/>
    <x v="0"/>
    <x v="42"/>
    <s v="Baltimore"/>
    <x v="3"/>
    <n v="0.55000000000000004"/>
    <x v="49"/>
    <x v="205"/>
    <x v="829"/>
    <x v="8"/>
  </r>
  <r>
    <x v="0"/>
    <n v="1185732"/>
    <x v="262"/>
    <x v="0"/>
    <x v="42"/>
    <s v="Baltimore"/>
    <x v="4"/>
    <n v="0.65"/>
    <x v="35"/>
    <x v="736"/>
    <x v="1282"/>
    <x v="1"/>
  </r>
  <r>
    <x v="0"/>
    <n v="1185732"/>
    <x v="262"/>
    <x v="0"/>
    <x v="42"/>
    <s v="Baltimore"/>
    <x v="5"/>
    <n v="0.7"/>
    <x v="48"/>
    <x v="48"/>
    <x v="150"/>
    <x v="8"/>
  </r>
  <r>
    <x v="0"/>
    <n v="1185732"/>
    <x v="263"/>
    <x v="0"/>
    <x v="42"/>
    <s v="Baltimore"/>
    <x v="0"/>
    <n v="0.65"/>
    <x v="25"/>
    <x v="87"/>
    <x v="108"/>
    <x v="2"/>
  </r>
  <r>
    <x v="0"/>
    <n v="1185732"/>
    <x v="263"/>
    <x v="0"/>
    <x v="42"/>
    <s v="Baltimore"/>
    <x v="1"/>
    <n v="0.55000000000000004"/>
    <x v="47"/>
    <x v="42"/>
    <x v="802"/>
    <x v="2"/>
  </r>
  <r>
    <x v="0"/>
    <n v="1185732"/>
    <x v="263"/>
    <x v="0"/>
    <x v="42"/>
    <s v="Baltimore"/>
    <x v="2"/>
    <n v="0.55000000000000004"/>
    <x v="48"/>
    <x v="138"/>
    <x v="543"/>
    <x v="8"/>
  </r>
  <r>
    <x v="0"/>
    <n v="1185732"/>
    <x v="263"/>
    <x v="0"/>
    <x v="42"/>
    <s v="Baltimore"/>
    <x v="3"/>
    <n v="0.55000000000000004"/>
    <x v="46"/>
    <x v="255"/>
    <x v="316"/>
    <x v="8"/>
  </r>
  <r>
    <x v="0"/>
    <n v="1185732"/>
    <x v="263"/>
    <x v="0"/>
    <x v="42"/>
    <s v="Baltimore"/>
    <x v="4"/>
    <n v="0.65"/>
    <x v="46"/>
    <x v="238"/>
    <x v="1283"/>
    <x v="1"/>
  </r>
  <r>
    <x v="0"/>
    <n v="1185732"/>
    <x v="263"/>
    <x v="0"/>
    <x v="42"/>
    <s v="Baltimore"/>
    <x v="5"/>
    <n v="0.7"/>
    <x v="33"/>
    <x v="44"/>
    <x v="824"/>
    <x v="8"/>
  </r>
  <r>
    <x v="0"/>
    <n v="1185732"/>
    <x v="136"/>
    <x v="0"/>
    <x v="43"/>
    <s v="Wilmington"/>
    <x v="0"/>
    <n v="0.35000000000000003"/>
    <x v="34"/>
    <x v="394"/>
    <x v="854"/>
    <x v="2"/>
  </r>
  <r>
    <x v="0"/>
    <n v="1185732"/>
    <x v="136"/>
    <x v="0"/>
    <x v="43"/>
    <s v="Wilmington"/>
    <x v="1"/>
    <n v="0.35000000000000003"/>
    <x v="35"/>
    <x v="117"/>
    <x v="181"/>
    <x v="2"/>
  </r>
  <r>
    <x v="0"/>
    <n v="1185732"/>
    <x v="136"/>
    <x v="0"/>
    <x v="43"/>
    <s v="Wilmington"/>
    <x v="2"/>
    <n v="0.25000000000000006"/>
    <x v="35"/>
    <x v="502"/>
    <x v="869"/>
    <x v="8"/>
  </r>
  <r>
    <x v="0"/>
    <n v="1185732"/>
    <x v="136"/>
    <x v="0"/>
    <x v="43"/>
    <s v="Wilmington"/>
    <x v="3"/>
    <n v="0.3"/>
    <x v="36"/>
    <x v="316"/>
    <x v="481"/>
    <x v="8"/>
  </r>
  <r>
    <x v="0"/>
    <n v="1185732"/>
    <x v="136"/>
    <x v="0"/>
    <x v="43"/>
    <s v="Wilmington"/>
    <x v="4"/>
    <n v="0.45"/>
    <x v="37"/>
    <x v="120"/>
    <x v="678"/>
    <x v="1"/>
  </r>
  <r>
    <x v="0"/>
    <n v="1185732"/>
    <x v="136"/>
    <x v="0"/>
    <x v="43"/>
    <s v="Wilmington"/>
    <x v="5"/>
    <n v="0.35000000000000003"/>
    <x v="35"/>
    <x v="117"/>
    <x v="753"/>
    <x v="8"/>
  </r>
  <r>
    <x v="0"/>
    <n v="1185732"/>
    <x v="264"/>
    <x v="0"/>
    <x v="43"/>
    <s v="Wilmington"/>
    <x v="0"/>
    <n v="0.35000000000000003"/>
    <x v="28"/>
    <x v="450"/>
    <x v="1212"/>
    <x v="2"/>
  </r>
  <r>
    <x v="0"/>
    <n v="1185732"/>
    <x v="264"/>
    <x v="0"/>
    <x v="43"/>
    <s v="Wilmington"/>
    <x v="1"/>
    <n v="0.35000000000000003"/>
    <x v="37"/>
    <x v="181"/>
    <x v="1164"/>
    <x v="2"/>
  </r>
  <r>
    <x v="0"/>
    <n v="1185732"/>
    <x v="264"/>
    <x v="0"/>
    <x v="43"/>
    <s v="Wilmington"/>
    <x v="2"/>
    <n v="0.25000000000000006"/>
    <x v="38"/>
    <x v="469"/>
    <x v="811"/>
    <x v="8"/>
  </r>
  <r>
    <x v="0"/>
    <n v="1185732"/>
    <x v="264"/>
    <x v="0"/>
    <x v="43"/>
    <s v="Wilmington"/>
    <x v="3"/>
    <n v="0.3"/>
    <x v="39"/>
    <x v="178"/>
    <x v="487"/>
    <x v="8"/>
  </r>
  <r>
    <x v="0"/>
    <n v="1185732"/>
    <x v="264"/>
    <x v="0"/>
    <x v="43"/>
    <s v="Wilmington"/>
    <x v="4"/>
    <n v="0.45"/>
    <x v="37"/>
    <x v="120"/>
    <x v="678"/>
    <x v="1"/>
  </r>
  <r>
    <x v="0"/>
    <n v="1185732"/>
    <x v="264"/>
    <x v="0"/>
    <x v="43"/>
    <s v="Wilmington"/>
    <x v="5"/>
    <n v="0.35000000000000003"/>
    <x v="35"/>
    <x v="117"/>
    <x v="753"/>
    <x v="8"/>
  </r>
  <r>
    <x v="0"/>
    <n v="1185732"/>
    <x v="173"/>
    <x v="0"/>
    <x v="43"/>
    <s v="Wilmington"/>
    <x v="0"/>
    <n v="0.35000000000000003"/>
    <x v="40"/>
    <x v="737"/>
    <x v="1284"/>
    <x v="2"/>
  </r>
  <r>
    <x v="0"/>
    <n v="1185732"/>
    <x v="173"/>
    <x v="0"/>
    <x v="43"/>
    <s v="Wilmington"/>
    <x v="1"/>
    <n v="0.35000000000000003"/>
    <x v="41"/>
    <x v="320"/>
    <x v="272"/>
    <x v="2"/>
  </r>
  <r>
    <x v="0"/>
    <n v="1185732"/>
    <x v="173"/>
    <x v="0"/>
    <x v="43"/>
    <s v="Wilmington"/>
    <x v="2"/>
    <n v="0.25000000000000006"/>
    <x v="38"/>
    <x v="469"/>
    <x v="811"/>
    <x v="8"/>
  </r>
  <r>
    <x v="0"/>
    <n v="1185732"/>
    <x v="173"/>
    <x v="0"/>
    <x v="43"/>
    <s v="Wilmington"/>
    <x v="3"/>
    <n v="0.3"/>
    <x v="42"/>
    <x v="375"/>
    <x v="1285"/>
    <x v="8"/>
  </r>
  <r>
    <x v="0"/>
    <n v="1185732"/>
    <x v="173"/>
    <x v="0"/>
    <x v="43"/>
    <s v="Wilmington"/>
    <x v="4"/>
    <n v="0.45"/>
    <x v="36"/>
    <x v="180"/>
    <x v="674"/>
    <x v="1"/>
  </r>
  <r>
    <x v="0"/>
    <n v="1185732"/>
    <x v="173"/>
    <x v="0"/>
    <x v="43"/>
    <s v="Wilmington"/>
    <x v="5"/>
    <n v="0.35000000000000003"/>
    <x v="38"/>
    <x v="121"/>
    <x v="280"/>
    <x v="8"/>
  </r>
  <r>
    <x v="0"/>
    <n v="1185732"/>
    <x v="265"/>
    <x v="0"/>
    <x v="43"/>
    <s v="Wilmington"/>
    <x v="0"/>
    <n v="0.35000000000000003"/>
    <x v="34"/>
    <x v="394"/>
    <x v="854"/>
    <x v="2"/>
  </r>
  <r>
    <x v="0"/>
    <n v="1185732"/>
    <x v="265"/>
    <x v="0"/>
    <x v="43"/>
    <s v="Wilmington"/>
    <x v="1"/>
    <n v="0.35000000000000003"/>
    <x v="37"/>
    <x v="181"/>
    <x v="1164"/>
    <x v="2"/>
  </r>
  <r>
    <x v="0"/>
    <n v="1185732"/>
    <x v="265"/>
    <x v="0"/>
    <x v="43"/>
    <s v="Wilmington"/>
    <x v="2"/>
    <n v="0.25000000000000006"/>
    <x v="37"/>
    <x v="706"/>
    <x v="1286"/>
    <x v="8"/>
  </r>
  <r>
    <x v="0"/>
    <n v="1185732"/>
    <x v="265"/>
    <x v="0"/>
    <x v="43"/>
    <s v="Wilmington"/>
    <x v="3"/>
    <n v="0.3"/>
    <x v="39"/>
    <x v="178"/>
    <x v="487"/>
    <x v="8"/>
  </r>
  <r>
    <x v="0"/>
    <n v="1185732"/>
    <x v="265"/>
    <x v="0"/>
    <x v="43"/>
    <s v="Wilmington"/>
    <x v="4"/>
    <n v="0.45"/>
    <x v="39"/>
    <x v="185"/>
    <x v="190"/>
    <x v="1"/>
  </r>
  <r>
    <x v="0"/>
    <n v="1185732"/>
    <x v="265"/>
    <x v="0"/>
    <x v="43"/>
    <s v="Wilmington"/>
    <x v="5"/>
    <n v="0.35000000000000003"/>
    <x v="44"/>
    <x v="622"/>
    <x v="827"/>
    <x v="8"/>
  </r>
  <r>
    <x v="0"/>
    <n v="1185732"/>
    <x v="61"/>
    <x v="0"/>
    <x v="43"/>
    <s v="Wilmington"/>
    <x v="0"/>
    <n v="0.49999999999999994"/>
    <x v="65"/>
    <x v="719"/>
    <x v="1287"/>
    <x v="2"/>
  </r>
  <r>
    <x v="0"/>
    <n v="1185732"/>
    <x v="61"/>
    <x v="0"/>
    <x v="43"/>
    <s v="Wilmington"/>
    <x v="1"/>
    <n v="0.45"/>
    <x v="38"/>
    <x v="177"/>
    <x v="266"/>
    <x v="2"/>
  </r>
  <r>
    <x v="0"/>
    <n v="1185732"/>
    <x v="61"/>
    <x v="0"/>
    <x v="43"/>
    <s v="Wilmington"/>
    <x v="2"/>
    <n v="0.4"/>
    <x v="44"/>
    <x v="123"/>
    <x v="216"/>
    <x v="8"/>
  </r>
  <r>
    <x v="0"/>
    <n v="1185732"/>
    <x v="61"/>
    <x v="0"/>
    <x v="43"/>
    <s v="Wilmington"/>
    <x v="3"/>
    <n v="0.4"/>
    <x v="41"/>
    <x v="134"/>
    <x v="202"/>
    <x v="8"/>
  </r>
  <r>
    <x v="0"/>
    <n v="1185732"/>
    <x v="61"/>
    <x v="0"/>
    <x v="43"/>
    <s v="Wilmington"/>
    <x v="4"/>
    <n v="0.49999999999999994"/>
    <x v="38"/>
    <x v="486"/>
    <x v="615"/>
    <x v="1"/>
  </r>
  <r>
    <x v="0"/>
    <n v="1185732"/>
    <x v="61"/>
    <x v="0"/>
    <x v="43"/>
    <s v="Wilmington"/>
    <x v="5"/>
    <n v="0.54999999999999993"/>
    <x v="45"/>
    <x v="237"/>
    <x v="802"/>
    <x v="8"/>
  </r>
  <r>
    <x v="0"/>
    <n v="1185732"/>
    <x v="266"/>
    <x v="0"/>
    <x v="43"/>
    <s v="Wilmington"/>
    <x v="0"/>
    <n v="0.49999999999999994"/>
    <x v="25"/>
    <x v="591"/>
    <x v="1047"/>
    <x v="2"/>
  </r>
  <r>
    <x v="0"/>
    <n v="1185732"/>
    <x v="266"/>
    <x v="0"/>
    <x v="43"/>
    <s v="Wilmington"/>
    <x v="1"/>
    <n v="0.45"/>
    <x v="45"/>
    <x v="151"/>
    <x v="353"/>
    <x v="2"/>
  </r>
  <r>
    <x v="0"/>
    <n v="1185732"/>
    <x v="266"/>
    <x v="0"/>
    <x v="43"/>
    <s v="Wilmington"/>
    <x v="2"/>
    <n v="0.4"/>
    <x v="35"/>
    <x v="130"/>
    <x v="1098"/>
    <x v="8"/>
  </r>
  <r>
    <x v="0"/>
    <n v="1185732"/>
    <x v="266"/>
    <x v="0"/>
    <x v="43"/>
    <s v="Wilmington"/>
    <x v="3"/>
    <n v="0.4"/>
    <x v="44"/>
    <x v="123"/>
    <x v="216"/>
    <x v="8"/>
  </r>
  <r>
    <x v="0"/>
    <n v="1185732"/>
    <x v="266"/>
    <x v="0"/>
    <x v="43"/>
    <s v="Wilmington"/>
    <x v="4"/>
    <n v="0.49999999999999994"/>
    <x v="44"/>
    <x v="589"/>
    <x v="1288"/>
    <x v="1"/>
  </r>
  <r>
    <x v="0"/>
    <n v="1185732"/>
    <x v="266"/>
    <x v="0"/>
    <x v="43"/>
    <s v="Wilmington"/>
    <x v="5"/>
    <n v="0.54999999999999993"/>
    <x v="47"/>
    <x v="208"/>
    <x v="311"/>
    <x v="8"/>
  </r>
  <r>
    <x v="0"/>
    <n v="1185732"/>
    <x v="176"/>
    <x v="0"/>
    <x v="43"/>
    <s v="Wilmington"/>
    <x v="0"/>
    <n v="0.49999999999999994"/>
    <x v="23"/>
    <x v="738"/>
    <x v="1289"/>
    <x v="2"/>
  </r>
  <r>
    <x v="0"/>
    <n v="1185732"/>
    <x v="176"/>
    <x v="0"/>
    <x v="43"/>
    <s v="Wilmington"/>
    <x v="1"/>
    <n v="0.45"/>
    <x v="48"/>
    <x v="153"/>
    <x v="507"/>
    <x v="2"/>
  </r>
  <r>
    <x v="0"/>
    <n v="1185732"/>
    <x v="176"/>
    <x v="0"/>
    <x v="43"/>
    <s v="Wilmington"/>
    <x v="2"/>
    <n v="0.4"/>
    <x v="49"/>
    <x v="147"/>
    <x v="616"/>
    <x v="8"/>
  </r>
  <r>
    <x v="0"/>
    <n v="1185732"/>
    <x v="176"/>
    <x v="0"/>
    <x v="43"/>
    <s v="Wilmington"/>
    <x v="3"/>
    <n v="0.4"/>
    <x v="44"/>
    <x v="123"/>
    <x v="216"/>
    <x v="8"/>
  </r>
  <r>
    <x v="0"/>
    <n v="1185732"/>
    <x v="176"/>
    <x v="0"/>
    <x v="43"/>
    <s v="Wilmington"/>
    <x v="4"/>
    <n v="0.49999999999999994"/>
    <x v="35"/>
    <x v="695"/>
    <x v="313"/>
    <x v="1"/>
  </r>
  <r>
    <x v="0"/>
    <n v="1185732"/>
    <x v="176"/>
    <x v="0"/>
    <x v="43"/>
    <s v="Wilmington"/>
    <x v="5"/>
    <n v="0.54999999999999993"/>
    <x v="32"/>
    <x v="357"/>
    <x v="567"/>
    <x v="8"/>
  </r>
  <r>
    <x v="0"/>
    <n v="1185732"/>
    <x v="117"/>
    <x v="0"/>
    <x v="43"/>
    <s v="Wilmington"/>
    <x v="0"/>
    <n v="0.49999999999999994"/>
    <x v="25"/>
    <x v="591"/>
    <x v="1047"/>
    <x v="2"/>
  </r>
  <r>
    <x v="0"/>
    <n v="1185732"/>
    <x v="117"/>
    <x v="0"/>
    <x v="43"/>
    <s v="Wilmington"/>
    <x v="1"/>
    <n v="0.45"/>
    <x v="48"/>
    <x v="153"/>
    <x v="507"/>
    <x v="2"/>
  </r>
  <r>
    <x v="0"/>
    <n v="1185732"/>
    <x v="117"/>
    <x v="0"/>
    <x v="43"/>
    <s v="Wilmington"/>
    <x v="2"/>
    <n v="0.4"/>
    <x v="49"/>
    <x v="147"/>
    <x v="616"/>
    <x v="8"/>
  </r>
  <r>
    <x v="0"/>
    <n v="1185732"/>
    <x v="117"/>
    <x v="0"/>
    <x v="43"/>
    <s v="Wilmington"/>
    <x v="3"/>
    <n v="0.4"/>
    <x v="41"/>
    <x v="134"/>
    <x v="202"/>
    <x v="8"/>
  </r>
  <r>
    <x v="0"/>
    <n v="1185732"/>
    <x v="117"/>
    <x v="0"/>
    <x v="43"/>
    <s v="Wilmington"/>
    <x v="4"/>
    <n v="0.49999999999999994"/>
    <x v="37"/>
    <x v="688"/>
    <x v="621"/>
    <x v="1"/>
  </r>
  <r>
    <x v="0"/>
    <n v="1185732"/>
    <x v="117"/>
    <x v="0"/>
    <x v="43"/>
    <s v="Wilmington"/>
    <x v="5"/>
    <n v="0.54999999999999993"/>
    <x v="45"/>
    <x v="237"/>
    <x v="802"/>
    <x v="8"/>
  </r>
  <r>
    <x v="0"/>
    <n v="1185732"/>
    <x v="63"/>
    <x v="0"/>
    <x v="43"/>
    <s v="Wilmington"/>
    <x v="0"/>
    <n v="0.49999999999999994"/>
    <x v="34"/>
    <x v="739"/>
    <x v="1290"/>
    <x v="2"/>
  </r>
  <r>
    <x v="0"/>
    <n v="1185732"/>
    <x v="63"/>
    <x v="0"/>
    <x v="43"/>
    <s v="Wilmington"/>
    <x v="1"/>
    <n v="0.45"/>
    <x v="35"/>
    <x v="116"/>
    <x v="180"/>
    <x v="2"/>
  </r>
  <r>
    <x v="0"/>
    <n v="1185732"/>
    <x v="63"/>
    <x v="0"/>
    <x v="43"/>
    <s v="Wilmington"/>
    <x v="2"/>
    <n v="0.4"/>
    <x v="37"/>
    <x v="135"/>
    <x v="198"/>
    <x v="8"/>
  </r>
  <r>
    <x v="0"/>
    <n v="1185732"/>
    <x v="63"/>
    <x v="0"/>
    <x v="43"/>
    <s v="Wilmington"/>
    <x v="3"/>
    <n v="0.4"/>
    <x v="43"/>
    <x v="128"/>
    <x v="512"/>
    <x v="8"/>
  </r>
  <r>
    <x v="0"/>
    <n v="1185732"/>
    <x v="63"/>
    <x v="0"/>
    <x v="43"/>
    <s v="Wilmington"/>
    <x v="4"/>
    <n v="0.49999999999999994"/>
    <x v="43"/>
    <x v="382"/>
    <x v="1269"/>
    <x v="1"/>
  </r>
  <r>
    <x v="0"/>
    <n v="1185732"/>
    <x v="63"/>
    <x v="0"/>
    <x v="43"/>
    <s v="Wilmington"/>
    <x v="5"/>
    <n v="0.54999999999999993"/>
    <x v="44"/>
    <x v="695"/>
    <x v="310"/>
    <x v="8"/>
  </r>
  <r>
    <x v="0"/>
    <n v="1185732"/>
    <x v="267"/>
    <x v="0"/>
    <x v="43"/>
    <s v="Wilmington"/>
    <x v="0"/>
    <n v="0.54999999999999993"/>
    <x v="33"/>
    <x v="338"/>
    <x v="958"/>
    <x v="2"/>
  </r>
  <r>
    <x v="0"/>
    <n v="1185732"/>
    <x v="267"/>
    <x v="0"/>
    <x v="43"/>
    <s v="Wilmington"/>
    <x v="1"/>
    <n v="0.5"/>
    <x v="44"/>
    <x v="142"/>
    <x v="209"/>
    <x v="2"/>
  </r>
  <r>
    <x v="0"/>
    <n v="1185732"/>
    <x v="267"/>
    <x v="0"/>
    <x v="43"/>
    <s v="Wilmington"/>
    <x v="2"/>
    <n v="0.5"/>
    <x v="43"/>
    <x v="126"/>
    <x v="229"/>
    <x v="8"/>
  </r>
  <r>
    <x v="0"/>
    <n v="1185732"/>
    <x v="267"/>
    <x v="0"/>
    <x v="43"/>
    <s v="Wilmington"/>
    <x v="3"/>
    <n v="0.5"/>
    <x v="36"/>
    <x v="143"/>
    <x v="210"/>
    <x v="8"/>
  </r>
  <r>
    <x v="0"/>
    <n v="1185732"/>
    <x v="267"/>
    <x v="0"/>
    <x v="43"/>
    <s v="Wilmington"/>
    <x v="4"/>
    <n v="0.6"/>
    <x v="36"/>
    <x v="126"/>
    <x v="277"/>
    <x v="1"/>
  </r>
  <r>
    <x v="0"/>
    <n v="1185732"/>
    <x v="267"/>
    <x v="0"/>
    <x v="43"/>
    <s v="Wilmington"/>
    <x v="5"/>
    <n v="0.64999999999999991"/>
    <x v="44"/>
    <x v="144"/>
    <x v="409"/>
    <x v="8"/>
  </r>
  <r>
    <x v="0"/>
    <n v="1185732"/>
    <x v="268"/>
    <x v="0"/>
    <x v="43"/>
    <s v="Wilmington"/>
    <x v="0"/>
    <n v="0.6"/>
    <x v="47"/>
    <x v="50"/>
    <x v="99"/>
    <x v="2"/>
  </r>
  <r>
    <x v="0"/>
    <n v="1185732"/>
    <x v="268"/>
    <x v="0"/>
    <x v="43"/>
    <s v="Wilmington"/>
    <x v="1"/>
    <n v="0.5"/>
    <x v="35"/>
    <x v="140"/>
    <x v="676"/>
    <x v="2"/>
  </r>
  <r>
    <x v="0"/>
    <n v="1185732"/>
    <x v="268"/>
    <x v="0"/>
    <x v="43"/>
    <s v="Wilmington"/>
    <x v="2"/>
    <n v="0.5"/>
    <x v="84"/>
    <x v="198"/>
    <x v="303"/>
    <x v="8"/>
  </r>
  <r>
    <x v="0"/>
    <n v="1185732"/>
    <x v="268"/>
    <x v="0"/>
    <x v="43"/>
    <s v="Wilmington"/>
    <x v="3"/>
    <n v="0.5"/>
    <x v="44"/>
    <x v="142"/>
    <x v="399"/>
    <x v="8"/>
  </r>
  <r>
    <x v="0"/>
    <n v="1185732"/>
    <x v="268"/>
    <x v="0"/>
    <x v="43"/>
    <s v="Wilmington"/>
    <x v="4"/>
    <n v="0.6"/>
    <x v="38"/>
    <x v="198"/>
    <x v="658"/>
    <x v="1"/>
  </r>
  <r>
    <x v="0"/>
    <n v="1185732"/>
    <x v="268"/>
    <x v="0"/>
    <x v="43"/>
    <s v="Wilmington"/>
    <x v="5"/>
    <n v="0.64999999999999991"/>
    <x v="46"/>
    <x v="262"/>
    <x v="1101"/>
    <x v="8"/>
  </r>
  <r>
    <x v="0"/>
    <n v="1185732"/>
    <x v="269"/>
    <x v="0"/>
    <x v="43"/>
    <s v="Wilmington"/>
    <x v="0"/>
    <n v="0.6"/>
    <x v="21"/>
    <x v="211"/>
    <x v="92"/>
    <x v="2"/>
  </r>
  <r>
    <x v="0"/>
    <n v="1185732"/>
    <x v="269"/>
    <x v="0"/>
    <x v="43"/>
    <s v="Wilmington"/>
    <x v="1"/>
    <n v="0.5"/>
    <x v="45"/>
    <x v="157"/>
    <x v="963"/>
    <x v="2"/>
  </r>
  <r>
    <x v="0"/>
    <n v="1185732"/>
    <x v="269"/>
    <x v="0"/>
    <x v="43"/>
    <s v="Wilmington"/>
    <x v="2"/>
    <n v="0.5"/>
    <x v="46"/>
    <x v="132"/>
    <x v="409"/>
    <x v="8"/>
  </r>
  <r>
    <x v="0"/>
    <n v="1185732"/>
    <x v="269"/>
    <x v="0"/>
    <x v="43"/>
    <s v="Wilmington"/>
    <x v="3"/>
    <n v="0.5"/>
    <x v="35"/>
    <x v="140"/>
    <x v="309"/>
    <x v="8"/>
  </r>
  <r>
    <x v="0"/>
    <n v="1185732"/>
    <x v="269"/>
    <x v="0"/>
    <x v="43"/>
    <s v="Wilmington"/>
    <x v="4"/>
    <n v="0.6"/>
    <x v="35"/>
    <x v="240"/>
    <x v="361"/>
    <x v="1"/>
  </r>
  <r>
    <x v="0"/>
    <n v="1185732"/>
    <x v="269"/>
    <x v="0"/>
    <x v="43"/>
    <s v="Wilmington"/>
    <x v="5"/>
    <n v="0.64999999999999991"/>
    <x v="48"/>
    <x v="264"/>
    <x v="218"/>
    <x v="8"/>
  </r>
  <r>
    <x v="0"/>
    <n v="1185732"/>
    <x v="48"/>
    <x v="0"/>
    <x v="44"/>
    <s v="Newark"/>
    <x v="0"/>
    <n v="0.4"/>
    <x v="24"/>
    <x v="47"/>
    <x v="325"/>
    <x v="8"/>
  </r>
  <r>
    <x v="0"/>
    <n v="1185732"/>
    <x v="48"/>
    <x v="0"/>
    <x v="44"/>
    <s v="Newark"/>
    <x v="1"/>
    <n v="0.4"/>
    <x v="49"/>
    <x v="147"/>
    <x v="616"/>
    <x v="8"/>
  </r>
  <r>
    <x v="0"/>
    <n v="1185732"/>
    <x v="48"/>
    <x v="0"/>
    <x v="44"/>
    <s v="Newark"/>
    <x v="2"/>
    <n v="0.30000000000000004"/>
    <x v="49"/>
    <x v="395"/>
    <x v="499"/>
    <x v="1"/>
  </r>
  <r>
    <x v="0"/>
    <n v="1185732"/>
    <x v="48"/>
    <x v="0"/>
    <x v="44"/>
    <s v="Newark"/>
    <x v="3"/>
    <n v="0.35"/>
    <x v="43"/>
    <x v="311"/>
    <x v="480"/>
    <x v="1"/>
  </r>
  <r>
    <x v="0"/>
    <n v="1185732"/>
    <x v="48"/>
    <x v="0"/>
    <x v="44"/>
    <s v="Newark"/>
    <x v="4"/>
    <n v="0.5"/>
    <x v="41"/>
    <x v="123"/>
    <x v="229"/>
    <x v="1"/>
  </r>
  <r>
    <x v="0"/>
    <n v="1185732"/>
    <x v="48"/>
    <x v="0"/>
    <x v="44"/>
    <s v="Newark"/>
    <x v="5"/>
    <n v="0.4"/>
    <x v="49"/>
    <x v="147"/>
    <x v="217"/>
    <x v="2"/>
  </r>
  <r>
    <x v="0"/>
    <n v="1185732"/>
    <x v="49"/>
    <x v="0"/>
    <x v="44"/>
    <s v="Newark"/>
    <x v="0"/>
    <n v="0.4"/>
    <x v="21"/>
    <x v="42"/>
    <x v="980"/>
    <x v="8"/>
  </r>
  <r>
    <x v="0"/>
    <n v="1185732"/>
    <x v="49"/>
    <x v="0"/>
    <x v="44"/>
    <s v="Newark"/>
    <x v="1"/>
    <n v="0.4"/>
    <x v="41"/>
    <x v="134"/>
    <x v="202"/>
    <x v="8"/>
  </r>
  <r>
    <x v="0"/>
    <n v="1185732"/>
    <x v="49"/>
    <x v="0"/>
    <x v="44"/>
    <s v="Newark"/>
    <x v="2"/>
    <n v="0.30000000000000004"/>
    <x v="44"/>
    <x v="398"/>
    <x v="1226"/>
    <x v="1"/>
  </r>
  <r>
    <x v="0"/>
    <n v="1185732"/>
    <x v="49"/>
    <x v="0"/>
    <x v="44"/>
    <s v="Newark"/>
    <x v="3"/>
    <n v="0.35"/>
    <x v="36"/>
    <x v="324"/>
    <x v="506"/>
    <x v="1"/>
  </r>
  <r>
    <x v="0"/>
    <n v="1185732"/>
    <x v="49"/>
    <x v="0"/>
    <x v="44"/>
    <s v="Newark"/>
    <x v="4"/>
    <n v="0.5"/>
    <x v="41"/>
    <x v="123"/>
    <x v="229"/>
    <x v="1"/>
  </r>
  <r>
    <x v="0"/>
    <n v="1185732"/>
    <x v="49"/>
    <x v="0"/>
    <x v="44"/>
    <s v="Newark"/>
    <x v="5"/>
    <n v="0.4"/>
    <x v="49"/>
    <x v="147"/>
    <x v="217"/>
    <x v="2"/>
  </r>
  <r>
    <x v="0"/>
    <n v="1185732"/>
    <x v="14"/>
    <x v="0"/>
    <x v="44"/>
    <s v="Newark"/>
    <x v="0"/>
    <n v="0.4"/>
    <x v="65"/>
    <x v="740"/>
    <x v="1291"/>
    <x v="8"/>
  </r>
  <r>
    <x v="0"/>
    <n v="1185732"/>
    <x v="14"/>
    <x v="0"/>
    <x v="44"/>
    <s v="Newark"/>
    <x v="1"/>
    <n v="0.4"/>
    <x v="38"/>
    <x v="124"/>
    <x v="204"/>
    <x v="8"/>
  </r>
  <r>
    <x v="0"/>
    <n v="1185732"/>
    <x v="14"/>
    <x v="0"/>
    <x v="44"/>
    <s v="Newark"/>
    <x v="2"/>
    <n v="0.30000000000000004"/>
    <x v="44"/>
    <x v="398"/>
    <x v="1226"/>
    <x v="1"/>
  </r>
  <r>
    <x v="0"/>
    <n v="1185732"/>
    <x v="14"/>
    <x v="0"/>
    <x v="44"/>
    <s v="Newark"/>
    <x v="3"/>
    <n v="0.35"/>
    <x v="39"/>
    <x v="326"/>
    <x v="508"/>
    <x v="1"/>
  </r>
  <r>
    <x v="0"/>
    <n v="1185732"/>
    <x v="14"/>
    <x v="0"/>
    <x v="44"/>
    <s v="Newark"/>
    <x v="4"/>
    <n v="0.5"/>
    <x v="43"/>
    <x v="126"/>
    <x v="277"/>
    <x v="1"/>
  </r>
  <r>
    <x v="0"/>
    <n v="1185732"/>
    <x v="14"/>
    <x v="0"/>
    <x v="44"/>
    <s v="Newark"/>
    <x v="5"/>
    <n v="0.4"/>
    <x v="44"/>
    <x v="123"/>
    <x v="188"/>
    <x v="2"/>
  </r>
  <r>
    <x v="0"/>
    <n v="1185732"/>
    <x v="50"/>
    <x v="0"/>
    <x v="44"/>
    <s v="Newark"/>
    <x v="0"/>
    <n v="0.4"/>
    <x v="24"/>
    <x v="47"/>
    <x v="325"/>
    <x v="8"/>
  </r>
  <r>
    <x v="0"/>
    <n v="1185732"/>
    <x v="50"/>
    <x v="0"/>
    <x v="44"/>
    <s v="Newark"/>
    <x v="1"/>
    <n v="0.4"/>
    <x v="41"/>
    <x v="134"/>
    <x v="202"/>
    <x v="8"/>
  </r>
  <r>
    <x v="0"/>
    <n v="1185732"/>
    <x v="50"/>
    <x v="0"/>
    <x v="44"/>
    <s v="Newark"/>
    <x v="2"/>
    <n v="0.30000000000000004"/>
    <x v="41"/>
    <x v="399"/>
    <x v="605"/>
    <x v="1"/>
  </r>
  <r>
    <x v="0"/>
    <n v="1185732"/>
    <x v="50"/>
    <x v="0"/>
    <x v="44"/>
    <s v="Newark"/>
    <x v="3"/>
    <n v="0.35"/>
    <x v="36"/>
    <x v="324"/>
    <x v="506"/>
    <x v="1"/>
  </r>
  <r>
    <x v="0"/>
    <n v="1185732"/>
    <x v="50"/>
    <x v="0"/>
    <x v="44"/>
    <s v="Newark"/>
    <x v="4"/>
    <n v="0.5"/>
    <x v="36"/>
    <x v="143"/>
    <x v="476"/>
    <x v="1"/>
  </r>
  <r>
    <x v="0"/>
    <n v="1185732"/>
    <x v="50"/>
    <x v="0"/>
    <x v="44"/>
    <s v="Newark"/>
    <x v="5"/>
    <n v="0.4"/>
    <x v="35"/>
    <x v="130"/>
    <x v="195"/>
    <x v="2"/>
  </r>
  <r>
    <x v="0"/>
    <n v="1185732"/>
    <x v="51"/>
    <x v="0"/>
    <x v="44"/>
    <s v="Newark"/>
    <x v="0"/>
    <n v="0.54999999999999993"/>
    <x v="63"/>
    <x v="741"/>
    <x v="1292"/>
    <x v="8"/>
  </r>
  <r>
    <x v="0"/>
    <n v="1185732"/>
    <x v="51"/>
    <x v="0"/>
    <x v="44"/>
    <s v="Newark"/>
    <x v="1"/>
    <n v="0.5"/>
    <x v="44"/>
    <x v="142"/>
    <x v="399"/>
    <x v="8"/>
  </r>
  <r>
    <x v="0"/>
    <n v="1185732"/>
    <x v="51"/>
    <x v="0"/>
    <x v="44"/>
    <s v="Newark"/>
    <x v="2"/>
    <n v="0.45"/>
    <x v="35"/>
    <x v="116"/>
    <x v="516"/>
    <x v="1"/>
  </r>
  <r>
    <x v="0"/>
    <n v="1185732"/>
    <x v="51"/>
    <x v="0"/>
    <x v="44"/>
    <s v="Newark"/>
    <x v="3"/>
    <n v="0.45"/>
    <x v="38"/>
    <x v="177"/>
    <x v="269"/>
    <x v="1"/>
  </r>
  <r>
    <x v="0"/>
    <n v="1185732"/>
    <x v="51"/>
    <x v="0"/>
    <x v="44"/>
    <s v="Newark"/>
    <x v="4"/>
    <n v="0.54999999999999993"/>
    <x v="44"/>
    <x v="695"/>
    <x v="313"/>
    <x v="1"/>
  </r>
  <r>
    <x v="0"/>
    <n v="1185732"/>
    <x v="51"/>
    <x v="0"/>
    <x v="44"/>
    <s v="Newark"/>
    <x v="5"/>
    <n v="0.6"/>
    <x v="48"/>
    <x v="39"/>
    <x v="42"/>
    <x v="2"/>
  </r>
  <r>
    <x v="0"/>
    <n v="1185732"/>
    <x v="52"/>
    <x v="0"/>
    <x v="44"/>
    <s v="Newark"/>
    <x v="0"/>
    <n v="0.54999999999999993"/>
    <x v="23"/>
    <x v="742"/>
    <x v="96"/>
    <x v="8"/>
  </r>
  <r>
    <x v="0"/>
    <n v="1185732"/>
    <x v="52"/>
    <x v="0"/>
    <x v="44"/>
    <s v="Newark"/>
    <x v="1"/>
    <n v="0.5"/>
    <x v="48"/>
    <x v="203"/>
    <x v="158"/>
    <x v="8"/>
  </r>
  <r>
    <x v="0"/>
    <n v="1185732"/>
    <x v="52"/>
    <x v="0"/>
    <x v="44"/>
    <s v="Newark"/>
    <x v="2"/>
    <n v="0.45"/>
    <x v="49"/>
    <x v="198"/>
    <x v="658"/>
    <x v="1"/>
  </r>
  <r>
    <x v="0"/>
    <n v="1185732"/>
    <x v="52"/>
    <x v="0"/>
    <x v="44"/>
    <s v="Newark"/>
    <x v="3"/>
    <n v="0.45"/>
    <x v="35"/>
    <x v="116"/>
    <x v="516"/>
    <x v="1"/>
  </r>
  <r>
    <x v="0"/>
    <n v="1185732"/>
    <x v="52"/>
    <x v="0"/>
    <x v="44"/>
    <s v="Newark"/>
    <x v="4"/>
    <n v="0.54999999999999993"/>
    <x v="35"/>
    <x v="409"/>
    <x v="1278"/>
    <x v="1"/>
  </r>
  <r>
    <x v="0"/>
    <n v="1185732"/>
    <x v="52"/>
    <x v="0"/>
    <x v="44"/>
    <s v="Newark"/>
    <x v="5"/>
    <n v="0.6"/>
    <x v="33"/>
    <x v="141"/>
    <x v="1140"/>
    <x v="2"/>
  </r>
  <r>
    <x v="0"/>
    <n v="1185732"/>
    <x v="18"/>
    <x v="0"/>
    <x v="44"/>
    <s v="Newark"/>
    <x v="0"/>
    <n v="0.54999999999999993"/>
    <x v="26"/>
    <x v="734"/>
    <x v="324"/>
    <x v="8"/>
  </r>
  <r>
    <x v="0"/>
    <n v="1185732"/>
    <x v="18"/>
    <x v="0"/>
    <x v="44"/>
    <s v="Newark"/>
    <x v="1"/>
    <n v="0.5"/>
    <x v="47"/>
    <x v="47"/>
    <x v="325"/>
    <x v="8"/>
  </r>
  <r>
    <x v="0"/>
    <n v="1185732"/>
    <x v="18"/>
    <x v="0"/>
    <x v="44"/>
    <s v="Newark"/>
    <x v="2"/>
    <n v="0.45"/>
    <x v="46"/>
    <x v="334"/>
    <x v="1293"/>
    <x v="1"/>
  </r>
  <r>
    <x v="0"/>
    <n v="1185732"/>
    <x v="18"/>
    <x v="0"/>
    <x v="44"/>
    <s v="Newark"/>
    <x v="3"/>
    <n v="0.45"/>
    <x v="35"/>
    <x v="116"/>
    <x v="516"/>
    <x v="1"/>
  </r>
  <r>
    <x v="0"/>
    <n v="1185732"/>
    <x v="18"/>
    <x v="0"/>
    <x v="44"/>
    <s v="Newark"/>
    <x v="4"/>
    <n v="0.54999999999999993"/>
    <x v="49"/>
    <x v="209"/>
    <x v="358"/>
    <x v="1"/>
  </r>
  <r>
    <x v="0"/>
    <n v="1185732"/>
    <x v="18"/>
    <x v="0"/>
    <x v="44"/>
    <s v="Newark"/>
    <x v="5"/>
    <n v="0.6"/>
    <x v="34"/>
    <x v="175"/>
    <x v="259"/>
    <x v="2"/>
  </r>
  <r>
    <x v="0"/>
    <n v="1185732"/>
    <x v="53"/>
    <x v="0"/>
    <x v="44"/>
    <s v="Newark"/>
    <x v="0"/>
    <n v="0.54999999999999993"/>
    <x v="23"/>
    <x v="742"/>
    <x v="96"/>
    <x v="8"/>
  </r>
  <r>
    <x v="0"/>
    <n v="1185732"/>
    <x v="53"/>
    <x v="0"/>
    <x v="44"/>
    <s v="Newark"/>
    <x v="1"/>
    <n v="0.5"/>
    <x v="47"/>
    <x v="47"/>
    <x v="325"/>
    <x v="8"/>
  </r>
  <r>
    <x v="0"/>
    <n v="1185732"/>
    <x v="53"/>
    <x v="0"/>
    <x v="44"/>
    <s v="Newark"/>
    <x v="2"/>
    <n v="0.45"/>
    <x v="46"/>
    <x v="334"/>
    <x v="1293"/>
    <x v="1"/>
  </r>
  <r>
    <x v="0"/>
    <n v="1185732"/>
    <x v="53"/>
    <x v="0"/>
    <x v="44"/>
    <s v="Newark"/>
    <x v="3"/>
    <n v="0.45"/>
    <x v="38"/>
    <x v="177"/>
    <x v="269"/>
    <x v="1"/>
  </r>
  <r>
    <x v="0"/>
    <n v="1185732"/>
    <x v="53"/>
    <x v="0"/>
    <x v="44"/>
    <s v="Newark"/>
    <x v="4"/>
    <n v="0.54999999999999993"/>
    <x v="41"/>
    <x v="405"/>
    <x v="1271"/>
    <x v="1"/>
  </r>
  <r>
    <x v="0"/>
    <n v="1185732"/>
    <x v="53"/>
    <x v="0"/>
    <x v="44"/>
    <s v="Newark"/>
    <x v="5"/>
    <n v="0.6"/>
    <x v="48"/>
    <x v="39"/>
    <x v="42"/>
    <x v="2"/>
  </r>
  <r>
    <x v="0"/>
    <n v="1185732"/>
    <x v="54"/>
    <x v="0"/>
    <x v="44"/>
    <s v="Newark"/>
    <x v="0"/>
    <n v="0.54999999999999993"/>
    <x v="24"/>
    <x v="359"/>
    <x v="588"/>
    <x v="8"/>
  </r>
  <r>
    <x v="0"/>
    <n v="1185732"/>
    <x v="54"/>
    <x v="0"/>
    <x v="44"/>
    <s v="Newark"/>
    <x v="1"/>
    <n v="0.5"/>
    <x v="49"/>
    <x v="146"/>
    <x v="51"/>
    <x v="8"/>
  </r>
  <r>
    <x v="0"/>
    <n v="1185732"/>
    <x v="54"/>
    <x v="0"/>
    <x v="44"/>
    <s v="Newark"/>
    <x v="2"/>
    <n v="0.45"/>
    <x v="41"/>
    <x v="124"/>
    <x v="499"/>
    <x v="1"/>
  </r>
  <r>
    <x v="0"/>
    <n v="1185732"/>
    <x v="54"/>
    <x v="0"/>
    <x v="44"/>
    <s v="Newark"/>
    <x v="3"/>
    <n v="0.45"/>
    <x v="37"/>
    <x v="120"/>
    <x v="678"/>
    <x v="1"/>
  </r>
  <r>
    <x v="0"/>
    <n v="1185732"/>
    <x v="54"/>
    <x v="0"/>
    <x v="44"/>
    <s v="Newark"/>
    <x v="4"/>
    <n v="0.54999999999999993"/>
    <x v="37"/>
    <x v="119"/>
    <x v="517"/>
    <x v="1"/>
  </r>
  <r>
    <x v="0"/>
    <n v="1185732"/>
    <x v="54"/>
    <x v="0"/>
    <x v="44"/>
    <s v="Newark"/>
    <x v="5"/>
    <n v="0.6"/>
    <x v="35"/>
    <x v="240"/>
    <x v="302"/>
    <x v="2"/>
  </r>
  <r>
    <x v="0"/>
    <n v="1185732"/>
    <x v="55"/>
    <x v="0"/>
    <x v="44"/>
    <s v="Newark"/>
    <x v="0"/>
    <n v="0.6"/>
    <x v="32"/>
    <x v="52"/>
    <x v="53"/>
    <x v="8"/>
  </r>
  <r>
    <x v="0"/>
    <n v="1185732"/>
    <x v="55"/>
    <x v="0"/>
    <x v="44"/>
    <s v="Newark"/>
    <x v="1"/>
    <n v="0.55000000000000004"/>
    <x v="35"/>
    <x v="408"/>
    <x v="1096"/>
    <x v="8"/>
  </r>
  <r>
    <x v="0"/>
    <n v="1185732"/>
    <x v="55"/>
    <x v="0"/>
    <x v="44"/>
    <s v="Newark"/>
    <x v="2"/>
    <n v="0.55000000000000004"/>
    <x v="37"/>
    <x v="117"/>
    <x v="281"/>
    <x v="1"/>
  </r>
  <r>
    <x v="0"/>
    <n v="1185732"/>
    <x v="55"/>
    <x v="0"/>
    <x v="44"/>
    <s v="Newark"/>
    <x v="3"/>
    <n v="0.55000000000000004"/>
    <x v="43"/>
    <x v="188"/>
    <x v="966"/>
    <x v="1"/>
  </r>
  <r>
    <x v="0"/>
    <n v="1185732"/>
    <x v="55"/>
    <x v="0"/>
    <x v="44"/>
    <s v="Newark"/>
    <x v="4"/>
    <n v="0.65"/>
    <x v="43"/>
    <x v="145"/>
    <x v="1248"/>
    <x v="1"/>
  </r>
  <r>
    <x v="0"/>
    <n v="1185732"/>
    <x v="55"/>
    <x v="0"/>
    <x v="44"/>
    <s v="Newark"/>
    <x v="5"/>
    <n v="0.7"/>
    <x v="35"/>
    <x v="237"/>
    <x v="812"/>
    <x v="2"/>
  </r>
  <r>
    <x v="0"/>
    <n v="1185732"/>
    <x v="56"/>
    <x v="0"/>
    <x v="44"/>
    <s v="Newark"/>
    <x v="0"/>
    <n v="0.65"/>
    <x v="33"/>
    <x v="426"/>
    <x v="1294"/>
    <x v="8"/>
  </r>
  <r>
    <x v="0"/>
    <n v="1185732"/>
    <x v="56"/>
    <x v="0"/>
    <x v="44"/>
    <s v="Newark"/>
    <x v="1"/>
    <n v="0.55000000000000004"/>
    <x v="49"/>
    <x v="205"/>
    <x v="829"/>
    <x v="8"/>
  </r>
  <r>
    <x v="0"/>
    <n v="1185732"/>
    <x v="56"/>
    <x v="0"/>
    <x v="44"/>
    <s v="Newark"/>
    <x v="2"/>
    <n v="0.55000000000000004"/>
    <x v="69"/>
    <x v="743"/>
    <x v="1295"/>
    <x v="1"/>
  </r>
  <r>
    <x v="0"/>
    <n v="1185732"/>
    <x v="56"/>
    <x v="0"/>
    <x v="44"/>
    <s v="Newark"/>
    <x v="3"/>
    <n v="0.55000000000000004"/>
    <x v="35"/>
    <x v="408"/>
    <x v="972"/>
    <x v="1"/>
  </r>
  <r>
    <x v="0"/>
    <n v="1185732"/>
    <x v="56"/>
    <x v="0"/>
    <x v="44"/>
    <s v="Newark"/>
    <x v="4"/>
    <n v="0.65"/>
    <x v="44"/>
    <x v="132"/>
    <x v="1296"/>
    <x v="1"/>
  </r>
  <r>
    <x v="0"/>
    <n v="1185732"/>
    <x v="56"/>
    <x v="0"/>
    <x v="44"/>
    <s v="Newark"/>
    <x v="5"/>
    <n v="0.7"/>
    <x v="45"/>
    <x v="41"/>
    <x v="44"/>
    <x v="2"/>
  </r>
  <r>
    <x v="0"/>
    <n v="1185732"/>
    <x v="57"/>
    <x v="0"/>
    <x v="44"/>
    <s v="Newark"/>
    <x v="0"/>
    <n v="0.65"/>
    <x v="31"/>
    <x v="90"/>
    <x v="1297"/>
    <x v="8"/>
  </r>
  <r>
    <x v="0"/>
    <n v="1185732"/>
    <x v="57"/>
    <x v="0"/>
    <x v="44"/>
    <s v="Newark"/>
    <x v="1"/>
    <n v="0.55000000000000004"/>
    <x v="48"/>
    <x v="138"/>
    <x v="543"/>
    <x v="8"/>
  </r>
  <r>
    <x v="0"/>
    <n v="1185732"/>
    <x v="57"/>
    <x v="0"/>
    <x v="44"/>
    <s v="Newark"/>
    <x v="2"/>
    <n v="0.55000000000000004"/>
    <x v="45"/>
    <x v="136"/>
    <x v="302"/>
    <x v="1"/>
  </r>
  <r>
    <x v="0"/>
    <n v="1185732"/>
    <x v="57"/>
    <x v="0"/>
    <x v="44"/>
    <s v="Newark"/>
    <x v="3"/>
    <n v="0.55000000000000004"/>
    <x v="49"/>
    <x v="205"/>
    <x v="732"/>
    <x v="1"/>
  </r>
  <r>
    <x v="0"/>
    <n v="1185732"/>
    <x v="57"/>
    <x v="0"/>
    <x v="44"/>
    <s v="Newark"/>
    <x v="4"/>
    <n v="0.65"/>
    <x v="49"/>
    <x v="212"/>
    <x v="154"/>
    <x v="1"/>
  </r>
  <r>
    <x v="0"/>
    <n v="1185732"/>
    <x v="57"/>
    <x v="0"/>
    <x v="44"/>
    <s v="Newark"/>
    <x v="5"/>
    <n v="0.7"/>
    <x v="47"/>
    <x v="59"/>
    <x v="1298"/>
    <x v="2"/>
  </r>
  <r>
    <x v="0"/>
    <n v="1185732"/>
    <x v="136"/>
    <x v="0"/>
    <x v="45"/>
    <s v="Hartford"/>
    <x v="0"/>
    <n v="0.35000000000000003"/>
    <x v="33"/>
    <x v="343"/>
    <x v="795"/>
    <x v="2"/>
  </r>
  <r>
    <x v="0"/>
    <n v="1185732"/>
    <x v="136"/>
    <x v="0"/>
    <x v="45"/>
    <s v="Hartford"/>
    <x v="1"/>
    <n v="0.35000000000000003"/>
    <x v="38"/>
    <x v="121"/>
    <x v="185"/>
    <x v="2"/>
  </r>
  <r>
    <x v="0"/>
    <n v="1185732"/>
    <x v="136"/>
    <x v="0"/>
    <x v="45"/>
    <s v="Hartford"/>
    <x v="2"/>
    <n v="0.25000000000000006"/>
    <x v="38"/>
    <x v="469"/>
    <x v="811"/>
    <x v="8"/>
  </r>
  <r>
    <x v="0"/>
    <n v="1185732"/>
    <x v="136"/>
    <x v="0"/>
    <x v="45"/>
    <s v="Hartford"/>
    <x v="3"/>
    <n v="0.3"/>
    <x v="42"/>
    <x v="375"/>
    <x v="1285"/>
    <x v="8"/>
  </r>
  <r>
    <x v="0"/>
    <n v="1185732"/>
    <x v="136"/>
    <x v="0"/>
    <x v="45"/>
    <s v="Hartford"/>
    <x v="4"/>
    <n v="0.45"/>
    <x v="36"/>
    <x v="180"/>
    <x v="674"/>
    <x v="1"/>
  </r>
  <r>
    <x v="0"/>
    <n v="1185732"/>
    <x v="136"/>
    <x v="0"/>
    <x v="45"/>
    <s v="Hartford"/>
    <x v="5"/>
    <n v="0.35000000000000003"/>
    <x v="38"/>
    <x v="121"/>
    <x v="280"/>
    <x v="8"/>
  </r>
  <r>
    <x v="0"/>
    <n v="1185732"/>
    <x v="264"/>
    <x v="0"/>
    <x v="45"/>
    <s v="Hartford"/>
    <x v="0"/>
    <n v="0.35000000000000003"/>
    <x v="34"/>
    <x v="394"/>
    <x v="854"/>
    <x v="2"/>
  </r>
  <r>
    <x v="0"/>
    <n v="1185732"/>
    <x v="264"/>
    <x v="0"/>
    <x v="45"/>
    <s v="Hartford"/>
    <x v="1"/>
    <n v="0.35000000000000003"/>
    <x v="36"/>
    <x v="620"/>
    <x v="591"/>
    <x v="2"/>
  </r>
  <r>
    <x v="0"/>
    <n v="1185732"/>
    <x v="264"/>
    <x v="0"/>
    <x v="45"/>
    <s v="Hartford"/>
    <x v="2"/>
    <n v="0.25000000000000006"/>
    <x v="37"/>
    <x v="706"/>
    <x v="1286"/>
    <x v="8"/>
  </r>
  <r>
    <x v="0"/>
    <n v="1185732"/>
    <x v="264"/>
    <x v="0"/>
    <x v="45"/>
    <s v="Hartford"/>
    <x v="3"/>
    <n v="0.3"/>
    <x v="51"/>
    <x v="374"/>
    <x v="610"/>
    <x v="8"/>
  </r>
  <r>
    <x v="0"/>
    <n v="1185732"/>
    <x v="264"/>
    <x v="0"/>
    <x v="45"/>
    <s v="Hartford"/>
    <x v="4"/>
    <n v="0.45"/>
    <x v="36"/>
    <x v="180"/>
    <x v="674"/>
    <x v="1"/>
  </r>
  <r>
    <x v="0"/>
    <n v="1185732"/>
    <x v="264"/>
    <x v="0"/>
    <x v="45"/>
    <s v="Hartford"/>
    <x v="5"/>
    <n v="0.35000000000000003"/>
    <x v="38"/>
    <x v="121"/>
    <x v="280"/>
    <x v="8"/>
  </r>
  <r>
    <x v="0"/>
    <n v="1185732"/>
    <x v="173"/>
    <x v="0"/>
    <x v="45"/>
    <s v="Hartford"/>
    <x v="0"/>
    <n v="0.35000000000000003"/>
    <x v="52"/>
    <x v="727"/>
    <x v="1299"/>
    <x v="2"/>
  </r>
  <r>
    <x v="0"/>
    <n v="1185732"/>
    <x v="173"/>
    <x v="0"/>
    <x v="45"/>
    <s v="Hartford"/>
    <x v="1"/>
    <n v="0.35000000000000003"/>
    <x v="43"/>
    <x v="311"/>
    <x v="1253"/>
    <x v="2"/>
  </r>
  <r>
    <x v="0"/>
    <n v="1185732"/>
    <x v="173"/>
    <x v="0"/>
    <x v="45"/>
    <s v="Hartford"/>
    <x v="2"/>
    <n v="0.25000000000000006"/>
    <x v="37"/>
    <x v="706"/>
    <x v="1286"/>
    <x v="8"/>
  </r>
  <r>
    <x v="0"/>
    <n v="1185732"/>
    <x v="173"/>
    <x v="0"/>
    <x v="45"/>
    <s v="Hartford"/>
    <x v="3"/>
    <n v="0.3"/>
    <x v="53"/>
    <x v="376"/>
    <x v="613"/>
    <x v="8"/>
  </r>
  <r>
    <x v="0"/>
    <n v="1185732"/>
    <x v="173"/>
    <x v="0"/>
    <x v="45"/>
    <s v="Hartford"/>
    <x v="4"/>
    <n v="0.45"/>
    <x v="42"/>
    <x v="125"/>
    <x v="1265"/>
    <x v="1"/>
  </r>
  <r>
    <x v="0"/>
    <n v="1185732"/>
    <x v="173"/>
    <x v="0"/>
    <x v="45"/>
    <s v="Hartford"/>
    <x v="5"/>
    <n v="0.35000000000000003"/>
    <x v="37"/>
    <x v="181"/>
    <x v="607"/>
    <x v="8"/>
  </r>
  <r>
    <x v="0"/>
    <n v="1185732"/>
    <x v="265"/>
    <x v="0"/>
    <x v="45"/>
    <s v="Hartford"/>
    <x v="0"/>
    <n v="0.35000000000000003"/>
    <x v="33"/>
    <x v="343"/>
    <x v="795"/>
    <x v="2"/>
  </r>
  <r>
    <x v="0"/>
    <n v="1185732"/>
    <x v="265"/>
    <x v="0"/>
    <x v="45"/>
    <s v="Hartford"/>
    <x v="1"/>
    <n v="0.35000000000000003"/>
    <x v="36"/>
    <x v="620"/>
    <x v="591"/>
    <x v="2"/>
  </r>
  <r>
    <x v="0"/>
    <n v="1185732"/>
    <x v="265"/>
    <x v="0"/>
    <x v="45"/>
    <s v="Hartford"/>
    <x v="2"/>
    <n v="0.25000000000000006"/>
    <x v="36"/>
    <x v="713"/>
    <x v="1300"/>
    <x v="8"/>
  </r>
  <r>
    <x v="0"/>
    <n v="1185732"/>
    <x v="265"/>
    <x v="0"/>
    <x v="45"/>
    <s v="Hartford"/>
    <x v="3"/>
    <n v="0.3"/>
    <x v="51"/>
    <x v="374"/>
    <x v="610"/>
    <x v="8"/>
  </r>
  <r>
    <x v="0"/>
    <n v="1185732"/>
    <x v="265"/>
    <x v="0"/>
    <x v="45"/>
    <s v="Hartford"/>
    <x v="4"/>
    <n v="0.45"/>
    <x v="51"/>
    <x v="375"/>
    <x v="1266"/>
    <x v="1"/>
  </r>
  <r>
    <x v="0"/>
    <n v="1185732"/>
    <x v="265"/>
    <x v="0"/>
    <x v="45"/>
    <s v="Hartford"/>
    <x v="5"/>
    <n v="0.35000000000000003"/>
    <x v="41"/>
    <x v="320"/>
    <x v="899"/>
    <x v="8"/>
  </r>
  <r>
    <x v="0"/>
    <n v="1185732"/>
    <x v="61"/>
    <x v="0"/>
    <x v="45"/>
    <s v="Hartford"/>
    <x v="0"/>
    <n v="0.49999999999999994"/>
    <x v="54"/>
    <x v="728"/>
    <x v="1301"/>
    <x v="2"/>
  </r>
  <r>
    <x v="0"/>
    <n v="1185732"/>
    <x v="61"/>
    <x v="0"/>
    <x v="45"/>
    <s v="Hartford"/>
    <x v="1"/>
    <n v="0.45"/>
    <x v="37"/>
    <x v="120"/>
    <x v="185"/>
    <x v="2"/>
  </r>
  <r>
    <x v="0"/>
    <n v="1185732"/>
    <x v="61"/>
    <x v="0"/>
    <x v="45"/>
    <s v="Hartford"/>
    <x v="2"/>
    <n v="0.4"/>
    <x v="41"/>
    <x v="134"/>
    <x v="202"/>
    <x v="8"/>
  </r>
  <r>
    <x v="0"/>
    <n v="1185732"/>
    <x v="61"/>
    <x v="0"/>
    <x v="45"/>
    <s v="Hartford"/>
    <x v="3"/>
    <n v="0.4"/>
    <x v="43"/>
    <x v="128"/>
    <x v="512"/>
    <x v="8"/>
  </r>
  <r>
    <x v="0"/>
    <n v="1185732"/>
    <x v="61"/>
    <x v="0"/>
    <x v="45"/>
    <s v="Hartford"/>
    <x v="4"/>
    <n v="0.49999999999999994"/>
    <x v="37"/>
    <x v="688"/>
    <x v="621"/>
    <x v="1"/>
  </r>
  <r>
    <x v="0"/>
    <n v="1185732"/>
    <x v="61"/>
    <x v="0"/>
    <x v="45"/>
    <s v="Hartford"/>
    <x v="5"/>
    <n v="0.54999999999999993"/>
    <x v="49"/>
    <x v="209"/>
    <x v="45"/>
    <x v="8"/>
  </r>
  <r>
    <x v="0"/>
    <n v="1185732"/>
    <x v="266"/>
    <x v="0"/>
    <x v="45"/>
    <s v="Hartford"/>
    <x v="0"/>
    <n v="0.49999999999999994"/>
    <x v="21"/>
    <x v="359"/>
    <x v="1302"/>
    <x v="2"/>
  </r>
  <r>
    <x v="0"/>
    <n v="1185732"/>
    <x v="266"/>
    <x v="0"/>
    <x v="45"/>
    <s v="Hartford"/>
    <x v="1"/>
    <n v="0.45"/>
    <x v="49"/>
    <x v="198"/>
    <x v="305"/>
    <x v="2"/>
  </r>
  <r>
    <x v="0"/>
    <n v="1185732"/>
    <x v="266"/>
    <x v="0"/>
    <x v="45"/>
    <s v="Hartford"/>
    <x v="2"/>
    <n v="0.4"/>
    <x v="38"/>
    <x v="124"/>
    <x v="204"/>
    <x v="8"/>
  </r>
  <r>
    <x v="0"/>
    <n v="1185732"/>
    <x v="266"/>
    <x v="0"/>
    <x v="45"/>
    <s v="Hartford"/>
    <x v="3"/>
    <n v="0.4"/>
    <x v="41"/>
    <x v="134"/>
    <x v="202"/>
    <x v="8"/>
  </r>
  <r>
    <x v="0"/>
    <n v="1185732"/>
    <x v="266"/>
    <x v="0"/>
    <x v="45"/>
    <s v="Hartford"/>
    <x v="4"/>
    <n v="0.49999999999999994"/>
    <x v="41"/>
    <x v="619"/>
    <x v="1303"/>
    <x v="1"/>
  </r>
  <r>
    <x v="0"/>
    <n v="1185732"/>
    <x v="266"/>
    <x v="0"/>
    <x v="45"/>
    <s v="Hartford"/>
    <x v="5"/>
    <n v="0.54999999999999993"/>
    <x v="45"/>
    <x v="237"/>
    <x v="802"/>
    <x v="8"/>
  </r>
  <r>
    <x v="0"/>
    <n v="1185732"/>
    <x v="176"/>
    <x v="0"/>
    <x v="45"/>
    <s v="Hartford"/>
    <x v="0"/>
    <n v="0.49999999999999994"/>
    <x v="31"/>
    <x v="744"/>
    <x v="1304"/>
    <x v="2"/>
  </r>
  <r>
    <x v="0"/>
    <n v="1185732"/>
    <x v="176"/>
    <x v="0"/>
    <x v="45"/>
    <s v="Hartford"/>
    <x v="1"/>
    <n v="0.45"/>
    <x v="46"/>
    <x v="334"/>
    <x v="977"/>
    <x v="2"/>
  </r>
  <r>
    <x v="0"/>
    <n v="1185732"/>
    <x v="176"/>
    <x v="0"/>
    <x v="45"/>
    <s v="Hartford"/>
    <x v="2"/>
    <n v="0.4"/>
    <x v="44"/>
    <x v="123"/>
    <x v="216"/>
    <x v="8"/>
  </r>
  <r>
    <x v="0"/>
    <n v="1185732"/>
    <x v="176"/>
    <x v="0"/>
    <x v="45"/>
    <s v="Hartford"/>
    <x v="3"/>
    <n v="0.4"/>
    <x v="41"/>
    <x v="134"/>
    <x v="202"/>
    <x v="8"/>
  </r>
  <r>
    <x v="0"/>
    <n v="1185732"/>
    <x v="176"/>
    <x v="0"/>
    <x v="45"/>
    <s v="Hartford"/>
    <x v="4"/>
    <n v="0.49999999999999994"/>
    <x v="38"/>
    <x v="486"/>
    <x v="615"/>
    <x v="1"/>
  </r>
  <r>
    <x v="0"/>
    <n v="1185732"/>
    <x v="176"/>
    <x v="0"/>
    <x v="45"/>
    <s v="Hartford"/>
    <x v="5"/>
    <n v="0.54999999999999993"/>
    <x v="47"/>
    <x v="208"/>
    <x v="311"/>
    <x v="8"/>
  </r>
  <r>
    <x v="0"/>
    <n v="1185732"/>
    <x v="117"/>
    <x v="0"/>
    <x v="45"/>
    <s v="Hartford"/>
    <x v="0"/>
    <n v="0.49999999999999994"/>
    <x v="21"/>
    <x v="359"/>
    <x v="1302"/>
    <x v="2"/>
  </r>
  <r>
    <x v="0"/>
    <n v="1185732"/>
    <x v="117"/>
    <x v="0"/>
    <x v="45"/>
    <s v="Hartford"/>
    <x v="1"/>
    <n v="0.45"/>
    <x v="46"/>
    <x v="334"/>
    <x v="977"/>
    <x v="2"/>
  </r>
  <r>
    <x v="0"/>
    <n v="1185732"/>
    <x v="117"/>
    <x v="0"/>
    <x v="45"/>
    <s v="Hartford"/>
    <x v="2"/>
    <n v="0.4"/>
    <x v="44"/>
    <x v="123"/>
    <x v="216"/>
    <x v="8"/>
  </r>
  <r>
    <x v="0"/>
    <n v="1185732"/>
    <x v="117"/>
    <x v="0"/>
    <x v="45"/>
    <s v="Hartford"/>
    <x v="3"/>
    <n v="0.4"/>
    <x v="43"/>
    <x v="128"/>
    <x v="512"/>
    <x v="8"/>
  </r>
  <r>
    <x v="0"/>
    <n v="1185732"/>
    <x v="117"/>
    <x v="0"/>
    <x v="45"/>
    <s v="Hartford"/>
    <x v="4"/>
    <n v="0.49999999999999994"/>
    <x v="36"/>
    <x v="694"/>
    <x v="1268"/>
    <x v="1"/>
  </r>
  <r>
    <x v="0"/>
    <n v="1185732"/>
    <x v="117"/>
    <x v="0"/>
    <x v="45"/>
    <s v="Hartford"/>
    <x v="5"/>
    <n v="0.54999999999999993"/>
    <x v="49"/>
    <x v="209"/>
    <x v="45"/>
    <x v="8"/>
  </r>
  <r>
    <x v="0"/>
    <n v="1185732"/>
    <x v="63"/>
    <x v="0"/>
    <x v="45"/>
    <s v="Hartford"/>
    <x v="0"/>
    <n v="0.49999999999999994"/>
    <x v="33"/>
    <x v="397"/>
    <x v="1305"/>
    <x v="2"/>
  </r>
  <r>
    <x v="0"/>
    <n v="1185732"/>
    <x v="63"/>
    <x v="0"/>
    <x v="45"/>
    <s v="Hartford"/>
    <x v="1"/>
    <n v="0.45"/>
    <x v="38"/>
    <x v="177"/>
    <x v="266"/>
    <x v="2"/>
  </r>
  <r>
    <x v="0"/>
    <n v="1185732"/>
    <x v="63"/>
    <x v="0"/>
    <x v="45"/>
    <s v="Hartford"/>
    <x v="2"/>
    <n v="0.4"/>
    <x v="36"/>
    <x v="118"/>
    <x v="182"/>
    <x v="8"/>
  </r>
  <r>
    <x v="0"/>
    <n v="1185732"/>
    <x v="63"/>
    <x v="0"/>
    <x v="45"/>
    <s v="Hartford"/>
    <x v="3"/>
    <n v="0.4"/>
    <x v="39"/>
    <x v="122"/>
    <x v="186"/>
    <x v="8"/>
  </r>
  <r>
    <x v="0"/>
    <n v="1185732"/>
    <x v="63"/>
    <x v="0"/>
    <x v="45"/>
    <s v="Hartford"/>
    <x v="4"/>
    <n v="0.49999999999999994"/>
    <x v="39"/>
    <x v="379"/>
    <x v="1223"/>
    <x v="1"/>
  </r>
  <r>
    <x v="0"/>
    <n v="1185732"/>
    <x v="63"/>
    <x v="0"/>
    <x v="45"/>
    <s v="Hartford"/>
    <x v="5"/>
    <n v="0.54999999999999993"/>
    <x v="41"/>
    <x v="405"/>
    <x v="288"/>
    <x v="8"/>
  </r>
  <r>
    <x v="0"/>
    <n v="1185732"/>
    <x v="267"/>
    <x v="0"/>
    <x v="45"/>
    <s v="Hartford"/>
    <x v="0"/>
    <n v="0.54999999999999993"/>
    <x v="48"/>
    <x v="210"/>
    <x v="1139"/>
    <x v="2"/>
  </r>
  <r>
    <x v="0"/>
    <n v="1185732"/>
    <x v="267"/>
    <x v="0"/>
    <x v="45"/>
    <s v="Hartford"/>
    <x v="1"/>
    <n v="0.5"/>
    <x v="41"/>
    <x v="123"/>
    <x v="188"/>
    <x v="2"/>
  </r>
  <r>
    <x v="0"/>
    <n v="1185732"/>
    <x v="267"/>
    <x v="0"/>
    <x v="45"/>
    <s v="Hartford"/>
    <x v="2"/>
    <n v="0.5"/>
    <x v="39"/>
    <x v="118"/>
    <x v="182"/>
    <x v="8"/>
  </r>
  <r>
    <x v="0"/>
    <n v="1185732"/>
    <x v="267"/>
    <x v="0"/>
    <x v="45"/>
    <s v="Hartford"/>
    <x v="3"/>
    <n v="0.5"/>
    <x v="42"/>
    <x v="316"/>
    <x v="481"/>
    <x v="8"/>
  </r>
  <r>
    <x v="0"/>
    <n v="1185732"/>
    <x v="267"/>
    <x v="0"/>
    <x v="45"/>
    <s v="Hartford"/>
    <x v="4"/>
    <n v="0.6"/>
    <x v="42"/>
    <x v="185"/>
    <x v="190"/>
    <x v="1"/>
  </r>
  <r>
    <x v="0"/>
    <n v="1185732"/>
    <x v="267"/>
    <x v="0"/>
    <x v="45"/>
    <s v="Hartford"/>
    <x v="5"/>
    <n v="0.64999999999999991"/>
    <x v="41"/>
    <x v="730"/>
    <x v="1306"/>
    <x v="8"/>
  </r>
  <r>
    <x v="0"/>
    <n v="1185732"/>
    <x v="268"/>
    <x v="0"/>
    <x v="45"/>
    <s v="Hartford"/>
    <x v="0"/>
    <n v="0.6"/>
    <x v="45"/>
    <x v="193"/>
    <x v="222"/>
    <x v="2"/>
  </r>
  <r>
    <x v="0"/>
    <n v="1185732"/>
    <x v="268"/>
    <x v="0"/>
    <x v="45"/>
    <s v="Hartford"/>
    <x v="1"/>
    <n v="0.5"/>
    <x v="38"/>
    <x v="127"/>
    <x v="203"/>
    <x v="2"/>
  </r>
  <r>
    <x v="0"/>
    <n v="1185732"/>
    <x v="268"/>
    <x v="0"/>
    <x v="45"/>
    <s v="Hartford"/>
    <x v="2"/>
    <n v="0.5"/>
    <x v="77"/>
    <x v="130"/>
    <x v="1098"/>
    <x v="8"/>
  </r>
  <r>
    <x v="0"/>
    <n v="1185732"/>
    <x v="268"/>
    <x v="0"/>
    <x v="45"/>
    <s v="Hartford"/>
    <x v="3"/>
    <n v="0.5"/>
    <x v="41"/>
    <x v="123"/>
    <x v="216"/>
    <x v="8"/>
  </r>
  <r>
    <x v="0"/>
    <n v="1185732"/>
    <x v="268"/>
    <x v="0"/>
    <x v="45"/>
    <s v="Hartford"/>
    <x v="4"/>
    <n v="0.6"/>
    <x v="37"/>
    <x v="202"/>
    <x v="189"/>
    <x v="1"/>
  </r>
  <r>
    <x v="0"/>
    <n v="1185732"/>
    <x v="268"/>
    <x v="0"/>
    <x v="45"/>
    <s v="Hartford"/>
    <x v="5"/>
    <n v="0.64999999999999991"/>
    <x v="35"/>
    <x v="410"/>
    <x v="695"/>
    <x v="8"/>
  </r>
  <r>
    <x v="0"/>
    <n v="1185732"/>
    <x v="269"/>
    <x v="0"/>
    <x v="45"/>
    <s v="Hartford"/>
    <x v="0"/>
    <n v="0.6"/>
    <x v="24"/>
    <x v="61"/>
    <x v="150"/>
    <x v="2"/>
  </r>
  <r>
    <x v="0"/>
    <n v="1185732"/>
    <x v="269"/>
    <x v="0"/>
    <x v="45"/>
    <s v="Hartford"/>
    <x v="1"/>
    <n v="0.5"/>
    <x v="49"/>
    <x v="146"/>
    <x v="215"/>
    <x v="2"/>
  </r>
  <r>
    <x v="0"/>
    <n v="1185732"/>
    <x v="269"/>
    <x v="0"/>
    <x v="45"/>
    <s v="Hartford"/>
    <x v="2"/>
    <n v="0.5"/>
    <x v="35"/>
    <x v="140"/>
    <x v="309"/>
    <x v="8"/>
  </r>
  <r>
    <x v="0"/>
    <n v="1185732"/>
    <x v="269"/>
    <x v="0"/>
    <x v="45"/>
    <s v="Hartford"/>
    <x v="3"/>
    <n v="0.5"/>
    <x v="38"/>
    <x v="127"/>
    <x v="354"/>
    <x v="8"/>
  </r>
  <r>
    <x v="0"/>
    <n v="1185732"/>
    <x v="269"/>
    <x v="0"/>
    <x v="45"/>
    <s v="Hartford"/>
    <x v="4"/>
    <n v="0.6"/>
    <x v="38"/>
    <x v="198"/>
    <x v="658"/>
    <x v="1"/>
  </r>
  <r>
    <x v="0"/>
    <n v="1185732"/>
    <x v="269"/>
    <x v="0"/>
    <x v="45"/>
    <s v="Hartford"/>
    <x v="5"/>
    <n v="0.64999999999999991"/>
    <x v="46"/>
    <x v="262"/>
    <x v="1101"/>
    <x v="8"/>
  </r>
  <r>
    <x v="0"/>
    <n v="1185732"/>
    <x v="102"/>
    <x v="0"/>
    <x v="46"/>
    <s v="Providence"/>
    <x v="0"/>
    <n v="0.4"/>
    <x v="32"/>
    <x v="207"/>
    <x v="303"/>
    <x v="1"/>
  </r>
  <r>
    <x v="0"/>
    <n v="1185732"/>
    <x v="102"/>
    <x v="0"/>
    <x v="46"/>
    <s v="Providence"/>
    <x v="1"/>
    <n v="0.4"/>
    <x v="44"/>
    <x v="123"/>
    <x v="229"/>
    <x v="1"/>
  </r>
  <r>
    <x v="0"/>
    <n v="1185732"/>
    <x v="102"/>
    <x v="0"/>
    <x v="46"/>
    <s v="Providence"/>
    <x v="2"/>
    <n v="0.30000000000000004"/>
    <x v="44"/>
    <x v="398"/>
    <x v="1235"/>
    <x v="3"/>
  </r>
  <r>
    <x v="0"/>
    <n v="1185732"/>
    <x v="102"/>
    <x v="0"/>
    <x v="46"/>
    <s v="Providence"/>
    <x v="3"/>
    <n v="0.35"/>
    <x v="39"/>
    <x v="326"/>
    <x v="596"/>
    <x v="3"/>
  </r>
  <r>
    <x v="0"/>
    <n v="1185732"/>
    <x v="102"/>
    <x v="0"/>
    <x v="46"/>
    <s v="Providence"/>
    <x v="4"/>
    <n v="0.5"/>
    <x v="43"/>
    <x v="126"/>
    <x v="476"/>
    <x v="3"/>
  </r>
  <r>
    <x v="0"/>
    <n v="1185732"/>
    <x v="102"/>
    <x v="0"/>
    <x v="46"/>
    <s v="Providence"/>
    <x v="5"/>
    <n v="0.4"/>
    <x v="44"/>
    <x v="123"/>
    <x v="229"/>
    <x v="1"/>
  </r>
  <r>
    <x v="0"/>
    <n v="1185732"/>
    <x v="37"/>
    <x v="0"/>
    <x v="46"/>
    <s v="Providence"/>
    <x v="0"/>
    <n v="0.4"/>
    <x v="24"/>
    <x v="47"/>
    <x v="51"/>
    <x v="1"/>
  </r>
  <r>
    <x v="0"/>
    <n v="1185732"/>
    <x v="37"/>
    <x v="0"/>
    <x v="46"/>
    <s v="Providence"/>
    <x v="1"/>
    <n v="0.4"/>
    <x v="43"/>
    <x v="128"/>
    <x v="295"/>
    <x v="1"/>
  </r>
  <r>
    <x v="0"/>
    <n v="1185732"/>
    <x v="37"/>
    <x v="0"/>
    <x v="46"/>
    <s v="Providence"/>
    <x v="2"/>
    <n v="0.30000000000000004"/>
    <x v="41"/>
    <x v="399"/>
    <x v="609"/>
    <x v="3"/>
  </r>
  <r>
    <x v="0"/>
    <n v="1185732"/>
    <x v="37"/>
    <x v="0"/>
    <x v="46"/>
    <s v="Providence"/>
    <x v="3"/>
    <n v="0.35"/>
    <x v="44"/>
    <x v="131"/>
    <x v="276"/>
    <x v="3"/>
  </r>
  <r>
    <x v="0"/>
    <n v="1185732"/>
    <x v="37"/>
    <x v="0"/>
    <x v="46"/>
    <s v="Providence"/>
    <x v="4"/>
    <n v="0.5"/>
    <x v="43"/>
    <x v="126"/>
    <x v="476"/>
    <x v="3"/>
  </r>
  <r>
    <x v="0"/>
    <n v="1185732"/>
    <x v="37"/>
    <x v="0"/>
    <x v="46"/>
    <s v="Providence"/>
    <x v="5"/>
    <n v="0.4"/>
    <x v="44"/>
    <x v="123"/>
    <x v="229"/>
    <x v="1"/>
  </r>
  <r>
    <x v="0"/>
    <n v="1185732"/>
    <x v="258"/>
    <x v="0"/>
    <x v="46"/>
    <s v="Providence"/>
    <x v="0"/>
    <n v="0.4"/>
    <x v="54"/>
    <x v="400"/>
    <x v="1307"/>
    <x v="1"/>
  </r>
  <r>
    <x v="0"/>
    <n v="1185732"/>
    <x v="258"/>
    <x v="0"/>
    <x v="46"/>
    <s v="Providence"/>
    <x v="1"/>
    <n v="0.4"/>
    <x v="37"/>
    <x v="135"/>
    <x v="193"/>
    <x v="1"/>
  </r>
  <r>
    <x v="0"/>
    <n v="1185732"/>
    <x v="258"/>
    <x v="0"/>
    <x v="46"/>
    <s v="Providence"/>
    <x v="2"/>
    <n v="0.30000000000000004"/>
    <x v="41"/>
    <x v="399"/>
    <x v="609"/>
    <x v="3"/>
  </r>
  <r>
    <x v="0"/>
    <n v="1185732"/>
    <x v="258"/>
    <x v="0"/>
    <x v="46"/>
    <s v="Providence"/>
    <x v="3"/>
    <n v="0.35"/>
    <x v="49"/>
    <x v="202"/>
    <x v="191"/>
    <x v="3"/>
  </r>
  <r>
    <x v="0"/>
    <n v="1185732"/>
    <x v="258"/>
    <x v="0"/>
    <x v="46"/>
    <s v="Providence"/>
    <x v="4"/>
    <n v="0.5"/>
    <x v="39"/>
    <x v="118"/>
    <x v="671"/>
    <x v="3"/>
  </r>
  <r>
    <x v="0"/>
    <n v="1185732"/>
    <x v="258"/>
    <x v="0"/>
    <x v="46"/>
    <s v="Providence"/>
    <x v="5"/>
    <n v="0.4"/>
    <x v="41"/>
    <x v="134"/>
    <x v="512"/>
    <x v="1"/>
  </r>
  <r>
    <x v="0"/>
    <n v="1185732"/>
    <x v="259"/>
    <x v="0"/>
    <x v="46"/>
    <s v="Providence"/>
    <x v="0"/>
    <n v="0.4"/>
    <x v="32"/>
    <x v="207"/>
    <x v="303"/>
    <x v="1"/>
  </r>
  <r>
    <x v="0"/>
    <n v="1185732"/>
    <x v="259"/>
    <x v="0"/>
    <x v="46"/>
    <s v="Providence"/>
    <x v="1"/>
    <n v="0.4"/>
    <x v="43"/>
    <x v="128"/>
    <x v="295"/>
    <x v="1"/>
  </r>
  <r>
    <x v="0"/>
    <n v="1185732"/>
    <x v="259"/>
    <x v="0"/>
    <x v="46"/>
    <s v="Providence"/>
    <x v="2"/>
    <n v="0.30000000000000004"/>
    <x v="43"/>
    <x v="362"/>
    <x v="1210"/>
    <x v="3"/>
  </r>
  <r>
    <x v="0"/>
    <n v="1185732"/>
    <x v="259"/>
    <x v="0"/>
    <x v="46"/>
    <s v="Providence"/>
    <x v="3"/>
    <n v="0.35"/>
    <x v="36"/>
    <x v="324"/>
    <x v="1308"/>
    <x v="3"/>
  </r>
  <r>
    <x v="0"/>
    <n v="1185732"/>
    <x v="259"/>
    <x v="0"/>
    <x v="46"/>
    <s v="Providence"/>
    <x v="4"/>
    <n v="0.5"/>
    <x v="36"/>
    <x v="143"/>
    <x v="1309"/>
    <x v="3"/>
  </r>
  <r>
    <x v="0"/>
    <n v="1185732"/>
    <x v="259"/>
    <x v="0"/>
    <x v="46"/>
    <s v="Providence"/>
    <x v="5"/>
    <n v="0.4"/>
    <x v="35"/>
    <x v="130"/>
    <x v="285"/>
    <x v="1"/>
  </r>
  <r>
    <x v="0"/>
    <n v="1185732"/>
    <x v="236"/>
    <x v="0"/>
    <x v="46"/>
    <s v="Providence"/>
    <x v="0"/>
    <n v="0.54999999999999993"/>
    <x v="40"/>
    <x v="402"/>
    <x v="1310"/>
    <x v="1"/>
  </r>
  <r>
    <x v="0"/>
    <n v="1185732"/>
    <x v="236"/>
    <x v="0"/>
    <x v="46"/>
    <s v="Providence"/>
    <x v="1"/>
    <n v="0.5"/>
    <x v="41"/>
    <x v="123"/>
    <x v="229"/>
    <x v="1"/>
  </r>
  <r>
    <x v="0"/>
    <n v="1185732"/>
    <x v="236"/>
    <x v="0"/>
    <x v="46"/>
    <s v="Providence"/>
    <x v="2"/>
    <n v="0.45"/>
    <x v="38"/>
    <x v="177"/>
    <x v="691"/>
    <x v="3"/>
  </r>
  <r>
    <x v="0"/>
    <n v="1185732"/>
    <x v="236"/>
    <x v="0"/>
    <x v="46"/>
    <s v="Providence"/>
    <x v="3"/>
    <n v="0.45"/>
    <x v="37"/>
    <x v="120"/>
    <x v="271"/>
    <x v="3"/>
  </r>
  <r>
    <x v="0"/>
    <n v="1185732"/>
    <x v="236"/>
    <x v="0"/>
    <x v="46"/>
    <s v="Providence"/>
    <x v="4"/>
    <n v="0.54999999999999993"/>
    <x v="41"/>
    <x v="405"/>
    <x v="682"/>
    <x v="3"/>
  </r>
  <r>
    <x v="0"/>
    <n v="1185732"/>
    <x v="236"/>
    <x v="0"/>
    <x v="46"/>
    <s v="Providence"/>
    <x v="5"/>
    <n v="0.6"/>
    <x v="46"/>
    <x v="212"/>
    <x v="154"/>
    <x v="1"/>
  </r>
  <r>
    <x v="0"/>
    <n v="1185732"/>
    <x v="41"/>
    <x v="0"/>
    <x v="46"/>
    <s v="Providence"/>
    <x v="0"/>
    <n v="0.54999999999999993"/>
    <x v="31"/>
    <x v="745"/>
    <x v="1311"/>
    <x v="1"/>
  </r>
  <r>
    <x v="0"/>
    <n v="1185732"/>
    <x v="41"/>
    <x v="0"/>
    <x v="46"/>
    <s v="Providence"/>
    <x v="1"/>
    <n v="0.5"/>
    <x v="46"/>
    <x v="132"/>
    <x v="1296"/>
    <x v="1"/>
  </r>
  <r>
    <x v="0"/>
    <n v="1185732"/>
    <x v="41"/>
    <x v="0"/>
    <x v="46"/>
    <s v="Providence"/>
    <x v="2"/>
    <n v="0.45"/>
    <x v="44"/>
    <x v="127"/>
    <x v="1231"/>
    <x v="3"/>
  </r>
  <r>
    <x v="0"/>
    <n v="1185732"/>
    <x v="41"/>
    <x v="0"/>
    <x v="46"/>
    <s v="Providence"/>
    <x v="3"/>
    <n v="0.45"/>
    <x v="38"/>
    <x v="177"/>
    <x v="691"/>
    <x v="3"/>
  </r>
  <r>
    <x v="0"/>
    <n v="1185732"/>
    <x v="41"/>
    <x v="0"/>
    <x v="46"/>
    <s v="Providence"/>
    <x v="4"/>
    <n v="0.54999999999999993"/>
    <x v="38"/>
    <x v="427"/>
    <x v="1312"/>
    <x v="3"/>
  </r>
  <r>
    <x v="0"/>
    <n v="1185732"/>
    <x v="41"/>
    <x v="0"/>
    <x v="46"/>
    <s v="Providence"/>
    <x v="5"/>
    <n v="0.6"/>
    <x v="48"/>
    <x v="39"/>
    <x v="54"/>
    <x v="1"/>
  </r>
  <r>
    <x v="0"/>
    <n v="1185732"/>
    <x v="260"/>
    <x v="0"/>
    <x v="46"/>
    <s v="Providence"/>
    <x v="0"/>
    <n v="0.54999999999999993"/>
    <x v="25"/>
    <x v="77"/>
    <x v="583"/>
    <x v="1"/>
  </r>
  <r>
    <x v="0"/>
    <n v="1185732"/>
    <x v="260"/>
    <x v="0"/>
    <x v="46"/>
    <s v="Providence"/>
    <x v="1"/>
    <n v="0.5"/>
    <x v="45"/>
    <x v="157"/>
    <x v="215"/>
    <x v="1"/>
  </r>
  <r>
    <x v="0"/>
    <n v="1185732"/>
    <x v="260"/>
    <x v="0"/>
    <x v="46"/>
    <s v="Providence"/>
    <x v="2"/>
    <n v="0.45"/>
    <x v="35"/>
    <x v="116"/>
    <x v="400"/>
    <x v="3"/>
  </r>
  <r>
    <x v="0"/>
    <n v="1185732"/>
    <x v="260"/>
    <x v="0"/>
    <x v="46"/>
    <s v="Providence"/>
    <x v="3"/>
    <n v="0.45"/>
    <x v="38"/>
    <x v="177"/>
    <x v="691"/>
    <x v="3"/>
  </r>
  <r>
    <x v="0"/>
    <n v="1185732"/>
    <x v="260"/>
    <x v="0"/>
    <x v="46"/>
    <s v="Providence"/>
    <x v="4"/>
    <n v="0.54999999999999993"/>
    <x v="44"/>
    <x v="695"/>
    <x v="1313"/>
    <x v="3"/>
  </r>
  <r>
    <x v="0"/>
    <n v="1185732"/>
    <x v="260"/>
    <x v="0"/>
    <x v="46"/>
    <s v="Providence"/>
    <x v="5"/>
    <n v="0.6"/>
    <x v="33"/>
    <x v="141"/>
    <x v="308"/>
    <x v="1"/>
  </r>
  <r>
    <x v="0"/>
    <n v="1185732"/>
    <x v="261"/>
    <x v="0"/>
    <x v="46"/>
    <s v="Providence"/>
    <x v="0"/>
    <n v="0.54999999999999993"/>
    <x v="31"/>
    <x v="745"/>
    <x v="1311"/>
    <x v="1"/>
  </r>
  <r>
    <x v="0"/>
    <n v="1185732"/>
    <x v="261"/>
    <x v="0"/>
    <x v="46"/>
    <s v="Providence"/>
    <x v="1"/>
    <n v="0.5"/>
    <x v="45"/>
    <x v="157"/>
    <x v="215"/>
    <x v="1"/>
  </r>
  <r>
    <x v="0"/>
    <n v="1185732"/>
    <x v="261"/>
    <x v="0"/>
    <x v="46"/>
    <s v="Providence"/>
    <x v="2"/>
    <n v="0.45"/>
    <x v="35"/>
    <x v="116"/>
    <x v="400"/>
    <x v="3"/>
  </r>
  <r>
    <x v="0"/>
    <n v="1185732"/>
    <x v="261"/>
    <x v="0"/>
    <x v="46"/>
    <s v="Providence"/>
    <x v="3"/>
    <n v="0.45"/>
    <x v="37"/>
    <x v="120"/>
    <x v="271"/>
    <x v="3"/>
  </r>
  <r>
    <x v="0"/>
    <n v="1185732"/>
    <x v="261"/>
    <x v="0"/>
    <x v="46"/>
    <s v="Providence"/>
    <x v="4"/>
    <n v="0.54999999999999993"/>
    <x v="43"/>
    <x v="370"/>
    <x v="292"/>
    <x v="3"/>
  </r>
  <r>
    <x v="0"/>
    <n v="1185732"/>
    <x v="261"/>
    <x v="0"/>
    <x v="46"/>
    <s v="Providence"/>
    <x v="5"/>
    <n v="0.6"/>
    <x v="46"/>
    <x v="212"/>
    <x v="154"/>
    <x v="1"/>
  </r>
  <r>
    <x v="0"/>
    <n v="1185732"/>
    <x v="239"/>
    <x v="0"/>
    <x v="46"/>
    <s v="Providence"/>
    <x v="0"/>
    <n v="0.54999999999999993"/>
    <x v="32"/>
    <x v="357"/>
    <x v="364"/>
    <x v="1"/>
  </r>
  <r>
    <x v="0"/>
    <n v="1185732"/>
    <x v="239"/>
    <x v="0"/>
    <x v="46"/>
    <s v="Providence"/>
    <x v="1"/>
    <n v="0.5"/>
    <x v="44"/>
    <x v="142"/>
    <x v="223"/>
    <x v="1"/>
  </r>
  <r>
    <x v="0"/>
    <n v="1185732"/>
    <x v="239"/>
    <x v="0"/>
    <x v="46"/>
    <s v="Providence"/>
    <x v="2"/>
    <n v="0.45"/>
    <x v="43"/>
    <x v="321"/>
    <x v="674"/>
    <x v="3"/>
  </r>
  <r>
    <x v="0"/>
    <n v="1185732"/>
    <x v="239"/>
    <x v="0"/>
    <x v="46"/>
    <s v="Providence"/>
    <x v="3"/>
    <n v="0.45"/>
    <x v="36"/>
    <x v="180"/>
    <x v="1314"/>
    <x v="3"/>
  </r>
  <r>
    <x v="0"/>
    <n v="1185732"/>
    <x v="239"/>
    <x v="0"/>
    <x v="46"/>
    <s v="Providence"/>
    <x v="4"/>
    <n v="0.54999999999999993"/>
    <x v="36"/>
    <x v="179"/>
    <x v="684"/>
    <x v="3"/>
  </r>
  <r>
    <x v="0"/>
    <n v="1185732"/>
    <x v="239"/>
    <x v="0"/>
    <x v="46"/>
    <s v="Providence"/>
    <x v="5"/>
    <n v="0.6"/>
    <x v="38"/>
    <x v="198"/>
    <x v="658"/>
    <x v="1"/>
  </r>
  <r>
    <x v="0"/>
    <n v="1185732"/>
    <x v="45"/>
    <x v="0"/>
    <x v="46"/>
    <s v="Providence"/>
    <x v="0"/>
    <n v="0.6"/>
    <x v="47"/>
    <x v="50"/>
    <x v="794"/>
    <x v="1"/>
  </r>
  <r>
    <x v="0"/>
    <n v="1185732"/>
    <x v="45"/>
    <x v="0"/>
    <x v="46"/>
    <s v="Providence"/>
    <x v="1"/>
    <n v="0.55000000000000004"/>
    <x v="38"/>
    <x v="116"/>
    <x v="516"/>
    <x v="1"/>
  </r>
  <r>
    <x v="0"/>
    <n v="1185732"/>
    <x v="45"/>
    <x v="0"/>
    <x v="46"/>
    <s v="Providence"/>
    <x v="2"/>
    <n v="0.55000000000000004"/>
    <x v="36"/>
    <x v="389"/>
    <x v="1315"/>
    <x v="3"/>
  </r>
  <r>
    <x v="0"/>
    <n v="1185732"/>
    <x v="45"/>
    <x v="0"/>
    <x v="46"/>
    <s v="Providence"/>
    <x v="3"/>
    <n v="0.55000000000000004"/>
    <x v="39"/>
    <x v="189"/>
    <x v="1316"/>
    <x v="3"/>
  </r>
  <r>
    <x v="0"/>
    <n v="1185732"/>
    <x v="45"/>
    <x v="0"/>
    <x v="46"/>
    <s v="Providence"/>
    <x v="4"/>
    <n v="0.65"/>
    <x v="39"/>
    <x v="406"/>
    <x v="686"/>
    <x v="3"/>
  </r>
  <r>
    <x v="0"/>
    <n v="1185732"/>
    <x v="45"/>
    <x v="0"/>
    <x v="46"/>
    <s v="Providence"/>
    <x v="5"/>
    <n v="0.7"/>
    <x v="38"/>
    <x v="151"/>
    <x v="221"/>
    <x v="1"/>
  </r>
  <r>
    <x v="0"/>
    <n v="1185732"/>
    <x v="262"/>
    <x v="0"/>
    <x v="46"/>
    <s v="Providence"/>
    <x v="0"/>
    <n v="0.65"/>
    <x v="48"/>
    <x v="239"/>
    <x v="151"/>
    <x v="1"/>
  </r>
  <r>
    <x v="0"/>
    <n v="1185732"/>
    <x v="262"/>
    <x v="0"/>
    <x v="46"/>
    <s v="Providence"/>
    <x v="1"/>
    <n v="0.55000000000000004"/>
    <x v="49"/>
    <x v="205"/>
    <x v="732"/>
    <x v="1"/>
  </r>
  <r>
    <x v="0"/>
    <n v="1185732"/>
    <x v="262"/>
    <x v="0"/>
    <x v="46"/>
    <s v="Providence"/>
    <x v="2"/>
    <n v="0.55000000000000004"/>
    <x v="69"/>
    <x v="743"/>
    <x v="1317"/>
    <x v="3"/>
  </r>
  <r>
    <x v="0"/>
    <n v="1185732"/>
    <x v="262"/>
    <x v="0"/>
    <x v="46"/>
    <s v="Providence"/>
    <x v="3"/>
    <n v="0.55000000000000004"/>
    <x v="35"/>
    <x v="408"/>
    <x v="715"/>
    <x v="3"/>
  </r>
  <r>
    <x v="0"/>
    <n v="1185732"/>
    <x v="262"/>
    <x v="0"/>
    <x v="46"/>
    <s v="Providence"/>
    <x v="4"/>
    <n v="0.65"/>
    <x v="44"/>
    <x v="132"/>
    <x v="965"/>
    <x v="3"/>
  </r>
  <r>
    <x v="0"/>
    <n v="1185732"/>
    <x v="262"/>
    <x v="0"/>
    <x v="46"/>
    <s v="Providence"/>
    <x v="5"/>
    <n v="0.7"/>
    <x v="45"/>
    <x v="41"/>
    <x v="222"/>
    <x v="1"/>
  </r>
  <r>
    <x v="0"/>
    <n v="1185732"/>
    <x v="263"/>
    <x v="0"/>
    <x v="46"/>
    <s v="Providence"/>
    <x v="0"/>
    <n v="0.65"/>
    <x v="31"/>
    <x v="90"/>
    <x v="1318"/>
    <x v="1"/>
  </r>
  <r>
    <x v="0"/>
    <n v="1185732"/>
    <x v="263"/>
    <x v="0"/>
    <x v="46"/>
    <s v="Providence"/>
    <x v="1"/>
    <n v="0.55000000000000004"/>
    <x v="48"/>
    <x v="138"/>
    <x v="184"/>
    <x v="1"/>
  </r>
  <r>
    <x v="0"/>
    <n v="1185732"/>
    <x v="263"/>
    <x v="0"/>
    <x v="46"/>
    <s v="Providence"/>
    <x v="2"/>
    <n v="0.55000000000000004"/>
    <x v="45"/>
    <x v="136"/>
    <x v="1180"/>
    <x v="3"/>
  </r>
  <r>
    <x v="0"/>
    <n v="1185732"/>
    <x v="263"/>
    <x v="0"/>
    <x v="46"/>
    <s v="Providence"/>
    <x v="3"/>
    <n v="0.55000000000000004"/>
    <x v="49"/>
    <x v="205"/>
    <x v="978"/>
    <x v="3"/>
  </r>
  <r>
    <x v="0"/>
    <n v="1185732"/>
    <x v="263"/>
    <x v="0"/>
    <x v="46"/>
    <s v="Providence"/>
    <x v="4"/>
    <n v="0.65"/>
    <x v="49"/>
    <x v="212"/>
    <x v="1296"/>
    <x v="3"/>
  </r>
  <r>
    <x v="0"/>
    <n v="1185732"/>
    <x v="263"/>
    <x v="0"/>
    <x v="46"/>
    <s v="Providence"/>
    <x v="5"/>
    <n v="0.7"/>
    <x v="47"/>
    <x v="59"/>
    <x v="99"/>
    <x v="1"/>
  </r>
  <r>
    <x v="0"/>
    <n v="1185732"/>
    <x v="0"/>
    <x v="0"/>
    <x v="47"/>
    <s v="Boston"/>
    <x v="0"/>
    <n v="0.45"/>
    <x v="28"/>
    <x v="45"/>
    <x v="1319"/>
    <x v="4"/>
  </r>
  <r>
    <x v="0"/>
    <n v="1185732"/>
    <x v="0"/>
    <x v="0"/>
    <x v="47"/>
    <s v="Boston"/>
    <x v="1"/>
    <n v="0.45"/>
    <x v="46"/>
    <x v="334"/>
    <x v="1320"/>
    <x v="4"/>
  </r>
  <r>
    <x v="0"/>
    <n v="1185732"/>
    <x v="0"/>
    <x v="0"/>
    <x v="47"/>
    <s v="Boston"/>
    <x v="2"/>
    <n v="0.35000000000000003"/>
    <x v="46"/>
    <x v="165"/>
    <x v="289"/>
    <x v="2"/>
  </r>
  <r>
    <x v="0"/>
    <n v="1185732"/>
    <x v="0"/>
    <x v="0"/>
    <x v="47"/>
    <s v="Boston"/>
    <x v="3"/>
    <n v="0.39999999999999997"/>
    <x v="37"/>
    <x v="746"/>
    <x v="1321"/>
    <x v="2"/>
  </r>
  <r>
    <x v="0"/>
    <n v="1185732"/>
    <x v="0"/>
    <x v="0"/>
    <x v="47"/>
    <s v="Boston"/>
    <x v="4"/>
    <n v="0.55000000000000004"/>
    <x v="38"/>
    <x v="116"/>
    <x v="180"/>
    <x v="2"/>
  </r>
  <r>
    <x v="0"/>
    <n v="1185732"/>
    <x v="0"/>
    <x v="0"/>
    <x v="47"/>
    <s v="Boston"/>
    <x v="5"/>
    <n v="0.45"/>
    <x v="46"/>
    <x v="334"/>
    <x v="154"/>
    <x v="15"/>
  </r>
  <r>
    <x v="0"/>
    <n v="1185732"/>
    <x v="1"/>
    <x v="0"/>
    <x v="47"/>
    <s v="Boston"/>
    <x v="0"/>
    <n v="0.45"/>
    <x v="31"/>
    <x v="70"/>
    <x v="530"/>
    <x v="4"/>
  </r>
  <r>
    <x v="0"/>
    <n v="1185732"/>
    <x v="1"/>
    <x v="0"/>
    <x v="47"/>
    <s v="Boston"/>
    <x v="1"/>
    <n v="0.45"/>
    <x v="38"/>
    <x v="177"/>
    <x v="1322"/>
    <x v="4"/>
  </r>
  <r>
    <x v="0"/>
    <n v="1185732"/>
    <x v="1"/>
    <x v="0"/>
    <x v="47"/>
    <s v="Boston"/>
    <x v="2"/>
    <n v="0.35000000000000003"/>
    <x v="35"/>
    <x v="117"/>
    <x v="181"/>
    <x v="2"/>
  </r>
  <r>
    <x v="0"/>
    <n v="1185732"/>
    <x v="1"/>
    <x v="0"/>
    <x v="47"/>
    <s v="Boston"/>
    <x v="3"/>
    <n v="0.39999999999999997"/>
    <x v="43"/>
    <x v="128"/>
    <x v="193"/>
    <x v="2"/>
  </r>
  <r>
    <x v="0"/>
    <n v="1185732"/>
    <x v="1"/>
    <x v="0"/>
    <x v="47"/>
    <s v="Boston"/>
    <x v="4"/>
    <n v="0.55000000000000004"/>
    <x v="38"/>
    <x v="116"/>
    <x v="180"/>
    <x v="2"/>
  </r>
  <r>
    <x v="0"/>
    <n v="1185732"/>
    <x v="1"/>
    <x v="0"/>
    <x v="47"/>
    <s v="Boston"/>
    <x v="5"/>
    <n v="0.45"/>
    <x v="46"/>
    <x v="334"/>
    <x v="154"/>
    <x v="15"/>
  </r>
  <r>
    <x v="0"/>
    <n v="1185732"/>
    <x v="2"/>
    <x v="0"/>
    <x v="47"/>
    <s v="Boston"/>
    <x v="0"/>
    <n v="0.45"/>
    <x v="63"/>
    <x v="747"/>
    <x v="1323"/>
    <x v="4"/>
  </r>
  <r>
    <x v="0"/>
    <n v="1185732"/>
    <x v="2"/>
    <x v="0"/>
    <x v="47"/>
    <s v="Boston"/>
    <x v="1"/>
    <n v="0.45"/>
    <x v="44"/>
    <x v="127"/>
    <x v="225"/>
    <x v="4"/>
  </r>
  <r>
    <x v="0"/>
    <n v="1185732"/>
    <x v="2"/>
    <x v="0"/>
    <x v="47"/>
    <s v="Boston"/>
    <x v="2"/>
    <n v="0.35000000000000003"/>
    <x v="35"/>
    <x v="117"/>
    <x v="181"/>
    <x v="2"/>
  </r>
  <r>
    <x v="0"/>
    <n v="1185732"/>
    <x v="2"/>
    <x v="0"/>
    <x v="47"/>
    <s v="Boston"/>
    <x v="3"/>
    <n v="0.39999999999999997"/>
    <x v="36"/>
    <x v="379"/>
    <x v="618"/>
    <x v="2"/>
  </r>
  <r>
    <x v="0"/>
    <n v="1185732"/>
    <x v="2"/>
    <x v="0"/>
    <x v="47"/>
    <s v="Boston"/>
    <x v="4"/>
    <n v="0.55000000000000004"/>
    <x v="37"/>
    <x v="117"/>
    <x v="181"/>
    <x v="2"/>
  </r>
  <r>
    <x v="0"/>
    <n v="1185732"/>
    <x v="2"/>
    <x v="0"/>
    <x v="47"/>
    <s v="Boston"/>
    <x v="5"/>
    <n v="0.45"/>
    <x v="35"/>
    <x v="116"/>
    <x v="286"/>
    <x v="15"/>
  </r>
  <r>
    <x v="0"/>
    <n v="1185732"/>
    <x v="3"/>
    <x v="0"/>
    <x v="47"/>
    <s v="Boston"/>
    <x v="0"/>
    <n v="0.45"/>
    <x v="28"/>
    <x v="45"/>
    <x v="1319"/>
    <x v="4"/>
  </r>
  <r>
    <x v="0"/>
    <n v="1185732"/>
    <x v="3"/>
    <x v="0"/>
    <x v="47"/>
    <s v="Boston"/>
    <x v="1"/>
    <n v="0.45"/>
    <x v="38"/>
    <x v="177"/>
    <x v="1322"/>
    <x v="4"/>
  </r>
  <r>
    <x v="0"/>
    <n v="1185732"/>
    <x v="3"/>
    <x v="0"/>
    <x v="47"/>
    <s v="Boston"/>
    <x v="2"/>
    <n v="0.35000000000000003"/>
    <x v="38"/>
    <x v="121"/>
    <x v="185"/>
    <x v="2"/>
  </r>
  <r>
    <x v="0"/>
    <n v="1185732"/>
    <x v="3"/>
    <x v="0"/>
    <x v="47"/>
    <s v="Boston"/>
    <x v="3"/>
    <n v="0.39999999999999997"/>
    <x v="43"/>
    <x v="128"/>
    <x v="193"/>
    <x v="2"/>
  </r>
  <r>
    <x v="0"/>
    <n v="1185732"/>
    <x v="3"/>
    <x v="0"/>
    <x v="47"/>
    <s v="Boston"/>
    <x v="4"/>
    <n v="0.55000000000000004"/>
    <x v="43"/>
    <x v="188"/>
    <x v="281"/>
    <x v="2"/>
  </r>
  <r>
    <x v="0"/>
    <n v="1185732"/>
    <x v="3"/>
    <x v="0"/>
    <x v="47"/>
    <s v="Boston"/>
    <x v="5"/>
    <n v="0.45"/>
    <x v="49"/>
    <x v="198"/>
    <x v="303"/>
    <x v="15"/>
  </r>
  <r>
    <x v="0"/>
    <n v="1185732"/>
    <x v="4"/>
    <x v="0"/>
    <x v="47"/>
    <s v="Boston"/>
    <x v="0"/>
    <n v="0.6"/>
    <x v="82"/>
    <x v="748"/>
    <x v="1324"/>
    <x v="4"/>
  </r>
  <r>
    <x v="0"/>
    <n v="1185732"/>
    <x v="4"/>
    <x v="0"/>
    <x v="47"/>
    <s v="Boston"/>
    <x v="1"/>
    <n v="0.55000000000000004"/>
    <x v="35"/>
    <x v="408"/>
    <x v="937"/>
    <x v="4"/>
  </r>
  <r>
    <x v="0"/>
    <n v="1185732"/>
    <x v="4"/>
    <x v="0"/>
    <x v="47"/>
    <s v="Boston"/>
    <x v="2"/>
    <n v="0.5"/>
    <x v="49"/>
    <x v="146"/>
    <x v="215"/>
    <x v="2"/>
  </r>
  <r>
    <x v="0"/>
    <n v="1185732"/>
    <x v="4"/>
    <x v="0"/>
    <x v="47"/>
    <s v="Boston"/>
    <x v="3"/>
    <n v="0.5"/>
    <x v="44"/>
    <x v="142"/>
    <x v="209"/>
    <x v="2"/>
  </r>
  <r>
    <x v="0"/>
    <n v="1185732"/>
    <x v="4"/>
    <x v="0"/>
    <x v="47"/>
    <s v="Boston"/>
    <x v="4"/>
    <n v="0.6"/>
    <x v="35"/>
    <x v="240"/>
    <x v="302"/>
    <x v="2"/>
  </r>
  <r>
    <x v="0"/>
    <n v="1185732"/>
    <x v="4"/>
    <x v="0"/>
    <x v="47"/>
    <s v="Boston"/>
    <x v="5"/>
    <n v="0.65"/>
    <x v="47"/>
    <x v="51"/>
    <x v="162"/>
    <x v="15"/>
  </r>
  <r>
    <x v="0"/>
    <n v="1185732"/>
    <x v="5"/>
    <x v="0"/>
    <x v="47"/>
    <s v="Boston"/>
    <x v="0"/>
    <n v="0.6"/>
    <x v="26"/>
    <x v="87"/>
    <x v="41"/>
    <x v="4"/>
  </r>
  <r>
    <x v="0"/>
    <n v="1185732"/>
    <x v="5"/>
    <x v="0"/>
    <x v="47"/>
    <s v="Boston"/>
    <x v="1"/>
    <n v="0.55000000000000004"/>
    <x v="47"/>
    <x v="42"/>
    <x v="187"/>
    <x v="4"/>
  </r>
  <r>
    <x v="0"/>
    <n v="1185732"/>
    <x v="5"/>
    <x v="0"/>
    <x v="47"/>
    <s v="Boston"/>
    <x v="2"/>
    <n v="0.5"/>
    <x v="46"/>
    <x v="132"/>
    <x v="315"/>
    <x v="2"/>
  </r>
  <r>
    <x v="0"/>
    <n v="1185732"/>
    <x v="5"/>
    <x v="0"/>
    <x v="47"/>
    <s v="Boston"/>
    <x v="3"/>
    <n v="0.5"/>
    <x v="49"/>
    <x v="146"/>
    <x v="215"/>
    <x v="2"/>
  </r>
  <r>
    <x v="0"/>
    <n v="1185732"/>
    <x v="5"/>
    <x v="0"/>
    <x v="47"/>
    <s v="Boston"/>
    <x v="4"/>
    <n v="0.6"/>
    <x v="49"/>
    <x v="207"/>
    <x v="149"/>
    <x v="2"/>
  </r>
  <r>
    <x v="0"/>
    <n v="1185732"/>
    <x v="5"/>
    <x v="0"/>
    <x v="47"/>
    <s v="Boston"/>
    <x v="5"/>
    <n v="0.65"/>
    <x v="32"/>
    <x v="62"/>
    <x v="74"/>
    <x v="15"/>
  </r>
  <r>
    <x v="0"/>
    <n v="1185732"/>
    <x v="6"/>
    <x v="0"/>
    <x v="47"/>
    <s v="Boston"/>
    <x v="0"/>
    <n v="0.6"/>
    <x v="22"/>
    <x v="72"/>
    <x v="765"/>
    <x v="4"/>
  </r>
  <r>
    <x v="0"/>
    <n v="1185732"/>
    <x v="6"/>
    <x v="0"/>
    <x v="47"/>
    <s v="Boston"/>
    <x v="1"/>
    <n v="0.55000000000000004"/>
    <x v="33"/>
    <x v="256"/>
    <x v="265"/>
    <x v="4"/>
  </r>
  <r>
    <x v="0"/>
    <n v="1185732"/>
    <x v="6"/>
    <x v="0"/>
    <x v="47"/>
    <s v="Boston"/>
    <x v="2"/>
    <n v="0.5"/>
    <x v="45"/>
    <x v="157"/>
    <x v="963"/>
    <x v="2"/>
  </r>
  <r>
    <x v="0"/>
    <n v="1185732"/>
    <x v="6"/>
    <x v="0"/>
    <x v="47"/>
    <s v="Boston"/>
    <x v="3"/>
    <n v="0.5"/>
    <x v="49"/>
    <x v="146"/>
    <x v="215"/>
    <x v="2"/>
  </r>
  <r>
    <x v="0"/>
    <n v="1185732"/>
    <x v="6"/>
    <x v="0"/>
    <x v="47"/>
    <s v="Boston"/>
    <x v="4"/>
    <n v="0.6"/>
    <x v="46"/>
    <x v="212"/>
    <x v="226"/>
    <x v="2"/>
  </r>
  <r>
    <x v="0"/>
    <n v="1185732"/>
    <x v="6"/>
    <x v="0"/>
    <x v="47"/>
    <s v="Boston"/>
    <x v="5"/>
    <n v="0.65"/>
    <x v="24"/>
    <x v="82"/>
    <x v="55"/>
    <x v="15"/>
  </r>
  <r>
    <x v="0"/>
    <n v="1185732"/>
    <x v="7"/>
    <x v="0"/>
    <x v="47"/>
    <s v="Boston"/>
    <x v="0"/>
    <n v="0.6"/>
    <x v="26"/>
    <x v="87"/>
    <x v="41"/>
    <x v="4"/>
  </r>
  <r>
    <x v="0"/>
    <n v="1185732"/>
    <x v="7"/>
    <x v="0"/>
    <x v="47"/>
    <s v="Boston"/>
    <x v="1"/>
    <n v="0.55000000000000004"/>
    <x v="33"/>
    <x v="256"/>
    <x v="265"/>
    <x v="4"/>
  </r>
  <r>
    <x v="0"/>
    <n v="1185732"/>
    <x v="7"/>
    <x v="0"/>
    <x v="47"/>
    <s v="Boston"/>
    <x v="2"/>
    <n v="0.5"/>
    <x v="45"/>
    <x v="157"/>
    <x v="963"/>
    <x v="2"/>
  </r>
  <r>
    <x v="0"/>
    <n v="1185732"/>
    <x v="7"/>
    <x v="0"/>
    <x v="47"/>
    <s v="Boston"/>
    <x v="3"/>
    <n v="0.5"/>
    <x v="44"/>
    <x v="142"/>
    <x v="209"/>
    <x v="2"/>
  </r>
  <r>
    <x v="0"/>
    <n v="1185732"/>
    <x v="7"/>
    <x v="0"/>
    <x v="47"/>
    <s v="Boston"/>
    <x v="4"/>
    <n v="0.6"/>
    <x v="38"/>
    <x v="198"/>
    <x v="305"/>
    <x v="2"/>
  </r>
  <r>
    <x v="0"/>
    <n v="1185732"/>
    <x v="7"/>
    <x v="0"/>
    <x v="47"/>
    <s v="Boston"/>
    <x v="5"/>
    <n v="0.65"/>
    <x v="47"/>
    <x v="51"/>
    <x v="162"/>
    <x v="15"/>
  </r>
  <r>
    <x v="0"/>
    <n v="1185732"/>
    <x v="8"/>
    <x v="0"/>
    <x v="47"/>
    <s v="Boston"/>
    <x v="0"/>
    <n v="0.6"/>
    <x v="28"/>
    <x v="40"/>
    <x v="82"/>
    <x v="4"/>
  </r>
  <r>
    <x v="0"/>
    <n v="1185732"/>
    <x v="8"/>
    <x v="0"/>
    <x v="47"/>
    <s v="Boston"/>
    <x v="1"/>
    <n v="0.55000000000000004"/>
    <x v="46"/>
    <x v="255"/>
    <x v="497"/>
    <x v="4"/>
  </r>
  <r>
    <x v="0"/>
    <n v="1185732"/>
    <x v="8"/>
    <x v="0"/>
    <x v="47"/>
    <s v="Boston"/>
    <x v="2"/>
    <n v="0.5"/>
    <x v="38"/>
    <x v="127"/>
    <x v="203"/>
    <x v="2"/>
  </r>
  <r>
    <x v="0"/>
    <n v="1185732"/>
    <x v="8"/>
    <x v="0"/>
    <x v="47"/>
    <s v="Boston"/>
    <x v="3"/>
    <n v="0.5"/>
    <x v="41"/>
    <x v="123"/>
    <x v="188"/>
    <x v="2"/>
  </r>
  <r>
    <x v="0"/>
    <n v="1185732"/>
    <x v="8"/>
    <x v="0"/>
    <x v="47"/>
    <s v="Boston"/>
    <x v="4"/>
    <n v="0.6"/>
    <x v="41"/>
    <x v="147"/>
    <x v="217"/>
    <x v="2"/>
  </r>
  <r>
    <x v="0"/>
    <n v="1185732"/>
    <x v="8"/>
    <x v="0"/>
    <x v="47"/>
    <s v="Boston"/>
    <x v="5"/>
    <n v="0.65"/>
    <x v="49"/>
    <x v="212"/>
    <x v="551"/>
    <x v="15"/>
  </r>
  <r>
    <x v="0"/>
    <n v="1185732"/>
    <x v="9"/>
    <x v="0"/>
    <x v="47"/>
    <s v="Boston"/>
    <x v="0"/>
    <n v="0.65"/>
    <x v="34"/>
    <x v="197"/>
    <x v="1325"/>
    <x v="4"/>
  </r>
  <r>
    <x v="0"/>
    <n v="1185732"/>
    <x v="9"/>
    <x v="0"/>
    <x v="47"/>
    <s v="Boston"/>
    <x v="1"/>
    <n v="0.60000000000000009"/>
    <x v="49"/>
    <x v="166"/>
    <x v="537"/>
    <x v="4"/>
  </r>
  <r>
    <x v="0"/>
    <n v="1185732"/>
    <x v="9"/>
    <x v="0"/>
    <x v="47"/>
    <s v="Boston"/>
    <x v="2"/>
    <n v="0.60000000000000009"/>
    <x v="41"/>
    <x v="200"/>
    <x v="298"/>
    <x v="2"/>
  </r>
  <r>
    <x v="0"/>
    <n v="1185732"/>
    <x v="9"/>
    <x v="0"/>
    <x v="47"/>
    <s v="Boston"/>
    <x v="3"/>
    <n v="0.60000000000000009"/>
    <x v="37"/>
    <x v="187"/>
    <x v="809"/>
    <x v="2"/>
  </r>
  <r>
    <x v="0"/>
    <n v="1185732"/>
    <x v="9"/>
    <x v="0"/>
    <x v="47"/>
    <s v="Boston"/>
    <x v="4"/>
    <n v="0.70000000000000007"/>
    <x v="37"/>
    <x v="206"/>
    <x v="304"/>
    <x v="2"/>
  </r>
  <r>
    <x v="0"/>
    <n v="1185732"/>
    <x v="9"/>
    <x v="0"/>
    <x v="47"/>
    <s v="Boston"/>
    <x v="5"/>
    <n v="0.75"/>
    <x v="49"/>
    <x v="39"/>
    <x v="620"/>
    <x v="15"/>
  </r>
  <r>
    <x v="0"/>
    <n v="1185732"/>
    <x v="10"/>
    <x v="0"/>
    <x v="47"/>
    <s v="Boston"/>
    <x v="0"/>
    <n v="0.70000000000000007"/>
    <x v="32"/>
    <x v="254"/>
    <x v="345"/>
    <x v="4"/>
  </r>
  <r>
    <x v="0"/>
    <n v="1185732"/>
    <x v="10"/>
    <x v="0"/>
    <x v="47"/>
    <s v="Boston"/>
    <x v="1"/>
    <n v="0.60000000000000009"/>
    <x v="46"/>
    <x v="470"/>
    <x v="143"/>
    <x v="4"/>
  </r>
  <r>
    <x v="0"/>
    <n v="1185732"/>
    <x v="10"/>
    <x v="0"/>
    <x v="47"/>
    <s v="Boston"/>
    <x v="2"/>
    <n v="0.60000000000000009"/>
    <x v="81"/>
    <x v="749"/>
    <x v="593"/>
    <x v="2"/>
  </r>
  <r>
    <x v="0"/>
    <n v="1185732"/>
    <x v="10"/>
    <x v="0"/>
    <x v="47"/>
    <s v="Boston"/>
    <x v="3"/>
    <n v="0.60000000000000009"/>
    <x v="49"/>
    <x v="166"/>
    <x v="149"/>
    <x v="2"/>
  </r>
  <r>
    <x v="0"/>
    <n v="1185732"/>
    <x v="10"/>
    <x v="0"/>
    <x v="47"/>
    <s v="Boston"/>
    <x v="4"/>
    <n v="0.70000000000000007"/>
    <x v="35"/>
    <x v="136"/>
    <x v="814"/>
    <x v="2"/>
  </r>
  <r>
    <x v="0"/>
    <n v="1185732"/>
    <x v="10"/>
    <x v="0"/>
    <x v="47"/>
    <s v="Boston"/>
    <x v="5"/>
    <n v="0.75"/>
    <x v="48"/>
    <x v="67"/>
    <x v="58"/>
    <x v="15"/>
  </r>
  <r>
    <x v="0"/>
    <n v="1185732"/>
    <x v="11"/>
    <x v="0"/>
    <x v="47"/>
    <s v="Boston"/>
    <x v="0"/>
    <n v="0.70000000000000007"/>
    <x v="25"/>
    <x v="81"/>
    <x v="319"/>
    <x v="4"/>
  </r>
  <r>
    <x v="0"/>
    <n v="1185732"/>
    <x v="11"/>
    <x v="0"/>
    <x v="47"/>
    <s v="Boston"/>
    <x v="1"/>
    <n v="0.60000000000000009"/>
    <x v="47"/>
    <x v="218"/>
    <x v="1155"/>
    <x v="4"/>
  </r>
  <r>
    <x v="0"/>
    <n v="1185732"/>
    <x v="11"/>
    <x v="0"/>
    <x v="47"/>
    <s v="Boston"/>
    <x v="2"/>
    <n v="0.60000000000000009"/>
    <x v="48"/>
    <x v="223"/>
    <x v="135"/>
    <x v="2"/>
  </r>
  <r>
    <x v="0"/>
    <n v="1185732"/>
    <x v="11"/>
    <x v="0"/>
    <x v="47"/>
    <s v="Boston"/>
    <x v="3"/>
    <n v="0.60000000000000009"/>
    <x v="46"/>
    <x v="470"/>
    <x v="226"/>
    <x v="2"/>
  </r>
  <r>
    <x v="0"/>
    <n v="1185732"/>
    <x v="11"/>
    <x v="0"/>
    <x v="47"/>
    <s v="Boston"/>
    <x v="4"/>
    <n v="0.70000000000000007"/>
    <x v="46"/>
    <x v="154"/>
    <x v="1004"/>
    <x v="2"/>
  </r>
  <r>
    <x v="0"/>
    <n v="1185732"/>
    <x v="11"/>
    <x v="0"/>
    <x v="47"/>
    <s v="Boston"/>
    <x v="5"/>
    <n v="0.75"/>
    <x v="33"/>
    <x v="674"/>
    <x v="1179"/>
    <x v="15"/>
  </r>
  <r>
    <x v="0"/>
    <n v="1185732"/>
    <x v="124"/>
    <x v="0"/>
    <x v="48"/>
    <s v="Burlington"/>
    <x v="0"/>
    <n v="0.5"/>
    <x v="28"/>
    <x v="48"/>
    <x v="150"/>
    <x v="8"/>
  </r>
  <r>
    <x v="0"/>
    <n v="1185732"/>
    <x v="124"/>
    <x v="0"/>
    <x v="48"/>
    <s v="Burlington"/>
    <x v="1"/>
    <n v="0.5"/>
    <x v="46"/>
    <x v="132"/>
    <x v="409"/>
    <x v="8"/>
  </r>
  <r>
    <x v="0"/>
    <n v="1185732"/>
    <x v="124"/>
    <x v="0"/>
    <x v="48"/>
    <s v="Burlington"/>
    <x v="2"/>
    <n v="0.4"/>
    <x v="46"/>
    <x v="194"/>
    <x v="696"/>
    <x v="1"/>
  </r>
  <r>
    <x v="0"/>
    <n v="1185732"/>
    <x v="124"/>
    <x v="0"/>
    <x v="48"/>
    <s v="Burlington"/>
    <x v="3"/>
    <n v="0.44999999999999996"/>
    <x v="37"/>
    <x v="474"/>
    <x v="1326"/>
    <x v="1"/>
  </r>
  <r>
    <x v="0"/>
    <n v="1185732"/>
    <x v="124"/>
    <x v="0"/>
    <x v="48"/>
    <s v="Burlington"/>
    <x v="4"/>
    <n v="0.60000000000000009"/>
    <x v="38"/>
    <x v="139"/>
    <x v="498"/>
    <x v="1"/>
  </r>
  <r>
    <x v="0"/>
    <n v="1185732"/>
    <x v="124"/>
    <x v="0"/>
    <x v="48"/>
    <s v="Burlington"/>
    <x v="5"/>
    <n v="0.5"/>
    <x v="46"/>
    <x v="132"/>
    <x v="315"/>
    <x v="2"/>
  </r>
  <r>
    <x v="0"/>
    <n v="1185732"/>
    <x v="125"/>
    <x v="0"/>
    <x v="48"/>
    <s v="Burlington"/>
    <x v="0"/>
    <n v="0.5"/>
    <x v="25"/>
    <x v="61"/>
    <x v="214"/>
    <x v="8"/>
  </r>
  <r>
    <x v="0"/>
    <n v="1185732"/>
    <x v="125"/>
    <x v="0"/>
    <x v="48"/>
    <s v="Burlington"/>
    <x v="1"/>
    <n v="0.5"/>
    <x v="44"/>
    <x v="142"/>
    <x v="399"/>
    <x v="8"/>
  </r>
  <r>
    <x v="0"/>
    <n v="1185732"/>
    <x v="125"/>
    <x v="0"/>
    <x v="48"/>
    <s v="Burlington"/>
    <x v="2"/>
    <n v="0.4"/>
    <x v="49"/>
    <x v="147"/>
    <x v="204"/>
    <x v="1"/>
  </r>
  <r>
    <x v="0"/>
    <n v="1185732"/>
    <x v="125"/>
    <x v="0"/>
    <x v="48"/>
    <s v="Burlington"/>
    <x v="3"/>
    <n v="0.44999999999999996"/>
    <x v="41"/>
    <x v="546"/>
    <x v="1245"/>
    <x v="1"/>
  </r>
  <r>
    <x v="0"/>
    <n v="1185732"/>
    <x v="125"/>
    <x v="0"/>
    <x v="48"/>
    <s v="Burlington"/>
    <x v="4"/>
    <n v="0.60000000000000009"/>
    <x v="35"/>
    <x v="205"/>
    <x v="732"/>
    <x v="1"/>
  </r>
  <r>
    <x v="0"/>
    <n v="1185732"/>
    <x v="125"/>
    <x v="0"/>
    <x v="48"/>
    <s v="Burlington"/>
    <x v="5"/>
    <n v="0.5"/>
    <x v="48"/>
    <x v="203"/>
    <x v="407"/>
    <x v="2"/>
  </r>
  <r>
    <x v="0"/>
    <n v="1185732"/>
    <x v="126"/>
    <x v="0"/>
    <x v="48"/>
    <s v="Burlington"/>
    <x v="0"/>
    <n v="0.5"/>
    <x v="82"/>
    <x v="175"/>
    <x v="366"/>
    <x v="8"/>
  </r>
  <r>
    <x v="0"/>
    <n v="1185732"/>
    <x v="126"/>
    <x v="0"/>
    <x v="48"/>
    <s v="Burlington"/>
    <x v="1"/>
    <n v="0.5"/>
    <x v="35"/>
    <x v="140"/>
    <x v="309"/>
    <x v="8"/>
  </r>
  <r>
    <x v="0"/>
    <n v="1185732"/>
    <x v="126"/>
    <x v="0"/>
    <x v="48"/>
    <s v="Burlington"/>
    <x v="2"/>
    <n v="0.4"/>
    <x v="49"/>
    <x v="147"/>
    <x v="204"/>
    <x v="1"/>
  </r>
  <r>
    <x v="0"/>
    <n v="1185732"/>
    <x v="126"/>
    <x v="0"/>
    <x v="48"/>
    <s v="Burlington"/>
    <x v="3"/>
    <n v="0.44999999999999996"/>
    <x v="43"/>
    <x v="310"/>
    <x v="478"/>
    <x v="1"/>
  </r>
  <r>
    <x v="0"/>
    <n v="1185732"/>
    <x v="126"/>
    <x v="0"/>
    <x v="48"/>
    <s v="Burlington"/>
    <x v="4"/>
    <n v="0.60000000000000009"/>
    <x v="41"/>
    <x v="200"/>
    <x v="982"/>
    <x v="1"/>
  </r>
  <r>
    <x v="0"/>
    <n v="1185732"/>
    <x v="126"/>
    <x v="0"/>
    <x v="48"/>
    <s v="Burlington"/>
    <x v="5"/>
    <n v="0.5"/>
    <x v="49"/>
    <x v="146"/>
    <x v="215"/>
    <x v="2"/>
  </r>
  <r>
    <x v="0"/>
    <n v="1185732"/>
    <x v="127"/>
    <x v="0"/>
    <x v="48"/>
    <s v="Burlington"/>
    <x v="0"/>
    <n v="0.5"/>
    <x v="21"/>
    <x v="80"/>
    <x v="174"/>
    <x v="8"/>
  </r>
  <r>
    <x v="0"/>
    <n v="1185732"/>
    <x v="127"/>
    <x v="0"/>
    <x v="48"/>
    <s v="Burlington"/>
    <x v="1"/>
    <n v="0.5"/>
    <x v="44"/>
    <x v="142"/>
    <x v="399"/>
    <x v="8"/>
  </r>
  <r>
    <x v="0"/>
    <n v="1185732"/>
    <x v="127"/>
    <x v="0"/>
    <x v="48"/>
    <s v="Burlington"/>
    <x v="2"/>
    <n v="0.4"/>
    <x v="44"/>
    <x v="123"/>
    <x v="229"/>
    <x v="1"/>
  </r>
  <r>
    <x v="0"/>
    <n v="1185732"/>
    <x v="127"/>
    <x v="0"/>
    <x v="48"/>
    <s v="Burlington"/>
    <x v="3"/>
    <n v="0.44999999999999996"/>
    <x v="37"/>
    <x v="474"/>
    <x v="1326"/>
    <x v="1"/>
  </r>
  <r>
    <x v="0"/>
    <n v="1185732"/>
    <x v="127"/>
    <x v="0"/>
    <x v="48"/>
    <s v="Burlington"/>
    <x v="4"/>
    <n v="0.60000000000000009"/>
    <x v="37"/>
    <x v="187"/>
    <x v="280"/>
    <x v="1"/>
  </r>
  <r>
    <x v="0"/>
    <n v="1185732"/>
    <x v="127"/>
    <x v="0"/>
    <x v="48"/>
    <s v="Burlington"/>
    <x v="5"/>
    <n v="0.5"/>
    <x v="46"/>
    <x v="132"/>
    <x v="315"/>
    <x v="2"/>
  </r>
  <r>
    <x v="0"/>
    <n v="1185732"/>
    <x v="128"/>
    <x v="0"/>
    <x v="48"/>
    <s v="Burlington"/>
    <x v="0"/>
    <n v="0.65"/>
    <x v="76"/>
    <x v="750"/>
    <x v="1327"/>
    <x v="8"/>
  </r>
  <r>
    <x v="0"/>
    <n v="1185732"/>
    <x v="128"/>
    <x v="0"/>
    <x v="48"/>
    <s v="Burlington"/>
    <x v="1"/>
    <n v="0.60000000000000009"/>
    <x v="49"/>
    <x v="166"/>
    <x v="333"/>
    <x v="8"/>
  </r>
  <r>
    <x v="0"/>
    <n v="1185732"/>
    <x v="128"/>
    <x v="0"/>
    <x v="48"/>
    <s v="Burlington"/>
    <x v="2"/>
    <n v="0.55000000000000004"/>
    <x v="46"/>
    <x v="255"/>
    <x v="1282"/>
    <x v="1"/>
  </r>
  <r>
    <x v="0"/>
    <n v="1185732"/>
    <x v="128"/>
    <x v="0"/>
    <x v="48"/>
    <s v="Burlington"/>
    <x v="3"/>
    <n v="0.55000000000000004"/>
    <x v="35"/>
    <x v="408"/>
    <x v="972"/>
    <x v="1"/>
  </r>
  <r>
    <x v="0"/>
    <n v="1185732"/>
    <x v="128"/>
    <x v="0"/>
    <x v="48"/>
    <s v="Burlington"/>
    <x v="4"/>
    <n v="0.65"/>
    <x v="49"/>
    <x v="212"/>
    <x v="154"/>
    <x v="1"/>
  </r>
  <r>
    <x v="0"/>
    <n v="1185732"/>
    <x v="128"/>
    <x v="0"/>
    <x v="48"/>
    <s v="Burlington"/>
    <x v="5"/>
    <n v="0.70000000000000007"/>
    <x v="33"/>
    <x v="253"/>
    <x v="48"/>
    <x v="2"/>
  </r>
  <r>
    <x v="0"/>
    <n v="1185732"/>
    <x v="129"/>
    <x v="0"/>
    <x v="48"/>
    <s v="Burlington"/>
    <x v="0"/>
    <n v="0.65"/>
    <x v="22"/>
    <x v="83"/>
    <x v="41"/>
    <x v="8"/>
  </r>
  <r>
    <x v="0"/>
    <n v="1185732"/>
    <x v="129"/>
    <x v="0"/>
    <x v="48"/>
    <s v="Burlington"/>
    <x v="1"/>
    <n v="0.60000000000000009"/>
    <x v="33"/>
    <x v="227"/>
    <x v="984"/>
    <x v="8"/>
  </r>
  <r>
    <x v="0"/>
    <n v="1185732"/>
    <x v="129"/>
    <x v="0"/>
    <x v="48"/>
    <s v="Burlington"/>
    <x v="2"/>
    <n v="0.55000000000000004"/>
    <x v="45"/>
    <x v="136"/>
    <x v="302"/>
    <x v="1"/>
  </r>
  <r>
    <x v="0"/>
    <n v="1185732"/>
    <x v="129"/>
    <x v="0"/>
    <x v="48"/>
    <s v="Burlington"/>
    <x v="3"/>
    <n v="0.55000000000000004"/>
    <x v="46"/>
    <x v="255"/>
    <x v="1282"/>
    <x v="1"/>
  </r>
  <r>
    <x v="0"/>
    <n v="1185732"/>
    <x v="129"/>
    <x v="0"/>
    <x v="48"/>
    <s v="Burlington"/>
    <x v="4"/>
    <n v="0.65"/>
    <x v="46"/>
    <x v="238"/>
    <x v="1283"/>
    <x v="1"/>
  </r>
  <r>
    <x v="0"/>
    <n v="1185732"/>
    <x v="129"/>
    <x v="0"/>
    <x v="48"/>
    <s v="Burlington"/>
    <x v="5"/>
    <n v="0.70000000000000007"/>
    <x v="34"/>
    <x v="204"/>
    <x v="1127"/>
    <x v="2"/>
  </r>
  <r>
    <x v="0"/>
    <n v="1185732"/>
    <x v="130"/>
    <x v="0"/>
    <x v="48"/>
    <s v="Burlington"/>
    <x v="0"/>
    <n v="0.65"/>
    <x v="20"/>
    <x v="109"/>
    <x v="326"/>
    <x v="8"/>
  </r>
  <r>
    <x v="0"/>
    <n v="1185732"/>
    <x v="130"/>
    <x v="0"/>
    <x v="48"/>
    <s v="Burlington"/>
    <x v="1"/>
    <n v="0.60000000000000009"/>
    <x v="32"/>
    <x v="217"/>
    <x v="1155"/>
    <x v="8"/>
  </r>
  <r>
    <x v="0"/>
    <n v="1185732"/>
    <x v="130"/>
    <x v="0"/>
    <x v="48"/>
    <s v="Burlington"/>
    <x v="2"/>
    <n v="0.55000000000000004"/>
    <x v="48"/>
    <x v="138"/>
    <x v="184"/>
    <x v="1"/>
  </r>
  <r>
    <x v="0"/>
    <n v="1185732"/>
    <x v="130"/>
    <x v="0"/>
    <x v="48"/>
    <s v="Burlington"/>
    <x v="3"/>
    <n v="0.55000000000000004"/>
    <x v="46"/>
    <x v="255"/>
    <x v="1282"/>
    <x v="1"/>
  </r>
  <r>
    <x v="0"/>
    <n v="1185732"/>
    <x v="130"/>
    <x v="0"/>
    <x v="48"/>
    <s v="Burlington"/>
    <x v="4"/>
    <n v="0.65"/>
    <x v="45"/>
    <x v="154"/>
    <x v="226"/>
    <x v="1"/>
  </r>
  <r>
    <x v="0"/>
    <n v="1185732"/>
    <x v="130"/>
    <x v="0"/>
    <x v="48"/>
    <s v="Burlington"/>
    <x v="5"/>
    <n v="0.70000000000000007"/>
    <x v="28"/>
    <x v="244"/>
    <x v="1328"/>
    <x v="2"/>
  </r>
  <r>
    <x v="0"/>
    <n v="1185732"/>
    <x v="131"/>
    <x v="0"/>
    <x v="48"/>
    <s v="Burlington"/>
    <x v="0"/>
    <n v="0.65"/>
    <x v="22"/>
    <x v="83"/>
    <x v="41"/>
    <x v="8"/>
  </r>
  <r>
    <x v="0"/>
    <n v="1185732"/>
    <x v="131"/>
    <x v="0"/>
    <x v="48"/>
    <s v="Burlington"/>
    <x v="1"/>
    <n v="0.60000000000000009"/>
    <x v="32"/>
    <x v="217"/>
    <x v="1155"/>
    <x v="8"/>
  </r>
  <r>
    <x v="0"/>
    <n v="1185732"/>
    <x v="131"/>
    <x v="0"/>
    <x v="48"/>
    <s v="Burlington"/>
    <x v="2"/>
    <n v="0.55000000000000004"/>
    <x v="48"/>
    <x v="138"/>
    <x v="184"/>
    <x v="1"/>
  </r>
  <r>
    <x v="0"/>
    <n v="1185732"/>
    <x v="131"/>
    <x v="0"/>
    <x v="48"/>
    <s v="Burlington"/>
    <x v="3"/>
    <n v="0.55000000000000004"/>
    <x v="35"/>
    <x v="408"/>
    <x v="972"/>
    <x v="1"/>
  </r>
  <r>
    <x v="0"/>
    <n v="1185732"/>
    <x v="131"/>
    <x v="0"/>
    <x v="48"/>
    <s v="Burlington"/>
    <x v="4"/>
    <n v="0.65"/>
    <x v="44"/>
    <x v="132"/>
    <x v="1296"/>
    <x v="1"/>
  </r>
  <r>
    <x v="0"/>
    <n v="1185732"/>
    <x v="131"/>
    <x v="0"/>
    <x v="48"/>
    <s v="Burlington"/>
    <x v="5"/>
    <n v="0.70000000000000007"/>
    <x v="33"/>
    <x v="253"/>
    <x v="48"/>
    <x v="2"/>
  </r>
  <r>
    <x v="0"/>
    <n v="1185732"/>
    <x v="132"/>
    <x v="0"/>
    <x v="48"/>
    <s v="Burlington"/>
    <x v="0"/>
    <n v="0.65"/>
    <x v="21"/>
    <x v="88"/>
    <x v="324"/>
    <x v="8"/>
  </r>
  <r>
    <x v="0"/>
    <n v="1185732"/>
    <x v="132"/>
    <x v="0"/>
    <x v="48"/>
    <s v="Burlington"/>
    <x v="1"/>
    <n v="0.60000000000000009"/>
    <x v="45"/>
    <x v="162"/>
    <x v="397"/>
    <x v="8"/>
  </r>
  <r>
    <x v="0"/>
    <n v="1185732"/>
    <x v="132"/>
    <x v="0"/>
    <x v="48"/>
    <s v="Burlington"/>
    <x v="2"/>
    <n v="0.55000000000000004"/>
    <x v="44"/>
    <x v="140"/>
    <x v="291"/>
    <x v="1"/>
  </r>
  <r>
    <x v="0"/>
    <n v="1185732"/>
    <x v="132"/>
    <x v="0"/>
    <x v="48"/>
    <s v="Burlington"/>
    <x v="3"/>
    <n v="0.55000000000000004"/>
    <x v="38"/>
    <x v="116"/>
    <x v="516"/>
    <x v="1"/>
  </r>
  <r>
    <x v="0"/>
    <n v="1185732"/>
    <x v="132"/>
    <x v="0"/>
    <x v="48"/>
    <s v="Burlington"/>
    <x v="4"/>
    <n v="0.65"/>
    <x v="38"/>
    <x v="334"/>
    <x v="1293"/>
    <x v="1"/>
  </r>
  <r>
    <x v="0"/>
    <n v="1185732"/>
    <x v="132"/>
    <x v="0"/>
    <x v="48"/>
    <s v="Burlington"/>
    <x v="5"/>
    <n v="0.70000000000000007"/>
    <x v="46"/>
    <x v="154"/>
    <x v="1004"/>
    <x v="2"/>
  </r>
  <r>
    <x v="0"/>
    <n v="1185732"/>
    <x v="133"/>
    <x v="0"/>
    <x v="48"/>
    <s v="Burlington"/>
    <x v="0"/>
    <n v="0.70000000000000007"/>
    <x v="34"/>
    <x v="204"/>
    <x v="1089"/>
    <x v="8"/>
  </r>
  <r>
    <x v="0"/>
    <n v="1185732"/>
    <x v="133"/>
    <x v="0"/>
    <x v="48"/>
    <s v="Burlington"/>
    <x v="1"/>
    <n v="0.65000000000000013"/>
    <x v="49"/>
    <x v="473"/>
    <x v="331"/>
    <x v="8"/>
  </r>
  <r>
    <x v="0"/>
    <n v="1185732"/>
    <x v="133"/>
    <x v="0"/>
    <x v="48"/>
    <s v="Burlington"/>
    <x v="2"/>
    <n v="0.65000000000000013"/>
    <x v="41"/>
    <x v="716"/>
    <x v="362"/>
    <x v="1"/>
  </r>
  <r>
    <x v="0"/>
    <n v="1185732"/>
    <x v="133"/>
    <x v="0"/>
    <x v="48"/>
    <s v="Burlington"/>
    <x v="3"/>
    <n v="0.65000000000000013"/>
    <x v="37"/>
    <x v="507"/>
    <x v="1329"/>
    <x v="1"/>
  </r>
  <r>
    <x v="0"/>
    <n v="1185732"/>
    <x v="133"/>
    <x v="0"/>
    <x v="48"/>
    <s v="Burlington"/>
    <x v="4"/>
    <n v="0.75000000000000011"/>
    <x v="37"/>
    <x v="342"/>
    <x v="197"/>
    <x v="1"/>
  </r>
  <r>
    <x v="0"/>
    <n v="1185732"/>
    <x v="133"/>
    <x v="0"/>
    <x v="48"/>
    <s v="Burlington"/>
    <x v="5"/>
    <n v="0.8"/>
    <x v="49"/>
    <x v="50"/>
    <x v="99"/>
    <x v="2"/>
  </r>
  <r>
    <x v="0"/>
    <n v="1185732"/>
    <x v="134"/>
    <x v="0"/>
    <x v="48"/>
    <s v="Burlington"/>
    <x v="0"/>
    <n v="0.75000000000000011"/>
    <x v="32"/>
    <x v="220"/>
    <x v="1330"/>
    <x v="8"/>
  </r>
  <r>
    <x v="0"/>
    <n v="1185732"/>
    <x v="134"/>
    <x v="0"/>
    <x v="48"/>
    <s v="Burlington"/>
    <x v="1"/>
    <n v="0.65000000000000013"/>
    <x v="46"/>
    <x v="421"/>
    <x v="1331"/>
    <x v="8"/>
  </r>
  <r>
    <x v="0"/>
    <n v="1185732"/>
    <x v="134"/>
    <x v="0"/>
    <x v="48"/>
    <s v="Burlington"/>
    <x v="2"/>
    <n v="0.65000000000000013"/>
    <x v="71"/>
    <x v="751"/>
    <x v="1332"/>
    <x v="1"/>
  </r>
  <r>
    <x v="0"/>
    <n v="1185732"/>
    <x v="134"/>
    <x v="0"/>
    <x v="48"/>
    <s v="Burlington"/>
    <x v="3"/>
    <n v="0.65000000000000013"/>
    <x v="46"/>
    <x v="421"/>
    <x v="1333"/>
    <x v="1"/>
  </r>
  <r>
    <x v="0"/>
    <n v="1185732"/>
    <x v="134"/>
    <x v="0"/>
    <x v="48"/>
    <s v="Burlington"/>
    <x v="4"/>
    <n v="0.75000000000000011"/>
    <x v="49"/>
    <x v="223"/>
    <x v="526"/>
    <x v="1"/>
  </r>
  <r>
    <x v="0"/>
    <n v="1185732"/>
    <x v="134"/>
    <x v="0"/>
    <x v="48"/>
    <s v="Burlington"/>
    <x v="5"/>
    <n v="0.8"/>
    <x v="47"/>
    <x v="55"/>
    <x v="67"/>
    <x v="2"/>
  </r>
  <r>
    <x v="0"/>
    <n v="1185732"/>
    <x v="135"/>
    <x v="0"/>
    <x v="48"/>
    <s v="Burlington"/>
    <x v="0"/>
    <n v="0.75000000000000011"/>
    <x v="23"/>
    <x v="273"/>
    <x v="856"/>
    <x v="8"/>
  </r>
  <r>
    <x v="0"/>
    <n v="1185732"/>
    <x v="135"/>
    <x v="0"/>
    <x v="48"/>
    <s v="Burlington"/>
    <x v="1"/>
    <n v="0.65000000000000013"/>
    <x v="33"/>
    <x v="723"/>
    <x v="704"/>
    <x v="8"/>
  </r>
  <r>
    <x v="0"/>
    <n v="1185732"/>
    <x v="135"/>
    <x v="0"/>
    <x v="48"/>
    <s v="Burlington"/>
    <x v="2"/>
    <n v="0.65000000000000013"/>
    <x v="47"/>
    <x v="251"/>
    <x v="318"/>
    <x v="1"/>
  </r>
  <r>
    <x v="0"/>
    <n v="1185732"/>
    <x v="135"/>
    <x v="0"/>
    <x v="48"/>
    <s v="Burlington"/>
    <x v="3"/>
    <n v="0.65000000000000013"/>
    <x v="45"/>
    <x v="597"/>
    <x v="657"/>
    <x v="1"/>
  </r>
  <r>
    <x v="0"/>
    <n v="1185732"/>
    <x v="135"/>
    <x v="0"/>
    <x v="48"/>
    <s v="Burlington"/>
    <x v="4"/>
    <n v="0.75000000000000011"/>
    <x v="45"/>
    <x v="195"/>
    <x v="135"/>
    <x v="1"/>
  </r>
  <r>
    <x v="0"/>
    <n v="1185732"/>
    <x v="135"/>
    <x v="0"/>
    <x v="48"/>
    <s v="Burlington"/>
    <x v="5"/>
    <n v="0.8"/>
    <x v="32"/>
    <x v="11"/>
    <x v="12"/>
    <x v="2"/>
  </r>
  <r>
    <x v="0"/>
    <n v="1185732"/>
    <x v="145"/>
    <x v="0"/>
    <x v="49"/>
    <s v="Manchester"/>
    <x v="0"/>
    <n v="0.55000000000000004"/>
    <x v="24"/>
    <x v="80"/>
    <x v="199"/>
    <x v="5"/>
  </r>
  <r>
    <x v="0"/>
    <n v="1185732"/>
    <x v="145"/>
    <x v="0"/>
    <x v="49"/>
    <s v="Manchester"/>
    <x v="1"/>
    <n v="0.55000000000000004"/>
    <x v="49"/>
    <x v="205"/>
    <x v="907"/>
    <x v="5"/>
  </r>
  <r>
    <x v="0"/>
    <n v="1185732"/>
    <x v="145"/>
    <x v="0"/>
    <x v="49"/>
    <s v="Manchester"/>
    <x v="2"/>
    <n v="0.45"/>
    <x v="49"/>
    <x v="198"/>
    <x v="293"/>
    <x v="3"/>
  </r>
  <r>
    <x v="0"/>
    <n v="1185732"/>
    <x v="145"/>
    <x v="0"/>
    <x v="49"/>
    <s v="Manchester"/>
    <x v="3"/>
    <n v="0.49999999999999994"/>
    <x v="43"/>
    <x v="382"/>
    <x v="1268"/>
    <x v="3"/>
  </r>
  <r>
    <x v="0"/>
    <n v="1185732"/>
    <x v="145"/>
    <x v="0"/>
    <x v="49"/>
    <s v="Manchester"/>
    <x v="4"/>
    <n v="0.65000000000000013"/>
    <x v="41"/>
    <x v="716"/>
    <x v="1334"/>
    <x v="3"/>
  </r>
  <r>
    <x v="0"/>
    <n v="1185732"/>
    <x v="145"/>
    <x v="0"/>
    <x v="49"/>
    <s v="Manchester"/>
    <x v="5"/>
    <n v="0.55000000000000004"/>
    <x v="49"/>
    <x v="205"/>
    <x v="732"/>
    <x v="1"/>
  </r>
  <r>
    <x v="0"/>
    <n v="1185732"/>
    <x v="216"/>
    <x v="0"/>
    <x v="49"/>
    <s v="Manchester"/>
    <x v="0"/>
    <n v="0.55000000000000004"/>
    <x v="31"/>
    <x v="76"/>
    <x v="1335"/>
    <x v="5"/>
  </r>
  <r>
    <x v="0"/>
    <n v="1185732"/>
    <x v="216"/>
    <x v="0"/>
    <x v="49"/>
    <s v="Manchester"/>
    <x v="1"/>
    <n v="0.55000000000000004"/>
    <x v="38"/>
    <x v="116"/>
    <x v="608"/>
    <x v="5"/>
  </r>
  <r>
    <x v="0"/>
    <n v="1185732"/>
    <x v="216"/>
    <x v="0"/>
    <x v="49"/>
    <s v="Manchester"/>
    <x v="2"/>
    <n v="0.45"/>
    <x v="35"/>
    <x v="116"/>
    <x v="400"/>
    <x v="3"/>
  </r>
  <r>
    <x v="0"/>
    <n v="1185732"/>
    <x v="216"/>
    <x v="0"/>
    <x v="49"/>
    <s v="Manchester"/>
    <x v="3"/>
    <n v="0.49999999999999994"/>
    <x v="37"/>
    <x v="688"/>
    <x v="1336"/>
    <x v="3"/>
  </r>
  <r>
    <x v="0"/>
    <n v="1185732"/>
    <x v="216"/>
    <x v="0"/>
    <x v="49"/>
    <s v="Manchester"/>
    <x v="4"/>
    <n v="0.65000000000000013"/>
    <x v="44"/>
    <x v="752"/>
    <x v="1337"/>
    <x v="3"/>
  </r>
  <r>
    <x v="0"/>
    <n v="1185732"/>
    <x v="216"/>
    <x v="0"/>
    <x v="49"/>
    <s v="Manchester"/>
    <x v="5"/>
    <n v="0.55000000000000004"/>
    <x v="45"/>
    <x v="136"/>
    <x v="302"/>
    <x v="1"/>
  </r>
  <r>
    <x v="0"/>
    <n v="1185732"/>
    <x v="250"/>
    <x v="0"/>
    <x v="49"/>
    <s v="Manchester"/>
    <x v="0"/>
    <n v="0.55000000000000004"/>
    <x v="63"/>
    <x v="753"/>
    <x v="1338"/>
    <x v="5"/>
  </r>
  <r>
    <x v="0"/>
    <n v="1185732"/>
    <x v="250"/>
    <x v="0"/>
    <x v="49"/>
    <s v="Manchester"/>
    <x v="1"/>
    <n v="0.55000000000000004"/>
    <x v="44"/>
    <x v="140"/>
    <x v="1180"/>
    <x v="5"/>
  </r>
  <r>
    <x v="0"/>
    <n v="1185732"/>
    <x v="250"/>
    <x v="0"/>
    <x v="49"/>
    <s v="Manchester"/>
    <x v="2"/>
    <n v="0.45"/>
    <x v="35"/>
    <x v="116"/>
    <x v="400"/>
    <x v="3"/>
  </r>
  <r>
    <x v="0"/>
    <n v="1185732"/>
    <x v="250"/>
    <x v="0"/>
    <x v="49"/>
    <s v="Manchester"/>
    <x v="3"/>
    <n v="0.49999999999999994"/>
    <x v="36"/>
    <x v="694"/>
    <x v="1339"/>
    <x v="3"/>
  </r>
  <r>
    <x v="0"/>
    <n v="1185732"/>
    <x v="250"/>
    <x v="0"/>
    <x v="49"/>
    <s v="Manchester"/>
    <x v="4"/>
    <n v="0.65000000000000013"/>
    <x v="37"/>
    <x v="507"/>
    <x v="900"/>
    <x v="3"/>
  </r>
  <r>
    <x v="0"/>
    <n v="1185732"/>
    <x v="250"/>
    <x v="0"/>
    <x v="49"/>
    <s v="Manchester"/>
    <x v="5"/>
    <n v="0.55000000000000004"/>
    <x v="35"/>
    <x v="408"/>
    <x v="972"/>
    <x v="1"/>
  </r>
  <r>
    <x v="0"/>
    <n v="1185732"/>
    <x v="251"/>
    <x v="0"/>
    <x v="49"/>
    <s v="Manchester"/>
    <x v="0"/>
    <n v="0.55000000000000004"/>
    <x v="28"/>
    <x v="170"/>
    <x v="828"/>
    <x v="5"/>
  </r>
  <r>
    <x v="0"/>
    <n v="1185732"/>
    <x v="251"/>
    <x v="0"/>
    <x v="49"/>
    <s v="Manchester"/>
    <x v="1"/>
    <n v="0.55000000000000004"/>
    <x v="38"/>
    <x v="116"/>
    <x v="608"/>
    <x v="5"/>
  </r>
  <r>
    <x v="0"/>
    <n v="1185732"/>
    <x v="251"/>
    <x v="0"/>
    <x v="49"/>
    <s v="Manchester"/>
    <x v="2"/>
    <n v="0.45"/>
    <x v="38"/>
    <x v="177"/>
    <x v="691"/>
    <x v="3"/>
  </r>
  <r>
    <x v="0"/>
    <n v="1185732"/>
    <x v="251"/>
    <x v="0"/>
    <x v="49"/>
    <s v="Manchester"/>
    <x v="3"/>
    <n v="0.49999999999999994"/>
    <x v="43"/>
    <x v="382"/>
    <x v="1268"/>
    <x v="3"/>
  </r>
  <r>
    <x v="0"/>
    <n v="1185732"/>
    <x v="251"/>
    <x v="0"/>
    <x v="49"/>
    <s v="Manchester"/>
    <x v="4"/>
    <n v="0.60000000000000009"/>
    <x v="43"/>
    <x v="395"/>
    <x v="1226"/>
    <x v="3"/>
  </r>
  <r>
    <x v="0"/>
    <n v="1185732"/>
    <x v="251"/>
    <x v="0"/>
    <x v="49"/>
    <s v="Manchester"/>
    <x v="5"/>
    <n v="0.5"/>
    <x v="49"/>
    <x v="146"/>
    <x v="354"/>
    <x v="1"/>
  </r>
  <r>
    <x v="0"/>
    <n v="1185732"/>
    <x v="252"/>
    <x v="0"/>
    <x v="49"/>
    <s v="Manchester"/>
    <x v="0"/>
    <n v="0.65"/>
    <x v="82"/>
    <x v="754"/>
    <x v="1340"/>
    <x v="5"/>
  </r>
  <r>
    <x v="0"/>
    <n v="1185732"/>
    <x v="252"/>
    <x v="0"/>
    <x v="49"/>
    <s v="Manchester"/>
    <x v="1"/>
    <n v="0.60000000000000009"/>
    <x v="35"/>
    <x v="205"/>
    <x v="907"/>
    <x v="5"/>
  </r>
  <r>
    <x v="0"/>
    <n v="1185732"/>
    <x v="252"/>
    <x v="0"/>
    <x v="49"/>
    <s v="Manchester"/>
    <x v="2"/>
    <n v="0.55000000000000004"/>
    <x v="49"/>
    <x v="205"/>
    <x v="978"/>
    <x v="3"/>
  </r>
  <r>
    <x v="0"/>
    <n v="1185732"/>
    <x v="252"/>
    <x v="0"/>
    <x v="49"/>
    <s v="Manchester"/>
    <x v="3"/>
    <n v="0.55000000000000004"/>
    <x v="44"/>
    <x v="140"/>
    <x v="398"/>
    <x v="3"/>
  </r>
  <r>
    <x v="0"/>
    <n v="1185732"/>
    <x v="252"/>
    <x v="0"/>
    <x v="49"/>
    <s v="Manchester"/>
    <x v="4"/>
    <n v="0.65"/>
    <x v="35"/>
    <x v="736"/>
    <x v="1341"/>
    <x v="3"/>
  </r>
  <r>
    <x v="0"/>
    <n v="1185732"/>
    <x v="252"/>
    <x v="0"/>
    <x v="49"/>
    <s v="Manchester"/>
    <x v="5"/>
    <n v="0.70000000000000007"/>
    <x v="47"/>
    <x v="219"/>
    <x v="104"/>
    <x v="1"/>
  </r>
  <r>
    <x v="0"/>
    <n v="1185732"/>
    <x v="220"/>
    <x v="0"/>
    <x v="49"/>
    <s v="Manchester"/>
    <x v="0"/>
    <n v="0.65"/>
    <x v="26"/>
    <x v="106"/>
    <x v="370"/>
    <x v="5"/>
  </r>
  <r>
    <x v="0"/>
    <n v="1185732"/>
    <x v="220"/>
    <x v="0"/>
    <x v="49"/>
    <s v="Manchester"/>
    <x v="1"/>
    <n v="0.60000000000000009"/>
    <x v="47"/>
    <x v="218"/>
    <x v="397"/>
    <x v="5"/>
  </r>
  <r>
    <x v="0"/>
    <n v="1185732"/>
    <x v="220"/>
    <x v="0"/>
    <x v="49"/>
    <s v="Manchester"/>
    <x v="2"/>
    <n v="0.55000000000000004"/>
    <x v="46"/>
    <x v="255"/>
    <x v="1342"/>
    <x v="3"/>
  </r>
  <r>
    <x v="0"/>
    <n v="1185732"/>
    <x v="220"/>
    <x v="0"/>
    <x v="49"/>
    <s v="Manchester"/>
    <x v="3"/>
    <n v="0.55000000000000004"/>
    <x v="49"/>
    <x v="205"/>
    <x v="978"/>
    <x v="3"/>
  </r>
  <r>
    <x v="0"/>
    <n v="1185732"/>
    <x v="220"/>
    <x v="0"/>
    <x v="49"/>
    <s v="Manchester"/>
    <x v="4"/>
    <n v="0.65"/>
    <x v="49"/>
    <x v="212"/>
    <x v="1296"/>
    <x v="3"/>
  </r>
  <r>
    <x v="0"/>
    <n v="1185732"/>
    <x v="220"/>
    <x v="0"/>
    <x v="49"/>
    <s v="Manchester"/>
    <x v="5"/>
    <n v="0.70000000000000007"/>
    <x v="32"/>
    <x v="254"/>
    <x v="985"/>
    <x v="1"/>
  </r>
  <r>
    <x v="0"/>
    <n v="1185732"/>
    <x v="253"/>
    <x v="0"/>
    <x v="49"/>
    <s v="Manchester"/>
    <x v="0"/>
    <n v="0.65"/>
    <x v="22"/>
    <x v="83"/>
    <x v="1343"/>
    <x v="5"/>
  </r>
  <r>
    <x v="0"/>
    <n v="1185732"/>
    <x v="253"/>
    <x v="0"/>
    <x v="49"/>
    <s v="Manchester"/>
    <x v="1"/>
    <n v="0.60000000000000009"/>
    <x v="33"/>
    <x v="227"/>
    <x v="342"/>
    <x v="5"/>
  </r>
  <r>
    <x v="0"/>
    <n v="1185732"/>
    <x v="253"/>
    <x v="0"/>
    <x v="49"/>
    <s v="Manchester"/>
    <x v="2"/>
    <n v="0.55000000000000004"/>
    <x v="45"/>
    <x v="136"/>
    <x v="1180"/>
    <x v="3"/>
  </r>
  <r>
    <x v="0"/>
    <n v="1185732"/>
    <x v="253"/>
    <x v="0"/>
    <x v="49"/>
    <s v="Manchester"/>
    <x v="3"/>
    <n v="0.55000000000000004"/>
    <x v="49"/>
    <x v="205"/>
    <x v="978"/>
    <x v="3"/>
  </r>
  <r>
    <x v="0"/>
    <n v="1185732"/>
    <x v="253"/>
    <x v="0"/>
    <x v="49"/>
    <s v="Manchester"/>
    <x v="4"/>
    <n v="0.65"/>
    <x v="46"/>
    <x v="238"/>
    <x v="1344"/>
    <x v="3"/>
  </r>
  <r>
    <x v="0"/>
    <n v="1185732"/>
    <x v="253"/>
    <x v="0"/>
    <x v="49"/>
    <s v="Manchester"/>
    <x v="5"/>
    <n v="0.70000000000000007"/>
    <x v="24"/>
    <x v="248"/>
    <x v="150"/>
    <x v="1"/>
  </r>
  <r>
    <x v="0"/>
    <n v="1185732"/>
    <x v="254"/>
    <x v="0"/>
    <x v="49"/>
    <s v="Manchester"/>
    <x v="0"/>
    <n v="0.65"/>
    <x v="26"/>
    <x v="106"/>
    <x v="370"/>
    <x v="5"/>
  </r>
  <r>
    <x v="0"/>
    <n v="1185732"/>
    <x v="254"/>
    <x v="0"/>
    <x v="49"/>
    <s v="Manchester"/>
    <x v="1"/>
    <n v="0.60000000000000009"/>
    <x v="33"/>
    <x v="227"/>
    <x v="342"/>
    <x v="5"/>
  </r>
  <r>
    <x v="0"/>
    <n v="1185732"/>
    <x v="254"/>
    <x v="0"/>
    <x v="49"/>
    <s v="Manchester"/>
    <x v="2"/>
    <n v="0.55000000000000004"/>
    <x v="45"/>
    <x v="136"/>
    <x v="1180"/>
    <x v="3"/>
  </r>
  <r>
    <x v="0"/>
    <n v="1185732"/>
    <x v="254"/>
    <x v="0"/>
    <x v="49"/>
    <s v="Manchester"/>
    <x v="3"/>
    <n v="0.55000000000000004"/>
    <x v="44"/>
    <x v="140"/>
    <x v="398"/>
    <x v="3"/>
  </r>
  <r>
    <x v="0"/>
    <n v="1185732"/>
    <x v="254"/>
    <x v="0"/>
    <x v="49"/>
    <s v="Manchester"/>
    <x v="4"/>
    <n v="0.65"/>
    <x v="38"/>
    <x v="334"/>
    <x v="1345"/>
    <x v="3"/>
  </r>
  <r>
    <x v="0"/>
    <n v="1185732"/>
    <x v="254"/>
    <x v="0"/>
    <x v="49"/>
    <s v="Manchester"/>
    <x v="5"/>
    <n v="0.70000000000000007"/>
    <x v="47"/>
    <x v="219"/>
    <x v="104"/>
    <x v="1"/>
  </r>
  <r>
    <x v="0"/>
    <n v="1185732"/>
    <x v="255"/>
    <x v="0"/>
    <x v="49"/>
    <s v="Manchester"/>
    <x v="0"/>
    <n v="0.65"/>
    <x v="28"/>
    <x v="85"/>
    <x v="1346"/>
    <x v="5"/>
  </r>
  <r>
    <x v="0"/>
    <n v="1185732"/>
    <x v="255"/>
    <x v="0"/>
    <x v="49"/>
    <s v="Manchester"/>
    <x v="1"/>
    <n v="0.60000000000000009"/>
    <x v="46"/>
    <x v="470"/>
    <x v="657"/>
    <x v="5"/>
  </r>
  <r>
    <x v="0"/>
    <n v="1185732"/>
    <x v="255"/>
    <x v="0"/>
    <x v="49"/>
    <s v="Manchester"/>
    <x v="2"/>
    <n v="0.55000000000000004"/>
    <x v="38"/>
    <x v="116"/>
    <x v="400"/>
    <x v="3"/>
  </r>
  <r>
    <x v="0"/>
    <n v="1185732"/>
    <x v="255"/>
    <x v="0"/>
    <x v="49"/>
    <s v="Manchester"/>
    <x v="3"/>
    <n v="0.55000000000000004"/>
    <x v="41"/>
    <x v="130"/>
    <x v="633"/>
    <x v="3"/>
  </r>
  <r>
    <x v="0"/>
    <n v="1185732"/>
    <x v="255"/>
    <x v="0"/>
    <x v="49"/>
    <s v="Manchester"/>
    <x v="4"/>
    <n v="0.65"/>
    <x v="41"/>
    <x v="194"/>
    <x v="408"/>
    <x v="3"/>
  </r>
  <r>
    <x v="0"/>
    <n v="1185732"/>
    <x v="255"/>
    <x v="0"/>
    <x v="49"/>
    <s v="Manchester"/>
    <x v="5"/>
    <n v="0.70000000000000007"/>
    <x v="49"/>
    <x v="193"/>
    <x v="149"/>
    <x v="1"/>
  </r>
  <r>
    <x v="0"/>
    <n v="1185732"/>
    <x v="224"/>
    <x v="0"/>
    <x v="49"/>
    <s v="Manchester"/>
    <x v="0"/>
    <n v="0.70000000000000007"/>
    <x v="32"/>
    <x v="254"/>
    <x v="1347"/>
    <x v="5"/>
  </r>
  <r>
    <x v="0"/>
    <n v="1185732"/>
    <x v="224"/>
    <x v="0"/>
    <x v="49"/>
    <s v="Manchester"/>
    <x v="1"/>
    <n v="0.65000000000000013"/>
    <x v="35"/>
    <x v="755"/>
    <x v="1348"/>
    <x v="5"/>
  </r>
  <r>
    <x v="0"/>
    <n v="1185732"/>
    <x v="224"/>
    <x v="0"/>
    <x v="49"/>
    <s v="Manchester"/>
    <x v="2"/>
    <n v="0.65000000000000013"/>
    <x v="37"/>
    <x v="507"/>
    <x v="900"/>
    <x v="3"/>
  </r>
  <r>
    <x v="0"/>
    <n v="1185732"/>
    <x v="224"/>
    <x v="0"/>
    <x v="49"/>
    <s v="Manchester"/>
    <x v="3"/>
    <n v="0.65000000000000013"/>
    <x v="43"/>
    <x v="756"/>
    <x v="1349"/>
    <x v="3"/>
  </r>
  <r>
    <x v="0"/>
    <n v="1185732"/>
    <x v="224"/>
    <x v="0"/>
    <x v="49"/>
    <s v="Manchester"/>
    <x v="4"/>
    <n v="0.75000000000000011"/>
    <x v="43"/>
    <x v="133"/>
    <x v="1350"/>
    <x v="3"/>
  </r>
  <r>
    <x v="0"/>
    <n v="1185732"/>
    <x v="224"/>
    <x v="0"/>
    <x v="49"/>
    <s v="Manchester"/>
    <x v="5"/>
    <n v="0.8"/>
    <x v="35"/>
    <x v="42"/>
    <x v="45"/>
    <x v="1"/>
  </r>
  <r>
    <x v="0"/>
    <n v="1185732"/>
    <x v="256"/>
    <x v="0"/>
    <x v="49"/>
    <s v="Manchester"/>
    <x v="0"/>
    <n v="0.75000000000000011"/>
    <x v="33"/>
    <x v="260"/>
    <x v="376"/>
    <x v="5"/>
  </r>
  <r>
    <x v="0"/>
    <n v="1185732"/>
    <x v="256"/>
    <x v="0"/>
    <x v="49"/>
    <s v="Manchester"/>
    <x v="1"/>
    <n v="0.65000000000000013"/>
    <x v="49"/>
    <x v="473"/>
    <x v="1351"/>
    <x v="5"/>
  </r>
  <r>
    <x v="0"/>
    <n v="1185732"/>
    <x v="256"/>
    <x v="0"/>
    <x v="49"/>
    <s v="Manchester"/>
    <x v="2"/>
    <n v="0.65000000000000013"/>
    <x v="81"/>
    <x v="757"/>
    <x v="1246"/>
    <x v="3"/>
  </r>
  <r>
    <x v="0"/>
    <n v="1185732"/>
    <x v="256"/>
    <x v="0"/>
    <x v="49"/>
    <s v="Manchester"/>
    <x v="3"/>
    <n v="0.65000000000000013"/>
    <x v="49"/>
    <x v="473"/>
    <x v="1352"/>
    <x v="3"/>
  </r>
  <r>
    <x v="0"/>
    <n v="1185732"/>
    <x v="256"/>
    <x v="0"/>
    <x v="49"/>
    <s v="Manchester"/>
    <x v="4"/>
    <n v="0.75000000000000011"/>
    <x v="35"/>
    <x v="655"/>
    <x v="1353"/>
    <x v="3"/>
  </r>
  <r>
    <x v="0"/>
    <n v="1185732"/>
    <x v="256"/>
    <x v="0"/>
    <x v="49"/>
    <s v="Manchester"/>
    <x v="5"/>
    <n v="0.8"/>
    <x v="48"/>
    <x v="61"/>
    <x v="192"/>
    <x v="1"/>
  </r>
  <r>
    <x v="0"/>
    <n v="1185732"/>
    <x v="257"/>
    <x v="0"/>
    <x v="49"/>
    <s v="Manchester"/>
    <x v="0"/>
    <n v="0.75000000000000011"/>
    <x v="25"/>
    <x v="276"/>
    <x v="1354"/>
    <x v="5"/>
  </r>
  <r>
    <x v="0"/>
    <n v="1185732"/>
    <x v="257"/>
    <x v="0"/>
    <x v="49"/>
    <s v="Manchester"/>
    <x v="1"/>
    <n v="0.65000000000000013"/>
    <x v="47"/>
    <x v="251"/>
    <x v="1355"/>
    <x v="5"/>
  </r>
  <r>
    <x v="0"/>
    <n v="1185732"/>
    <x v="257"/>
    <x v="0"/>
    <x v="49"/>
    <s v="Manchester"/>
    <x v="2"/>
    <n v="0.65000000000000013"/>
    <x v="48"/>
    <x v="420"/>
    <x v="710"/>
    <x v="3"/>
  </r>
  <r>
    <x v="0"/>
    <n v="1185732"/>
    <x v="257"/>
    <x v="0"/>
    <x v="49"/>
    <s v="Manchester"/>
    <x v="3"/>
    <n v="0.65000000000000013"/>
    <x v="46"/>
    <x v="421"/>
    <x v="711"/>
    <x v="3"/>
  </r>
  <r>
    <x v="0"/>
    <n v="1185732"/>
    <x v="257"/>
    <x v="0"/>
    <x v="49"/>
    <s v="Manchester"/>
    <x v="4"/>
    <n v="0.75000000000000011"/>
    <x v="46"/>
    <x v="420"/>
    <x v="710"/>
    <x v="3"/>
  </r>
  <r>
    <x v="0"/>
    <n v="1185732"/>
    <x v="257"/>
    <x v="0"/>
    <x v="49"/>
    <s v="Manchester"/>
    <x v="5"/>
    <n v="0.8"/>
    <x v="33"/>
    <x v="461"/>
    <x v="208"/>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854897-7469-4056-90BD-CE7E9EAA91A0}" name="PivotTable3"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26:B77" firstHeaderRow="1" firstDataRow="1" firstDataCol="1"/>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numFmtId="8" showAll="0"/>
    <pivotField dataField="1" numFmtId="3" showAll="0">
      <items count="87">
        <item x="60"/>
        <item x="53"/>
        <item x="51"/>
        <item x="42"/>
        <item x="61"/>
        <item x="39"/>
        <item x="36"/>
        <item x="58"/>
        <item x="43"/>
        <item x="85"/>
        <item x="37"/>
        <item x="50"/>
        <item x="41"/>
        <item x="77"/>
        <item x="38"/>
        <item x="83"/>
        <item x="44"/>
        <item x="84"/>
        <item x="35"/>
        <item x="69"/>
        <item x="49"/>
        <item x="81"/>
        <item x="46"/>
        <item x="71"/>
        <item x="45"/>
        <item x="48"/>
        <item x="79"/>
        <item x="47"/>
        <item x="59"/>
        <item x="33"/>
        <item x="52"/>
        <item x="32"/>
        <item x="54"/>
        <item x="34"/>
        <item x="40"/>
        <item x="24"/>
        <item x="65"/>
        <item x="28"/>
        <item x="63"/>
        <item x="21"/>
        <item x="82"/>
        <item x="31"/>
        <item x="76"/>
        <item x="25"/>
        <item x="68"/>
        <item x="23"/>
        <item x="80"/>
        <item x="26"/>
        <item x="70"/>
        <item x="22"/>
        <item x="74"/>
        <item x="20"/>
        <item x="78"/>
        <item x="27"/>
        <item x="57"/>
        <item x="30"/>
        <item x="66"/>
        <item x="29"/>
        <item x="67"/>
        <item x="9"/>
        <item x="64"/>
        <item x="6"/>
        <item x="2"/>
        <item x="62"/>
        <item x="10"/>
        <item x="3"/>
        <item x="19"/>
        <item x="8"/>
        <item x="75"/>
        <item x="5"/>
        <item x="18"/>
        <item x="1"/>
        <item x="72"/>
        <item x="13"/>
        <item x="73"/>
        <item x="11"/>
        <item x="55"/>
        <item x="15"/>
        <item x="14"/>
        <item x="56"/>
        <item x="17"/>
        <item x="16"/>
        <item x="0"/>
        <item x="7"/>
        <item x="4"/>
        <item x="12"/>
        <item t="default"/>
      </items>
    </pivotField>
    <pivotField numFmtId="6" showAll="0">
      <items count="759">
        <item x="363"/>
        <item x="376"/>
        <item x="315"/>
        <item x="368"/>
        <item x="377"/>
        <item x="709"/>
        <item x="184"/>
        <item x="702"/>
        <item x="374"/>
        <item x="360"/>
        <item x="711"/>
        <item x="401"/>
        <item x="704"/>
        <item x="693"/>
        <item x="364"/>
        <item x="678"/>
        <item x="182"/>
        <item x="375"/>
        <item x="312"/>
        <item x="701"/>
        <item x="660"/>
        <item x="369"/>
        <item x="317"/>
        <item x="677"/>
        <item x="327"/>
        <item x="659"/>
        <item x="378"/>
        <item x="662"/>
        <item x="178"/>
        <item x="309"/>
        <item x="323"/>
        <item x="713"/>
        <item x="538"/>
        <item x="328"/>
        <item x="125"/>
        <item x="661"/>
        <item x="682"/>
        <item x="326"/>
        <item x="367"/>
        <item x="685"/>
        <item x="699"/>
        <item x="316"/>
        <item x="372"/>
        <item x="667"/>
        <item x="643"/>
        <item x="122"/>
        <item x="698"/>
        <item x="670"/>
        <item x="319"/>
        <item x="514"/>
        <item x="666"/>
        <item x="686"/>
        <item x="721"/>
        <item x="324"/>
        <item x="620"/>
        <item x="706"/>
        <item x="644"/>
        <item x="185"/>
        <item x="362"/>
        <item x="692"/>
        <item x="675"/>
        <item x="669"/>
        <item x="672"/>
        <item x="529"/>
        <item x="379"/>
        <item x="118"/>
        <item x="366"/>
        <item x="697"/>
        <item x="311"/>
        <item x="314"/>
        <item x="648"/>
        <item x="626"/>
        <item x="189"/>
        <item x="505"/>
        <item x="650"/>
        <item x="180"/>
        <item x="469"/>
        <item x="656"/>
        <item x="653"/>
        <item x="330"/>
        <item x="628"/>
        <item x="128"/>
        <item x="399"/>
        <item x="525"/>
        <item x="641"/>
        <item x="731"/>
        <item x="181"/>
        <item x="673"/>
        <item x="694"/>
        <item x="143"/>
        <item x="472"/>
        <item x="524"/>
        <item x="406"/>
        <item x="521"/>
        <item x="684"/>
        <item x="310"/>
        <item x="321"/>
        <item x="318"/>
        <item x="640"/>
        <item x="179"/>
        <item x="389"/>
        <item x="502"/>
        <item x="541"/>
        <item x="391"/>
        <item x="746"/>
        <item x="135"/>
        <item x="320"/>
        <item x="373"/>
        <item x="668"/>
        <item x="387"/>
        <item x="520"/>
        <item x="515"/>
        <item x="382"/>
        <item x="126"/>
        <item x="398"/>
        <item x="388"/>
        <item x="708"/>
        <item x="696"/>
        <item x="474"/>
        <item x="120"/>
        <item x="121"/>
        <item x="545"/>
        <item x="134"/>
        <item x="527"/>
        <item x="654"/>
        <item x="604"/>
        <item x="190"/>
        <item x="512"/>
        <item x="370"/>
        <item x="540"/>
        <item x="188"/>
        <item x="651"/>
        <item x="501"/>
        <item x="533"/>
        <item x="649"/>
        <item x="714"/>
        <item x="393"/>
        <item x="605"/>
        <item x="688"/>
        <item x="131"/>
        <item x="622"/>
        <item x="504"/>
        <item x="634"/>
        <item x="690"/>
        <item x="546"/>
        <item x="124"/>
        <item x="395"/>
        <item x="710"/>
        <item x="712"/>
        <item x="636"/>
        <item x="523"/>
        <item x="510"/>
        <item x="633"/>
        <item x="700"/>
        <item x="718"/>
        <item x="603"/>
        <item x="703"/>
        <item x="625"/>
        <item x="119"/>
        <item x="117"/>
        <item x="623"/>
        <item x="489"/>
        <item x="145"/>
        <item x="663"/>
        <item x="756"/>
        <item x="683"/>
        <item x="624"/>
        <item x="329"/>
        <item x="619"/>
        <item x="123"/>
        <item x="322"/>
        <item x="532"/>
        <item x="680"/>
        <item x="177"/>
        <item x="471"/>
        <item x="726"/>
        <item x="202"/>
        <item x="187"/>
        <item x="509"/>
        <item x="627"/>
        <item x="536"/>
        <item x="407"/>
        <item x="346"/>
        <item x="676"/>
        <item x="380"/>
        <item x="405"/>
        <item x="130"/>
        <item x="544"/>
        <item x="390"/>
        <item x="486"/>
        <item x="127"/>
        <item x="133"/>
        <item x="531"/>
        <item x="165"/>
        <item x="507"/>
        <item x="658"/>
        <item x="588"/>
        <item x="201"/>
        <item x="637"/>
        <item x="552"/>
        <item x="488"/>
        <item x="535"/>
        <item x="671"/>
        <item x="348"/>
        <item x="147"/>
        <item x="200"/>
        <item x="513"/>
        <item x="263"/>
        <item x="206"/>
        <item x="427"/>
        <item x="116"/>
        <item x="371"/>
        <item x="707"/>
        <item x="589"/>
        <item x="142"/>
        <item x="396"/>
        <item x="613"/>
        <item x="555"/>
        <item x="233"/>
        <item x="164"/>
        <item x="611"/>
        <item x="642"/>
        <item x="730"/>
        <item x="194"/>
        <item x="716"/>
        <item x="386"/>
        <item x="163"/>
        <item x="385"/>
        <item x="342"/>
        <item x="331"/>
        <item x="198"/>
        <item x="139"/>
        <item x="548"/>
        <item x="383"/>
        <item x="695"/>
        <item x="140"/>
        <item x="559"/>
        <item x="652"/>
        <item x="161"/>
        <item x="340"/>
        <item x="159"/>
        <item x="681"/>
        <item x="556"/>
        <item x="341"/>
        <item x="629"/>
        <item x="554"/>
        <item x="345"/>
        <item x="149"/>
        <item x="392"/>
        <item x="199"/>
        <item x="334"/>
        <item x="137"/>
        <item x="571"/>
        <item x="691"/>
        <item x="156"/>
        <item x="343"/>
        <item x="724"/>
        <item x="167"/>
        <item x="146"/>
        <item x="192"/>
        <item x="665"/>
        <item x="409"/>
        <item x="408"/>
        <item x="687"/>
        <item x="727"/>
        <item x="614"/>
        <item x="169"/>
        <item x="384"/>
        <item x="657"/>
        <item x="518"/>
        <item x="151"/>
        <item x="160"/>
        <item x="570"/>
        <item x="543"/>
        <item x="173"/>
        <item x="612"/>
        <item x="497"/>
        <item x="743"/>
        <item x="144"/>
        <item x="132"/>
        <item x="752"/>
        <item x="639"/>
        <item x="333"/>
        <item x="209"/>
        <item x="240"/>
        <item x="205"/>
        <item x="534"/>
        <item x="558"/>
        <item x="155"/>
        <item x="394"/>
        <item x="361"/>
        <item x="325"/>
        <item x="153"/>
        <item x="490"/>
        <item x="344"/>
        <item x="449"/>
        <item x="234"/>
        <item x="722"/>
        <item x="496"/>
        <item x="720"/>
        <item x="574"/>
        <item x="539"/>
        <item x="737"/>
        <item x="508"/>
        <item x="157"/>
        <item x="191"/>
        <item x="482"/>
        <item x="735"/>
        <item x="313"/>
        <item x="410"/>
        <item x="736"/>
        <item x="255"/>
        <item x="755"/>
        <item x="575"/>
        <item x="451"/>
        <item x="207"/>
        <item x="166"/>
        <item x="549"/>
        <item x="647"/>
        <item x="522"/>
        <item x="585"/>
        <item x="560"/>
        <item x="152"/>
        <item x="450"/>
        <item x="537"/>
        <item x="203"/>
        <item x="528"/>
        <item x="347"/>
        <item x="635"/>
        <item x="400"/>
        <item x="365"/>
        <item x="447"/>
        <item x="235"/>
        <item x="511"/>
        <item x="646"/>
        <item x="172"/>
        <item x="557"/>
        <item x="749"/>
        <item x="237"/>
        <item x="136"/>
        <item x="596"/>
        <item x="148"/>
        <item x="212"/>
        <item x="470"/>
        <item x="473"/>
        <item x="689"/>
        <item x="516"/>
        <item x="236"/>
        <item x="47"/>
        <item x="498"/>
        <item x="499"/>
        <item x="526"/>
        <item x="335"/>
        <item x="354"/>
        <item x="595"/>
        <item x="542"/>
        <item x="725"/>
        <item x="158"/>
        <item x="355"/>
        <item x="569"/>
        <item x="210"/>
        <item x="138"/>
        <item x="655"/>
        <item x="740"/>
        <item x="757"/>
        <item x="193"/>
        <item x="162"/>
        <item x="262"/>
        <item x="238"/>
        <item x="421"/>
        <item x="397"/>
        <item x="43"/>
        <item x="564"/>
        <item x="115"/>
        <item x="466"/>
        <item x="503"/>
        <item x="150"/>
        <item x="553"/>
        <item x="732"/>
        <item x="46"/>
        <item x="208"/>
        <item x="42"/>
        <item x="609"/>
        <item x="183"/>
        <item x="751"/>
        <item x="519"/>
        <item x="381"/>
        <item x="39"/>
        <item x="223"/>
        <item x="715"/>
        <item x="154"/>
        <item x="597"/>
        <item x="679"/>
        <item x="336"/>
        <item x="495"/>
        <item x="602"/>
        <item x="168"/>
        <item x="338"/>
        <item x="256"/>
        <item x="621"/>
        <item x="467"/>
        <item x="530"/>
        <item x="728"/>
        <item x="45"/>
        <item x="464"/>
        <item x="739"/>
        <item x="351"/>
        <item x="563"/>
        <item x="664"/>
        <item x="598"/>
        <item x="50"/>
        <item x="218"/>
        <item x="493"/>
        <item x="264"/>
        <item x="239"/>
        <item x="420"/>
        <item x="41"/>
        <item x="196"/>
        <item x="747"/>
        <item x="357"/>
        <item x="111"/>
        <item x="468"/>
        <item x="480"/>
        <item x="506"/>
        <item x="631"/>
        <item x="54"/>
        <item x="457"/>
        <item x="53"/>
        <item x="293"/>
        <item x="141"/>
        <item x="227"/>
        <item x="70"/>
        <item x="339"/>
        <item x="719"/>
        <item x="51"/>
        <item x="251"/>
        <item x="332"/>
        <item x="356"/>
        <item x="729"/>
        <item x="48"/>
        <item x="195"/>
        <item x="645"/>
        <item x="487"/>
        <item x="52"/>
        <item x="217"/>
        <item x="568"/>
        <item x="58"/>
        <item x="289"/>
        <item x="402"/>
        <item x="459"/>
        <item x="359"/>
        <item x="80"/>
        <item x="565"/>
        <item x="587"/>
        <item x="261"/>
        <item x="426"/>
        <item x="723"/>
        <item x="56"/>
        <item x="287"/>
        <item x="59"/>
        <item x="219"/>
        <item x="278"/>
        <item x="67"/>
        <item x="224"/>
        <item x="186"/>
        <item x="175"/>
        <item x="231"/>
        <item x="744"/>
        <item x="79"/>
        <item x="460"/>
        <item x="403"/>
        <item x="170"/>
        <item x="481"/>
        <item x="174"/>
        <item x="610"/>
        <item x="517"/>
        <item x="62"/>
        <item x="250"/>
        <item x="579"/>
        <item x="129"/>
        <item x="44"/>
        <item x="253"/>
        <item x="630"/>
        <item x="741"/>
        <item x="753"/>
        <item x="591"/>
        <item x="61"/>
        <item x="252"/>
        <item x="404"/>
        <item x="446"/>
        <item x="566"/>
        <item x="112"/>
        <item x="578"/>
        <item x="547"/>
        <item x="197"/>
        <item x="422"/>
        <item x="74"/>
        <item x="349"/>
        <item x="705"/>
        <item x="738"/>
        <item x="66"/>
        <item x="456"/>
        <item x="580"/>
        <item x="733"/>
        <item x="40"/>
        <item x="254"/>
        <item x="277"/>
        <item x="745"/>
        <item x="76"/>
        <item x="674"/>
        <item x="260"/>
        <item x="55"/>
        <item x="584"/>
        <item x="82"/>
        <item x="259"/>
        <item x="455"/>
        <item x="615"/>
        <item x="292"/>
        <item x="717"/>
        <item x="462"/>
        <item x="77"/>
        <item x="211"/>
        <item x="221"/>
        <item x="204"/>
        <item x="632"/>
        <item x="73"/>
        <item x="220"/>
        <item x="492"/>
        <item x="461"/>
        <item x="279"/>
        <item x="85"/>
        <item x="586"/>
        <item x="618"/>
        <item x="748"/>
        <item x="742"/>
        <item x="337"/>
        <item x="562"/>
        <item x="425"/>
        <item x="225"/>
        <item x="290"/>
        <item x="49"/>
        <item x="248"/>
        <item x="304"/>
        <item x="214"/>
        <item x="228"/>
        <item x="573"/>
        <item x="734"/>
        <item x="88"/>
        <item x="465"/>
        <item x="222"/>
        <item x="606"/>
        <item x="11"/>
        <item x="215"/>
        <item x="577"/>
        <item x="78"/>
        <item x="303"/>
        <item x="418"/>
        <item x="244"/>
        <item x="57"/>
        <item x="754"/>
        <item x="353"/>
        <item x="8"/>
        <item x="105"/>
        <item x="305"/>
        <item x="90"/>
        <item x="226"/>
        <item x="69"/>
        <item x="232"/>
        <item x="494"/>
        <item x="440"/>
        <item x="7"/>
        <item x="485"/>
        <item x="3"/>
        <item x="281"/>
        <item x="265"/>
        <item x="104"/>
        <item x="419"/>
        <item x="750"/>
        <item x="75"/>
        <item x="306"/>
        <item x="87"/>
        <item x="608"/>
        <item x="216"/>
        <item x="599"/>
        <item x="448"/>
        <item x="638"/>
        <item x="567"/>
        <item x="491"/>
        <item x="352"/>
        <item x="101"/>
        <item x="607"/>
        <item x="2"/>
        <item x="257"/>
        <item x="428"/>
        <item x="243"/>
        <item x="441"/>
        <item x="72"/>
        <item x="229"/>
        <item x="500"/>
        <item x="113"/>
        <item x="280"/>
        <item x="463"/>
        <item x="71"/>
        <item x="302"/>
        <item x="65"/>
        <item x="81"/>
        <item x="249"/>
        <item x="476"/>
        <item x="106"/>
        <item x="561"/>
        <item x="17"/>
        <item x="300"/>
        <item x="590"/>
        <item x="475"/>
        <item x="100"/>
        <item x="60"/>
        <item x="285"/>
        <item x="572"/>
        <item x="275"/>
        <item x="274"/>
        <item x="92"/>
        <item x="454"/>
        <item x="242"/>
        <item x="83"/>
        <item x="230"/>
        <item x="358"/>
        <item x="63"/>
        <item x="284"/>
        <item x="245"/>
        <item x="6"/>
        <item x="276"/>
        <item x="350"/>
        <item x="114"/>
        <item x="109"/>
        <item x="258"/>
        <item x="616"/>
        <item x="291"/>
        <item x="10"/>
        <item x="171"/>
        <item x="458"/>
        <item x="68"/>
        <item x="415"/>
        <item x="273"/>
        <item x="84"/>
        <item x="176"/>
        <item x="444"/>
        <item x="592"/>
        <item x="13"/>
        <item x="452"/>
        <item x="213"/>
        <item x="443"/>
        <item x="30"/>
        <item x="288"/>
        <item x="64"/>
        <item x="483"/>
        <item x="431"/>
        <item x="269"/>
        <item x="430"/>
        <item x="107"/>
        <item x="14"/>
        <item x="301"/>
        <item x="424"/>
        <item x="1"/>
        <item x="93"/>
        <item x="35"/>
        <item x="247"/>
        <item x="411"/>
        <item x="246"/>
        <item x="16"/>
        <item x="12"/>
        <item x="414"/>
        <item x="97"/>
        <item x="37"/>
        <item x="282"/>
        <item x="18"/>
        <item x="103"/>
        <item x="241"/>
        <item x="429"/>
        <item x="34"/>
        <item x="4"/>
        <item x="296"/>
        <item x="102"/>
        <item x="600"/>
        <item x="417"/>
        <item x="286"/>
        <item x="21"/>
        <item x="413"/>
        <item x="25"/>
        <item x="99"/>
        <item x="86"/>
        <item x="110"/>
        <item x="550"/>
        <item x="98"/>
        <item x="484"/>
        <item x="24"/>
        <item x="31"/>
        <item x="268"/>
        <item x="270"/>
        <item x="576"/>
        <item x="299"/>
        <item x="89"/>
        <item x="601"/>
        <item x="38"/>
        <item x="108"/>
        <item x="294"/>
        <item x="445"/>
        <item x="307"/>
        <item x="423"/>
        <item x="0"/>
        <item x="272"/>
        <item x="453"/>
        <item x="9"/>
        <item x="308"/>
        <item x="593"/>
        <item x="91"/>
        <item x="436"/>
        <item x="581"/>
        <item x="617"/>
        <item x="94"/>
        <item x="5"/>
        <item x="479"/>
        <item x="95"/>
        <item x="416"/>
        <item x="283"/>
        <item x="412"/>
        <item x="551"/>
        <item x="295"/>
        <item x="96"/>
        <item x="19"/>
        <item x="583"/>
        <item x="271"/>
        <item x="267"/>
        <item x="435"/>
        <item x="594"/>
        <item x="266"/>
        <item x="442"/>
        <item x="22"/>
        <item x="297"/>
        <item x="27"/>
        <item x="32"/>
        <item x="439"/>
        <item x="434"/>
        <item x="26"/>
        <item x="437"/>
        <item x="28"/>
        <item x="478"/>
        <item x="298"/>
        <item x="15"/>
        <item x="477"/>
        <item x="33"/>
        <item x="20"/>
        <item x="582"/>
        <item x="29"/>
        <item x="23"/>
        <item x="36"/>
        <item x="438"/>
        <item x="433"/>
        <item x="432"/>
        <item t="default"/>
      </items>
    </pivotField>
    <pivotField numFmtId="6" showAll="0">
      <items count="1357">
        <item x="595"/>
        <item x="1264"/>
        <item x="613"/>
        <item x="485"/>
        <item x="1234"/>
        <item x="614"/>
        <item x="603"/>
        <item x="599"/>
        <item x="275"/>
        <item x="1237"/>
        <item x="612"/>
        <item x="1228"/>
        <item x="1215"/>
        <item x="1222"/>
        <item x="610"/>
        <item x="592"/>
        <item x="598"/>
        <item x="1266"/>
        <item x="1225"/>
        <item x="1185"/>
        <item x="492"/>
        <item x="489"/>
        <item x="1220"/>
        <item x="611"/>
        <item x="482"/>
        <item x="273"/>
        <item x="1187"/>
        <item x="604"/>
        <item x="596"/>
        <item x="1184"/>
        <item x="1285"/>
        <item x="488"/>
        <item x="597"/>
        <item x="509"/>
        <item x="672"/>
        <item x="1241"/>
        <item x="617"/>
        <item x="1163"/>
        <item x="510"/>
        <item x="1265"/>
        <item x="508"/>
        <item x="1186"/>
        <item x="477"/>
        <item x="1308"/>
        <item x="505"/>
        <item x="1162"/>
        <item x="486"/>
        <item x="1210"/>
        <item x="278"/>
        <item x="1194"/>
        <item x="267"/>
        <item x="487"/>
        <item x="1221"/>
        <item x="602"/>
        <item x="1199"/>
        <item x="493"/>
        <item x="698"/>
        <item x="671"/>
        <item x="1300"/>
        <item x="911"/>
        <item x="506"/>
        <item x="1229"/>
        <item x="1193"/>
        <item x="190"/>
        <item x="1165"/>
        <item x="1316"/>
        <item x="594"/>
        <item x="1134"/>
        <item x="1198"/>
        <item x="1314"/>
        <item x="1247"/>
        <item x="1200"/>
        <item x="1223"/>
        <item x="481"/>
        <item x="609"/>
        <item x="1219"/>
        <item x="1168"/>
        <item x="591"/>
        <item x="1252"/>
        <item x="1339"/>
        <item x="1309"/>
        <item x="480"/>
        <item x="484"/>
        <item x="1182"/>
        <item x="1175"/>
        <item x="1135"/>
        <item x="186"/>
        <item x="1172"/>
        <item x="686"/>
        <item x="685"/>
        <item x="884"/>
        <item x="1167"/>
        <item x="674"/>
        <item x="1213"/>
        <item x="901"/>
        <item x="684"/>
        <item x="1315"/>
        <item x="513"/>
        <item x="618"/>
        <item x="294"/>
        <item x="601"/>
        <item x="1286"/>
        <item x="1136"/>
        <item x="295"/>
        <item x="605"/>
        <item x="1236"/>
        <item x="1171"/>
        <item x="1253"/>
        <item x="496"/>
        <item x="1181"/>
        <item x="1268"/>
        <item x="476"/>
        <item x="1235"/>
        <item x="282"/>
        <item x="873"/>
        <item x="1201"/>
        <item x="1145"/>
        <item x="271"/>
        <item x="1195"/>
        <item x="1151"/>
        <item x="182"/>
        <item x="1227"/>
        <item x="478"/>
        <item x="502"/>
        <item x="491"/>
        <item x="292"/>
        <item x="964"/>
        <item x="1209"/>
        <item x="193"/>
        <item x="495"/>
        <item x="1173"/>
        <item x="1144"/>
        <item x="1164"/>
        <item x="501"/>
        <item x="1216"/>
        <item x="1336"/>
        <item x="276"/>
        <item x="1169"/>
        <item x="1107"/>
        <item x="729"/>
        <item x="1148"/>
        <item x="896"/>
        <item x="1269"/>
        <item x="277"/>
        <item x="1226"/>
        <item x="811"/>
        <item x="1157"/>
        <item x="912"/>
        <item x="731"/>
        <item x="1197"/>
        <item x="1233"/>
        <item x="1218"/>
        <item x="1326"/>
        <item x="606"/>
        <item x="678"/>
        <item x="1244"/>
        <item x="1108"/>
        <item x="512"/>
        <item x="355"/>
        <item x="733"/>
        <item x="897"/>
        <item x="1132"/>
        <item x="268"/>
        <item x="679"/>
        <item x="1160"/>
        <item x="914"/>
        <item x="283"/>
        <item x="1349"/>
        <item x="1321"/>
        <item x="670"/>
        <item x="1275"/>
        <item x="272"/>
        <item x="607"/>
        <item x="1170"/>
        <item x="1176"/>
        <item x="737"/>
        <item x="727"/>
        <item x="966"/>
        <item x="892"/>
        <item x="210"/>
        <item x="813"/>
        <item x="691"/>
        <item x="1106"/>
        <item x="1243"/>
        <item x="886"/>
        <item x="1257"/>
        <item x="893"/>
        <item x="621"/>
        <item x="191"/>
        <item x="1217"/>
        <item x="1208"/>
        <item x="1245"/>
        <item x="499"/>
        <item x="810"/>
        <item x="1130"/>
        <item x="682"/>
        <item x="633"/>
        <item x="869"/>
        <item x="1211"/>
        <item x="185"/>
        <item x="996"/>
        <item x="198"/>
        <item x="899"/>
        <item x="1231"/>
        <item x="1350"/>
        <item x="1224"/>
        <item x="900"/>
        <item x="352"/>
        <item x="517"/>
        <item x="281"/>
        <item x="1149"/>
        <item x="1248"/>
        <item x="868"/>
        <item x="904"/>
        <item x="1147"/>
        <item x="1303"/>
        <item x="229"/>
        <item x="504"/>
        <item x="910"/>
        <item x="269"/>
        <item x="1203"/>
        <item x="196"/>
        <item x="871"/>
        <item x="1312"/>
        <item x="400"/>
        <item x="697"/>
        <item x="635"/>
        <item x="189"/>
        <item x="280"/>
        <item x="1240"/>
        <item x="1120"/>
        <item x="202"/>
        <item x="905"/>
        <item x="1152"/>
        <item x="631"/>
        <item x="1075"/>
        <item x="408"/>
        <item x="1334"/>
        <item x="881"/>
        <item x="895"/>
        <item x="689"/>
        <item x="1271"/>
        <item x="285"/>
        <item x="1206"/>
        <item x="1251"/>
        <item x="1254"/>
        <item x="183"/>
        <item x="181"/>
        <item x="1097"/>
        <item x="615"/>
        <item x="293"/>
        <item x="351"/>
        <item x="1115"/>
        <item x="840"/>
        <item x="213"/>
        <item x="1329"/>
        <item x="1196"/>
        <item x="1313"/>
        <item x="398"/>
        <item x="1077"/>
        <item x="188"/>
        <item x="827"/>
        <item x="878"/>
        <item x="1118"/>
        <item x="1189"/>
        <item x="266"/>
        <item x="923"/>
        <item x="839"/>
        <item x="677"/>
        <item x="204"/>
        <item x="982"/>
        <item x="296"/>
        <item x="1345"/>
        <item x="300"/>
        <item x="809"/>
        <item x="877"/>
        <item x="1280"/>
        <item x="516"/>
        <item x="1288"/>
        <item x="223"/>
        <item x="1158"/>
        <item x="1117"/>
        <item x="694"/>
        <item x="715"/>
        <item x="1074"/>
        <item x="1105"/>
        <item x="1183"/>
        <item x="195"/>
        <item x="753"/>
        <item x="637"/>
        <item x="1272"/>
        <item x="696"/>
        <item x="362"/>
        <item x="837"/>
        <item x="1239"/>
        <item x="203"/>
        <item x="197"/>
        <item x="903"/>
        <item x="1100"/>
        <item x="289"/>
        <item x="875"/>
        <item x="555"/>
        <item x="628"/>
        <item x="216"/>
        <item x="681"/>
        <item x="658"/>
        <item x="498"/>
        <item x="1317"/>
        <item x="965"/>
        <item x="1337"/>
        <item x="313"/>
        <item x="291"/>
        <item x="978"/>
        <item x="632"/>
        <item x="1262"/>
        <item x="946"/>
        <item x="891"/>
        <item x="692"/>
        <item x="836"/>
        <item x="217"/>
        <item x="298"/>
        <item x="883"/>
        <item x="1103"/>
        <item x="690"/>
        <item x="339"/>
        <item x="359"/>
        <item x="401"/>
        <item x="908"/>
        <item x="306"/>
        <item x="304"/>
        <item x="687"/>
        <item x="180"/>
        <item x="608"/>
        <item x="558"/>
        <item x="219"/>
        <item x="209"/>
        <item x="826"/>
        <item x="1086"/>
        <item x="1273"/>
        <item x="1293"/>
        <item x="288"/>
        <item x="1098"/>
        <item x="922"/>
        <item x="961"/>
        <item x="867"/>
        <item x="350"/>
        <item x="1341"/>
        <item x="1342"/>
        <item x="511"/>
        <item x="919"/>
        <item x="354"/>
        <item x="714"/>
        <item x="879"/>
        <item x="1013"/>
        <item x="1278"/>
        <item x="972"/>
        <item x="287"/>
        <item x="755"/>
        <item x="1250"/>
        <item x="1322"/>
        <item x="1161"/>
        <item x="232"/>
        <item x="841"/>
        <item x="771"/>
        <item x="1043"/>
        <item x="299"/>
        <item x="944"/>
        <item x="887"/>
        <item x="305"/>
        <item x="221"/>
        <item x="206"/>
        <item x="1121"/>
        <item x="1041"/>
        <item x="1082"/>
        <item x="1174"/>
        <item x="307"/>
        <item x="719"/>
        <item x="560"/>
        <item x="531"/>
        <item x="616"/>
        <item x="917"/>
        <item x="1085"/>
        <item x="676"/>
        <item x="1180"/>
        <item x="1295"/>
        <item x="405"/>
        <item x="1296"/>
        <item x="973"/>
        <item x="1352"/>
        <item x="230"/>
        <item x="547"/>
        <item x="581"/>
        <item x="139"/>
        <item x="358"/>
        <item x="286"/>
        <item x="361"/>
        <item x="732"/>
        <item x="962"/>
        <item x="227"/>
        <item x="1230"/>
        <item x="1232"/>
        <item x="1044"/>
        <item x="399"/>
        <item x="556"/>
        <item x="949"/>
        <item x="768"/>
        <item x="1242"/>
        <item x="225"/>
        <item x="947"/>
        <item x="335"/>
        <item x="769"/>
        <item x="725"/>
        <item x="858"/>
        <item x="1084"/>
        <item x="1138"/>
        <item x="977"/>
        <item x="201"/>
        <item x="981"/>
        <item x="1353"/>
        <item x="1133"/>
        <item x="1014"/>
        <item x="1214"/>
        <item x="1306"/>
        <item x="533"/>
        <item x="1246"/>
        <item x="795"/>
        <item x="235"/>
        <item x="215"/>
        <item x="97"/>
        <item x="1344"/>
        <item x="711"/>
        <item x="1191"/>
        <item x="688"/>
        <item x="1202"/>
        <item x="726"/>
        <item x="523"/>
        <item x="344"/>
        <item x="1274"/>
        <item x="1282"/>
        <item x="772"/>
        <item x="303"/>
        <item x="532"/>
        <item x="133"/>
        <item x="1299"/>
        <item x="237"/>
        <item x="619"/>
        <item x="310"/>
        <item x="309"/>
        <item x="1150"/>
        <item x="708"/>
        <item x="353"/>
        <item x="945"/>
        <item x="918"/>
        <item x="257"/>
        <item x="146"/>
        <item x="693"/>
        <item x="156"/>
        <item x="349"/>
        <item x="1307"/>
        <item x="315"/>
        <item x="766"/>
        <item x="552"/>
        <item x="524"/>
        <item x="233"/>
        <item x="1072"/>
        <item x="312"/>
        <item x="302"/>
        <item x="907"/>
        <item x="91"/>
        <item x="976"/>
        <item x="854"/>
        <item x="717"/>
        <item x="629"/>
        <item x="154"/>
        <item x="630"/>
        <item x="1003"/>
        <item x="507"/>
        <item x="894"/>
        <item x="228"/>
        <item x="385"/>
        <item x="763"/>
        <item x="51"/>
        <item x="529"/>
        <item x="862"/>
        <item x="1042"/>
        <item x="1099"/>
        <item x="1096"/>
        <item x="1284"/>
        <item x="514"/>
        <item x="943"/>
        <item x="534"/>
        <item x="710"/>
        <item x="963"/>
        <item x="479"/>
        <item x="713"/>
        <item x="184"/>
        <item x="1009"/>
        <item x="483"/>
        <item x="1087"/>
        <item x="625"/>
        <item x="1159"/>
        <item x="386"/>
        <item x="1348"/>
        <item x="1110"/>
        <item x="149"/>
        <item x="101"/>
        <item x="1143"/>
        <item x="404"/>
        <item x="1283"/>
        <item x="1333"/>
        <item x="445"/>
        <item x="402"/>
        <item x="971"/>
        <item x="329"/>
        <item x="520"/>
        <item x="979"/>
        <item x="851"/>
        <item x="1212"/>
        <item x="909"/>
        <item x="409"/>
        <item x="718"/>
        <item x="1129"/>
        <item x="220"/>
        <item x="636"/>
        <item x="712"/>
        <item x="407"/>
        <item x="553"/>
        <item x="669"/>
        <item x="1320"/>
        <item x="45"/>
        <item x="829"/>
        <item x="1177"/>
        <item x="634"/>
        <item x="590"/>
        <item x="880"/>
        <item x="561"/>
        <item x="494"/>
        <item x="593"/>
        <item x="1332"/>
        <item x="812"/>
        <item x="814"/>
        <item x="627"/>
        <item x="54"/>
        <item x="526"/>
        <item x="1039"/>
        <item x="441"/>
        <item x="536"/>
        <item x="1259"/>
        <item x="937"/>
        <item x="790"/>
        <item x="226"/>
        <item x="657"/>
        <item x="1351"/>
        <item x="1256"/>
        <item x="622"/>
        <item x="207"/>
        <item x="913"/>
        <item x="403"/>
        <item x="735"/>
        <item x="1204"/>
        <item x="885"/>
        <item x="668"/>
        <item x="439"/>
        <item x="1131"/>
        <item x="968"/>
        <item x="705"/>
        <item x="983"/>
        <item x="1281"/>
        <item x="1071"/>
        <item x="655"/>
        <item x="59"/>
        <item x="503"/>
        <item x="539"/>
        <item x="426"/>
        <item x="695"/>
        <item x="316"/>
        <item x="336"/>
        <item x="317"/>
        <item x="794"/>
        <item x="333"/>
        <item x="1002"/>
        <item x="1146"/>
        <item x="1139"/>
        <item x="699"/>
        <item x="997"/>
        <item x="716"/>
        <item x="93"/>
        <item x="1037"/>
        <item x="151"/>
        <item x="222"/>
        <item x="231"/>
        <item x="365"/>
        <item x="518"/>
        <item x="364"/>
        <item x="846"/>
        <item x="1305"/>
        <item x="47"/>
        <item x="436"/>
        <item x="341"/>
        <item x="519"/>
        <item x="806"/>
        <item x="158"/>
        <item x="559"/>
        <item x="1119"/>
        <item x="600"/>
        <item x="1024"/>
        <item x="750"/>
        <item x="948"/>
        <item x="1276"/>
        <item x="541"/>
        <item x="308"/>
        <item x="992"/>
        <item x="549"/>
        <item x="1207"/>
        <item x="357"/>
        <item x="802"/>
        <item x="356"/>
        <item x="709"/>
        <item x="993"/>
        <item x="87"/>
        <item x="80"/>
        <item x="544"/>
        <item x="490"/>
        <item x="551"/>
        <item x="159"/>
        <item x="318"/>
        <item x="331"/>
        <item x="1028"/>
        <item x="807"/>
        <item x="1079"/>
        <item x="42"/>
        <item x="135"/>
        <item x="337"/>
        <item x="557"/>
        <item x="1004"/>
        <item x="1060"/>
        <item x="411"/>
        <item x="1188"/>
        <item x="578"/>
        <item x="325"/>
        <item x="859"/>
        <item x="392"/>
        <item x="898"/>
        <item x="497"/>
        <item x="1190"/>
        <item x="872"/>
        <item x="1059"/>
        <item x="757"/>
        <item x="623"/>
        <item x="64"/>
        <item x="537"/>
        <item x="211"/>
        <item x="160"/>
        <item x="752"/>
        <item x="236"/>
        <item x="1018"/>
        <item x="1310"/>
        <item x="958"/>
        <item x="986"/>
        <item x="554"/>
        <item x="808"/>
        <item x="1301"/>
        <item x="920"/>
        <item x="543"/>
        <item x="522"/>
        <item x="1153"/>
        <item x="224"/>
        <item x="49"/>
        <item x="1114"/>
        <item x="730"/>
        <item x="736"/>
        <item x="1290"/>
        <item x="550"/>
        <item x="991"/>
        <item x="1291"/>
        <item x="129"/>
        <item x="437"/>
        <item x="99"/>
        <item x="104"/>
        <item x="397"/>
        <item x="626"/>
        <item x="77"/>
        <item x="801"/>
        <item x="1101"/>
        <item x="172"/>
        <item x="1331"/>
        <item x="1270"/>
        <item x="999"/>
        <item x="422"/>
        <item x="363"/>
        <item x="360"/>
        <item x="546"/>
        <item x="179"/>
        <item x="348"/>
        <item x="44"/>
        <item x="1058"/>
        <item x="780"/>
        <item x="528"/>
        <item x="95"/>
        <item x="389"/>
        <item x="683"/>
        <item x="148"/>
        <item x="238"/>
        <item x="825"/>
        <item x="870"/>
        <item x="1076"/>
        <item x="127"/>
        <item x="1102"/>
        <item x="876"/>
        <item x="548"/>
        <item x="1007"/>
        <item x="1116"/>
        <item x="68"/>
        <item x="143"/>
        <item x="346"/>
        <item x="311"/>
        <item x="980"/>
        <item x="1261"/>
        <item x="57"/>
        <item x="1036"/>
        <item x="702"/>
        <item x="1238"/>
        <item x="1140"/>
        <item x="995"/>
        <item x="342"/>
        <item x="799"/>
        <item x="424"/>
        <item x="620"/>
        <item x="192"/>
        <item x="234"/>
        <item x="1178"/>
        <item x="527"/>
        <item x="580"/>
        <item x="830"/>
        <item x="468"/>
        <item x="1287"/>
        <item x="1006"/>
        <item x="167"/>
        <item x="383"/>
        <item x="1355"/>
        <item x="525"/>
        <item x="960"/>
        <item x="515"/>
        <item x="624"/>
        <item x="52"/>
        <item x="500"/>
        <item x="956"/>
        <item x="1046"/>
        <item x="857"/>
        <item x="1073"/>
        <item x="137"/>
        <item x="803"/>
        <item x="121"/>
        <item x="1104"/>
        <item x="471"/>
        <item x="754"/>
        <item x="390"/>
        <item x="1095"/>
        <item x="89"/>
        <item x="987"/>
        <item x="902"/>
        <item x="1267"/>
        <item x="178"/>
        <item x="56"/>
        <item x="71"/>
        <item x="985"/>
        <item x="332"/>
        <item x="1311"/>
        <item x="781"/>
        <item x="63"/>
        <item x="572"/>
        <item x="882"/>
        <item x="1166"/>
        <item x="1061"/>
        <item x="673"/>
        <item x="661"/>
        <item x="256"/>
        <item x="427"/>
        <item x="921"/>
        <item x="212"/>
        <item x="853"/>
        <item x="521"/>
        <item x="1302"/>
        <item x="865"/>
        <item x="141"/>
        <item x="199"/>
        <item x="638"/>
        <item x="1022"/>
        <item x="61"/>
        <item x="218"/>
        <item x="323"/>
        <item x="756"/>
        <item x="464"/>
        <item x="1298"/>
        <item x="147"/>
        <item x="1156"/>
        <item x="161"/>
        <item x="50"/>
        <item x="974"/>
        <item x="583"/>
        <item x="567"/>
        <item x="187"/>
        <item x="423"/>
        <item x="874"/>
        <item x="131"/>
        <item x="259"/>
        <item x="989"/>
        <item x="347"/>
        <item x="888"/>
        <item x="254"/>
        <item x="164"/>
        <item x="936"/>
        <item x="723"/>
        <item x="1304"/>
        <item x="244"/>
        <item x="998"/>
        <item x="675"/>
        <item x="249"/>
        <item x="828"/>
        <item x="915"/>
        <item x="545"/>
        <item x="1011"/>
        <item x="425"/>
        <item x="321"/>
        <item x="208"/>
        <item x="984"/>
        <item x="165"/>
        <item x="205"/>
        <item x="255"/>
        <item x="1205"/>
        <item x="1255"/>
        <item x="162"/>
        <item x="48"/>
        <item x="843"/>
        <item x="967"/>
        <item x="428"/>
        <item x="461"/>
        <item x="1338"/>
        <item x="1047"/>
        <item x="150"/>
        <item x="382"/>
        <item x="265"/>
        <item x="680"/>
        <item x="764"/>
        <item x="1319"/>
        <item x="144"/>
        <item x="728"/>
        <item x="433"/>
        <item x="1137"/>
        <item x="320"/>
        <item x="387"/>
        <item x="420"/>
        <item x="53"/>
        <item x="1155"/>
        <item x="1000"/>
        <item x="327"/>
        <item x="86"/>
        <item x="1070"/>
        <item x="707"/>
        <item x="434"/>
        <item x="1289"/>
        <item x="175"/>
        <item x="788"/>
        <item x="1277"/>
        <item x="588"/>
        <item x="174"/>
        <item x="431"/>
        <item x="43"/>
        <item x="1347"/>
        <item x="1323"/>
        <item x="1040"/>
        <item x="1294"/>
        <item x="704"/>
        <item x="774"/>
        <item x="1335"/>
        <item x="535"/>
        <item x="1122"/>
        <item x="376"/>
        <item x="916"/>
        <item x="67"/>
        <item x="906"/>
        <item x="1318"/>
        <item x="890"/>
        <item x="58"/>
        <item x="421"/>
        <item x="177"/>
        <item x="117"/>
        <item x="338"/>
        <item x="366"/>
        <item x="1126"/>
        <item x="444"/>
        <item x="751"/>
        <item x="200"/>
        <item x="970"/>
        <item x="406"/>
        <item x="92"/>
        <item x="136"/>
        <item x="110"/>
        <item x="1083"/>
        <item x="452"/>
        <item x="472"/>
        <item x="1127"/>
        <item x="530"/>
        <item x="155"/>
        <item x="889"/>
        <item x="74"/>
        <item x="322"/>
        <item x="418"/>
        <item x="270"/>
        <item x="647"/>
        <item x="170"/>
        <item x="1027"/>
        <item x="14"/>
        <item x="194"/>
        <item x="824"/>
        <item x="722"/>
        <item x="1109"/>
        <item x="1346"/>
        <item x="140"/>
        <item x="1292"/>
        <item x="214"/>
        <item x="1001"/>
        <item x="777"/>
        <item x="1125"/>
        <item x="340"/>
        <item x="577"/>
        <item x="1142"/>
        <item x="994"/>
        <item x="152"/>
        <item x="660"/>
        <item x="106"/>
        <item x="415"/>
        <item x="274"/>
        <item x="46"/>
        <item x="394"/>
        <item x="343"/>
        <item x="374"/>
        <item x="659"/>
        <item x="153"/>
        <item x="1029"/>
        <item x="563"/>
        <item x="1111"/>
        <item x="5"/>
        <item x="975"/>
        <item x="1279"/>
        <item x="791"/>
        <item x="12"/>
        <item x="330"/>
        <item x="566"/>
        <item x="388"/>
        <item x="734"/>
        <item x="701"/>
        <item x="94"/>
        <item x="1179"/>
        <item x="651"/>
        <item x="457"/>
        <item x="130"/>
        <item x="538"/>
        <item x="1328"/>
        <item x="243"/>
        <item x="419"/>
        <item x="62"/>
        <item x="123"/>
        <item x="1340"/>
        <item x="1192"/>
        <item x="9"/>
        <item x="55"/>
        <item x="395"/>
        <item x="1088"/>
        <item x="119"/>
        <item x="1249"/>
        <item x="368"/>
        <item x="79"/>
        <item x="721"/>
        <item x="369"/>
        <item x="314"/>
        <item x="432"/>
        <item x="414"/>
        <item x="8"/>
        <item x="1089"/>
        <item x="3"/>
        <item x="112"/>
        <item x="1019"/>
        <item x="838"/>
        <item x="833"/>
        <item x="666"/>
        <item x="7"/>
        <item x="1330"/>
        <item x="88"/>
        <item x="108"/>
        <item x="1038"/>
        <item x="1093"/>
        <item x="540"/>
        <item x="96"/>
        <item x="990"/>
        <item x="1094"/>
        <item x="969"/>
        <item x="11"/>
        <item x="935"/>
        <item x="1325"/>
        <item x="564"/>
        <item x="1033"/>
        <item x="465"/>
        <item x="2"/>
        <item x="470"/>
        <item x="334"/>
        <item x="542"/>
        <item x="575"/>
        <item x="76"/>
        <item x="279"/>
        <item x="82"/>
        <item x="345"/>
        <item x="1091"/>
        <item x="700"/>
        <item x="1258"/>
        <item x="324"/>
        <item x="1078"/>
        <item x="413"/>
        <item x="582"/>
        <item x="957"/>
        <item x="157"/>
        <item x="760"/>
        <item x="83"/>
        <item x="134"/>
        <item x="297"/>
        <item x="169"/>
        <item x="73"/>
        <item x="125"/>
        <item x="741"/>
        <item x="835"/>
        <item x="114"/>
        <item x="100"/>
        <item x="816"/>
        <item x="1050"/>
        <item x="370"/>
        <item x="240"/>
        <item x="15"/>
        <item x="641"/>
        <item x="19"/>
        <item x="98"/>
        <item x="815"/>
        <item x="447"/>
        <item x="1297"/>
        <item x="656"/>
        <item x="1092"/>
        <item x="66"/>
        <item x="938"/>
        <item x="649"/>
        <item x="1"/>
        <item x="417"/>
        <item x="1080"/>
        <item x="574"/>
        <item x="84"/>
        <item x="378"/>
        <item x="834"/>
        <item x="448"/>
        <item x="17"/>
        <item x="128"/>
        <item x="13"/>
        <item x="1015"/>
        <item x="1343"/>
        <item x="1324"/>
        <item x="70"/>
        <item x="290"/>
        <item x="391"/>
        <item x="1327"/>
        <item x="950"/>
        <item x="1016"/>
        <item x="646"/>
        <item x="1141"/>
        <item x="1260"/>
        <item x="381"/>
        <item x="1062"/>
        <item x="569"/>
        <item x="18"/>
        <item x="1057"/>
        <item x="1354"/>
        <item x="653"/>
        <item x="90"/>
        <item x="855"/>
        <item x="451"/>
        <item x="860"/>
        <item x="823"/>
        <item x="371"/>
        <item x="430"/>
        <item x="251"/>
        <item x="1053"/>
        <item x="246"/>
        <item x="60"/>
        <item x="1012"/>
        <item x="739"/>
        <item x="37"/>
        <item x="142"/>
        <item x="23"/>
        <item x="954"/>
        <item x="4"/>
        <item x="1005"/>
        <item x="20"/>
        <item x="1066"/>
        <item x="820"/>
        <item x="796"/>
        <item x="1063"/>
        <item x="103"/>
        <item x="241"/>
        <item x="22"/>
        <item x="384"/>
        <item x="1068"/>
        <item x="27"/>
        <item x="28"/>
        <item x="576"/>
        <item x="565"/>
        <item x="770"/>
        <item x="749"/>
        <item x="1052"/>
        <item x="34"/>
        <item x="640"/>
        <item x="410"/>
        <item x="579"/>
        <item x="861"/>
        <item x="258"/>
        <item x="1263"/>
        <item x="988"/>
        <item x="26"/>
        <item x="173"/>
        <item x="759"/>
        <item x="1045"/>
        <item x="959"/>
        <item x="951"/>
        <item x="1081"/>
        <item x="562"/>
        <item x="24"/>
        <item x="831"/>
        <item x="163"/>
        <item x="652"/>
        <item x="955"/>
        <item x="762"/>
        <item x="33"/>
        <item x="379"/>
        <item x="252"/>
        <item x="1067"/>
        <item x="442"/>
        <item x="30"/>
        <item x="35"/>
        <item x="748"/>
        <item x="396"/>
        <item x="242"/>
        <item x="41"/>
        <item x="247"/>
        <item x="767"/>
        <item x="453"/>
        <item x="38"/>
        <item x="1030"/>
        <item x="744"/>
        <item x="740"/>
        <item x="939"/>
        <item x="29"/>
        <item x="284"/>
        <item x="168"/>
        <item x="429"/>
        <item x="720"/>
        <item x="738"/>
        <item x="373"/>
        <item x="587"/>
        <item x="458"/>
        <item x="326"/>
        <item x="124"/>
        <item x="393"/>
        <item x="765"/>
        <item x="40"/>
        <item x="301"/>
        <item x="102"/>
        <item x="1008"/>
        <item x="952"/>
        <item x="643"/>
        <item x="253"/>
        <item x="852"/>
        <item x="263"/>
        <item x="654"/>
        <item x="786"/>
        <item x="856"/>
        <item x="118"/>
        <item x="262"/>
        <item x="586"/>
        <item x="319"/>
        <item x="456"/>
        <item x="844"/>
        <item x="1034"/>
        <item x="1049"/>
        <item x="65"/>
        <item x="138"/>
        <item x="438"/>
        <item x="570"/>
        <item x="927"/>
        <item x="1048"/>
        <item x="166"/>
        <item x="1010"/>
        <item x="248"/>
        <item x="107"/>
        <item x="926"/>
        <item x="328"/>
        <item x="924"/>
        <item x="1154"/>
        <item x="109"/>
        <item x="1123"/>
        <item x="832"/>
        <item x="416"/>
        <item x="585"/>
        <item x="261"/>
        <item x="412"/>
        <item x="176"/>
        <item x="842"/>
        <item x="745"/>
        <item x="724"/>
        <item x="804"/>
        <item x="942"/>
        <item x="639"/>
        <item x="775"/>
        <item x="1056"/>
        <item x="1112"/>
        <item x="819"/>
        <item x="145"/>
        <item x="797"/>
        <item x="115"/>
        <item x="644"/>
        <item x="81"/>
        <item x="443"/>
        <item x="789"/>
        <item x="934"/>
        <item x="785"/>
        <item x="132"/>
        <item x="798"/>
        <item x="435"/>
        <item x="805"/>
        <item x="571"/>
        <item x="113"/>
        <item x="665"/>
        <item x="116"/>
        <item x="773"/>
        <item x="1128"/>
        <item x="105"/>
        <item x="787"/>
        <item x="440"/>
        <item x="822"/>
        <item x="1124"/>
        <item x="367"/>
        <item x="784"/>
        <item x="800"/>
        <item x="645"/>
        <item x="1113"/>
        <item x="706"/>
        <item x="817"/>
        <item x="375"/>
        <item x="122"/>
        <item x="171"/>
        <item x="863"/>
        <item x="940"/>
        <item x="75"/>
        <item x="380"/>
        <item x="372"/>
        <item x="845"/>
        <item x="664"/>
        <item x="792"/>
        <item x="377"/>
        <item x="1026"/>
        <item x="1090"/>
        <item x="866"/>
        <item x="663"/>
        <item x="1025"/>
        <item x="78"/>
        <item x="111"/>
        <item x="1017"/>
        <item x="776"/>
        <item x="925"/>
        <item x="573"/>
        <item x="1020"/>
        <item x="239"/>
        <item x="847"/>
        <item x="747"/>
        <item x="743"/>
        <item x="758"/>
        <item x="72"/>
        <item x="662"/>
        <item x="85"/>
        <item x="466"/>
        <item x="69"/>
        <item x="932"/>
        <item x="120"/>
        <item x="821"/>
        <item x="818"/>
        <item x="584"/>
        <item x="1023"/>
        <item x="778"/>
        <item x="650"/>
        <item x="864"/>
        <item x="250"/>
        <item x="793"/>
        <item x="941"/>
        <item x="849"/>
        <item x="1021"/>
        <item x="260"/>
        <item x="463"/>
        <item x="703"/>
        <item x="850"/>
        <item x="469"/>
        <item x="446"/>
        <item x="931"/>
        <item x="1055"/>
        <item x="761"/>
        <item x="449"/>
        <item x="848"/>
        <item x="467"/>
        <item x="783"/>
        <item x="782"/>
        <item x="1064"/>
        <item x="568"/>
        <item x="1051"/>
        <item x="1065"/>
        <item x="462"/>
        <item x="779"/>
        <item x="245"/>
        <item x="126"/>
        <item x="930"/>
        <item x="953"/>
        <item x="928"/>
        <item x="642"/>
        <item x="450"/>
        <item x="1069"/>
        <item x="589"/>
        <item x="473"/>
        <item x="264"/>
        <item x="0"/>
        <item x="10"/>
        <item x="475"/>
        <item x="1054"/>
        <item x="1031"/>
        <item x="648"/>
        <item x="6"/>
        <item x="474"/>
        <item x="746"/>
        <item x="933"/>
        <item x="454"/>
        <item x="929"/>
        <item x="1035"/>
        <item x="460"/>
        <item x="455"/>
        <item x="1032"/>
        <item x="459"/>
        <item x="667"/>
        <item x="31"/>
        <item x="16"/>
        <item x="742"/>
        <item x="36"/>
        <item x="21"/>
        <item x="32"/>
        <item x="25"/>
        <item x="39"/>
        <item t="default"/>
      </items>
    </pivotField>
    <pivotField numFmtId="9" showAll="0">
      <items count="23">
        <item x="14"/>
        <item x="11"/>
        <item x="7"/>
        <item x="6"/>
        <item x="12"/>
        <item x="3"/>
        <item x="1"/>
        <item x="10"/>
        <item x="2"/>
        <item x="5"/>
        <item x="15"/>
        <item x="8"/>
        <item x="18"/>
        <item x="4"/>
        <item x="13"/>
        <item x="21"/>
        <item x="0"/>
        <item x="17"/>
        <item x="9"/>
        <item x="20"/>
        <item x="16"/>
        <item x="19"/>
        <item t="default"/>
      </items>
    </pivotField>
    <pivotField showAll="0">
      <items count="15">
        <item sd="0" x="0"/>
        <item sd="0" x="1"/>
        <item x="2"/>
        <item sd="0" x="3"/>
        <item sd="0" x="4"/>
        <item sd="0" x="5"/>
        <item sd="0" x="6"/>
        <item sd="0" x="7"/>
        <item sd="0" x="8"/>
        <item sd="0" x="9"/>
        <item sd="0" x="10"/>
        <item sd="0" x="11"/>
        <item sd="0" x="12"/>
        <item sd="0" x="13"/>
        <item t="default"/>
      </items>
    </pivotField>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8" baseField="0" baseItem="0" numFmtId="37"/>
  </dataFields>
  <formats count="3">
    <format dxfId="122">
      <pivotArea outline="0" collapsedLevelsAreSubtotals="1" fieldPosition="0"/>
    </format>
    <format dxfId="123">
      <pivotArea outline="0" collapsedLevelsAreSubtotals="1" fieldPosition="0"/>
    </format>
    <format dxfId="121">
      <pivotArea outline="0" collapsedLevelsAreSubtotals="1" fieldPosition="0"/>
    </format>
  </formats>
  <pivotTableStyleInfo name="PivotStyleLight16" showRowHeaders="1" showColHeaders="1" showRowStripes="0" showColStripes="0" showLastColumn="1"/>
  <filters count="1">
    <filter fld="2" type="dateBetween" evalOrder="-1" id="72"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8392CC-91E3-4388-9EDB-8C248311B53A}" name="PivotTable2"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8:B21" firstHeaderRow="1" firstDataRow="1" firstDataCol="1"/>
  <pivotFields count="13">
    <pivotField showAll="0">
      <items count="5">
        <item x="1"/>
        <item x="3"/>
        <item x="2"/>
        <item x="0"/>
        <item t="default"/>
      </items>
    </pivotField>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8" showAll="0"/>
    <pivotField numFmtId="3" showAll="0">
      <items count="87">
        <item x="60"/>
        <item x="53"/>
        <item x="51"/>
        <item x="42"/>
        <item x="61"/>
        <item x="39"/>
        <item x="36"/>
        <item x="58"/>
        <item x="43"/>
        <item x="85"/>
        <item x="37"/>
        <item x="50"/>
        <item x="41"/>
        <item x="77"/>
        <item x="38"/>
        <item x="83"/>
        <item x="44"/>
        <item x="84"/>
        <item x="35"/>
        <item x="69"/>
        <item x="49"/>
        <item x="81"/>
        <item x="46"/>
        <item x="71"/>
        <item x="45"/>
        <item x="48"/>
        <item x="79"/>
        <item x="47"/>
        <item x="59"/>
        <item x="33"/>
        <item x="52"/>
        <item x="32"/>
        <item x="54"/>
        <item x="34"/>
        <item x="40"/>
        <item x="24"/>
        <item x="65"/>
        <item x="28"/>
        <item x="63"/>
        <item x="21"/>
        <item x="82"/>
        <item x="31"/>
        <item x="76"/>
        <item x="25"/>
        <item x="68"/>
        <item x="23"/>
        <item x="80"/>
        <item x="26"/>
        <item x="70"/>
        <item x="22"/>
        <item x="74"/>
        <item x="20"/>
        <item x="78"/>
        <item x="27"/>
        <item x="57"/>
        <item x="30"/>
        <item x="66"/>
        <item x="29"/>
        <item x="67"/>
        <item x="9"/>
        <item x="64"/>
        <item x="6"/>
        <item x="2"/>
        <item x="62"/>
        <item x="10"/>
        <item x="3"/>
        <item x="19"/>
        <item x="8"/>
        <item x="75"/>
        <item x="5"/>
        <item x="18"/>
        <item x="1"/>
        <item x="72"/>
        <item x="13"/>
        <item x="73"/>
        <item x="11"/>
        <item x="55"/>
        <item x="15"/>
        <item x="14"/>
        <item x="56"/>
        <item x="17"/>
        <item x="16"/>
        <item x="0"/>
        <item x="7"/>
        <item x="4"/>
        <item x="12"/>
        <item t="default"/>
      </items>
    </pivotField>
    <pivotField dataField="1" numFmtId="6" showAll="0">
      <items count="759">
        <item x="363"/>
        <item x="376"/>
        <item x="315"/>
        <item x="368"/>
        <item x="377"/>
        <item x="709"/>
        <item x="184"/>
        <item x="702"/>
        <item x="374"/>
        <item x="360"/>
        <item x="711"/>
        <item x="401"/>
        <item x="704"/>
        <item x="693"/>
        <item x="364"/>
        <item x="678"/>
        <item x="182"/>
        <item x="375"/>
        <item x="312"/>
        <item x="701"/>
        <item x="660"/>
        <item x="369"/>
        <item x="317"/>
        <item x="677"/>
        <item x="327"/>
        <item x="659"/>
        <item x="378"/>
        <item x="662"/>
        <item x="178"/>
        <item x="309"/>
        <item x="323"/>
        <item x="713"/>
        <item x="538"/>
        <item x="328"/>
        <item x="125"/>
        <item x="661"/>
        <item x="682"/>
        <item x="326"/>
        <item x="367"/>
        <item x="685"/>
        <item x="699"/>
        <item x="316"/>
        <item x="372"/>
        <item x="667"/>
        <item x="643"/>
        <item x="122"/>
        <item x="698"/>
        <item x="670"/>
        <item x="319"/>
        <item x="514"/>
        <item x="666"/>
        <item x="686"/>
        <item x="721"/>
        <item x="324"/>
        <item x="620"/>
        <item x="706"/>
        <item x="644"/>
        <item x="185"/>
        <item x="362"/>
        <item x="692"/>
        <item x="675"/>
        <item x="669"/>
        <item x="672"/>
        <item x="529"/>
        <item x="379"/>
        <item x="118"/>
        <item x="366"/>
        <item x="697"/>
        <item x="311"/>
        <item x="314"/>
        <item x="648"/>
        <item x="626"/>
        <item x="189"/>
        <item x="505"/>
        <item x="650"/>
        <item x="180"/>
        <item x="469"/>
        <item x="656"/>
        <item x="653"/>
        <item x="330"/>
        <item x="628"/>
        <item x="128"/>
        <item x="399"/>
        <item x="525"/>
        <item x="641"/>
        <item x="731"/>
        <item x="181"/>
        <item x="673"/>
        <item x="694"/>
        <item x="143"/>
        <item x="472"/>
        <item x="524"/>
        <item x="406"/>
        <item x="521"/>
        <item x="684"/>
        <item x="310"/>
        <item x="321"/>
        <item x="318"/>
        <item x="640"/>
        <item x="179"/>
        <item x="389"/>
        <item x="502"/>
        <item x="541"/>
        <item x="391"/>
        <item x="746"/>
        <item x="135"/>
        <item x="320"/>
        <item x="373"/>
        <item x="668"/>
        <item x="387"/>
        <item x="520"/>
        <item x="515"/>
        <item x="382"/>
        <item x="126"/>
        <item x="398"/>
        <item x="388"/>
        <item x="708"/>
        <item x="696"/>
        <item x="474"/>
        <item x="120"/>
        <item x="121"/>
        <item x="545"/>
        <item x="134"/>
        <item x="527"/>
        <item x="654"/>
        <item x="604"/>
        <item x="190"/>
        <item x="512"/>
        <item x="370"/>
        <item x="540"/>
        <item x="188"/>
        <item x="651"/>
        <item x="501"/>
        <item x="533"/>
        <item x="649"/>
        <item x="714"/>
        <item x="393"/>
        <item x="605"/>
        <item x="688"/>
        <item x="131"/>
        <item x="622"/>
        <item x="504"/>
        <item x="634"/>
        <item x="690"/>
        <item x="546"/>
        <item x="124"/>
        <item x="395"/>
        <item x="710"/>
        <item x="712"/>
        <item x="636"/>
        <item x="523"/>
        <item x="510"/>
        <item x="633"/>
        <item x="700"/>
        <item x="718"/>
        <item x="603"/>
        <item x="703"/>
        <item x="625"/>
        <item x="119"/>
        <item x="117"/>
        <item x="623"/>
        <item x="489"/>
        <item x="145"/>
        <item x="663"/>
        <item x="756"/>
        <item x="683"/>
        <item x="624"/>
        <item x="329"/>
        <item x="619"/>
        <item x="123"/>
        <item x="322"/>
        <item x="532"/>
        <item x="680"/>
        <item x="177"/>
        <item x="471"/>
        <item x="726"/>
        <item x="202"/>
        <item x="187"/>
        <item x="509"/>
        <item x="627"/>
        <item x="536"/>
        <item x="407"/>
        <item x="346"/>
        <item x="676"/>
        <item x="380"/>
        <item x="405"/>
        <item x="130"/>
        <item x="544"/>
        <item x="390"/>
        <item x="486"/>
        <item x="127"/>
        <item x="133"/>
        <item x="531"/>
        <item x="165"/>
        <item x="507"/>
        <item x="658"/>
        <item x="588"/>
        <item x="201"/>
        <item x="637"/>
        <item x="552"/>
        <item x="488"/>
        <item x="535"/>
        <item x="671"/>
        <item x="348"/>
        <item x="147"/>
        <item x="200"/>
        <item x="513"/>
        <item x="263"/>
        <item x="206"/>
        <item x="427"/>
        <item x="116"/>
        <item x="371"/>
        <item x="707"/>
        <item x="589"/>
        <item x="142"/>
        <item x="396"/>
        <item x="613"/>
        <item x="555"/>
        <item x="233"/>
        <item x="164"/>
        <item x="611"/>
        <item x="642"/>
        <item x="730"/>
        <item x="194"/>
        <item x="716"/>
        <item x="386"/>
        <item x="163"/>
        <item x="385"/>
        <item x="342"/>
        <item x="331"/>
        <item x="198"/>
        <item x="139"/>
        <item x="548"/>
        <item x="383"/>
        <item x="695"/>
        <item x="140"/>
        <item x="559"/>
        <item x="652"/>
        <item x="161"/>
        <item x="340"/>
        <item x="159"/>
        <item x="681"/>
        <item x="556"/>
        <item x="341"/>
        <item x="629"/>
        <item x="554"/>
        <item x="345"/>
        <item x="149"/>
        <item x="392"/>
        <item x="199"/>
        <item x="334"/>
        <item x="137"/>
        <item x="571"/>
        <item x="691"/>
        <item x="156"/>
        <item x="343"/>
        <item x="724"/>
        <item x="167"/>
        <item x="146"/>
        <item x="192"/>
        <item x="665"/>
        <item x="409"/>
        <item x="408"/>
        <item x="687"/>
        <item x="727"/>
        <item x="614"/>
        <item x="169"/>
        <item x="384"/>
        <item x="657"/>
        <item x="518"/>
        <item x="151"/>
        <item x="160"/>
        <item x="570"/>
        <item x="543"/>
        <item x="173"/>
        <item x="612"/>
        <item x="497"/>
        <item x="743"/>
        <item x="144"/>
        <item x="132"/>
        <item x="752"/>
        <item x="639"/>
        <item x="333"/>
        <item x="209"/>
        <item x="240"/>
        <item x="205"/>
        <item x="534"/>
        <item x="558"/>
        <item x="155"/>
        <item x="394"/>
        <item x="361"/>
        <item x="325"/>
        <item x="153"/>
        <item x="490"/>
        <item x="344"/>
        <item x="449"/>
        <item x="234"/>
        <item x="722"/>
        <item x="496"/>
        <item x="720"/>
        <item x="574"/>
        <item x="539"/>
        <item x="737"/>
        <item x="508"/>
        <item x="157"/>
        <item x="191"/>
        <item x="482"/>
        <item x="735"/>
        <item x="313"/>
        <item x="410"/>
        <item x="736"/>
        <item x="255"/>
        <item x="755"/>
        <item x="575"/>
        <item x="451"/>
        <item x="207"/>
        <item x="166"/>
        <item x="549"/>
        <item x="647"/>
        <item x="522"/>
        <item x="585"/>
        <item x="560"/>
        <item x="152"/>
        <item x="450"/>
        <item x="537"/>
        <item x="203"/>
        <item x="528"/>
        <item x="347"/>
        <item x="635"/>
        <item x="400"/>
        <item x="365"/>
        <item x="447"/>
        <item x="235"/>
        <item x="511"/>
        <item x="646"/>
        <item x="172"/>
        <item x="557"/>
        <item x="749"/>
        <item x="237"/>
        <item x="136"/>
        <item x="596"/>
        <item x="148"/>
        <item x="212"/>
        <item x="470"/>
        <item x="473"/>
        <item x="689"/>
        <item x="516"/>
        <item x="236"/>
        <item x="47"/>
        <item x="498"/>
        <item x="499"/>
        <item x="526"/>
        <item x="335"/>
        <item x="354"/>
        <item x="595"/>
        <item x="542"/>
        <item x="725"/>
        <item x="158"/>
        <item x="355"/>
        <item x="569"/>
        <item x="210"/>
        <item x="138"/>
        <item x="655"/>
        <item x="740"/>
        <item x="757"/>
        <item x="193"/>
        <item x="162"/>
        <item x="262"/>
        <item x="238"/>
        <item x="421"/>
        <item x="397"/>
        <item x="43"/>
        <item x="564"/>
        <item x="115"/>
        <item x="466"/>
        <item x="503"/>
        <item x="150"/>
        <item x="553"/>
        <item x="732"/>
        <item x="46"/>
        <item x="208"/>
        <item x="42"/>
        <item x="609"/>
        <item x="183"/>
        <item x="751"/>
        <item x="519"/>
        <item x="381"/>
        <item x="39"/>
        <item x="223"/>
        <item x="715"/>
        <item x="154"/>
        <item x="597"/>
        <item x="679"/>
        <item x="336"/>
        <item x="495"/>
        <item x="602"/>
        <item x="168"/>
        <item x="338"/>
        <item x="256"/>
        <item x="621"/>
        <item x="467"/>
        <item x="530"/>
        <item x="728"/>
        <item x="45"/>
        <item x="464"/>
        <item x="739"/>
        <item x="351"/>
        <item x="563"/>
        <item x="664"/>
        <item x="598"/>
        <item x="50"/>
        <item x="218"/>
        <item x="493"/>
        <item x="264"/>
        <item x="239"/>
        <item x="420"/>
        <item x="41"/>
        <item x="196"/>
        <item x="747"/>
        <item x="357"/>
        <item x="111"/>
        <item x="468"/>
        <item x="480"/>
        <item x="506"/>
        <item x="631"/>
        <item x="54"/>
        <item x="457"/>
        <item x="53"/>
        <item x="293"/>
        <item x="141"/>
        <item x="227"/>
        <item x="70"/>
        <item x="339"/>
        <item x="719"/>
        <item x="51"/>
        <item x="251"/>
        <item x="332"/>
        <item x="356"/>
        <item x="729"/>
        <item x="48"/>
        <item x="195"/>
        <item x="645"/>
        <item x="487"/>
        <item x="52"/>
        <item x="217"/>
        <item x="568"/>
        <item x="58"/>
        <item x="289"/>
        <item x="402"/>
        <item x="459"/>
        <item x="359"/>
        <item x="80"/>
        <item x="565"/>
        <item x="587"/>
        <item x="261"/>
        <item x="426"/>
        <item x="723"/>
        <item x="56"/>
        <item x="287"/>
        <item x="59"/>
        <item x="219"/>
        <item x="278"/>
        <item x="67"/>
        <item x="224"/>
        <item x="186"/>
        <item x="175"/>
        <item x="231"/>
        <item x="744"/>
        <item x="79"/>
        <item x="460"/>
        <item x="403"/>
        <item x="170"/>
        <item x="481"/>
        <item x="174"/>
        <item x="610"/>
        <item x="517"/>
        <item x="62"/>
        <item x="250"/>
        <item x="579"/>
        <item x="129"/>
        <item x="44"/>
        <item x="253"/>
        <item x="630"/>
        <item x="741"/>
        <item x="753"/>
        <item x="591"/>
        <item x="61"/>
        <item x="252"/>
        <item x="404"/>
        <item x="446"/>
        <item x="566"/>
        <item x="112"/>
        <item x="578"/>
        <item x="547"/>
        <item x="197"/>
        <item x="422"/>
        <item x="74"/>
        <item x="349"/>
        <item x="705"/>
        <item x="738"/>
        <item x="66"/>
        <item x="456"/>
        <item x="580"/>
        <item x="733"/>
        <item x="40"/>
        <item x="254"/>
        <item x="277"/>
        <item x="745"/>
        <item x="76"/>
        <item x="674"/>
        <item x="260"/>
        <item x="55"/>
        <item x="584"/>
        <item x="82"/>
        <item x="259"/>
        <item x="455"/>
        <item x="615"/>
        <item x="292"/>
        <item x="717"/>
        <item x="462"/>
        <item x="77"/>
        <item x="211"/>
        <item x="221"/>
        <item x="204"/>
        <item x="632"/>
        <item x="73"/>
        <item x="220"/>
        <item x="492"/>
        <item x="461"/>
        <item x="279"/>
        <item x="85"/>
        <item x="586"/>
        <item x="618"/>
        <item x="748"/>
        <item x="742"/>
        <item x="337"/>
        <item x="562"/>
        <item x="425"/>
        <item x="225"/>
        <item x="290"/>
        <item x="49"/>
        <item x="248"/>
        <item x="304"/>
        <item x="214"/>
        <item x="228"/>
        <item x="573"/>
        <item x="734"/>
        <item x="88"/>
        <item x="465"/>
        <item x="222"/>
        <item x="606"/>
        <item x="11"/>
        <item x="215"/>
        <item x="577"/>
        <item x="78"/>
        <item x="303"/>
        <item x="418"/>
        <item x="244"/>
        <item x="57"/>
        <item x="754"/>
        <item x="353"/>
        <item x="8"/>
        <item x="105"/>
        <item x="305"/>
        <item x="90"/>
        <item x="226"/>
        <item x="69"/>
        <item x="232"/>
        <item x="494"/>
        <item x="440"/>
        <item x="7"/>
        <item x="485"/>
        <item x="3"/>
        <item x="281"/>
        <item x="265"/>
        <item x="104"/>
        <item x="419"/>
        <item x="750"/>
        <item x="75"/>
        <item x="306"/>
        <item x="87"/>
        <item x="608"/>
        <item x="216"/>
        <item x="599"/>
        <item x="448"/>
        <item x="638"/>
        <item x="567"/>
        <item x="491"/>
        <item x="352"/>
        <item x="101"/>
        <item x="607"/>
        <item x="2"/>
        <item x="257"/>
        <item x="428"/>
        <item x="243"/>
        <item x="441"/>
        <item x="72"/>
        <item x="229"/>
        <item x="500"/>
        <item x="113"/>
        <item x="280"/>
        <item x="463"/>
        <item x="71"/>
        <item x="302"/>
        <item x="65"/>
        <item x="81"/>
        <item x="249"/>
        <item x="476"/>
        <item x="106"/>
        <item x="561"/>
        <item x="17"/>
        <item x="300"/>
        <item x="590"/>
        <item x="475"/>
        <item x="100"/>
        <item x="60"/>
        <item x="285"/>
        <item x="572"/>
        <item x="275"/>
        <item x="274"/>
        <item x="92"/>
        <item x="454"/>
        <item x="242"/>
        <item x="83"/>
        <item x="230"/>
        <item x="358"/>
        <item x="63"/>
        <item x="284"/>
        <item x="245"/>
        <item x="6"/>
        <item x="276"/>
        <item x="350"/>
        <item x="114"/>
        <item x="109"/>
        <item x="258"/>
        <item x="616"/>
        <item x="291"/>
        <item x="10"/>
        <item x="171"/>
        <item x="458"/>
        <item x="68"/>
        <item x="415"/>
        <item x="273"/>
        <item x="84"/>
        <item x="176"/>
        <item x="444"/>
        <item x="592"/>
        <item x="13"/>
        <item x="452"/>
        <item x="213"/>
        <item x="443"/>
        <item x="30"/>
        <item x="288"/>
        <item x="64"/>
        <item x="483"/>
        <item x="431"/>
        <item x="269"/>
        <item x="430"/>
        <item x="107"/>
        <item x="14"/>
        <item x="301"/>
        <item x="424"/>
        <item x="1"/>
        <item x="93"/>
        <item x="35"/>
        <item x="247"/>
        <item x="411"/>
        <item x="246"/>
        <item x="16"/>
        <item x="12"/>
        <item x="414"/>
        <item x="97"/>
        <item x="37"/>
        <item x="282"/>
        <item x="18"/>
        <item x="103"/>
        <item x="241"/>
        <item x="429"/>
        <item x="34"/>
        <item x="4"/>
        <item x="296"/>
        <item x="102"/>
        <item x="600"/>
        <item x="417"/>
        <item x="286"/>
        <item x="21"/>
        <item x="413"/>
        <item x="25"/>
        <item x="99"/>
        <item x="86"/>
        <item x="110"/>
        <item x="550"/>
        <item x="98"/>
        <item x="484"/>
        <item x="24"/>
        <item x="31"/>
        <item x="268"/>
        <item x="270"/>
        <item x="576"/>
        <item x="299"/>
        <item x="89"/>
        <item x="601"/>
        <item x="38"/>
        <item x="108"/>
        <item x="294"/>
        <item x="445"/>
        <item x="307"/>
        <item x="423"/>
        <item x="0"/>
        <item x="272"/>
        <item x="453"/>
        <item x="9"/>
        <item x="308"/>
        <item x="593"/>
        <item x="91"/>
        <item x="436"/>
        <item x="581"/>
        <item x="617"/>
        <item x="94"/>
        <item x="5"/>
        <item x="479"/>
        <item x="95"/>
        <item x="416"/>
        <item x="283"/>
        <item x="412"/>
        <item x="551"/>
        <item x="295"/>
        <item x="96"/>
        <item x="19"/>
        <item x="583"/>
        <item x="271"/>
        <item x="267"/>
        <item x="435"/>
        <item x="594"/>
        <item x="266"/>
        <item x="442"/>
        <item x="22"/>
        <item x="297"/>
        <item x="27"/>
        <item x="32"/>
        <item x="439"/>
        <item x="434"/>
        <item x="26"/>
        <item x="437"/>
        <item x="28"/>
        <item x="478"/>
        <item x="298"/>
        <item x="15"/>
        <item x="477"/>
        <item x="33"/>
        <item x="20"/>
        <item x="582"/>
        <item x="29"/>
        <item x="23"/>
        <item x="36"/>
        <item x="438"/>
        <item x="433"/>
        <item x="432"/>
        <item t="default"/>
      </items>
    </pivotField>
    <pivotField numFmtId="6" showAll="0">
      <items count="1357">
        <item x="595"/>
        <item x="1264"/>
        <item x="613"/>
        <item x="485"/>
        <item x="1234"/>
        <item x="614"/>
        <item x="603"/>
        <item x="599"/>
        <item x="275"/>
        <item x="1237"/>
        <item x="612"/>
        <item x="1228"/>
        <item x="1215"/>
        <item x="1222"/>
        <item x="610"/>
        <item x="592"/>
        <item x="598"/>
        <item x="1266"/>
        <item x="1225"/>
        <item x="1185"/>
        <item x="492"/>
        <item x="489"/>
        <item x="1220"/>
        <item x="611"/>
        <item x="482"/>
        <item x="273"/>
        <item x="1187"/>
        <item x="604"/>
        <item x="596"/>
        <item x="1184"/>
        <item x="1285"/>
        <item x="488"/>
        <item x="597"/>
        <item x="509"/>
        <item x="672"/>
        <item x="1241"/>
        <item x="617"/>
        <item x="1163"/>
        <item x="510"/>
        <item x="1265"/>
        <item x="508"/>
        <item x="1186"/>
        <item x="477"/>
        <item x="1308"/>
        <item x="505"/>
        <item x="1162"/>
        <item x="486"/>
        <item x="1210"/>
        <item x="278"/>
        <item x="1194"/>
        <item x="267"/>
        <item x="487"/>
        <item x="1221"/>
        <item x="602"/>
        <item x="1199"/>
        <item x="493"/>
        <item x="698"/>
        <item x="671"/>
        <item x="1300"/>
        <item x="911"/>
        <item x="506"/>
        <item x="1229"/>
        <item x="1193"/>
        <item x="190"/>
        <item x="1165"/>
        <item x="1316"/>
        <item x="594"/>
        <item x="1134"/>
        <item x="1198"/>
        <item x="1314"/>
        <item x="1247"/>
        <item x="1200"/>
        <item x="1223"/>
        <item x="481"/>
        <item x="609"/>
        <item x="1219"/>
        <item x="1168"/>
        <item x="591"/>
        <item x="1252"/>
        <item x="1339"/>
        <item x="1309"/>
        <item x="480"/>
        <item x="484"/>
        <item x="1182"/>
        <item x="1175"/>
        <item x="1135"/>
        <item x="186"/>
        <item x="1172"/>
        <item x="686"/>
        <item x="685"/>
        <item x="884"/>
        <item x="1167"/>
        <item x="674"/>
        <item x="1213"/>
        <item x="901"/>
        <item x="684"/>
        <item x="1315"/>
        <item x="513"/>
        <item x="618"/>
        <item x="294"/>
        <item x="601"/>
        <item x="1286"/>
        <item x="1136"/>
        <item x="295"/>
        <item x="605"/>
        <item x="1236"/>
        <item x="1171"/>
        <item x="1253"/>
        <item x="496"/>
        <item x="1181"/>
        <item x="1268"/>
        <item x="476"/>
        <item x="1235"/>
        <item x="282"/>
        <item x="873"/>
        <item x="1201"/>
        <item x="1145"/>
        <item x="271"/>
        <item x="1195"/>
        <item x="1151"/>
        <item x="182"/>
        <item x="1227"/>
        <item x="478"/>
        <item x="502"/>
        <item x="491"/>
        <item x="292"/>
        <item x="964"/>
        <item x="1209"/>
        <item x="193"/>
        <item x="495"/>
        <item x="1173"/>
        <item x="1144"/>
        <item x="1164"/>
        <item x="501"/>
        <item x="1216"/>
        <item x="1336"/>
        <item x="276"/>
        <item x="1169"/>
        <item x="1107"/>
        <item x="729"/>
        <item x="1148"/>
        <item x="896"/>
        <item x="1269"/>
        <item x="277"/>
        <item x="1226"/>
        <item x="811"/>
        <item x="1157"/>
        <item x="912"/>
        <item x="731"/>
        <item x="1197"/>
        <item x="1233"/>
        <item x="1218"/>
        <item x="1326"/>
        <item x="606"/>
        <item x="678"/>
        <item x="1244"/>
        <item x="1108"/>
        <item x="512"/>
        <item x="355"/>
        <item x="733"/>
        <item x="897"/>
        <item x="1132"/>
        <item x="268"/>
        <item x="679"/>
        <item x="1160"/>
        <item x="914"/>
        <item x="283"/>
        <item x="1349"/>
        <item x="1321"/>
        <item x="670"/>
        <item x="1275"/>
        <item x="272"/>
        <item x="607"/>
        <item x="1170"/>
        <item x="1176"/>
        <item x="737"/>
        <item x="727"/>
        <item x="966"/>
        <item x="892"/>
        <item x="210"/>
        <item x="813"/>
        <item x="691"/>
        <item x="1106"/>
        <item x="1243"/>
        <item x="886"/>
        <item x="1257"/>
        <item x="893"/>
        <item x="621"/>
        <item x="191"/>
        <item x="1217"/>
        <item x="1208"/>
        <item x="1245"/>
        <item x="499"/>
        <item x="810"/>
        <item x="1130"/>
        <item x="682"/>
        <item x="633"/>
        <item x="869"/>
        <item x="1211"/>
        <item x="185"/>
        <item x="996"/>
        <item x="198"/>
        <item x="899"/>
        <item x="1231"/>
        <item x="1350"/>
        <item x="1224"/>
        <item x="900"/>
        <item x="352"/>
        <item x="517"/>
        <item x="281"/>
        <item x="1149"/>
        <item x="1248"/>
        <item x="868"/>
        <item x="904"/>
        <item x="1147"/>
        <item x="1303"/>
        <item x="229"/>
        <item x="504"/>
        <item x="910"/>
        <item x="269"/>
        <item x="1203"/>
        <item x="196"/>
        <item x="871"/>
        <item x="1312"/>
        <item x="400"/>
        <item x="697"/>
        <item x="635"/>
        <item x="189"/>
        <item x="280"/>
        <item x="1240"/>
        <item x="1120"/>
        <item x="202"/>
        <item x="905"/>
        <item x="1152"/>
        <item x="631"/>
        <item x="1075"/>
        <item x="408"/>
        <item x="1334"/>
        <item x="881"/>
        <item x="895"/>
        <item x="689"/>
        <item x="1271"/>
        <item x="285"/>
        <item x="1206"/>
        <item x="1251"/>
        <item x="1254"/>
        <item x="183"/>
        <item x="181"/>
        <item x="1097"/>
        <item x="615"/>
        <item x="293"/>
        <item x="351"/>
        <item x="1115"/>
        <item x="840"/>
        <item x="213"/>
        <item x="1329"/>
        <item x="1196"/>
        <item x="1313"/>
        <item x="398"/>
        <item x="1077"/>
        <item x="188"/>
        <item x="827"/>
        <item x="878"/>
        <item x="1118"/>
        <item x="1189"/>
        <item x="266"/>
        <item x="923"/>
        <item x="839"/>
        <item x="677"/>
        <item x="204"/>
        <item x="982"/>
        <item x="296"/>
        <item x="1345"/>
        <item x="300"/>
        <item x="809"/>
        <item x="877"/>
        <item x="1280"/>
        <item x="516"/>
        <item x="1288"/>
        <item x="223"/>
        <item x="1158"/>
        <item x="1117"/>
        <item x="694"/>
        <item x="715"/>
        <item x="1074"/>
        <item x="1105"/>
        <item x="1183"/>
        <item x="195"/>
        <item x="753"/>
        <item x="637"/>
        <item x="1272"/>
        <item x="696"/>
        <item x="362"/>
        <item x="837"/>
        <item x="1239"/>
        <item x="203"/>
        <item x="197"/>
        <item x="903"/>
        <item x="1100"/>
        <item x="289"/>
        <item x="875"/>
        <item x="555"/>
        <item x="628"/>
        <item x="216"/>
        <item x="681"/>
        <item x="658"/>
        <item x="498"/>
        <item x="1317"/>
        <item x="965"/>
        <item x="1337"/>
        <item x="313"/>
        <item x="291"/>
        <item x="978"/>
        <item x="632"/>
        <item x="1262"/>
        <item x="946"/>
        <item x="891"/>
        <item x="692"/>
        <item x="836"/>
        <item x="217"/>
        <item x="298"/>
        <item x="883"/>
        <item x="1103"/>
        <item x="690"/>
        <item x="339"/>
        <item x="359"/>
        <item x="401"/>
        <item x="908"/>
        <item x="306"/>
        <item x="304"/>
        <item x="687"/>
        <item x="180"/>
        <item x="608"/>
        <item x="558"/>
        <item x="219"/>
        <item x="209"/>
        <item x="826"/>
        <item x="1086"/>
        <item x="1273"/>
        <item x="1293"/>
        <item x="288"/>
        <item x="1098"/>
        <item x="922"/>
        <item x="961"/>
        <item x="867"/>
        <item x="350"/>
        <item x="1341"/>
        <item x="1342"/>
        <item x="511"/>
        <item x="919"/>
        <item x="354"/>
        <item x="714"/>
        <item x="879"/>
        <item x="1013"/>
        <item x="1278"/>
        <item x="972"/>
        <item x="287"/>
        <item x="755"/>
        <item x="1250"/>
        <item x="1322"/>
        <item x="1161"/>
        <item x="232"/>
        <item x="841"/>
        <item x="771"/>
        <item x="1043"/>
        <item x="299"/>
        <item x="944"/>
        <item x="887"/>
        <item x="305"/>
        <item x="221"/>
        <item x="206"/>
        <item x="1121"/>
        <item x="1041"/>
        <item x="1082"/>
        <item x="1174"/>
        <item x="307"/>
        <item x="719"/>
        <item x="560"/>
        <item x="531"/>
        <item x="616"/>
        <item x="917"/>
        <item x="1085"/>
        <item x="676"/>
        <item x="1180"/>
        <item x="1295"/>
        <item x="405"/>
        <item x="1296"/>
        <item x="973"/>
        <item x="1352"/>
        <item x="230"/>
        <item x="547"/>
        <item x="581"/>
        <item x="139"/>
        <item x="358"/>
        <item x="286"/>
        <item x="361"/>
        <item x="732"/>
        <item x="962"/>
        <item x="227"/>
        <item x="1230"/>
        <item x="1232"/>
        <item x="1044"/>
        <item x="399"/>
        <item x="556"/>
        <item x="949"/>
        <item x="768"/>
        <item x="1242"/>
        <item x="225"/>
        <item x="947"/>
        <item x="335"/>
        <item x="769"/>
        <item x="725"/>
        <item x="858"/>
        <item x="1084"/>
        <item x="1138"/>
        <item x="977"/>
        <item x="201"/>
        <item x="981"/>
        <item x="1353"/>
        <item x="1133"/>
        <item x="1014"/>
        <item x="1214"/>
        <item x="1306"/>
        <item x="533"/>
        <item x="1246"/>
        <item x="795"/>
        <item x="235"/>
        <item x="215"/>
        <item x="97"/>
        <item x="1344"/>
        <item x="711"/>
        <item x="1191"/>
        <item x="688"/>
        <item x="1202"/>
        <item x="726"/>
        <item x="523"/>
        <item x="344"/>
        <item x="1274"/>
        <item x="1282"/>
        <item x="772"/>
        <item x="303"/>
        <item x="532"/>
        <item x="133"/>
        <item x="1299"/>
        <item x="237"/>
        <item x="619"/>
        <item x="310"/>
        <item x="309"/>
        <item x="1150"/>
        <item x="708"/>
        <item x="353"/>
        <item x="945"/>
        <item x="918"/>
        <item x="257"/>
        <item x="146"/>
        <item x="693"/>
        <item x="156"/>
        <item x="349"/>
        <item x="1307"/>
        <item x="315"/>
        <item x="766"/>
        <item x="552"/>
        <item x="524"/>
        <item x="233"/>
        <item x="1072"/>
        <item x="312"/>
        <item x="302"/>
        <item x="907"/>
        <item x="91"/>
        <item x="976"/>
        <item x="854"/>
        <item x="717"/>
        <item x="629"/>
        <item x="154"/>
        <item x="630"/>
        <item x="1003"/>
        <item x="507"/>
        <item x="894"/>
        <item x="228"/>
        <item x="385"/>
        <item x="763"/>
        <item x="51"/>
        <item x="529"/>
        <item x="862"/>
        <item x="1042"/>
        <item x="1099"/>
        <item x="1096"/>
        <item x="1284"/>
        <item x="514"/>
        <item x="943"/>
        <item x="534"/>
        <item x="710"/>
        <item x="963"/>
        <item x="479"/>
        <item x="713"/>
        <item x="184"/>
        <item x="1009"/>
        <item x="483"/>
        <item x="1087"/>
        <item x="625"/>
        <item x="1159"/>
        <item x="386"/>
        <item x="1348"/>
        <item x="1110"/>
        <item x="149"/>
        <item x="101"/>
        <item x="1143"/>
        <item x="404"/>
        <item x="1283"/>
        <item x="1333"/>
        <item x="445"/>
        <item x="402"/>
        <item x="971"/>
        <item x="329"/>
        <item x="520"/>
        <item x="979"/>
        <item x="851"/>
        <item x="1212"/>
        <item x="909"/>
        <item x="409"/>
        <item x="718"/>
        <item x="1129"/>
        <item x="220"/>
        <item x="636"/>
        <item x="712"/>
        <item x="407"/>
        <item x="553"/>
        <item x="669"/>
        <item x="1320"/>
        <item x="45"/>
        <item x="829"/>
        <item x="1177"/>
        <item x="634"/>
        <item x="590"/>
        <item x="880"/>
        <item x="561"/>
        <item x="494"/>
        <item x="593"/>
        <item x="1332"/>
        <item x="812"/>
        <item x="814"/>
        <item x="627"/>
        <item x="54"/>
        <item x="526"/>
        <item x="1039"/>
        <item x="441"/>
        <item x="536"/>
        <item x="1259"/>
        <item x="937"/>
        <item x="790"/>
        <item x="226"/>
        <item x="657"/>
        <item x="1351"/>
        <item x="1256"/>
        <item x="622"/>
        <item x="207"/>
        <item x="913"/>
        <item x="403"/>
        <item x="735"/>
        <item x="1204"/>
        <item x="885"/>
        <item x="668"/>
        <item x="439"/>
        <item x="1131"/>
        <item x="968"/>
        <item x="705"/>
        <item x="983"/>
        <item x="1281"/>
        <item x="1071"/>
        <item x="655"/>
        <item x="59"/>
        <item x="503"/>
        <item x="539"/>
        <item x="426"/>
        <item x="695"/>
        <item x="316"/>
        <item x="336"/>
        <item x="317"/>
        <item x="794"/>
        <item x="333"/>
        <item x="1002"/>
        <item x="1146"/>
        <item x="1139"/>
        <item x="699"/>
        <item x="997"/>
        <item x="716"/>
        <item x="93"/>
        <item x="1037"/>
        <item x="151"/>
        <item x="222"/>
        <item x="231"/>
        <item x="365"/>
        <item x="518"/>
        <item x="364"/>
        <item x="846"/>
        <item x="1305"/>
        <item x="47"/>
        <item x="436"/>
        <item x="341"/>
        <item x="519"/>
        <item x="806"/>
        <item x="158"/>
        <item x="559"/>
        <item x="1119"/>
        <item x="600"/>
        <item x="1024"/>
        <item x="750"/>
        <item x="948"/>
        <item x="1276"/>
        <item x="541"/>
        <item x="308"/>
        <item x="992"/>
        <item x="549"/>
        <item x="1207"/>
        <item x="357"/>
        <item x="802"/>
        <item x="356"/>
        <item x="709"/>
        <item x="993"/>
        <item x="87"/>
        <item x="80"/>
        <item x="544"/>
        <item x="490"/>
        <item x="551"/>
        <item x="159"/>
        <item x="318"/>
        <item x="331"/>
        <item x="1028"/>
        <item x="807"/>
        <item x="1079"/>
        <item x="42"/>
        <item x="135"/>
        <item x="337"/>
        <item x="557"/>
        <item x="1004"/>
        <item x="1060"/>
        <item x="411"/>
        <item x="1188"/>
        <item x="578"/>
        <item x="325"/>
        <item x="859"/>
        <item x="392"/>
        <item x="898"/>
        <item x="497"/>
        <item x="1190"/>
        <item x="872"/>
        <item x="1059"/>
        <item x="757"/>
        <item x="623"/>
        <item x="64"/>
        <item x="537"/>
        <item x="211"/>
        <item x="160"/>
        <item x="752"/>
        <item x="236"/>
        <item x="1018"/>
        <item x="1310"/>
        <item x="958"/>
        <item x="986"/>
        <item x="554"/>
        <item x="808"/>
        <item x="1301"/>
        <item x="920"/>
        <item x="543"/>
        <item x="522"/>
        <item x="1153"/>
        <item x="224"/>
        <item x="49"/>
        <item x="1114"/>
        <item x="730"/>
        <item x="736"/>
        <item x="1290"/>
        <item x="550"/>
        <item x="991"/>
        <item x="1291"/>
        <item x="129"/>
        <item x="437"/>
        <item x="99"/>
        <item x="104"/>
        <item x="397"/>
        <item x="626"/>
        <item x="77"/>
        <item x="801"/>
        <item x="1101"/>
        <item x="172"/>
        <item x="1331"/>
        <item x="1270"/>
        <item x="999"/>
        <item x="422"/>
        <item x="363"/>
        <item x="360"/>
        <item x="546"/>
        <item x="179"/>
        <item x="348"/>
        <item x="44"/>
        <item x="1058"/>
        <item x="780"/>
        <item x="528"/>
        <item x="95"/>
        <item x="389"/>
        <item x="683"/>
        <item x="148"/>
        <item x="238"/>
        <item x="825"/>
        <item x="870"/>
        <item x="1076"/>
        <item x="127"/>
        <item x="1102"/>
        <item x="876"/>
        <item x="548"/>
        <item x="1007"/>
        <item x="1116"/>
        <item x="68"/>
        <item x="143"/>
        <item x="346"/>
        <item x="311"/>
        <item x="980"/>
        <item x="1261"/>
        <item x="57"/>
        <item x="1036"/>
        <item x="702"/>
        <item x="1238"/>
        <item x="1140"/>
        <item x="995"/>
        <item x="342"/>
        <item x="799"/>
        <item x="424"/>
        <item x="620"/>
        <item x="192"/>
        <item x="234"/>
        <item x="1178"/>
        <item x="527"/>
        <item x="580"/>
        <item x="830"/>
        <item x="468"/>
        <item x="1287"/>
        <item x="1006"/>
        <item x="167"/>
        <item x="383"/>
        <item x="1355"/>
        <item x="525"/>
        <item x="960"/>
        <item x="515"/>
        <item x="624"/>
        <item x="52"/>
        <item x="500"/>
        <item x="956"/>
        <item x="1046"/>
        <item x="857"/>
        <item x="1073"/>
        <item x="137"/>
        <item x="803"/>
        <item x="121"/>
        <item x="1104"/>
        <item x="471"/>
        <item x="754"/>
        <item x="390"/>
        <item x="1095"/>
        <item x="89"/>
        <item x="987"/>
        <item x="902"/>
        <item x="1267"/>
        <item x="178"/>
        <item x="56"/>
        <item x="71"/>
        <item x="985"/>
        <item x="332"/>
        <item x="1311"/>
        <item x="781"/>
        <item x="63"/>
        <item x="572"/>
        <item x="882"/>
        <item x="1166"/>
        <item x="1061"/>
        <item x="673"/>
        <item x="661"/>
        <item x="256"/>
        <item x="427"/>
        <item x="921"/>
        <item x="212"/>
        <item x="853"/>
        <item x="521"/>
        <item x="1302"/>
        <item x="865"/>
        <item x="141"/>
        <item x="199"/>
        <item x="638"/>
        <item x="1022"/>
        <item x="61"/>
        <item x="218"/>
        <item x="323"/>
        <item x="756"/>
        <item x="464"/>
        <item x="1298"/>
        <item x="147"/>
        <item x="1156"/>
        <item x="161"/>
        <item x="50"/>
        <item x="974"/>
        <item x="583"/>
        <item x="567"/>
        <item x="187"/>
        <item x="423"/>
        <item x="874"/>
        <item x="131"/>
        <item x="259"/>
        <item x="989"/>
        <item x="347"/>
        <item x="888"/>
        <item x="254"/>
        <item x="164"/>
        <item x="936"/>
        <item x="723"/>
        <item x="1304"/>
        <item x="244"/>
        <item x="998"/>
        <item x="675"/>
        <item x="249"/>
        <item x="828"/>
        <item x="915"/>
        <item x="545"/>
        <item x="1011"/>
        <item x="425"/>
        <item x="321"/>
        <item x="208"/>
        <item x="984"/>
        <item x="165"/>
        <item x="205"/>
        <item x="255"/>
        <item x="1205"/>
        <item x="1255"/>
        <item x="162"/>
        <item x="48"/>
        <item x="843"/>
        <item x="967"/>
        <item x="428"/>
        <item x="461"/>
        <item x="1338"/>
        <item x="1047"/>
        <item x="150"/>
        <item x="382"/>
        <item x="265"/>
        <item x="680"/>
        <item x="764"/>
        <item x="1319"/>
        <item x="144"/>
        <item x="728"/>
        <item x="433"/>
        <item x="1137"/>
        <item x="320"/>
        <item x="387"/>
        <item x="420"/>
        <item x="53"/>
        <item x="1155"/>
        <item x="1000"/>
        <item x="327"/>
        <item x="86"/>
        <item x="1070"/>
        <item x="707"/>
        <item x="434"/>
        <item x="1289"/>
        <item x="175"/>
        <item x="788"/>
        <item x="1277"/>
        <item x="588"/>
        <item x="174"/>
        <item x="431"/>
        <item x="43"/>
        <item x="1347"/>
        <item x="1323"/>
        <item x="1040"/>
        <item x="1294"/>
        <item x="704"/>
        <item x="774"/>
        <item x="1335"/>
        <item x="535"/>
        <item x="1122"/>
        <item x="376"/>
        <item x="916"/>
        <item x="67"/>
        <item x="906"/>
        <item x="1318"/>
        <item x="890"/>
        <item x="58"/>
        <item x="421"/>
        <item x="177"/>
        <item x="117"/>
        <item x="338"/>
        <item x="366"/>
        <item x="1126"/>
        <item x="444"/>
        <item x="751"/>
        <item x="200"/>
        <item x="970"/>
        <item x="406"/>
        <item x="92"/>
        <item x="136"/>
        <item x="110"/>
        <item x="1083"/>
        <item x="452"/>
        <item x="472"/>
        <item x="1127"/>
        <item x="530"/>
        <item x="155"/>
        <item x="889"/>
        <item x="74"/>
        <item x="322"/>
        <item x="418"/>
        <item x="270"/>
        <item x="647"/>
        <item x="170"/>
        <item x="1027"/>
        <item x="14"/>
        <item x="194"/>
        <item x="824"/>
        <item x="722"/>
        <item x="1109"/>
        <item x="1346"/>
        <item x="140"/>
        <item x="1292"/>
        <item x="214"/>
        <item x="1001"/>
        <item x="777"/>
        <item x="1125"/>
        <item x="340"/>
        <item x="577"/>
        <item x="1142"/>
        <item x="994"/>
        <item x="152"/>
        <item x="660"/>
        <item x="106"/>
        <item x="415"/>
        <item x="274"/>
        <item x="46"/>
        <item x="394"/>
        <item x="343"/>
        <item x="374"/>
        <item x="659"/>
        <item x="153"/>
        <item x="1029"/>
        <item x="563"/>
        <item x="1111"/>
        <item x="5"/>
        <item x="975"/>
        <item x="1279"/>
        <item x="791"/>
        <item x="12"/>
        <item x="330"/>
        <item x="566"/>
        <item x="388"/>
        <item x="734"/>
        <item x="701"/>
        <item x="94"/>
        <item x="1179"/>
        <item x="651"/>
        <item x="457"/>
        <item x="130"/>
        <item x="538"/>
        <item x="1328"/>
        <item x="243"/>
        <item x="419"/>
        <item x="62"/>
        <item x="123"/>
        <item x="1340"/>
        <item x="1192"/>
        <item x="9"/>
        <item x="55"/>
        <item x="395"/>
        <item x="1088"/>
        <item x="119"/>
        <item x="1249"/>
        <item x="368"/>
        <item x="79"/>
        <item x="721"/>
        <item x="369"/>
        <item x="314"/>
        <item x="432"/>
        <item x="414"/>
        <item x="8"/>
        <item x="1089"/>
        <item x="3"/>
        <item x="112"/>
        <item x="1019"/>
        <item x="838"/>
        <item x="833"/>
        <item x="666"/>
        <item x="7"/>
        <item x="1330"/>
        <item x="88"/>
        <item x="108"/>
        <item x="1038"/>
        <item x="1093"/>
        <item x="540"/>
        <item x="96"/>
        <item x="990"/>
        <item x="1094"/>
        <item x="969"/>
        <item x="11"/>
        <item x="935"/>
        <item x="1325"/>
        <item x="564"/>
        <item x="1033"/>
        <item x="465"/>
        <item x="2"/>
        <item x="470"/>
        <item x="334"/>
        <item x="542"/>
        <item x="575"/>
        <item x="76"/>
        <item x="279"/>
        <item x="82"/>
        <item x="345"/>
        <item x="1091"/>
        <item x="700"/>
        <item x="1258"/>
        <item x="324"/>
        <item x="1078"/>
        <item x="413"/>
        <item x="582"/>
        <item x="957"/>
        <item x="157"/>
        <item x="760"/>
        <item x="83"/>
        <item x="134"/>
        <item x="297"/>
        <item x="169"/>
        <item x="73"/>
        <item x="125"/>
        <item x="741"/>
        <item x="835"/>
        <item x="114"/>
        <item x="100"/>
        <item x="816"/>
        <item x="1050"/>
        <item x="370"/>
        <item x="240"/>
        <item x="15"/>
        <item x="641"/>
        <item x="19"/>
        <item x="98"/>
        <item x="815"/>
        <item x="447"/>
        <item x="1297"/>
        <item x="656"/>
        <item x="1092"/>
        <item x="66"/>
        <item x="938"/>
        <item x="649"/>
        <item x="1"/>
        <item x="417"/>
        <item x="1080"/>
        <item x="574"/>
        <item x="84"/>
        <item x="378"/>
        <item x="834"/>
        <item x="448"/>
        <item x="17"/>
        <item x="128"/>
        <item x="13"/>
        <item x="1015"/>
        <item x="1343"/>
        <item x="1324"/>
        <item x="70"/>
        <item x="290"/>
        <item x="391"/>
        <item x="1327"/>
        <item x="950"/>
        <item x="1016"/>
        <item x="646"/>
        <item x="1141"/>
        <item x="1260"/>
        <item x="381"/>
        <item x="1062"/>
        <item x="569"/>
        <item x="18"/>
        <item x="1057"/>
        <item x="1354"/>
        <item x="653"/>
        <item x="90"/>
        <item x="855"/>
        <item x="451"/>
        <item x="860"/>
        <item x="823"/>
        <item x="371"/>
        <item x="430"/>
        <item x="251"/>
        <item x="1053"/>
        <item x="246"/>
        <item x="60"/>
        <item x="1012"/>
        <item x="739"/>
        <item x="37"/>
        <item x="142"/>
        <item x="23"/>
        <item x="954"/>
        <item x="4"/>
        <item x="1005"/>
        <item x="20"/>
        <item x="1066"/>
        <item x="820"/>
        <item x="796"/>
        <item x="1063"/>
        <item x="103"/>
        <item x="241"/>
        <item x="22"/>
        <item x="384"/>
        <item x="1068"/>
        <item x="27"/>
        <item x="28"/>
        <item x="576"/>
        <item x="565"/>
        <item x="770"/>
        <item x="749"/>
        <item x="1052"/>
        <item x="34"/>
        <item x="640"/>
        <item x="410"/>
        <item x="579"/>
        <item x="861"/>
        <item x="258"/>
        <item x="1263"/>
        <item x="988"/>
        <item x="26"/>
        <item x="173"/>
        <item x="759"/>
        <item x="1045"/>
        <item x="959"/>
        <item x="951"/>
        <item x="1081"/>
        <item x="562"/>
        <item x="24"/>
        <item x="831"/>
        <item x="163"/>
        <item x="652"/>
        <item x="955"/>
        <item x="762"/>
        <item x="33"/>
        <item x="379"/>
        <item x="252"/>
        <item x="1067"/>
        <item x="442"/>
        <item x="30"/>
        <item x="35"/>
        <item x="748"/>
        <item x="396"/>
        <item x="242"/>
        <item x="41"/>
        <item x="247"/>
        <item x="767"/>
        <item x="453"/>
        <item x="38"/>
        <item x="1030"/>
        <item x="744"/>
        <item x="740"/>
        <item x="939"/>
        <item x="29"/>
        <item x="284"/>
        <item x="168"/>
        <item x="429"/>
        <item x="720"/>
        <item x="738"/>
        <item x="373"/>
        <item x="587"/>
        <item x="458"/>
        <item x="326"/>
        <item x="124"/>
        <item x="393"/>
        <item x="765"/>
        <item x="40"/>
        <item x="301"/>
        <item x="102"/>
        <item x="1008"/>
        <item x="952"/>
        <item x="643"/>
        <item x="253"/>
        <item x="852"/>
        <item x="263"/>
        <item x="654"/>
        <item x="786"/>
        <item x="856"/>
        <item x="118"/>
        <item x="262"/>
        <item x="586"/>
        <item x="319"/>
        <item x="456"/>
        <item x="844"/>
        <item x="1034"/>
        <item x="1049"/>
        <item x="65"/>
        <item x="138"/>
        <item x="438"/>
        <item x="570"/>
        <item x="927"/>
        <item x="1048"/>
        <item x="166"/>
        <item x="1010"/>
        <item x="248"/>
        <item x="107"/>
        <item x="926"/>
        <item x="328"/>
        <item x="924"/>
        <item x="1154"/>
        <item x="109"/>
        <item x="1123"/>
        <item x="832"/>
        <item x="416"/>
        <item x="585"/>
        <item x="261"/>
        <item x="412"/>
        <item x="176"/>
        <item x="842"/>
        <item x="745"/>
        <item x="724"/>
        <item x="804"/>
        <item x="942"/>
        <item x="639"/>
        <item x="775"/>
        <item x="1056"/>
        <item x="1112"/>
        <item x="819"/>
        <item x="145"/>
        <item x="797"/>
        <item x="115"/>
        <item x="644"/>
        <item x="81"/>
        <item x="443"/>
        <item x="789"/>
        <item x="934"/>
        <item x="785"/>
        <item x="132"/>
        <item x="798"/>
        <item x="435"/>
        <item x="805"/>
        <item x="571"/>
        <item x="113"/>
        <item x="665"/>
        <item x="116"/>
        <item x="773"/>
        <item x="1128"/>
        <item x="105"/>
        <item x="787"/>
        <item x="440"/>
        <item x="822"/>
        <item x="1124"/>
        <item x="367"/>
        <item x="784"/>
        <item x="800"/>
        <item x="645"/>
        <item x="1113"/>
        <item x="706"/>
        <item x="817"/>
        <item x="375"/>
        <item x="122"/>
        <item x="171"/>
        <item x="863"/>
        <item x="940"/>
        <item x="75"/>
        <item x="380"/>
        <item x="372"/>
        <item x="845"/>
        <item x="664"/>
        <item x="792"/>
        <item x="377"/>
        <item x="1026"/>
        <item x="1090"/>
        <item x="866"/>
        <item x="663"/>
        <item x="1025"/>
        <item x="78"/>
        <item x="111"/>
        <item x="1017"/>
        <item x="776"/>
        <item x="925"/>
        <item x="573"/>
        <item x="1020"/>
        <item x="239"/>
        <item x="847"/>
        <item x="747"/>
        <item x="743"/>
        <item x="758"/>
        <item x="72"/>
        <item x="662"/>
        <item x="85"/>
        <item x="466"/>
        <item x="69"/>
        <item x="932"/>
        <item x="120"/>
        <item x="821"/>
        <item x="818"/>
        <item x="584"/>
        <item x="1023"/>
        <item x="778"/>
        <item x="650"/>
        <item x="864"/>
        <item x="250"/>
        <item x="793"/>
        <item x="941"/>
        <item x="849"/>
        <item x="1021"/>
        <item x="260"/>
        <item x="463"/>
        <item x="703"/>
        <item x="850"/>
        <item x="469"/>
        <item x="446"/>
        <item x="931"/>
        <item x="1055"/>
        <item x="761"/>
        <item x="449"/>
        <item x="848"/>
        <item x="467"/>
        <item x="783"/>
        <item x="782"/>
        <item x="1064"/>
        <item x="568"/>
        <item x="1051"/>
        <item x="1065"/>
        <item x="462"/>
        <item x="779"/>
        <item x="245"/>
        <item x="126"/>
        <item x="930"/>
        <item x="953"/>
        <item x="928"/>
        <item x="642"/>
        <item x="450"/>
        <item x="1069"/>
        <item x="589"/>
        <item x="473"/>
        <item x="264"/>
        <item x="0"/>
        <item x="10"/>
        <item x="475"/>
        <item x="1054"/>
        <item x="1031"/>
        <item x="648"/>
        <item x="6"/>
        <item x="474"/>
        <item x="746"/>
        <item x="933"/>
        <item x="454"/>
        <item x="929"/>
        <item x="1035"/>
        <item x="460"/>
        <item x="455"/>
        <item x="1032"/>
        <item x="459"/>
        <item x="667"/>
        <item x="31"/>
        <item x="16"/>
        <item x="742"/>
        <item x="36"/>
        <item x="21"/>
        <item x="32"/>
        <item x="25"/>
        <item x="39"/>
        <item t="default"/>
      </items>
    </pivotField>
    <pivotField numFmtId="9" showAll="0">
      <items count="23">
        <item x="14"/>
        <item x="11"/>
        <item x="7"/>
        <item x="6"/>
        <item x="12"/>
        <item x="3"/>
        <item x="1"/>
        <item x="10"/>
        <item x="2"/>
        <item x="5"/>
        <item x="15"/>
        <item x="8"/>
        <item x="18"/>
        <item x="4"/>
        <item x="13"/>
        <item x="21"/>
        <item x="0"/>
        <item x="17"/>
        <item x="9"/>
        <item x="20"/>
        <item x="16"/>
        <item x="19"/>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13">
    <i>
      <x v="1"/>
    </i>
    <i>
      <x v="2"/>
    </i>
    <i>
      <x v="3"/>
    </i>
    <i>
      <x v="4"/>
    </i>
    <i>
      <x v="5"/>
    </i>
    <i>
      <x v="6"/>
    </i>
    <i>
      <x v="7"/>
    </i>
    <i>
      <x v="8"/>
    </i>
    <i>
      <x v="9"/>
    </i>
    <i>
      <x v="10"/>
    </i>
    <i>
      <x v="11"/>
    </i>
    <i>
      <x v="12"/>
    </i>
    <i t="grand">
      <x/>
    </i>
  </rowItems>
  <colItems count="1">
    <i/>
  </colItems>
  <dataFields count="1">
    <dataField name="Sum of Total Sales" fld="9" baseField="0" baseItem="0" numFmtId="171"/>
  </dataFields>
  <formats count="4">
    <format dxfId="132">
      <pivotArea outline="0" collapsedLevelsAreSubtotals="1" fieldPosition="0">
        <references count="1">
          <reference field="4294967294" count="1" selected="0">
            <x v="0"/>
          </reference>
        </references>
      </pivotArea>
    </format>
    <format dxfId="133">
      <pivotArea outline="0" collapsedLevelsAreSubtotals="1" fieldPosition="0">
        <references count="1">
          <reference field="4294967294" count="1" selected="0">
            <x v="0"/>
          </reference>
        </references>
      </pivotArea>
    </format>
    <format dxfId="131">
      <pivotArea outline="0" collapsedLevelsAreSubtotals="1" fieldPosition="0"/>
    </format>
    <format dxfId="13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72"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0BB272-FF33-4FFA-A1A6-D0473B6ECDB7}" name="PivotTable1"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D4" firstHeaderRow="0" firstDataRow="1" firstDataCol="0"/>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8" showAll="0"/>
    <pivotField dataField="1" numFmtId="3" showAll="0">
      <items count="87">
        <item x="60"/>
        <item x="53"/>
        <item x="51"/>
        <item x="42"/>
        <item x="61"/>
        <item x="39"/>
        <item x="36"/>
        <item x="58"/>
        <item x="43"/>
        <item x="85"/>
        <item x="37"/>
        <item x="50"/>
        <item x="41"/>
        <item x="77"/>
        <item x="38"/>
        <item x="83"/>
        <item x="44"/>
        <item x="84"/>
        <item x="35"/>
        <item x="69"/>
        <item x="49"/>
        <item x="81"/>
        <item x="46"/>
        <item x="71"/>
        <item x="45"/>
        <item x="48"/>
        <item x="79"/>
        <item x="47"/>
        <item x="59"/>
        <item x="33"/>
        <item x="52"/>
        <item x="32"/>
        <item x="54"/>
        <item x="34"/>
        <item x="40"/>
        <item x="24"/>
        <item x="65"/>
        <item x="28"/>
        <item x="63"/>
        <item x="21"/>
        <item x="82"/>
        <item x="31"/>
        <item x="76"/>
        <item x="25"/>
        <item x="68"/>
        <item x="23"/>
        <item x="80"/>
        <item x="26"/>
        <item x="70"/>
        <item x="22"/>
        <item x="74"/>
        <item x="20"/>
        <item x="78"/>
        <item x="27"/>
        <item x="57"/>
        <item x="30"/>
        <item x="66"/>
        <item x="29"/>
        <item x="67"/>
        <item x="9"/>
        <item x="64"/>
        <item x="6"/>
        <item x="2"/>
        <item x="62"/>
        <item x="10"/>
        <item x="3"/>
        <item x="19"/>
        <item x="8"/>
        <item x="75"/>
        <item x="5"/>
        <item x="18"/>
        <item x="1"/>
        <item x="72"/>
        <item x="13"/>
        <item x="73"/>
        <item x="11"/>
        <item x="55"/>
        <item x="15"/>
        <item x="14"/>
        <item x="56"/>
        <item x="17"/>
        <item x="16"/>
        <item x="0"/>
        <item x="7"/>
        <item x="4"/>
        <item x="12"/>
        <item t="default"/>
      </items>
    </pivotField>
    <pivotField dataField="1" numFmtId="6" showAll="0">
      <items count="759">
        <item x="363"/>
        <item x="376"/>
        <item x="315"/>
        <item x="368"/>
        <item x="377"/>
        <item x="709"/>
        <item x="184"/>
        <item x="702"/>
        <item x="374"/>
        <item x="360"/>
        <item x="711"/>
        <item x="401"/>
        <item x="704"/>
        <item x="693"/>
        <item x="364"/>
        <item x="678"/>
        <item x="182"/>
        <item x="375"/>
        <item x="312"/>
        <item x="701"/>
        <item x="660"/>
        <item x="369"/>
        <item x="317"/>
        <item x="677"/>
        <item x="327"/>
        <item x="659"/>
        <item x="378"/>
        <item x="662"/>
        <item x="178"/>
        <item x="309"/>
        <item x="323"/>
        <item x="713"/>
        <item x="538"/>
        <item x="328"/>
        <item x="125"/>
        <item x="661"/>
        <item x="682"/>
        <item x="326"/>
        <item x="367"/>
        <item x="685"/>
        <item x="699"/>
        <item x="316"/>
        <item x="372"/>
        <item x="667"/>
        <item x="643"/>
        <item x="122"/>
        <item x="698"/>
        <item x="670"/>
        <item x="319"/>
        <item x="514"/>
        <item x="666"/>
        <item x="686"/>
        <item x="721"/>
        <item x="324"/>
        <item x="620"/>
        <item x="706"/>
        <item x="644"/>
        <item x="185"/>
        <item x="362"/>
        <item x="692"/>
        <item x="675"/>
        <item x="669"/>
        <item x="672"/>
        <item x="529"/>
        <item x="379"/>
        <item x="118"/>
        <item x="366"/>
        <item x="697"/>
        <item x="311"/>
        <item x="314"/>
        <item x="648"/>
        <item x="626"/>
        <item x="189"/>
        <item x="505"/>
        <item x="650"/>
        <item x="180"/>
        <item x="469"/>
        <item x="656"/>
        <item x="653"/>
        <item x="330"/>
        <item x="628"/>
        <item x="128"/>
        <item x="399"/>
        <item x="525"/>
        <item x="641"/>
        <item x="731"/>
        <item x="181"/>
        <item x="673"/>
        <item x="694"/>
        <item x="143"/>
        <item x="472"/>
        <item x="524"/>
        <item x="406"/>
        <item x="521"/>
        <item x="684"/>
        <item x="310"/>
        <item x="321"/>
        <item x="318"/>
        <item x="640"/>
        <item x="179"/>
        <item x="389"/>
        <item x="502"/>
        <item x="541"/>
        <item x="391"/>
        <item x="746"/>
        <item x="135"/>
        <item x="320"/>
        <item x="373"/>
        <item x="668"/>
        <item x="387"/>
        <item x="520"/>
        <item x="515"/>
        <item x="382"/>
        <item x="126"/>
        <item x="398"/>
        <item x="388"/>
        <item x="708"/>
        <item x="696"/>
        <item x="474"/>
        <item x="120"/>
        <item x="121"/>
        <item x="545"/>
        <item x="134"/>
        <item x="527"/>
        <item x="654"/>
        <item x="604"/>
        <item x="190"/>
        <item x="512"/>
        <item x="370"/>
        <item x="540"/>
        <item x="188"/>
        <item x="651"/>
        <item x="501"/>
        <item x="533"/>
        <item x="649"/>
        <item x="714"/>
        <item x="393"/>
        <item x="605"/>
        <item x="688"/>
        <item x="131"/>
        <item x="622"/>
        <item x="504"/>
        <item x="634"/>
        <item x="690"/>
        <item x="546"/>
        <item x="124"/>
        <item x="395"/>
        <item x="710"/>
        <item x="712"/>
        <item x="636"/>
        <item x="523"/>
        <item x="510"/>
        <item x="633"/>
        <item x="700"/>
        <item x="718"/>
        <item x="603"/>
        <item x="703"/>
        <item x="625"/>
        <item x="119"/>
        <item x="117"/>
        <item x="623"/>
        <item x="489"/>
        <item x="145"/>
        <item x="663"/>
        <item x="756"/>
        <item x="683"/>
        <item x="624"/>
        <item x="329"/>
        <item x="619"/>
        <item x="123"/>
        <item x="322"/>
        <item x="532"/>
        <item x="680"/>
        <item x="177"/>
        <item x="471"/>
        <item x="726"/>
        <item x="202"/>
        <item x="187"/>
        <item x="509"/>
        <item x="627"/>
        <item x="536"/>
        <item x="407"/>
        <item x="346"/>
        <item x="676"/>
        <item x="380"/>
        <item x="405"/>
        <item x="130"/>
        <item x="544"/>
        <item x="390"/>
        <item x="486"/>
        <item x="127"/>
        <item x="133"/>
        <item x="531"/>
        <item x="165"/>
        <item x="507"/>
        <item x="658"/>
        <item x="588"/>
        <item x="201"/>
        <item x="637"/>
        <item x="552"/>
        <item x="488"/>
        <item x="535"/>
        <item x="671"/>
        <item x="348"/>
        <item x="147"/>
        <item x="200"/>
        <item x="513"/>
        <item x="263"/>
        <item x="206"/>
        <item x="427"/>
        <item x="116"/>
        <item x="371"/>
        <item x="707"/>
        <item x="589"/>
        <item x="142"/>
        <item x="396"/>
        <item x="613"/>
        <item x="555"/>
        <item x="233"/>
        <item x="164"/>
        <item x="611"/>
        <item x="642"/>
        <item x="730"/>
        <item x="194"/>
        <item x="716"/>
        <item x="386"/>
        <item x="163"/>
        <item x="385"/>
        <item x="342"/>
        <item x="331"/>
        <item x="198"/>
        <item x="139"/>
        <item x="548"/>
        <item x="383"/>
        <item x="695"/>
        <item x="140"/>
        <item x="559"/>
        <item x="652"/>
        <item x="161"/>
        <item x="340"/>
        <item x="159"/>
        <item x="681"/>
        <item x="556"/>
        <item x="341"/>
        <item x="629"/>
        <item x="554"/>
        <item x="345"/>
        <item x="149"/>
        <item x="392"/>
        <item x="199"/>
        <item x="334"/>
        <item x="137"/>
        <item x="571"/>
        <item x="691"/>
        <item x="156"/>
        <item x="343"/>
        <item x="724"/>
        <item x="167"/>
        <item x="146"/>
        <item x="192"/>
        <item x="665"/>
        <item x="409"/>
        <item x="408"/>
        <item x="687"/>
        <item x="727"/>
        <item x="614"/>
        <item x="169"/>
        <item x="384"/>
        <item x="657"/>
        <item x="518"/>
        <item x="151"/>
        <item x="160"/>
        <item x="570"/>
        <item x="543"/>
        <item x="173"/>
        <item x="612"/>
        <item x="497"/>
        <item x="743"/>
        <item x="144"/>
        <item x="132"/>
        <item x="752"/>
        <item x="639"/>
        <item x="333"/>
        <item x="209"/>
        <item x="240"/>
        <item x="205"/>
        <item x="534"/>
        <item x="558"/>
        <item x="155"/>
        <item x="394"/>
        <item x="361"/>
        <item x="325"/>
        <item x="153"/>
        <item x="490"/>
        <item x="344"/>
        <item x="449"/>
        <item x="234"/>
        <item x="722"/>
        <item x="496"/>
        <item x="720"/>
        <item x="574"/>
        <item x="539"/>
        <item x="737"/>
        <item x="508"/>
        <item x="157"/>
        <item x="191"/>
        <item x="482"/>
        <item x="735"/>
        <item x="313"/>
        <item x="410"/>
        <item x="736"/>
        <item x="255"/>
        <item x="755"/>
        <item x="575"/>
        <item x="451"/>
        <item x="207"/>
        <item x="166"/>
        <item x="549"/>
        <item x="647"/>
        <item x="522"/>
        <item x="585"/>
        <item x="560"/>
        <item x="152"/>
        <item x="450"/>
        <item x="537"/>
        <item x="203"/>
        <item x="528"/>
        <item x="347"/>
        <item x="635"/>
        <item x="400"/>
        <item x="365"/>
        <item x="447"/>
        <item x="235"/>
        <item x="511"/>
        <item x="646"/>
        <item x="172"/>
        <item x="557"/>
        <item x="749"/>
        <item x="237"/>
        <item x="136"/>
        <item x="596"/>
        <item x="148"/>
        <item x="212"/>
        <item x="470"/>
        <item x="473"/>
        <item x="689"/>
        <item x="516"/>
        <item x="236"/>
        <item x="47"/>
        <item x="498"/>
        <item x="499"/>
        <item x="526"/>
        <item x="335"/>
        <item x="354"/>
        <item x="595"/>
        <item x="542"/>
        <item x="725"/>
        <item x="158"/>
        <item x="355"/>
        <item x="569"/>
        <item x="210"/>
        <item x="138"/>
        <item x="655"/>
        <item x="740"/>
        <item x="757"/>
        <item x="193"/>
        <item x="162"/>
        <item x="262"/>
        <item x="238"/>
        <item x="421"/>
        <item x="397"/>
        <item x="43"/>
        <item x="564"/>
        <item x="115"/>
        <item x="466"/>
        <item x="503"/>
        <item x="150"/>
        <item x="553"/>
        <item x="732"/>
        <item x="46"/>
        <item x="208"/>
        <item x="42"/>
        <item x="609"/>
        <item x="183"/>
        <item x="751"/>
        <item x="519"/>
        <item x="381"/>
        <item x="39"/>
        <item x="223"/>
        <item x="715"/>
        <item x="154"/>
        <item x="597"/>
        <item x="679"/>
        <item x="336"/>
        <item x="495"/>
        <item x="602"/>
        <item x="168"/>
        <item x="338"/>
        <item x="256"/>
        <item x="621"/>
        <item x="467"/>
        <item x="530"/>
        <item x="728"/>
        <item x="45"/>
        <item x="464"/>
        <item x="739"/>
        <item x="351"/>
        <item x="563"/>
        <item x="664"/>
        <item x="598"/>
        <item x="50"/>
        <item x="218"/>
        <item x="493"/>
        <item x="264"/>
        <item x="239"/>
        <item x="420"/>
        <item x="41"/>
        <item x="196"/>
        <item x="747"/>
        <item x="357"/>
        <item x="111"/>
        <item x="468"/>
        <item x="480"/>
        <item x="506"/>
        <item x="631"/>
        <item x="54"/>
        <item x="457"/>
        <item x="53"/>
        <item x="293"/>
        <item x="141"/>
        <item x="227"/>
        <item x="70"/>
        <item x="339"/>
        <item x="719"/>
        <item x="51"/>
        <item x="251"/>
        <item x="332"/>
        <item x="356"/>
        <item x="729"/>
        <item x="48"/>
        <item x="195"/>
        <item x="645"/>
        <item x="487"/>
        <item x="52"/>
        <item x="217"/>
        <item x="568"/>
        <item x="58"/>
        <item x="289"/>
        <item x="402"/>
        <item x="459"/>
        <item x="359"/>
        <item x="80"/>
        <item x="565"/>
        <item x="587"/>
        <item x="261"/>
        <item x="426"/>
        <item x="723"/>
        <item x="56"/>
        <item x="287"/>
        <item x="59"/>
        <item x="219"/>
        <item x="278"/>
        <item x="67"/>
        <item x="224"/>
        <item x="186"/>
        <item x="175"/>
        <item x="231"/>
        <item x="744"/>
        <item x="79"/>
        <item x="460"/>
        <item x="403"/>
        <item x="170"/>
        <item x="481"/>
        <item x="174"/>
        <item x="610"/>
        <item x="517"/>
        <item x="62"/>
        <item x="250"/>
        <item x="579"/>
        <item x="129"/>
        <item x="44"/>
        <item x="253"/>
        <item x="630"/>
        <item x="741"/>
        <item x="753"/>
        <item x="591"/>
        <item x="61"/>
        <item x="252"/>
        <item x="404"/>
        <item x="446"/>
        <item x="566"/>
        <item x="112"/>
        <item x="578"/>
        <item x="547"/>
        <item x="197"/>
        <item x="422"/>
        <item x="74"/>
        <item x="349"/>
        <item x="705"/>
        <item x="738"/>
        <item x="66"/>
        <item x="456"/>
        <item x="580"/>
        <item x="733"/>
        <item x="40"/>
        <item x="254"/>
        <item x="277"/>
        <item x="745"/>
        <item x="76"/>
        <item x="674"/>
        <item x="260"/>
        <item x="55"/>
        <item x="584"/>
        <item x="82"/>
        <item x="259"/>
        <item x="455"/>
        <item x="615"/>
        <item x="292"/>
        <item x="717"/>
        <item x="462"/>
        <item x="77"/>
        <item x="211"/>
        <item x="221"/>
        <item x="204"/>
        <item x="632"/>
        <item x="73"/>
        <item x="220"/>
        <item x="492"/>
        <item x="461"/>
        <item x="279"/>
        <item x="85"/>
        <item x="586"/>
        <item x="618"/>
        <item x="748"/>
        <item x="742"/>
        <item x="337"/>
        <item x="562"/>
        <item x="425"/>
        <item x="225"/>
        <item x="290"/>
        <item x="49"/>
        <item x="248"/>
        <item x="304"/>
        <item x="214"/>
        <item x="228"/>
        <item x="573"/>
        <item x="734"/>
        <item x="88"/>
        <item x="465"/>
        <item x="222"/>
        <item x="606"/>
        <item x="11"/>
        <item x="215"/>
        <item x="577"/>
        <item x="78"/>
        <item x="303"/>
        <item x="418"/>
        <item x="244"/>
        <item x="57"/>
        <item x="754"/>
        <item x="353"/>
        <item x="8"/>
        <item x="105"/>
        <item x="305"/>
        <item x="90"/>
        <item x="226"/>
        <item x="69"/>
        <item x="232"/>
        <item x="494"/>
        <item x="440"/>
        <item x="7"/>
        <item x="485"/>
        <item x="3"/>
        <item x="281"/>
        <item x="265"/>
        <item x="104"/>
        <item x="419"/>
        <item x="750"/>
        <item x="75"/>
        <item x="306"/>
        <item x="87"/>
        <item x="608"/>
        <item x="216"/>
        <item x="599"/>
        <item x="448"/>
        <item x="638"/>
        <item x="567"/>
        <item x="491"/>
        <item x="352"/>
        <item x="101"/>
        <item x="607"/>
        <item x="2"/>
        <item x="257"/>
        <item x="428"/>
        <item x="243"/>
        <item x="441"/>
        <item x="72"/>
        <item x="229"/>
        <item x="500"/>
        <item x="113"/>
        <item x="280"/>
        <item x="463"/>
        <item x="71"/>
        <item x="302"/>
        <item x="65"/>
        <item x="81"/>
        <item x="249"/>
        <item x="476"/>
        <item x="106"/>
        <item x="561"/>
        <item x="17"/>
        <item x="300"/>
        <item x="590"/>
        <item x="475"/>
        <item x="100"/>
        <item x="60"/>
        <item x="285"/>
        <item x="572"/>
        <item x="275"/>
        <item x="274"/>
        <item x="92"/>
        <item x="454"/>
        <item x="242"/>
        <item x="83"/>
        <item x="230"/>
        <item x="358"/>
        <item x="63"/>
        <item x="284"/>
        <item x="245"/>
        <item x="6"/>
        <item x="276"/>
        <item x="350"/>
        <item x="114"/>
        <item x="109"/>
        <item x="258"/>
        <item x="616"/>
        <item x="291"/>
        <item x="10"/>
        <item x="171"/>
        <item x="458"/>
        <item x="68"/>
        <item x="415"/>
        <item x="273"/>
        <item x="84"/>
        <item x="176"/>
        <item x="444"/>
        <item x="592"/>
        <item x="13"/>
        <item x="452"/>
        <item x="213"/>
        <item x="443"/>
        <item x="30"/>
        <item x="288"/>
        <item x="64"/>
        <item x="483"/>
        <item x="431"/>
        <item x="269"/>
        <item x="430"/>
        <item x="107"/>
        <item x="14"/>
        <item x="301"/>
        <item x="424"/>
        <item x="1"/>
        <item x="93"/>
        <item x="35"/>
        <item x="247"/>
        <item x="411"/>
        <item x="246"/>
        <item x="16"/>
        <item x="12"/>
        <item x="414"/>
        <item x="97"/>
        <item x="37"/>
        <item x="282"/>
        <item x="18"/>
        <item x="103"/>
        <item x="241"/>
        <item x="429"/>
        <item x="34"/>
        <item x="4"/>
        <item x="296"/>
        <item x="102"/>
        <item x="600"/>
        <item x="417"/>
        <item x="286"/>
        <item x="21"/>
        <item x="413"/>
        <item x="25"/>
        <item x="99"/>
        <item x="86"/>
        <item x="110"/>
        <item x="550"/>
        <item x="98"/>
        <item x="484"/>
        <item x="24"/>
        <item x="31"/>
        <item x="268"/>
        <item x="270"/>
        <item x="576"/>
        <item x="299"/>
        <item x="89"/>
        <item x="601"/>
        <item x="38"/>
        <item x="108"/>
        <item x="294"/>
        <item x="445"/>
        <item x="307"/>
        <item x="423"/>
        <item x="0"/>
        <item x="272"/>
        <item x="453"/>
        <item x="9"/>
        <item x="308"/>
        <item x="593"/>
        <item x="91"/>
        <item x="436"/>
        <item x="581"/>
        <item x="617"/>
        <item x="94"/>
        <item x="5"/>
        <item x="479"/>
        <item x="95"/>
        <item x="416"/>
        <item x="283"/>
        <item x="412"/>
        <item x="551"/>
        <item x="295"/>
        <item x="96"/>
        <item x="19"/>
        <item x="583"/>
        <item x="271"/>
        <item x="267"/>
        <item x="435"/>
        <item x="594"/>
        <item x="266"/>
        <item x="442"/>
        <item x="22"/>
        <item x="297"/>
        <item x="27"/>
        <item x="32"/>
        <item x="439"/>
        <item x="434"/>
        <item x="26"/>
        <item x="437"/>
        <item x="28"/>
        <item x="478"/>
        <item x="298"/>
        <item x="15"/>
        <item x="477"/>
        <item x="33"/>
        <item x="20"/>
        <item x="582"/>
        <item x="29"/>
        <item x="23"/>
        <item x="36"/>
        <item x="438"/>
        <item x="433"/>
        <item x="432"/>
        <item t="default"/>
      </items>
    </pivotField>
    <pivotField dataField="1" numFmtId="6" showAll="0">
      <items count="1357">
        <item x="595"/>
        <item x="1264"/>
        <item x="613"/>
        <item x="485"/>
        <item x="1234"/>
        <item x="614"/>
        <item x="603"/>
        <item x="599"/>
        <item x="275"/>
        <item x="1237"/>
        <item x="612"/>
        <item x="1228"/>
        <item x="1215"/>
        <item x="1222"/>
        <item x="610"/>
        <item x="592"/>
        <item x="598"/>
        <item x="1266"/>
        <item x="1225"/>
        <item x="1185"/>
        <item x="492"/>
        <item x="489"/>
        <item x="1220"/>
        <item x="611"/>
        <item x="482"/>
        <item x="273"/>
        <item x="1187"/>
        <item x="604"/>
        <item x="596"/>
        <item x="1184"/>
        <item x="1285"/>
        <item x="488"/>
        <item x="597"/>
        <item x="509"/>
        <item x="672"/>
        <item x="1241"/>
        <item x="617"/>
        <item x="1163"/>
        <item x="510"/>
        <item x="1265"/>
        <item x="508"/>
        <item x="1186"/>
        <item x="477"/>
        <item x="1308"/>
        <item x="505"/>
        <item x="1162"/>
        <item x="486"/>
        <item x="1210"/>
        <item x="278"/>
        <item x="1194"/>
        <item x="267"/>
        <item x="487"/>
        <item x="1221"/>
        <item x="602"/>
        <item x="1199"/>
        <item x="493"/>
        <item x="698"/>
        <item x="671"/>
        <item x="1300"/>
        <item x="911"/>
        <item x="506"/>
        <item x="1229"/>
        <item x="1193"/>
        <item x="190"/>
        <item x="1165"/>
        <item x="1316"/>
        <item x="594"/>
        <item x="1134"/>
        <item x="1198"/>
        <item x="1314"/>
        <item x="1247"/>
        <item x="1200"/>
        <item x="1223"/>
        <item x="481"/>
        <item x="609"/>
        <item x="1219"/>
        <item x="1168"/>
        <item x="591"/>
        <item x="1252"/>
        <item x="1339"/>
        <item x="1309"/>
        <item x="480"/>
        <item x="484"/>
        <item x="1182"/>
        <item x="1175"/>
        <item x="1135"/>
        <item x="186"/>
        <item x="1172"/>
        <item x="686"/>
        <item x="685"/>
        <item x="884"/>
        <item x="1167"/>
        <item x="674"/>
        <item x="1213"/>
        <item x="901"/>
        <item x="684"/>
        <item x="1315"/>
        <item x="513"/>
        <item x="618"/>
        <item x="294"/>
        <item x="601"/>
        <item x="1286"/>
        <item x="1136"/>
        <item x="295"/>
        <item x="605"/>
        <item x="1236"/>
        <item x="1171"/>
        <item x="1253"/>
        <item x="496"/>
        <item x="1181"/>
        <item x="1268"/>
        <item x="476"/>
        <item x="1235"/>
        <item x="282"/>
        <item x="873"/>
        <item x="1201"/>
        <item x="1145"/>
        <item x="271"/>
        <item x="1195"/>
        <item x="1151"/>
        <item x="182"/>
        <item x="1227"/>
        <item x="478"/>
        <item x="502"/>
        <item x="491"/>
        <item x="292"/>
        <item x="964"/>
        <item x="1209"/>
        <item x="193"/>
        <item x="495"/>
        <item x="1173"/>
        <item x="1144"/>
        <item x="1164"/>
        <item x="501"/>
        <item x="1216"/>
        <item x="1336"/>
        <item x="276"/>
        <item x="1169"/>
        <item x="1107"/>
        <item x="729"/>
        <item x="1148"/>
        <item x="896"/>
        <item x="1269"/>
        <item x="277"/>
        <item x="1226"/>
        <item x="811"/>
        <item x="1157"/>
        <item x="912"/>
        <item x="731"/>
        <item x="1197"/>
        <item x="1233"/>
        <item x="1218"/>
        <item x="1326"/>
        <item x="606"/>
        <item x="678"/>
        <item x="1244"/>
        <item x="1108"/>
        <item x="512"/>
        <item x="355"/>
        <item x="733"/>
        <item x="897"/>
        <item x="1132"/>
        <item x="268"/>
        <item x="679"/>
        <item x="1160"/>
        <item x="914"/>
        <item x="283"/>
        <item x="1349"/>
        <item x="1321"/>
        <item x="670"/>
        <item x="1275"/>
        <item x="272"/>
        <item x="607"/>
        <item x="1170"/>
        <item x="1176"/>
        <item x="737"/>
        <item x="727"/>
        <item x="966"/>
        <item x="892"/>
        <item x="210"/>
        <item x="813"/>
        <item x="691"/>
        <item x="1106"/>
        <item x="1243"/>
        <item x="886"/>
        <item x="1257"/>
        <item x="893"/>
        <item x="621"/>
        <item x="191"/>
        <item x="1217"/>
        <item x="1208"/>
        <item x="1245"/>
        <item x="499"/>
        <item x="810"/>
        <item x="1130"/>
        <item x="682"/>
        <item x="633"/>
        <item x="869"/>
        <item x="1211"/>
        <item x="185"/>
        <item x="996"/>
        <item x="198"/>
        <item x="899"/>
        <item x="1231"/>
        <item x="1350"/>
        <item x="1224"/>
        <item x="900"/>
        <item x="352"/>
        <item x="517"/>
        <item x="281"/>
        <item x="1149"/>
        <item x="1248"/>
        <item x="868"/>
        <item x="904"/>
        <item x="1147"/>
        <item x="1303"/>
        <item x="229"/>
        <item x="504"/>
        <item x="910"/>
        <item x="269"/>
        <item x="1203"/>
        <item x="196"/>
        <item x="871"/>
        <item x="1312"/>
        <item x="400"/>
        <item x="697"/>
        <item x="635"/>
        <item x="189"/>
        <item x="280"/>
        <item x="1240"/>
        <item x="1120"/>
        <item x="202"/>
        <item x="905"/>
        <item x="1152"/>
        <item x="631"/>
        <item x="1075"/>
        <item x="408"/>
        <item x="1334"/>
        <item x="881"/>
        <item x="895"/>
        <item x="689"/>
        <item x="1271"/>
        <item x="285"/>
        <item x="1206"/>
        <item x="1251"/>
        <item x="1254"/>
        <item x="183"/>
        <item x="181"/>
        <item x="1097"/>
        <item x="615"/>
        <item x="293"/>
        <item x="351"/>
        <item x="1115"/>
        <item x="840"/>
        <item x="213"/>
        <item x="1329"/>
        <item x="1196"/>
        <item x="1313"/>
        <item x="398"/>
        <item x="1077"/>
        <item x="188"/>
        <item x="827"/>
        <item x="878"/>
        <item x="1118"/>
        <item x="1189"/>
        <item x="266"/>
        <item x="923"/>
        <item x="839"/>
        <item x="677"/>
        <item x="204"/>
        <item x="982"/>
        <item x="296"/>
        <item x="1345"/>
        <item x="300"/>
        <item x="809"/>
        <item x="877"/>
        <item x="1280"/>
        <item x="516"/>
        <item x="1288"/>
        <item x="223"/>
        <item x="1158"/>
        <item x="1117"/>
        <item x="694"/>
        <item x="715"/>
        <item x="1074"/>
        <item x="1105"/>
        <item x="1183"/>
        <item x="195"/>
        <item x="753"/>
        <item x="637"/>
        <item x="1272"/>
        <item x="696"/>
        <item x="362"/>
        <item x="837"/>
        <item x="1239"/>
        <item x="203"/>
        <item x="197"/>
        <item x="903"/>
        <item x="1100"/>
        <item x="289"/>
        <item x="875"/>
        <item x="555"/>
        <item x="628"/>
        <item x="216"/>
        <item x="681"/>
        <item x="658"/>
        <item x="498"/>
        <item x="1317"/>
        <item x="965"/>
        <item x="1337"/>
        <item x="313"/>
        <item x="291"/>
        <item x="978"/>
        <item x="632"/>
        <item x="1262"/>
        <item x="946"/>
        <item x="891"/>
        <item x="692"/>
        <item x="836"/>
        <item x="217"/>
        <item x="298"/>
        <item x="883"/>
        <item x="1103"/>
        <item x="690"/>
        <item x="339"/>
        <item x="359"/>
        <item x="401"/>
        <item x="908"/>
        <item x="306"/>
        <item x="304"/>
        <item x="687"/>
        <item x="180"/>
        <item x="608"/>
        <item x="558"/>
        <item x="219"/>
        <item x="209"/>
        <item x="826"/>
        <item x="1086"/>
        <item x="1273"/>
        <item x="1293"/>
        <item x="288"/>
        <item x="1098"/>
        <item x="922"/>
        <item x="961"/>
        <item x="867"/>
        <item x="350"/>
        <item x="1341"/>
        <item x="1342"/>
        <item x="511"/>
        <item x="919"/>
        <item x="354"/>
        <item x="714"/>
        <item x="879"/>
        <item x="1013"/>
        <item x="1278"/>
        <item x="972"/>
        <item x="287"/>
        <item x="755"/>
        <item x="1250"/>
        <item x="1322"/>
        <item x="1161"/>
        <item x="232"/>
        <item x="841"/>
        <item x="771"/>
        <item x="1043"/>
        <item x="299"/>
        <item x="944"/>
        <item x="887"/>
        <item x="305"/>
        <item x="221"/>
        <item x="206"/>
        <item x="1121"/>
        <item x="1041"/>
        <item x="1082"/>
        <item x="1174"/>
        <item x="307"/>
        <item x="719"/>
        <item x="560"/>
        <item x="531"/>
        <item x="616"/>
        <item x="917"/>
        <item x="1085"/>
        <item x="676"/>
        <item x="1180"/>
        <item x="1295"/>
        <item x="405"/>
        <item x="1296"/>
        <item x="973"/>
        <item x="1352"/>
        <item x="230"/>
        <item x="547"/>
        <item x="581"/>
        <item x="139"/>
        <item x="358"/>
        <item x="286"/>
        <item x="361"/>
        <item x="732"/>
        <item x="962"/>
        <item x="227"/>
        <item x="1230"/>
        <item x="1232"/>
        <item x="1044"/>
        <item x="399"/>
        <item x="556"/>
        <item x="949"/>
        <item x="768"/>
        <item x="1242"/>
        <item x="225"/>
        <item x="947"/>
        <item x="335"/>
        <item x="769"/>
        <item x="725"/>
        <item x="858"/>
        <item x="1084"/>
        <item x="1138"/>
        <item x="977"/>
        <item x="201"/>
        <item x="981"/>
        <item x="1353"/>
        <item x="1133"/>
        <item x="1014"/>
        <item x="1214"/>
        <item x="1306"/>
        <item x="533"/>
        <item x="1246"/>
        <item x="795"/>
        <item x="235"/>
        <item x="215"/>
        <item x="97"/>
        <item x="1344"/>
        <item x="711"/>
        <item x="1191"/>
        <item x="688"/>
        <item x="1202"/>
        <item x="726"/>
        <item x="523"/>
        <item x="344"/>
        <item x="1274"/>
        <item x="1282"/>
        <item x="772"/>
        <item x="303"/>
        <item x="532"/>
        <item x="133"/>
        <item x="1299"/>
        <item x="237"/>
        <item x="619"/>
        <item x="310"/>
        <item x="309"/>
        <item x="1150"/>
        <item x="708"/>
        <item x="353"/>
        <item x="945"/>
        <item x="918"/>
        <item x="257"/>
        <item x="146"/>
        <item x="693"/>
        <item x="156"/>
        <item x="349"/>
        <item x="1307"/>
        <item x="315"/>
        <item x="766"/>
        <item x="552"/>
        <item x="524"/>
        <item x="233"/>
        <item x="1072"/>
        <item x="312"/>
        <item x="302"/>
        <item x="907"/>
        <item x="91"/>
        <item x="976"/>
        <item x="854"/>
        <item x="717"/>
        <item x="629"/>
        <item x="154"/>
        <item x="630"/>
        <item x="1003"/>
        <item x="507"/>
        <item x="894"/>
        <item x="228"/>
        <item x="385"/>
        <item x="763"/>
        <item x="51"/>
        <item x="529"/>
        <item x="862"/>
        <item x="1042"/>
        <item x="1099"/>
        <item x="1096"/>
        <item x="1284"/>
        <item x="514"/>
        <item x="943"/>
        <item x="534"/>
        <item x="710"/>
        <item x="963"/>
        <item x="479"/>
        <item x="713"/>
        <item x="184"/>
        <item x="1009"/>
        <item x="483"/>
        <item x="1087"/>
        <item x="625"/>
        <item x="1159"/>
        <item x="386"/>
        <item x="1348"/>
        <item x="1110"/>
        <item x="149"/>
        <item x="101"/>
        <item x="1143"/>
        <item x="404"/>
        <item x="1283"/>
        <item x="1333"/>
        <item x="445"/>
        <item x="402"/>
        <item x="971"/>
        <item x="329"/>
        <item x="520"/>
        <item x="979"/>
        <item x="851"/>
        <item x="1212"/>
        <item x="909"/>
        <item x="409"/>
        <item x="718"/>
        <item x="1129"/>
        <item x="220"/>
        <item x="636"/>
        <item x="712"/>
        <item x="407"/>
        <item x="553"/>
        <item x="669"/>
        <item x="1320"/>
        <item x="45"/>
        <item x="829"/>
        <item x="1177"/>
        <item x="634"/>
        <item x="590"/>
        <item x="880"/>
        <item x="561"/>
        <item x="494"/>
        <item x="593"/>
        <item x="1332"/>
        <item x="812"/>
        <item x="814"/>
        <item x="627"/>
        <item x="54"/>
        <item x="526"/>
        <item x="1039"/>
        <item x="441"/>
        <item x="536"/>
        <item x="1259"/>
        <item x="937"/>
        <item x="790"/>
        <item x="226"/>
        <item x="657"/>
        <item x="1351"/>
        <item x="1256"/>
        <item x="622"/>
        <item x="207"/>
        <item x="913"/>
        <item x="403"/>
        <item x="735"/>
        <item x="1204"/>
        <item x="885"/>
        <item x="668"/>
        <item x="439"/>
        <item x="1131"/>
        <item x="968"/>
        <item x="705"/>
        <item x="983"/>
        <item x="1281"/>
        <item x="1071"/>
        <item x="655"/>
        <item x="59"/>
        <item x="503"/>
        <item x="539"/>
        <item x="426"/>
        <item x="695"/>
        <item x="316"/>
        <item x="336"/>
        <item x="317"/>
        <item x="794"/>
        <item x="333"/>
        <item x="1002"/>
        <item x="1146"/>
        <item x="1139"/>
        <item x="699"/>
        <item x="997"/>
        <item x="716"/>
        <item x="93"/>
        <item x="1037"/>
        <item x="151"/>
        <item x="222"/>
        <item x="231"/>
        <item x="365"/>
        <item x="518"/>
        <item x="364"/>
        <item x="846"/>
        <item x="1305"/>
        <item x="47"/>
        <item x="436"/>
        <item x="341"/>
        <item x="519"/>
        <item x="806"/>
        <item x="158"/>
        <item x="559"/>
        <item x="1119"/>
        <item x="600"/>
        <item x="1024"/>
        <item x="750"/>
        <item x="948"/>
        <item x="1276"/>
        <item x="541"/>
        <item x="308"/>
        <item x="992"/>
        <item x="549"/>
        <item x="1207"/>
        <item x="357"/>
        <item x="802"/>
        <item x="356"/>
        <item x="709"/>
        <item x="993"/>
        <item x="87"/>
        <item x="80"/>
        <item x="544"/>
        <item x="490"/>
        <item x="551"/>
        <item x="159"/>
        <item x="318"/>
        <item x="331"/>
        <item x="1028"/>
        <item x="807"/>
        <item x="1079"/>
        <item x="42"/>
        <item x="135"/>
        <item x="337"/>
        <item x="557"/>
        <item x="1004"/>
        <item x="1060"/>
        <item x="411"/>
        <item x="1188"/>
        <item x="578"/>
        <item x="325"/>
        <item x="859"/>
        <item x="392"/>
        <item x="898"/>
        <item x="497"/>
        <item x="1190"/>
        <item x="872"/>
        <item x="1059"/>
        <item x="757"/>
        <item x="623"/>
        <item x="64"/>
        <item x="537"/>
        <item x="211"/>
        <item x="160"/>
        <item x="752"/>
        <item x="236"/>
        <item x="1018"/>
        <item x="1310"/>
        <item x="958"/>
        <item x="986"/>
        <item x="554"/>
        <item x="808"/>
        <item x="1301"/>
        <item x="920"/>
        <item x="543"/>
        <item x="522"/>
        <item x="1153"/>
        <item x="224"/>
        <item x="49"/>
        <item x="1114"/>
        <item x="730"/>
        <item x="736"/>
        <item x="1290"/>
        <item x="550"/>
        <item x="991"/>
        <item x="1291"/>
        <item x="129"/>
        <item x="437"/>
        <item x="99"/>
        <item x="104"/>
        <item x="397"/>
        <item x="626"/>
        <item x="77"/>
        <item x="801"/>
        <item x="1101"/>
        <item x="172"/>
        <item x="1331"/>
        <item x="1270"/>
        <item x="999"/>
        <item x="422"/>
        <item x="363"/>
        <item x="360"/>
        <item x="546"/>
        <item x="179"/>
        <item x="348"/>
        <item x="44"/>
        <item x="1058"/>
        <item x="780"/>
        <item x="528"/>
        <item x="95"/>
        <item x="389"/>
        <item x="683"/>
        <item x="148"/>
        <item x="238"/>
        <item x="825"/>
        <item x="870"/>
        <item x="1076"/>
        <item x="127"/>
        <item x="1102"/>
        <item x="876"/>
        <item x="548"/>
        <item x="1007"/>
        <item x="1116"/>
        <item x="68"/>
        <item x="143"/>
        <item x="346"/>
        <item x="311"/>
        <item x="980"/>
        <item x="1261"/>
        <item x="57"/>
        <item x="1036"/>
        <item x="702"/>
        <item x="1238"/>
        <item x="1140"/>
        <item x="995"/>
        <item x="342"/>
        <item x="799"/>
        <item x="424"/>
        <item x="620"/>
        <item x="192"/>
        <item x="234"/>
        <item x="1178"/>
        <item x="527"/>
        <item x="580"/>
        <item x="830"/>
        <item x="468"/>
        <item x="1287"/>
        <item x="1006"/>
        <item x="167"/>
        <item x="383"/>
        <item x="1355"/>
        <item x="525"/>
        <item x="960"/>
        <item x="515"/>
        <item x="624"/>
        <item x="52"/>
        <item x="500"/>
        <item x="956"/>
        <item x="1046"/>
        <item x="857"/>
        <item x="1073"/>
        <item x="137"/>
        <item x="803"/>
        <item x="121"/>
        <item x="1104"/>
        <item x="471"/>
        <item x="754"/>
        <item x="390"/>
        <item x="1095"/>
        <item x="89"/>
        <item x="987"/>
        <item x="902"/>
        <item x="1267"/>
        <item x="178"/>
        <item x="56"/>
        <item x="71"/>
        <item x="985"/>
        <item x="332"/>
        <item x="1311"/>
        <item x="781"/>
        <item x="63"/>
        <item x="572"/>
        <item x="882"/>
        <item x="1166"/>
        <item x="1061"/>
        <item x="673"/>
        <item x="661"/>
        <item x="256"/>
        <item x="427"/>
        <item x="921"/>
        <item x="212"/>
        <item x="853"/>
        <item x="521"/>
        <item x="1302"/>
        <item x="865"/>
        <item x="141"/>
        <item x="199"/>
        <item x="638"/>
        <item x="1022"/>
        <item x="61"/>
        <item x="218"/>
        <item x="323"/>
        <item x="756"/>
        <item x="464"/>
        <item x="1298"/>
        <item x="147"/>
        <item x="1156"/>
        <item x="161"/>
        <item x="50"/>
        <item x="974"/>
        <item x="583"/>
        <item x="567"/>
        <item x="187"/>
        <item x="423"/>
        <item x="874"/>
        <item x="131"/>
        <item x="259"/>
        <item x="989"/>
        <item x="347"/>
        <item x="888"/>
        <item x="254"/>
        <item x="164"/>
        <item x="936"/>
        <item x="723"/>
        <item x="1304"/>
        <item x="244"/>
        <item x="998"/>
        <item x="675"/>
        <item x="249"/>
        <item x="828"/>
        <item x="915"/>
        <item x="545"/>
        <item x="1011"/>
        <item x="425"/>
        <item x="321"/>
        <item x="208"/>
        <item x="984"/>
        <item x="165"/>
        <item x="205"/>
        <item x="255"/>
        <item x="1205"/>
        <item x="1255"/>
        <item x="162"/>
        <item x="48"/>
        <item x="843"/>
        <item x="967"/>
        <item x="428"/>
        <item x="461"/>
        <item x="1338"/>
        <item x="1047"/>
        <item x="150"/>
        <item x="382"/>
        <item x="265"/>
        <item x="680"/>
        <item x="764"/>
        <item x="1319"/>
        <item x="144"/>
        <item x="728"/>
        <item x="433"/>
        <item x="1137"/>
        <item x="320"/>
        <item x="387"/>
        <item x="420"/>
        <item x="53"/>
        <item x="1155"/>
        <item x="1000"/>
        <item x="327"/>
        <item x="86"/>
        <item x="1070"/>
        <item x="707"/>
        <item x="434"/>
        <item x="1289"/>
        <item x="175"/>
        <item x="788"/>
        <item x="1277"/>
        <item x="588"/>
        <item x="174"/>
        <item x="431"/>
        <item x="43"/>
        <item x="1347"/>
        <item x="1323"/>
        <item x="1040"/>
        <item x="1294"/>
        <item x="704"/>
        <item x="774"/>
        <item x="1335"/>
        <item x="535"/>
        <item x="1122"/>
        <item x="376"/>
        <item x="916"/>
        <item x="67"/>
        <item x="906"/>
        <item x="1318"/>
        <item x="890"/>
        <item x="58"/>
        <item x="421"/>
        <item x="177"/>
        <item x="117"/>
        <item x="338"/>
        <item x="366"/>
        <item x="1126"/>
        <item x="444"/>
        <item x="751"/>
        <item x="200"/>
        <item x="970"/>
        <item x="406"/>
        <item x="92"/>
        <item x="136"/>
        <item x="110"/>
        <item x="1083"/>
        <item x="452"/>
        <item x="472"/>
        <item x="1127"/>
        <item x="530"/>
        <item x="155"/>
        <item x="889"/>
        <item x="74"/>
        <item x="322"/>
        <item x="418"/>
        <item x="270"/>
        <item x="647"/>
        <item x="170"/>
        <item x="1027"/>
        <item x="14"/>
        <item x="194"/>
        <item x="824"/>
        <item x="722"/>
        <item x="1109"/>
        <item x="1346"/>
        <item x="140"/>
        <item x="1292"/>
        <item x="214"/>
        <item x="1001"/>
        <item x="777"/>
        <item x="1125"/>
        <item x="340"/>
        <item x="577"/>
        <item x="1142"/>
        <item x="994"/>
        <item x="152"/>
        <item x="660"/>
        <item x="106"/>
        <item x="415"/>
        <item x="274"/>
        <item x="46"/>
        <item x="394"/>
        <item x="343"/>
        <item x="374"/>
        <item x="659"/>
        <item x="153"/>
        <item x="1029"/>
        <item x="563"/>
        <item x="1111"/>
        <item x="5"/>
        <item x="975"/>
        <item x="1279"/>
        <item x="791"/>
        <item x="12"/>
        <item x="330"/>
        <item x="566"/>
        <item x="388"/>
        <item x="734"/>
        <item x="701"/>
        <item x="94"/>
        <item x="1179"/>
        <item x="651"/>
        <item x="457"/>
        <item x="130"/>
        <item x="538"/>
        <item x="1328"/>
        <item x="243"/>
        <item x="419"/>
        <item x="62"/>
        <item x="123"/>
        <item x="1340"/>
        <item x="1192"/>
        <item x="9"/>
        <item x="55"/>
        <item x="395"/>
        <item x="1088"/>
        <item x="119"/>
        <item x="1249"/>
        <item x="368"/>
        <item x="79"/>
        <item x="721"/>
        <item x="369"/>
        <item x="314"/>
        <item x="432"/>
        <item x="414"/>
        <item x="8"/>
        <item x="1089"/>
        <item x="3"/>
        <item x="112"/>
        <item x="1019"/>
        <item x="838"/>
        <item x="833"/>
        <item x="666"/>
        <item x="7"/>
        <item x="1330"/>
        <item x="88"/>
        <item x="108"/>
        <item x="1038"/>
        <item x="1093"/>
        <item x="540"/>
        <item x="96"/>
        <item x="990"/>
        <item x="1094"/>
        <item x="969"/>
        <item x="11"/>
        <item x="935"/>
        <item x="1325"/>
        <item x="564"/>
        <item x="1033"/>
        <item x="465"/>
        <item x="2"/>
        <item x="470"/>
        <item x="334"/>
        <item x="542"/>
        <item x="575"/>
        <item x="76"/>
        <item x="279"/>
        <item x="82"/>
        <item x="345"/>
        <item x="1091"/>
        <item x="700"/>
        <item x="1258"/>
        <item x="324"/>
        <item x="1078"/>
        <item x="413"/>
        <item x="582"/>
        <item x="957"/>
        <item x="157"/>
        <item x="760"/>
        <item x="83"/>
        <item x="134"/>
        <item x="297"/>
        <item x="169"/>
        <item x="73"/>
        <item x="125"/>
        <item x="741"/>
        <item x="835"/>
        <item x="114"/>
        <item x="100"/>
        <item x="816"/>
        <item x="1050"/>
        <item x="370"/>
        <item x="240"/>
        <item x="15"/>
        <item x="641"/>
        <item x="19"/>
        <item x="98"/>
        <item x="815"/>
        <item x="447"/>
        <item x="1297"/>
        <item x="656"/>
        <item x="1092"/>
        <item x="66"/>
        <item x="938"/>
        <item x="649"/>
        <item x="1"/>
        <item x="417"/>
        <item x="1080"/>
        <item x="574"/>
        <item x="84"/>
        <item x="378"/>
        <item x="834"/>
        <item x="448"/>
        <item x="17"/>
        <item x="128"/>
        <item x="13"/>
        <item x="1015"/>
        <item x="1343"/>
        <item x="1324"/>
        <item x="70"/>
        <item x="290"/>
        <item x="391"/>
        <item x="1327"/>
        <item x="950"/>
        <item x="1016"/>
        <item x="646"/>
        <item x="1141"/>
        <item x="1260"/>
        <item x="381"/>
        <item x="1062"/>
        <item x="569"/>
        <item x="18"/>
        <item x="1057"/>
        <item x="1354"/>
        <item x="653"/>
        <item x="90"/>
        <item x="855"/>
        <item x="451"/>
        <item x="860"/>
        <item x="823"/>
        <item x="371"/>
        <item x="430"/>
        <item x="251"/>
        <item x="1053"/>
        <item x="246"/>
        <item x="60"/>
        <item x="1012"/>
        <item x="739"/>
        <item x="37"/>
        <item x="142"/>
        <item x="23"/>
        <item x="954"/>
        <item x="4"/>
        <item x="1005"/>
        <item x="20"/>
        <item x="1066"/>
        <item x="820"/>
        <item x="796"/>
        <item x="1063"/>
        <item x="103"/>
        <item x="241"/>
        <item x="22"/>
        <item x="384"/>
        <item x="1068"/>
        <item x="27"/>
        <item x="28"/>
        <item x="576"/>
        <item x="565"/>
        <item x="770"/>
        <item x="749"/>
        <item x="1052"/>
        <item x="34"/>
        <item x="640"/>
        <item x="410"/>
        <item x="579"/>
        <item x="861"/>
        <item x="258"/>
        <item x="1263"/>
        <item x="988"/>
        <item x="26"/>
        <item x="173"/>
        <item x="759"/>
        <item x="1045"/>
        <item x="959"/>
        <item x="951"/>
        <item x="1081"/>
        <item x="562"/>
        <item x="24"/>
        <item x="831"/>
        <item x="163"/>
        <item x="652"/>
        <item x="955"/>
        <item x="762"/>
        <item x="33"/>
        <item x="379"/>
        <item x="252"/>
        <item x="1067"/>
        <item x="442"/>
        <item x="30"/>
        <item x="35"/>
        <item x="748"/>
        <item x="396"/>
        <item x="242"/>
        <item x="41"/>
        <item x="247"/>
        <item x="767"/>
        <item x="453"/>
        <item x="38"/>
        <item x="1030"/>
        <item x="744"/>
        <item x="740"/>
        <item x="939"/>
        <item x="29"/>
        <item x="284"/>
        <item x="168"/>
        <item x="429"/>
        <item x="720"/>
        <item x="738"/>
        <item x="373"/>
        <item x="587"/>
        <item x="458"/>
        <item x="326"/>
        <item x="124"/>
        <item x="393"/>
        <item x="765"/>
        <item x="40"/>
        <item x="301"/>
        <item x="102"/>
        <item x="1008"/>
        <item x="952"/>
        <item x="643"/>
        <item x="253"/>
        <item x="852"/>
        <item x="263"/>
        <item x="654"/>
        <item x="786"/>
        <item x="856"/>
        <item x="118"/>
        <item x="262"/>
        <item x="586"/>
        <item x="319"/>
        <item x="456"/>
        <item x="844"/>
        <item x="1034"/>
        <item x="1049"/>
        <item x="65"/>
        <item x="138"/>
        <item x="438"/>
        <item x="570"/>
        <item x="927"/>
        <item x="1048"/>
        <item x="166"/>
        <item x="1010"/>
        <item x="248"/>
        <item x="107"/>
        <item x="926"/>
        <item x="328"/>
        <item x="924"/>
        <item x="1154"/>
        <item x="109"/>
        <item x="1123"/>
        <item x="832"/>
        <item x="416"/>
        <item x="585"/>
        <item x="261"/>
        <item x="412"/>
        <item x="176"/>
        <item x="842"/>
        <item x="745"/>
        <item x="724"/>
        <item x="804"/>
        <item x="942"/>
        <item x="639"/>
        <item x="775"/>
        <item x="1056"/>
        <item x="1112"/>
        <item x="819"/>
        <item x="145"/>
        <item x="797"/>
        <item x="115"/>
        <item x="644"/>
        <item x="81"/>
        <item x="443"/>
        <item x="789"/>
        <item x="934"/>
        <item x="785"/>
        <item x="132"/>
        <item x="798"/>
        <item x="435"/>
        <item x="805"/>
        <item x="571"/>
        <item x="113"/>
        <item x="665"/>
        <item x="116"/>
        <item x="773"/>
        <item x="1128"/>
        <item x="105"/>
        <item x="787"/>
        <item x="440"/>
        <item x="822"/>
        <item x="1124"/>
        <item x="367"/>
        <item x="784"/>
        <item x="800"/>
        <item x="645"/>
        <item x="1113"/>
        <item x="706"/>
        <item x="817"/>
        <item x="375"/>
        <item x="122"/>
        <item x="171"/>
        <item x="863"/>
        <item x="940"/>
        <item x="75"/>
        <item x="380"/>
        <item x="372"/>
        <item x="845"/>
        <item x="664"/>
        <item x="792"/>
        <item x="377"/>
        <item x="1026"/>
        <item x="1090"/>
        <item x="866"/>
        <item x="663"/>
        <item x="1025"/>
        <item x="78"/>
        <item x="111"/>
        <item x="1017"/>
        <item x="776"/>
        <item x="925"/>
        <item x="573"/>
        <item x="1020"/>
        <item x="239"/>
        <item x="847"/>
        <item x="747"/>
        <item x="743"/>
        <item x="758"/>
        <item x="72"/>
        <item x="662"/>
        <item x="85"/>
        <item x="466"/>
        <item x="69"/>
        <item x="932"/>
        <item x="120"/>
        <item x="821"/>
        <item x="818"/>
        <item x="584"/>
        <item x="1023"/>
        <item x="778"/>
        <item x="650"/>
        <item x="864"/>
        <item x="250"/>
        <item x="793"/>
        <item x="941"/>
        <item x="849"/>
        <item x="1021"/>
        <item x="260"/>
        <item x="463"/>
        <item x="703"/>
        <item x="850"/>
        <item x="469"/>
        <item x="446"/>
        <item x="931"/>
        <item x="1055"/>
        <item x="761"/>
        <item x="449"/>
        <item x="848"/>
        <item x="467"/>
        <item x="783"/>
        <item x="782"/>
        <item x="1064"/>
        <item x="568"/>
        <item x="1051"/>
        <item x="1065"/>
        <item x="462"/>
        <item x="779"/>
        <item x="245"/>
        <item x="126"/>
        <item x="930"/>
        <item x="953"/>
        <item x="928"/>
        <item x="642"/>
        <item x="450"/>
        <item x="1069"/>
        <item x="589"/>
        <item x="473"/>
        <item x="264"/>
        <item x="0"/>
        <item x="10"/>
        <item x="475"/>
        <item x="1054"/>
        <item x="1031"/>
        <item x="648"/>
        <item x="6"/>
        <item x="474"/>
        <item x="746"/>
        <item x="933"/>
        <item x="454"/>
        <item x="929"/>
        <item x="1035"/>
        <item x="460"/>
        <item x="455"/>
        <item x="1032"/>
        <item x="459"/>
        <item x="667"/>
        <item x="31"/>
        <item x="16"/>
        <item x="742"/>
        <item x="36"/>
        <item x="21"/>
        <item x="32"/>
        <item x="25"/>
        <item x="39"/>
        <item t="default"/>
      </items>
    </pivotField>
    <pivotField dataField="1" numFmtId="9" showAll="0">
      <items count="23">
        <item x="14"/>
        <item x="11"/>
        <item x="7"/>
        <item x="6"/>
        <item x="12"/>
        <item x="3"/>
        <item x="1"/>
        <item x="10"/>
        <item x="2"/>
        <item x="5"/>
        <item x="15"/>
        <item x="8"/>
        <item x="18"/>
        <item x="4"/>
        <item x="13"/>
        <item x="21"/>
        <item x="0"/>
        <item x="17"/>
        <item x="9"/>
        <item x="20"/>
        <item x="16"/>
        <item x="19"/>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Total Sales" fld="9" baseField="0" baseItem="0" numFmtId="171"/>
    <dataField name="Sum of Units Sold" fld="8" baseField="0" baseItem="0" numFmtId="169"/>
    <dataField name="Sum of Operating Profit" fld="10" baseField="0" baseItem="0" numFmtId="171"/>
    <dataField name="Average of Operating Margin" fld="11" subtotal="average" baseField="0" baseItem="3" numFmtId="10"/>
  </dataFields>
  <formats count="4">
    <format dxfId="137">
      <pivotArea outline="0" collapsedLevelsAreSubtotals="1" fieldPosition="0">
        <references count="1">
          <reference field="4294967294" count="1" selected="0">
            <x v="3"/>
          </reference>
        </references>
      </pivotArea>
    </format>
    <format dxfId="136">
      <pivotArea outline="0" collapsedLevelsAreSubtotals="1" fieldPosition="0">
        <references count="1">
          <reference field="4294967294" count="3" selected="0">
            <x v="0"/>
            <x v="1"/>
            <x v="2"/>
          </reference>
        </references>
      </pivotArea>
    </format>
    <format dxfId="135">
      <pivotArea outline="0" collapsedLevelsAreSubtotals="1" fieldPosition="0">
        <references count="1">
          <reference field="4294967294" count="1" selected="0">
            <x v="0"/>
          </reference>
        </references>
      </pivotArea>
    </format>
    <format dxfId="134">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filters count="1">
    <filter fld="2" type="dateBetween" evalOrder="-1" id="8"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6447D133-B420-405B-8429-644E328D32EC}" sourceName="Retailer">
  <pivotTables>
    <pivotTable tabId="4" name="PivotTable2"/>
    <pivotTable tabId="4" name="PivotTable1"/>
    <pivotTable tabId="4" name="PivotTable3"/>
  </pivotTables>
  <data>
    <tabular pivotCacheId="1892043348">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FBEB88A-9301-4EEA-B8B5-71CCB81DD620}" sourceName="Region">
  <pivotTables>
    <pivotTable tabId="4" name="PivotTable2"/>
    <pivotTable tabId="4" name="PivotTable1"/>
    <pivotTable tabId="4" name="PivotTable3"/>
  </pivotTables>
  <data>
    <tabular pivotCacheId="1892043348">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FD7EC1C1-1CA0-4254-9F9B-10E8C506CEEC}" sourceName="Beverage Brand">
  <pivotTables>
    <pivotTable tabId="4" name="PivotTable2"/>
    <pivotTable tabId="4" name="PivotTable1"/>
    <pivotTable tabId="4" name="PivotTable3"/>
  </pivotTables>
  <data>
    <tabular pivotCacheId="1892043348">
      <items count="6">
        <i x="0" s="1"/>
        <i x="5"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4717D47C-752D-48A4-A88B-73E3084F52FB}" cache="Slicer_Retailer" caption="Retailer" style="Slicer Style 2" rowHeight="241300"/>
  <slicer name="Region" xr10:uid="{8E36243D-474F-4934-891A-2F644AD71FA4}" cache="Slicer_Region" caption="Region" style="Slicer Style 2" rowHeight="241300"/>
  <slicer name="Beverage Brand" xr10:uid="{B63D8766-12B5-4FAE-BD32-8E2D1320164D}" cache="Slicer_Beverage_Brand" caption="Beverage Brand" style="Slicer Style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F05BDE-18DF-4FFC-8C1F-54A2A0AD9EA0}" name="Table1" displayName="Table1" ref="B5:M3893" totalsRowShown="0" headerRowDxfId="138" dataDxfId="139">
  <autoFilter ref="B5:M3893" xr:uid="{5AF05BDE-18DF-4FFC-8C1F-54A2A0AD9EA0}"/>
  <tableColumns count="12">
    <tableColumn id="1" xr3:uid="{C8D8DF11-2E3A-42F2-9FBF-62CA307A3D6A}" name="Retailer" dataDxfId="151"/>
    <tableColumn id="2" xr3:uid="{A02C6663-9D8A-4B4E-8E30-E9194BF1E070}" name="Retailer ID" dataDxfId="150"/>
    <tableColumn id="3" xr3:uid="{05B38BA4-4A61-41BA-860B-610BC74FE61F}" name="Invoice Date" dataDxfId="149"/>
    <tableColumn id="4" xr3:uid="{32A7950E-57ED-4858-B928-931A7CDA53B1}" name="Region" dataDxfId="148"/>
    <tableColumn id="5" xr3:uid="{F7EE87AC-C03C-4203-8112-2D4290D33DBD}" name="State" dataDxfId="147"/>
    <tableColumn id="6" xr3:uid="{57A329D0-8217-4287-8DD7-4AC5AC0D7B94}" name="City" dataDxfId="146"/>
    <tableColumn id="7" xr3:uid="{A5BD699C-40F4-4713-93CD-F66FAAC7889A}" name="Beverage Brand" dataDxfId="145"/>
    <tableColumn id="8" xr3:uid="{2FFFC257-AF56-48C6-A89E-DF9BAC89294D}" name="Price per Unit" dataDxfId="144"/>
    <tableColumn id="9" xr3:uid="{2E8E15CC-EA05-493F-B1F0-5F7FF73C5C93}" name="Units Sold" dataDxfId="143"/>
    <tableColumn id="10" xr3:uid="{157D2915-B8D5-4E26-8427-71959DF8D55E}" name="Total Sales" dataDxfId="142">
      <calculatedColumnFormula>I6*J6</calculatedColumnFormula>
    </tableColumn>
    <tableColumn id="11" xr3:uid="{9B1526DB-3678-452B-9DAF-FE71B528540C}" name="Operating Profit" dataDxfId="141">
      <calculatedColumnFormula>K6*M6</calculatedColumnFormula>
    </tableColumn>
    <tableColumn id="12" xr3:uid="{3AF9C51C-C99F-4B98-9727-C8440C098226}" name="Operating Margin" dataDxfId="14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81AC7030-7EE8-43FC-8DC9-CD1DE38EB17E}" sourceName="Invoice Date">
  <pivotTables>
    <pivotTable tabId="4" name="PivotTable2"/>
    <pivotTable tabId="4" name="PivotTable3"/>
    <pivotTable tabId="4" name="PivotTable1"/>
  </pivotTables>
  <state minimalRefreshVersion="6" lastRefreshVersion="6" pivotCacheId="1892043348" filterType="dateBetween">
    <selection startDate="2021-01-01T00:00:00" endDate="2021-12-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97B92AAF-5757-4B89-BFC2-6BC9853D1C99}" cache="NativeTimeline_Invoice_Date" caption="Sales Period" showSelectionLabel="0" level="2" selectionLevel="0" scrollPosition="2021-01-01T00:00:00" style="Timeline Style 3"/>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893"/>
  <sheetViews>
    <sheetView showGridLines="0" topLeftCell="B1" workbookViewId="0">
      <selection activeCell="F8" sqref="F8"/>
    </sheetView>
  </sheetViews>
  <sheetFormatPr defaultColWidth="14.453125" defaultRowHeight="15" customHeight="1" x14ac:dyDescent="0.35"/>
  <cols>
    <col min="1" max="1" width="8.7265625" customWidth="1"/>
    <col min="2" max="2" width="9.26953125" customWidth="1"/>
    <col min="3" max="3" width="11.7265625" customWidth="1"/>
    <col min="4" max="4" width="13.453125" customWidth="1"/>
    <col min="5" max="5" width="10.453125" customWidth="1"/>
    <col min="6" max="6" width="14.26953125" customWidth="1"/>
    <col min="7" max="7" width="13.1796875" customWidth="1"/>
    <col min="8" max="8" width="16.26953125" customWidth="1"/>
    <col min="9" max="9" width="14.453125" customWidth="1"/>
    <col min="10" max="10" width="11.453125" customWidth="1"/>
    <col min="11" max="11" width="11.81640625" customWidth="1"/>
    <col min="12" max="12" width="16.7265625" customWidth="1"/>
    <col min="13" max="13" width="18" customWidth="1"/>
    <col min="14" max="14" width="8.81640625" customWidth="1"/>
    <col min="15" max="15" width="10.81640625" customWidth="1"/>
    <col min="16" max="18" width="8.81640625" customWidth="1"/>
  </cols>
  <sheetData>
    <row r="1" spans="1:15" ht="14.5" x14ac:dyDescent="0.35">
      <c r="A1" s="1"/>
    </row>
    <row r="2" spans="1:15" ht="23.5" x14ac:dyDescent="0.55000000000000004">
      <c r="A2" s="1"/>
      <c r="B2" s="2" t="s">
        <v>0</v>
      </c>
      <c r="C2" s="3"/>
      <c r="D2" s="3"/>
      <c r="E2" s="3"/>
      <c r="F2" s="3"/>
      <c r="G2" s="3"/>
      <c r="H2" s="3"/>
      <c r="I2" s="3"/>
      <c r="J2" s="3"/>
      <c r="K2" s="3"/>
      <c r="L2" s="3"/>
      <c r="M2" s="3"/>
    </row>
    <row r="3" spans="1:15" ht="15.5" x14ac:dyDescent="0.35">
      <c r="A3" s="1"/>
      <c r="B3" s="4" t="s">
        <v>1</v>
      </c>
    </row>
    <row r="4" spans="1:15" ht="14.5" x14ac:dyDescent="0.35">
      <c r="A4" s="1"/>
    </row>
    <row r="5" spans="1:15" ht="14.5" x14ac:dyDescent="0.35">
      <c r="A5" s="1"/>
      <c r="B5" s="5" t="s">
        <v>2</v>
      </c>
      <c r="C5" s="5" t="s">
        <v>3</v>
      </c>
      <c r="D5" s="5" t="s">
        <v>4</v>
      </c>
      <c r="E5" s="5" t="s">
        <v>5</v>
      </c>
      <c r="F5" s="5" t="s">
        <v>6</v>
      </c>
      <c r="G5" s="5" t="s">
        <v>7</v>
      </c>
      <c r="H5" s="5" t="s">
        <v>8</v>
      </c>
      <c r="I5" s="5" t="s">
        <v>9</v>
      </c>
      <c r="J5" s="5" t="s">
        <v>10</v>
      </c>
      <c r="K5" s="5" t="s">
        <v>11</v>
      </c>
      <c r="L5" s="5" t="s">
        <v>12</v>
      </c>
      <c r="M5" s="5" t="s">
        <v>13</v>
      </c>
    </row>
    <row r="6" spans="1:15" ht="14.5" x14ac:dyDescent="0.35">
      <c r="A6" s="1"/>
      <c r="B6" s="6" t="s">
        <v>14</v>
      </c>
      <c r="C6" s="6">
        <v>1185732</v>
      </c>
      <c r="D6" s="7">
        <v>44210</v>
      </c>
      <c r="E6" s="6" t="s">
        <v>15</v>
      </c>
      <c r="F6" s="6" t="s">
        <v>16</v>
      </c>
      <c r="G6" s="6" t="s">
        <v>16</v>
      </c>
      <c r="H6" s="6" t="s">
        <v>17</v>
      </c>
      <c r="I6" s="8">
        <v>0.5</v>
      </c>
      <c r="J6" s="9">
        <v>12000</v>
      </c>
      <c r="K6" s="10">
        <f t="shared" ref="K6:K260" si="0">I6*J6</f>
        <v>6000</v>
      </c>
      <c r="L6" s="10">
        <f t="shared" ref="L6:L260" si="1">K6*M6</f>
        <v>3000</v>
      </c>
      <c r="M6" s="11">
        <v>0.5</v>
      </c>
      <c r="O6" s="12"/>
    </row>
    <row r="7" spans="1:15" ht="14.5" x14ac:dyDescent="0.35">
      <c r="A7" s="1"/>
      <c r="B7" s="6" t="s">
        <v>14</v>
      </c>
      <c r="C7" s="6">
        <v>1185732</v>
      </c>
      <c r="D7" s="7">
        <v>44210</v>
      </c>
      <c r="E7" s="6" t="s">
        <v>15</v>
      </c>
      <c r="F7" s="6" t="s">
        <v>16</v>
      </c>
      <c r="G7" s="6" t="s">
        <v>16</v>
      </c>
      <c r="H7" s="6" t="s">
        <v>18</v>
      </c>
      <c r="I7" s="8">
        <v>0.5</v>
      </c>
      <c r="J7" s="9">
        <v>10000</v>
      </c>
      <c r="K7" s="10">
        <f t="shared" si="0"/>
        <v>5000</v>
      </c>
      <c r="L7" s="10">
        <f t="shared" si="1"/>
        <v>1500</v>
      </c>
      <c r="M7" s="11">
        <v>0.3</v>
      </c>
      <c r="O7" s="12"/>
    </row>
    <row r="8" spans="1:15" ht="14.5" x14ac:dyDescent="0.35">
      <c r="A8" s="1"/>
      <c r="B8" s="6" t="s">
        <v>14</v>
      </c>
      <c r="C8" s="6">
        <v>1185732</v>
      </c>
      <c r="D8" s="7">
        <v>44210</v>
      </c>
      <c r="E8" s="6" t="s">
        <v>15</v>
      </c>
      <c r="F8" s="6" t="s">
        <v>16</v>
      </c>
      <c r="G8" s="6" t="s">
        <v>16</v>
      </c>
      <c r="H8" s="6" t="s">
        <v>19</v>
      </c>
      <c r="I8" s="8">
        <v>0.4</v>
      </c>
      <c r="J8" s="9">
        <v>10000</v>
      </c>
      <c r="K8" s="10">
        <f t="shared" si="0"/>
        <v>4000</v>
      </c>
      <c r="L8" s="10">
        <f t="shared" si="1"/>
        <v>1400</v>
      </c>
      <c r="M8" s="11">
        <v>0.35</v>
      </c>
      <c r="O8" s="12"/>
    </row>
    <row r="9" spans="1:15" ht="14.5" x14ac:dyDescent="0.35">
      <c r="A9" s="1"/>
      <c r="B9" s="6" t="s">
        <v>14</v>
      </c>
      <c r="C9" s="6">
        <v>1185732</v>
      </c>
      <c r="D9" s="7">
        <v>44210</v>
      </c>
      <c r="E9" s="6" t="s">
        <v>15</v>
      </c>
      <c r="F9" s="6" t="s">
        <v>16</v>
      </c>
      <c r="G9" s="6" t="s">
        <v>16</v>
      </c>
      <c r="H9" s="6" t="s">
        <v>20</v>
      </c>
      <c r="I9" s="8">
        <v>0.45</v>
      </c>
      <c r="J9" s="9">
        <v>8500</v>
      </c>
      <c r="K9" s="10">
        <f t="shared" si="0"/>
        <v>3825</v>
      </c>
      <c r="L9" s="10">
        <f t="shared" si="1"/>
        <v>1338.75</v>
      </c>
      <c r="M9" s="11">
        <v>0.35</v>
      </c>
      <c r="O9" s="12"/>
    </row>
    <row r="10" spans="1:15" ht="14.5" x14ac:dyDescent="0.35">
      <c r="A10" s="1"/>
      <c r="B10" s="6" t="s">
        <v>14</v>
      </c>
      <c r="C10" s="6">
        <v>1185732</v>
      </c>
      <c r="D10" s="7">
        <v>44210</v>
      </c>
      <c r="E10" s="6" t="s">
        <v>15</v>
      </c>
      <c r="F10" s="6" t="s">
        <v>16</v>
      </c>
      <c r="G10" s="6" t="s">
        <v>16</v>
      </c>
      <c r="H10" s="6" t="s">
        <v>21</v>
      </c>
      <c r="I10" s="8">
        <v>0.6</v>
      </c>
      <c r="J10" s="9">
        <v>9000</v>
      </c>
      <c r="K10" s="10">
        <f t="shared" si="0"/>
        <v>5400</v>
      </c>
      <c r="L10" s="10">
        <f t="shared" si="1"/>
        <v>1620</v>
      </c>
      <c r="M10" s="11">
        <v>0.3</v>
      </c>
      <c r="O10" s="12"/>
    </row>
    <row r="11" spans="1:15" ht="14.5" x14ac:dyDescent="0.35">
      <c r="A11" s="1"/>
      <c r="B11" s="6" t="s">
        <v>14</v>
      </c>
      <c r="C11" s="6">
        <v>1185732</v>
      </c>
      <c r="D11" s="7">
        <v>44210</v>
      </c>
      <c r="E11" s="6" t="s">
        <v>15</v>
      </c>
      <c r="F11" s="6" t="s">
        <v>16</v>
      </c>
      <c r="G11" s="6" t="s">
        <v>16</v>
      </c>
      <c r="H11" s="6" t="s">
        <v>22</v>
      </c>
      <c r="I11" s="8">
        <v>0.5</v>
      </c>
      <c r="J11" s="9">
        <v>10000</v>
      </c>
      <c r="K11" s="10">
        <f t="shared" si="0"/>
        <v>5000</v>
      </c>
      <c r="L11" s="10">
        <f t="shared" si="1"/>
        <v>1250</v>
      </c>
      <c r="M11" s="11">
        <v>0.25</v>
      </c>
      <c r="O11" s="12"/>
    </row>
    <row r="12" spans="1:15" ht="14.5" x14ac:dyDescent="0.35">
      <c r="A12" s="1"/>
      <c r="B12" s="6" t="s">
        <v>14</v>
      </c>
      <c r="C12" s="6">
        <v>1185732</v>
      </c>
      <c r="D12" s="7">
        <v>44239</v>
      </c>
      <c r="E12" s="6" t="s">
        <v>15</v>
      </c>
      <c r="F12" s="6" t="s">
        <v>16</v>
      </c>
      <c r="G12" s="6" t="s">
        <v>16</v>
      </c>
      <c r="H12" s="6" t="s">
        <v>17</v>
      </c>
      <c r="I12" s="8">
        <v>0.5</v>
      </c>
      <c r="J12" s="9">
        <v>12500</v>
      </c>
      <c r="K12" s="10">
        <f t="shared" si="0"/>
        <v>6250</v>
      </c>
      <c r="L12" s="10">
        <f t="shared" si="1"/>
        <v>3125</v>
      </c>
      <c r="M12" s="11">
        <v>0.5</v>
      </c>
      <c r="O12" s="12"/>
    </row>
    <row r="13" spans="1:15" ht="14.5" x14ac:dyDescent="0.35">
      <c r="A13" s="1"/>
      <c r="B13" s="6" t="s">
        <v>14</v>
      </c>
      <c r="C13" s="6">
        <v>1185732</v>
      </c>
      <c r="D13" s="7">
        <v>44239</v>
      </c>
      <c r="E13" s="6" t="s">
        <v>15</v>
      </c>
      <c r="F13" s="6" t="s">
        <v>16</v>
      </c>
      <c r="G13" s="6" t="s">
        <v>16</v>
      </c>
      <c r="H13" s="6" t="s">
        <v>18</v>
      </c>
      <c r="I13" s="8">
        <v>0.5</v>
      </c>
      <c r="J13" s="9">
        <v>9000</v>
      </c>
      <c r="K13" s="10">
        <f t="shared" si="0"/>
        <v>4500</v>
      </c>
      <c r="L13" s="10">
        <f t="shared" si="1"/>
        <v>1350</v>
      </c>
      <c r="M13" s="11">
        <v>0.3</v>
      </c>
      <c r="O13" s="12"/>
    </row>
    <row r="14" spans="1:15" ht="14.5" x14ac:dyDescent="0.35">
      <c r="A14" s="1"/>
      <c r="B14" s="6" t="s">
        <v>14</v>
      </c>
      <c r="C14" s="6">
        <v>1185732</v>
      </c>
      <c r="D14" s="7">
        <v>44239</v>
      </c>
      <c r="E14" s="6" t="s">
        <v>15</v>
      </c>
      <c r="F14" s="6" t="s">
        <v>16</v>
      </c>
      <c r="G14" s="6" t="s">
        <v>16</v>
      </c>
      <c r="H14" s="6" t="s">
        <v>19</v>
      </c>
      <c r="I14" s="8">
        <v>0.4</v>
      </c>
      <c r="J14" s="9">
        <v>9500</v>
      </c>
      <c r="K14" s="10">
        <f t="shared" si="0"/>
        <v>3800</v>
      </c>
      <c r="L14" s="10">
        <f t="shared" si="1"/>
        <v>1330</v>
      </c>
      <c r="M14" s="11">
        <v>0.35</v>
      </c>
      <c r="O14" s="12"/>
    </row>
    <row r="15" spans="1:15" ht="14.5" x14ac:dyDescent="0.35">
      <c r="A15" s="1"/>
      <c r="B15" s="6" t="s">
        <v>14</v>
      </c>
      <c r="C15" s="6">
        <v>1185732</v>
      </c>
      <c r="D15" s="7">
        <v>44239</v>
      </c>
      <c r="E15" s="6" t="s">
        <v>15</v>
      </c>
      <c r="F15" s="6" t="s">
        <v>16</v>
      </c>
      <c r="G15" s="6" t="s">
        <v>16</v>
      </c>
      <c r="H15" s="6" t="s">
        <v>20</v>
      </c>
      <c r="I15" s="8">
        <v>0.45</v>
      </c>
      <c r="J15" s="9">
        <v>8250</v>
      </c>
      <c r="K15" s="10">
        <f t="shared" si="0"/>
        <v>3712.5</v>
      </c>
      <c r="L15" s="10">
        <f t="shared" si="1"/>
        <v>1299.375</v>
      </c>
      <c r="M15" s="11">
        <v>0.35</v>
      </c>
      <c r="O15" s="12"/>
    </row>
    <row r="16" spans="1:15" ht="14.5" x14ac:dyDescent="0.35">
      <c r="A16" s="1"/>
      <c r="B16" s="6" t="s">
        <v>14</v>
      </c>
      <c r="C16" s="6">
        <v>1185732</v>
      </c>
      <c r="D16" s="7">
        <v>44239</v>
      </c>
      <c r="E16" s="6" t="s">
        <v>15</v>
      </c>
      <c r="F16" s="6" t="s">
        <v>16</v>
      </c>
      <c r="G16" s="6" t="s">
        <v>16</v>
      </c>
      <c r="H16" s="6" t="s">
        <v>21</v>
      </c>
      <c r="I16" s="8">
        <v>0.6</v>
      </c>
      <c r="J16" s="9">
        <v>9000</v>
      </c>
      <c r="K16" s="10">
        <f t="shared" si="0"/>
        <v>5400</v>
      </c>
      <c r="L16" s="10">
        <f t="shared" si="1"/>
        <v>1620</v>
      </c>
      <c r="M16" s="11">
        <v>0.3</v>
      </c>
      <c r="O16" s="12"/>
    </row>
    <row r="17" spans="1:15" ht="14.5" x14ac:dyDescent="0.35">
      <c r="A17" s="1"/>
      <c r="B17" s="6" t="s">
        <v>14</v>
      </c>
      <c r="C17" s="6">
        <v>1185732</v>
      </c>
      <c r="D17" s="7">
        <v>44239</v>
      </c>
      <c r="E17" s="6" t="s">
        <v>15</v>
      </c>
      <c r="F17" s="6" t="s">
        <v>16</v>
      </c>
      <c r="G17" s="6" t="s">
        <v>16</v>
      </c>
      <c r="H17" s="6" t="s">
        <v>22</v>
      </c>
      <c r="I17" s="8">
        <v>0.5</v>
      </c>
      <c r="J17" s="9">
        <v>10000</v>
      </c>
      <c r="K17" s="10">
        <f t="shared" si="0"/>
        <v>5000</v>
      </c>
      <c r="L17" s="10">
        <f t="shared" si="1"/>
        <v>1250</v>
      </c>
      <c r="M17" s="11">
        <v>0.25</v>
      </c>
      <c r="O17" s="12"/>
    </row>
    <row r="18" spans="1:15" ht="14.5" x14ac:dyDescent="0.35">
      <c r="A18" s="1"/>
      <c r="B18" s="6" t="s">
        <v>14</v>
      </c>
      <c r="C18" s="6">
        <v>1185732</v>
      </c>
      <c r="D18" s="7">
        <v>44265</v>
      </c>
      <c r="E18" s="6" t="s">
        <v>15</v>
      </c>
      <c r="F18" s="6" t="s">
        <v>16</v>
      </c>
      <c r="G18" s="6" t="s">
        <v>16</v>
      </c>
      <c r="H18" s="6" t="s">
        <v>17</v>
      </c>
      <c r="I18" s="8">
        <v>0.5</v>
      </c>
      <c r="J18" s="9">
        <v>12200</v>
      </c>
      <c r="K18" s="10">
        <f t="shared" si="0"/>
        <v>6100</v>
      </c>
      <c r="L18" s="10">
        <f t="shared" si="1"/>
        <v>3050</v>
      </c>
      <c r="M18" s="11">
        <v>0.5</v>
      </c>
      <c r="O18" s="12"/>
    </row>
    <row r="19" spans="1:15" ht="14.5" x14ac:dyDescent="0.35">
      <c r="A19" s="1"/>
      <c r="B19" s="6" t="s">
        <v>14</v>
      </c>
      <c r="C19" s="6">
        <v>1185732</v>
      </c>
      <c r="D19" s="7">
        <v>44265</v>
      </c>
      <c r="E19" s="6" t="s">
        <v>15</v>
      </c>
      <c r="F19" s="6" t="s">
        <v>16</v>
      </c>
      <c r="G19" s="6" t="s">
        <v>16</v>
      </c>
      <c r="H19" s="6" t="s">
        <v>18</v>
      </c>
      <c r="I19" s="8">
        <v>0.5</v>
      </c>
      <c r="J19" s="9">
        <v>9250</v>
      </c>
      <c r="K19" s="10">
        <f t="shared" si="0"/>
        <v>4625</v>
      </c>
      <c r="L19" s="10">
        <f t="shared" si="1"/>
        <v>1387.5</v>
      </c>
      <c r="M19" s="11">
        <v>0.3</v>
      </c>
      <c r="O19" s="12"/>
    </row>
    <row r="20" spans="1:15" ht="14.5" x14ac:dyDescent="0.35">
      <c r="A20" s="1"/>
      <c r="B20" s="6" t="s">
        <v>14</v>
      </c>
      <c r="C20" s="6">
        <v>1185732</v>
      </c>
      <c r="D20" s="7">
        <v>44265</v>
      </c>
      <c r="E20" s="6" t="s">
        <v>15</v>
      </c>
      <c r="F20" s="6" t="s">
        <v>16</v>
      </c>
      <c r="G20" s="6" t="s">
        <v>16</v>
      </c>
      <c r="H20" s="6" t="s">
        <v>19</v>
      </c>
      <c r="I20" s="8">
        <v>0.4</v>
      </c>
      <c r="J20" s="9">
        <v>9500</v>
      </c>
      <c r="K20" s="10">
        <f t="shared" si="0"/>
        <v>3800</v>
      </c>
      <c r="L20" s="10">
        <f t="shared" si="1"/>
        <v>1330</v>
      </c>
      <c r="M20" s="11">
        <v>0.35</v>
      </c>
      <c r="O20" s="12"/>
    </row>
    <row r="21" spans="1:15" ht="15.75" customHeight="1" x14ac:dyDescent="0.35">
      <c r="A21" s="1"/>
      <c r="B21" s="6" t="s">
        <v>14</v>
      </c>
      <c r="C21" s="6">
        <v>1185732</v>
      </c>
      <c r="D21" s="7">
        <v>44265</v>
      </c>
      <c r="E21" s="6" t="s">
        <v>15</v>
      </c>
      <c r="F21" s="6" t="s">
        <v>16</v>
      </c>
      <c r="G21" s="6" t="s">
        <v>16</v>
      </c>
      <c r="H21" s="6" t="s">
        <v>20</v>
      </c>
      <c r="I21" s="8">
        <v>0.45</v>
      </c>
      <c r="J21" s="9">
        <v>8000</v>
      </c>
      <c r="K21" s="10">
        <f t="shared" si="0"/>
        <v>3600</v>
      </c>
      <c r="L21" s="10">
        <f t="shared" si="1"/>
        <v>1260</v>
      </c>
      <c r="M21" s="11">
        <v>0.35</v>
      </c>
      <c r="O21" s="12"/>
    </row>
    <row r="22" spans="1:15" ht="15.75" customHeight="1" x14ac:dyDescent="0.35">
      <c r="A22" s="1"/>
      <c r="B22" s="6" t="s">
        <v>14</v>
      </c>
      <c r="C22" s="6">
        <v>1185732</v>
      </c>
      <c r="D22" s="7">
        <v>44265</v>
      </c>
      <c r="E22" s="6" t="s">
        <v>15</v>
      </c>
      <c r="F22" s="6" t="s">
        <v>16</v>
      </c>
      <c r="G22" s="6" t="s">
        <v>16</v>
      </c>
      <c r="H22" s="6" t="s">
        <v>21</v>
      </c>
      <c r="I22" s="8">
        <v>0.6</v>
      </c>
      <c r="J22" s="9">
        <v>8500</v>
      </c>
      <c r="K22" s="10">
        <f t="shared" si="0"/>
        <v>5100</v>
      </c>
      <c r="L22" s="10">
        <f t="shared" si="1"/>
        <v>1530</v>
      </c>
      <c r="M22" s="11">
        <v>0.3</v>
      </c>
      <c r="O22" s="12"/>
    </row>
    <row r="23" spans="1:15" ht="15.75" customHeight="1" x14ac:dyDescent="0.35">
      <c r="A23" s="1"/>
      <c r="B23" s="6" t="s">
        <v>14</v>
      </c>
      <c r="C23" s="6">
        <v>1185732</v>
      </c>
      <c r="D23" s="7">
        <v>44265</v>
      </c>
      <c r="E23" s="6" t="s">
        <v>15</v>
      </c>
      <c r="F23" s="6" t="s">
        <v>16</v>
      </c>
      <c r="G23" s="6" t="s">
        <v>16</v>
      </c>
      <c r="H23" s="6" t="s">
        <v>22</v>
      </c>
      <c r="I23" s="8">
        <v>0.5</v>
      </c>
      <c r="J23" s="9">
        <v>9500</v>
      </c>
      <c r="K23" s="10">
        <f t="shared" si="0"/>
        <v>4750</v>
      </c>
      <c r="L23" s="10">
        <f t="shared" si="1"/>
        <v>1187.5</v>
      </c>
      <c r="M23" s="11">
        <v>0.25</v>
      </c>
      <c r="O23" s="12"/>
    </row>
    <row r="24" spans="1:15" ht="15.75" customHeight="1" x14ac:dyDescent="0.35">
      <c r="A24" s="1"/>
      <c r="B24" s="6" t="s">
        <v>14</v>
      </c>
      <c r="C24" s="6">
        <v>1185732</v>
      </c>
      <c r="D24" s="7">
        <v>44297</v>
      </c>
      <c r="E24" s="6" t="s">
        <v>15</v>
      </c>
      <c r="F24" s="6" t="s">
        <v>16</v>
      </c>
      <c r="G24" s="6" t="s">
        <v>16</v>
      </c>
      <c r="H24" s="6" t="s">
        <v>17</v>
      </c>
      <c r="I24" s="8">
        <v>0.5</v>
      </c>
      <c r="J24" s="9">
        <v>12000</v>
      </c>
      <c r="K24" s="10">
        <f t="shared" si="0"/>
        <v>6000</v>
      </c>
      <c r="L24" s="10">
        <f t="shared" si="1"/>
        <v>3000</v>
      </c>
      <c r="M24" s="11">
        <v>0.5</v>
      </c>
      <c r="O24" s="12"/>
    </row>
    <row r="25" spans="1:15" ht="15.75" customHeight="1" x14ac:dyDescent="0.35">
      <c r="A25" s="1"/>
      <c r="B25" s="6" t="s">
        <v>14</v>
      </c>
      <c r="C25" s="6">
        <v>1185732</v>
      </c>
      <c r="D25" s="7">
        <v>44297</v>
      </c>
      <c r="E25" s="6" t="s">
        <v>15</v>
      </c>
      <c r="F25" s="6" t="s">
        <v>16</v>
      </c>
      <c r="G25" s="6" t="s">
        <v>16</v>
      </c>
      <c r="H25" s="6" t="s">
        <v>18</v>
      </c>
      <c r="I25" s="8">
        <v>0.5</v>
      </c>
      <c r="J25" s="9">
        <v>9000</v>
      </c>
      <c r="K25" s="10">
        <f t="shared" si="0"/>
        <v>4500</v>
      </c>
      <c r="L25" s="10">
        <f t="shared" si="1"/>
        <v>1350</v>
      </c>
      <c r="M25" s="11">
        <v>0.3</v>
      </c>
      <c r="O25" s="12"/>
    </row>
    <row r="26" spans="1:15" ht="15.75" customHeight="1" x14ac:dyDescent="0.35">
      <c r="A26" s="1"/>
      <c r="B26" s="6" t="s">
        <v>14</v>
      </c>
      <c r="C26" s="6">
        <v>1185732</v>
      </c>
      <c r="D26" s="7">
        <v>44297</v>
      </c>
      <c r="E26" s="6" t="s">
        <v>15</v>
      </c>
      <c r="F26" s="6" t="s">
        <v>16</v>
      </c>
      <c r="G26" s="6" t="s">
        <v>16</v>
      </c>
      <c r="H26" s="6" t="s">
        <v>19</v>
      </c>
      <c r="I26" s="8">
        <v>0.4</v>
      </c>
      <c r="J26" s="9">
        <v>9000</v>
      </c>
      <c r="K26" s="10">
        <f t="shared" si="0"/>
        <v>3600</v>
      </c>
      <c r="L26" s="10">
        <f t="shared" si="1"/>
        <v>1260</v>
      </c>
      <c r="M26" s="11">
        <v>0.35</v>
      </c>
      <c r="O26" s="12"/>
    </row>
    <row r="27" spans="1:15" ht="15.75" customHeight="1" x14ac:dyDescent="0.35">
      <c r="A27" s="1"/>
      <c r="B27" s="6" t="s">
        <v>14</v>
      </c>
      <c r="C27" s="6">
        <v>1185732</v>
      </c>
      <c r="D27" s="7">
        <v>44297</v>
      </c>
      <c r="E27" s="6" t="s">
        <v>15</v>
      </c>
      <c r="F27" s="6" t="s">
        <v>16</v>
      </c>
      <c r="G27" s="6" t="s">
        <v>16</v>
      </c>
      <c r="H27" s="6" t="s">
        <v>20</v>
      </c>
      <c r="I27" s="8">
        <v>0.45</v>
      </c>
      <c r="J27" s="9">
        <v>8250</v>
      </c>
      <c r="K27" s="10">
        <f t="shared" si="0"/>
        <v>3712.5</v>
      </c>
      <c r="L27" s="10">
        <f t="shared" si="1"/>
        <v>1299.375</v>
      </c>
      <c r="M27" s="11">
        <v>0.35</v>
      </c>
      <c r="O27" s="12"/>
    </row>
    <row r="28" spans="1:15" ht="15.75" customHeight="1" x14ac:dyDescent="0.35">
      <c r="A28" s="1"/>
      <c r="B28" s="6" t="s">
        <v>14</v>
      </c>
      <c r="C28" s="6">
        <v>1185732</v>
      </c>
      <c r="D28" s="7">
        <v>44297</v>
      </c>
      <c r="E28" s="6" t="s">
        <v>15</v>
      </c>
      <c r="F28" s="6" t="s">
        <v>16</v>
      </c>
      <c r="G28" s="6" t="s">
        <v>16</v>
      </c>
      <c r="H28" s="6" t="s">
        <v>21</v>
      </c>
      <c r="I28" s="8">
        <v>0.6</v>
      </c>
      <c r="J28" s="9">
        <v>8250</v>
      </c>
      <c r="K28" s="10">
        <f t="shared" si="0"/>
        <v>4950</v>
      </c>
      <c r="L28" s="10">
        <f t="shared" si="1"/>
        <v>1485</v>
      </c>
      <c r="M28" s="11">
        <v>0.3</v>
      </c>
      <c r="O28" s="12"/>
    </row>
    <row r="29" spans="1:15" ht="15.75" customHeight="1" x14ac:dyDescent="0.35">
      <c r="A29" s="1"/>
      <c r="B29" s="6" t="s">
        <v>14</v>
      </c>
      <c r="C29" s="6">
        <v>1185732</v>
      </c>
      <c r="D29" s="7">
        <v>44297</v>
      </c>
      <c r="E29" s="6" t="s">
        <v>15</v>
      </c>
      <c r="F29" s="6" t="s">
        <v>16</v>
      </c>
      <c r="G29" s="6" t="s">
        <v>16</v>
      </c>
      <c r="H29" s="6" t="s">
        <v>22</v>
      </c>
      <c r="I29" s="8">
        <v>0.5</v>
      </c>
      <c r="J29" s="9">
        <v>9500</v>
      </c>
      <c r="K29" s="10">
        <f t="shared" si="0"/>
        <v>4750</v>
      </c>
      <c r="L29" s="10">
        <f t="shared" si="1"/>
        <v>1187.5</v>
      </c>
      <c r="M29" s="11">
        <v>0.25</v>
      </c>
      <c r="O29" s="12"/>
    </row>
    <row r="30" spans="1:15" ht="15.75" customHeight="1" x14ac:dyDescent="0.35">
      <c r="A30" s="1"/>
      <c r="B30" s="6" t="s">
        <v>14</v>
      </c>
      <c r="C30" s="6">
        <v>1185732</v>
      </c>
      <c r="D30" s="7">
        <v>44326</v>
      </c>
      <c r="E30" s="6" t="s">
        <v>15</v>
      </c>
      <c r="F30" s="6" t="s">
        <v>16</v>
      </c>
      <c r="G30" s="6" t="s">
        <v>16</v>
      </c>
      <c r="H30" s="6" t="s">
        <v>17</v>
      </c>
      <c r="I30" s="8">
        <v>0.6</v>
      </c>
      <c r="J30" s="9">
        <v>12200</v>
      </c>
      <c r="K30" s="10">
        <f t="shared" si="0"/>
        <v>7320</v>
      </c>
      <c r="L30" s="10">
        <f t="shared" si="1"/>
        <v>3660</v>
      </c>
      <c r="M30" s="11">
        <v>0.5</v>
      </c>
      <c r="O30" s="12"/>
    </row>
    <row r="31" spans="1:15" ht="15.75" customHeight="1" x14ac:dyDescent="0.35">
      <c r="A31" s="1"/>
      <c r="B31" s="6" t="s">
        <v>14</v>
      </c>
      <c r="C31" s="6">
        <v>1185732</v>
      </c>
      <c r="D31" s="7">
        <v>44326</v>
      </c>
      <c r="E31" s="6" t="s">
        <v>15</v>
      </c>
      <c r="F31" s="6" t="s">
        <v>16</v>
      </c>
      <c r="G31" s="6" t="s">
        <v>16</v>
      </c>
      <c r="H31" s="6" t="s">
        <v>18</v>
      </c>
      <c r="I31" s="8">
        <v>0.55000000000000004</v>
      </c>
      <c r="J31" s="9">
        <v>9250</v>
      </c>
      <c r="K31" s="10">
        <f t="shared" si="0"/>
        <v>5087.5</v>
      </c>
      <c r="L31" s="10">
        <f t="shared" si="1"/>
        <v>1526.25</v>
      </c>
      <c r="M31" s="11">
        <v>0.3</v>
      </c>
      <c r="O31" s="12"/>
    </row>
    <row r="32" spans="1:15" ht="15.75" customHeight="1" x14ac:dyDescent="0.35">
      <c r="A32" s="1"/>
      <c r="B32" s="6" t="s">
        <v>14</v>
      </c>
      <c r="C32" s="6">
        <v>1185732</v>
      </c>
      <c r="D32" s="7">
        <v>44326</v>
      </c>
      <c r="E32" s="6" t="s">
        <v>15</v>
      </c>
      <c r="F32" s="6" t="s">
        <v>16</v>
      </c>
      <c r="G32" s="6" t="s">
        <v>16</v>
      </c>
      <c r="H32" s="6" t="s">
        <v>19</v>
      </c>
      <c r="I32" s="8">
        <v>0.5</v>
      </c>
      <c r="J32" s="9">
        <v>9000</v>
      </c>
      <c r="K32" s="10">
        <f t="shared" si="0"/>
        <v>4500</v>
      </c>
      <c r="L32" s="10">
        <f t="shared" si="1"/>
        <v>1575</v>
      </c>
      <c r="M32" s="11">
        <v>0.35</v>
      </c>
      <c r="O32" s="12"/>
    </row>
    <row r="33" spans="1:15" ht="15.75" customHeight="1" x14ac:dyDescent="0.35">
      <c r="A33" s="1"/>
      <c r="B33" s="6" t="s">
        <v>14</v>
      </c>
      <c r="C33" s="6">
        <v>1185732</v>
      </c>
      <c r="D33" s="7">
        <v>44326</v>
      </c>
      <c r="E33" s="6" t="s">
        <v>15</v>
      </c>
      <c r="F33" s="6" t="s">
        <v>16</v>
      </c>
      <c r="G33" s="6" t="s">
        <v>16</v>
      </c>
      <c r="H33" s="6" t="s">
        <v>20</v>
      </c>
      <c r="I33" s="8">
        <v>0.5</v>
      </c>
      <c r="J33" s="9">
        <v>8500</v>
      </c>
      <c r="K33" s="10">
        <f t="shared" si="0"/>
        <v>4250</v>
      </c>
      <c r="L33" s="10">
        <f t="shared" si="1"/>
        <v>1487.5</v>
      </c>
      <c r="M33" s="11">
        <v>0.35</v>
      </c>
      <c r="O33" s="12"/>
    </row>
    <row r="34" spans="1:15" ht="15.75" customHeight="1" x14ac:dyDescent="0.35">
      <c r="A34" s="1"/>
      <c r="B34" s="6" t="s">
        <v>14</v>
      </c>
      <c r="C34" s="6">
        <v>1185732</v>
      </c>
      <c r="D34" s="7">
        <v>44326</v>
      </c>
      <c r="E34" s="6" t="s">
        <v>15</v>
      </c>
      <c r="F34" s="6" t="s">
        <v>16</v>
      </c>
      <c r="G34" s="6" t="s">
        <v>16</v>
      </c>
      <c r="H34" s="6" t="s">
        <v>21</v>
      </c>
      <c r="I34" s="8">
        <v>0.6</v>
      </c>
      <c r="J34" s="9">
        <v>8750</v>
      </c>
      <c r="K34" s="10">
        <f t="shared" si="0"/>
        <v>5250</v>
      </c>
      <c r="L34" s="10">
        <f t="shared" si="1"/>
        <v>1575</v>
      </c>
      <c r="M34" s="11">
        <v>0.3</v>
      </c>
      <c r="O34" s="12"/>
    </row>
    <row r="35" spans="1:15" ht="15.75" customHeight="1" x14ac:dyDescent="0.35">
      <c r="A35" s="1"/>
      <c r="B35" s="6" t="s">
        <v>14</v>
      </c>
      <c r="C35" s="6">
        <v>1185732</v>
      </c>
      <c r="D35" s="7">
        <v>44326</v>
      </c>
      <c r="E35" s="6" t="s">
        <v>15</v>
      </c>
      <c r="F35" s="6" t="s">
        <v>16</v>
      </c>
      <c r="G35" s="6" t="s">
        <v>16</v>
      </c>
      <c r="H35" s="6" t="s">
        <v>22</v>
      </c>
      <c r="I35" s="8">
        <v>0.65</v>
      </c>
      <c r="J35" s="9">
        <v>10000</v>
      </c>
      <c r="K35" s="10">
        <f t="shared" si="0"/>
        <v>6500</v>
      </c>
      <c r="L35" s="10">
        <f t="shared" si="1"/>
        <v>1625</v>
      </c>
      <c r="M35" s="11">
        <v>0.25</v>
      </c>
      <c r="O35" s="12"/>
    </row>
    <row r="36" spans="1:15" ht="15.75" customHeight="1" x14ac:dyDescent="0.35">
      <c r="A36" s="1"/>
      <c r="B36" s="6" t="s">
        <v>14</v>
      </c>
      <c r="C36" s="6">
        <v>1185732</v>
      </c>
      <c r="D36" s="7">
        <v>44359</v>
      </c>
      <c r="E36" s="6" t="s">
        <v>15</v>
      </c>
      <c r="F36" s="6" t="s">
        <v>16</v>
      </c>
      <c r="G36" s="6" t="s">
        <v>16</v>
      </c>
      <c r="H36" s="6" t="s">
        <v>17</v>
      </c>
      <c r="I36" s="8">
        <v>0.6</v>
      </c>
      <c r="J36" s="9">
        <v>12500</v>
      </c>
      <c r="K36" s="10">
        <f t="shared" si="0"/>
        <v>7500</v>
      </c>
      <c r="L36" s="10">
        <f t="shared" si="1"/>
        <v>3750</v>
      </c>
      <c r="M36" s="11">
        <v>0.5</v>
      </c>
      <c r="O36" s="12"/>
    </row>
    <row r="37" spans="1:15" ht="15.75" customHeight="1" x14ac:dyDescent="0.35">
      <c r="A37" s="1"/>
      <c r="B37" s="6" t="s">
        <v>14</v>
      </c>
      <c r="C37" s="6">
        <v>1185732</v>
      </c>
      <c r="D37" s="7">
        <v>44359</v>
      </c>
      <c r="E37" s="6" t="s">
        <v>15</v>
      </c>
      <c r="F37" s="6" t="s">
        <v>16</v>
      </c>
      <c r="G37" s="6" t="s">
        <v>16</v>
      </c>
      <c r="H37" s="6" t="s">
        <v>18</v>
      </c>
      <c r="I37" s="8">
        <v>0.55000000000000004</v>
      </c>
      <c r="J37" s="9">
        <v>10000</v>
      </c>
      <c r="K37" s="10">
        <f t="shared" si="0"/>
        <v>5500</v>
      </c>
      <c r="L37" s="10">
        <f t="shared" si="1"/>
        <v>1650</v>
      </c>
      <c r="M37" s="11">
        <v>0.3</v>
      </c>
      <c r="O37" s="12"/>
    </row>
    <row r="38" spans="1:15" ht="15.75" customHeight="1" x14ac:dyDescent="0.35">
      <c r="A38" s="1"/>
      <c r="B38" s="6" t="s">
        <v>14</v>
      </c>
      <c r="C38" s="6">
        <v>1185732</v>
      </c>
      <c r="D38" s="7">
        <v>44359</v>
      </c>
      <c r="E38" s="6" t="s">
        <v>15</v>
      </c>
      <c r="F38" s="6" t="s">
        <v>16</v>
      </c>
      <c r="G38" s="6" t="s">
        <v>16</v>
      </c>
      <c r="H38" s="6" t="s">
        <v>19</v>
      </c>
      <c r="I38" s="8">
        <v>0.5</v>
      </c>
      <c r="J38" s="9">
        <v>9250</v>
      </c>
      <c r="K38" s="10">
        <f t="shared" si="0"/>
        <v>4625</v>
      </c>
      <c r="L38" s="10">
        <f t="shared" si="1"/>
        <v>1618.75</v>
      </c>
      <c r="M38" s="11">
        <v>0.35</v>
      </c>
      <c r="O38" s="12"/>
    </row>
    <row r="39" spans="1:15" ht="15.75" customHeight="1" x14ac:dyDescent="0.35">
      <c r="A39" s="1"/>
      <c r="B39" s="6" t="s">
        <v>14</v>
      </c>
      <c r="C39" s="6">
        <v>1185732</v>
      </c>
      <c r="D39" s="7">
        <v>44359</v>
      </c>
      <c r="E39" s="6" t="s">
        <v>15</v>
      </c>
      <c r="F39" s="6" t="s">
        <v>16</v>
      </c>
      <c r="G39" s="6" t="s">
        <v>16</v>
      </c>
      <c r="H39" s="6" t="s">
        <v>20</v>
      </c>
      <c r="I39" s="8">
        <v>0.5</v>
      </c>
      <c r="J39" s="9">
        <v>9000</v>
      </c>
      <c r="K39" s="10">
        <f t="shared" si="0"/>
        <v>4500</v>
      </c>
      <c r="L39" s="10">
        <f t="shared" si="1"/>
        <v>1575</v>
      </c>
      <c r="M39" s="11">
        <v>0.35</v>
      </c>
      <c r="O39" s="12"/>
    </row>
    <row r="40" spans="1:15" ht="15.75" customHeight="1" x14ac:dyDescent="0.35">
      <c r="A40" s="1"/>
      <c r="B40" s="6" t="s">
        <v>14</v>
      </c>
      <c r="C40" s="6">
        <v>1185732</v>
      </c>
      <c r="D40" s="7">
        <v>44359</v>
      </c>
      <c r="E40" s="6" t="s">
        <v>15</v>
      </c>
      <c r="F40" s="6" t="s">
        <v>16</v>
      </c>
      <c r="G40" s="6" t="s">
        <v>16</v>
      </c>
      <c r="H40" s="6" t="s">
        <v>21</v>
      </c>
      <c r="I40" s="8">
        <v>0.6</v>
      </c>
      <c r="J40" s="9">
        <v>9000</v>
      </c>
      <c r="K40" s="10">
        <f t="shared" si="0"/>
        <v>5400</v>
      </c>
      <c r="L40" s="10">
        <f t="shared" si="1"/>
        <v>1620</v>
      </c>
      <c r="M40" s="11">
        <v>0.3</v>
      </c>
      <c r="O40" s="12"/>
    </row>
    <row r="41" spans="1:15" ht="15.75" customHeight="1" x14ac:dyDescent="0.35">
      <c r="A41" s="1"/>
      <c r="B41" s="6" t="s">
        <v>14</v>
      </c>
      <c r="C41" s="6">
        <v>1185732</v>
      </c>
      <c r="D41" s="7">
        <v>44359</v>
      </c>
      <c r="E41" s="6" t="s">
        <v>15</v>
      </c>
      <c r="F41" s="6" t="s">
        <v>16</v>
      </c>
      <c r="G41" s="6" t="s">
        <v>16</v>
      </c>
      <c r="H41" s="6" t="s">
        <v>22</v>
      </c>
      <c r="I41" s="8">
        <v>0.65</v>
      </c>
      <c r="J41" s="9">
        <v>10500</v>
      </c>
      <c r="K41" s="10">
        <f t="shared" si="0"/>
        <v>6825</v>
      </c>
      <c r="L41" s="10">
        <f t="shared" si="1"/>
        <v>1706.25</v>
      </c>
      <c r="M41" s="11">
        <v>0.25</v>
      </c>
      <c r="O41" s="12"/>
    </row>
    <row r="42" spans="1:15" ht="15.75" customHeight="1" x14ac:dyDescent="0.35">
      <c r="A42" s="1"/>
      <c r="B42" s="6" t="s">
        <v>14</v>
      </c>
      <c r="C42" s="6">
        <v>1185732</v>
      </c>
      <c r="D42" s="7">
        <v>44387</v>
      </c>
      <c r="E42" s="6" t="s">
        <v>15</v>
      </c>
      <c r="F42" s="6" t="s">
        <v>16</v>
      </c>
      <c r="G42" s="6" t="s">
        <v>16</v>
      </c>
      <c r="H42" s="6" t="s">
        <v>17</v>
      </c>
      <c r="I42" s="8">
        <v>0.6</v>
      </c>
      <c r="J42" s="9">
        <v>12750</v>
      </c>
      <c r="K42" s="10">
        <f t="shared" si="0"/>
        <v>7650</v>
      </c>
      <c r="L42" s="10">
        <f t="shared" si="1"/>
        <v>3825</v>
      </c>
      <c r="M42" s="11">
        <v>0.5</v>
      </c>
      <c r="O42" s="12"/>
    </row>
    <row r="43" spans="1:15" ht="15.75" customHeight="1" x14ac:dyDescent="0.35">
      <c r="A43" s="1"/>
      <c r="B43" s="6" t="s">
        <v>14</v>
      </c>
      <c r="C43" s="6">
        <v>1185732</v>
      </c>
      <c r="D43" s="7">
        <v>44387</v>
      </c>
      <c r="E43" s="6" t="s">
        <v>15</v>
      </c>
      <c r="F43" s="6" t="s">
        <v>16</v>
      </c>
      <c r="G43" s="6" t="s">
        <v>16</v>
      </c>
      <c r="H43" s="6" t="s">
        <v>18</v>
      </c>
      <c r="I43" s="8">
        <v>0.55000000000000004</v>
      </c>
      <c r="J43" s="9">
        <v>10250</v>
      </c>
      <c r="K43" s="10">
        <f t="shared" si="0"/>
        <v>5637.5000000000009</v>
      </c>
      <c r="L43" s="10">
        <f t="shared" si="1"/>
        <v>1691.2500000000002</v>
      </c>
      <c r="M43" s="11">
        <v>0.3</v>
      </c>
      <c r="O43" s="12"/>
    </row>
    <row r="44" spans="1:15" ht="15.75" customHeight="1" x14ac:dyDescent="0.35">
      <c r="A44" s="1"/>
      <c r="B44" s="6" t="s">
        <v>14</v>
      </c>
      <c r="C44" s="6">
        <v>1185732</v>
      </c>
      <c r="D44" s="7">
        <v>44387</v>
      </c>
      <c r="E44" s="6" t="s">
        <v>15</v>
      </c>
      <c r="F44" s="6" t="s">
        <v>16</v>
      </c>
      <c r="G44" s="6" t="s">
        <v>16</v>
      </c>
      <c r="H44" s="6" t="s">
        <v>19</v>
      </c>
      <c r="I44" s="8">
        <v>0.5</v>
      </c>
      <c r="J44" s="9">
        <v>9500</v>
      </c>
      <c r="K44" s="10">
        <f t="shared" si="0"/>
        <v>4750</v>
      </c>
      <c r="L44" s="10">
        <f t="shared" si="1"/>
        <v>1662.5</v>
      </c>
      <c r="M44" s="11">
        <v>0.35</v>
      </c>
      <c r="O44" s="12"/>
    </row>
    <row r="45" spans="1:15" ht="15.75" customHeight="1" x14ac:dyDescent="0.35">
      <c r="A45" s="1"/>
      <c r="B45" s="6" t="s">
        <v>14</v>
      </c>
      <c r="C45" s="6">
        <v>1185732</v>
      </c>
      <c r="D45" s="7">
        <v>44387</v>
      </c>
      <c r="E45" s="6" t="s">
        <v>15</v>
      </c>
      <c r="F45" s="6" t="s">
        <v>16</v>
      </c>
      <c r="G45" s="6" t="s">
        <v>16</v>
      </c>
      <c r="H45" s="6" t="s">
        <v>20</v>
      </c>
      <c r="I45" s="8">
        <v>0.5</v>
      </c>
      <c r="J45" s="9">
        <v>9000</v>
      </c>
      <c r="K45" s="10">
        <f t="shared" si="0"/>
        <v>4500</v>
      </c>
      <c r="L45" s="10">
        <f t="shared" si="1"/>
        <v>1575</v>
      </c>
      <c r="M45" s="11">
        <v>0.35</v>
      </c>
      <c r="O45" s="12"/>
    </row>
    <row r="46" spans="1:15" ht="15.75" customHeight="1" x14ac:dyDescent="0.35">
      <c r="A46" s="1"/>
      <c r="B46" s="6" t="s">
        <v>14</v>
      </c>
      <c r="C46" s="6">
        <v>1185732</v>
      </c>
      <c r="D46" s="7">
        <v>44387</v>
      </c>
      <c r="E46" s="6" t="s">
        <v>15</v>
      </c>
      <c r="F46" s="6" t="s">
        <v>16</v>
      </c>
      <c r="G46" s="6" t="s">
        <v>16</v>
      </c>
      <c r="H46" s="6" t="s">
        <v>21</v>
      </c>
      <c r="I46" s="8">
        <v>0.6</v>
      </c>
      <c r="J46" s="9">
        <v>9250</v>
      </c>
      <c r="K46" s="10">
        <f t="shared" si="0"/>
        <v>5550</v>
      </c>
      <c r="L46" s="10">
        <f t="shared" si="1"/>
        <v>1665</v>
      </c>
      <c r="M46" s="11">
        <v>0.3</v>
      </c>
      <c r="O46" s="12"/>
    </row>
    <row r="47" spans="1:15" ht="15.75" customHeight="1" x14ac:dyDescent="0.35">
      <c r="A47" s="1"/>
      <c r="B47" s="6" t="s">
        <v>14</v>
      </c>
      <c r="C47" s="6">
        <v>1185732</v>
      </c>
      <c r="D47" s="7">
        <v>44387</v>
      </c>
      <c r="E47" s="6" t="s">
        <v>15</v>
      </c>
      <c r="F47" s="6" t="s">
        <v>16</v>
      </c>
      <c r="G47" s="6" t="s">
        <v>16</v>
      </c>
      <c r="H47" s="6" t="s">
        <v>22</v>
      </c>
      <c r="I47" s="8">
        <v>0.65</v>
      </c>
      <c r="J47" s="9">
        <v>11000</v>
      </c>
      <c r="K47" s="10">
        <f t="shared" si="0"/>
        <v>7150</v>
      </c>
      <c r="L47" s="10">
        <f t="shared" si="1"/>
        <v>1787.5</v>
      </c>
      <c r="M47" s="11">
        <v>0.25</v>
      </c>
      <c r="O47" s="12"/>
    </row>
    <row r="48" spans="1:15" ht="15.75" customHeight="1" x14ac:dyDescent="0.35">
      <c r="A48" s="1"/>
      <c r="B48" s="6" t="s">
        <v>14</v>
      </c>
      <c r="C48" s="6">
        <v>1185732</v>
      </c>
      <c r="D48" s="7">
        <v>44419</v>
      </c>
      <c r="E48" s="6" t="s">
        <v>15</v>
      </c>
      <c r="F48" s="6" t="s">
        <v>16</v>
      </c>
      <c r="G48" s="6" t="s">
        <v>16</v>
      </c>
      <c r="H48" s="6" t="s">
        <v>17</v>
      </c>
      <c r="I48" s="8">
        <v>0.6</v>
      </c>
      <c r="J48" s="9">
        <v>12500</v>
      </c>
      <c r="K48" s="10">
        <f t="shared" si="0"/>
        <v>7500</v>
      </c>
      <c r="L48" s="10">
        <f t="shared" si="1"/>
        <v>3750</v>
      </c>
      <c r="M48" s="11">
        <v>0.5</v>
      </c>
      <c r="O48" s="12"/>
    </row>
    <row r="49" spans="1:15" ht="15.75" customHeight="1" x14ac:dyDescent="0.35">
      <c r="A49" s="1"/>
      <c r="B49" s="6" t="s">
        <v>14</v>
      </c>
      <c r="C49" s="6">
        <v>1185732</v>
      </c>
      <c r="D49" s="7">
        <v>44419</v>
      </c>
      <c r="E49" s="6" t="s">
        <v>15</v>
      </c>
      <c r="F49" s="6" t="s">
        <v>16</v>
      </c>
      <c r="G49" s="6" t="s">
        <v>16</v>
      </c>
      <c r="H49" s="6" t="s">
        <v>18</v>
      </c>
      <c r="I49" s="8">
        <v>0.55000000000000004</v>
      </c>
      <c r="J49" s="9">
        <v>10250</v>
      </c>
      <c r="K49" s="10">
        <f t="shared" si="0"/>
        <v>5637.5000000000009</v>
      </c>
      <c r="L49" s="10">
        <f t="shared" si="1"/>
        <v>1691.2500000000002</v>
      </c>
      <c r="M49" s="11">
        <v>0.3</v>
      </c>
      <c r="O49" s="12"/>
    </row>
    <row r="50" spans="1:15" ht="15.75" customHeight="1" x14ac:dyDescent="0.35">
      <c r="A50" s="1"/>
      <c r="B50" s="6" t="s">
        <v>14</v>
      </c>
      <c r="C50" s="6">
        <v>1185732</v>
      </c>
      <c r="D50" s="7">
        <v>44419</v>
      </c>
      <c r="E50" s="6" t="s">
        <v>15</v>
      </c>
      <c r="F50" s="6" t="s">
        <v>16</v>
      </c>
      <c r="G50" s="6" t="s">
        <v>16</v>
      </c>
      <c r="H50" s="6" t="s">
        <v>19</v>
      </c>
      <c r="I50" s="8">
        <v>0.5</v>
      </c>
      <c r="J50" s="9">
        <v>9500</v>
      </c>
      <c r="K50" s="10">
        <f t="shared" si="0"/>
        <v>4750</v>
      </c>
      <c r="L50" s="10">
        <f t="shared" si="1"/>
        <v>1662.5</v>
      </c>
      <c r="M50" s="11">
        <v>0.35</v>
      </c>
      <c r="O50" s="12"/>
    </row>
    <row r="51" spans="1:15" ht="15.75" customHeight="1" x14ac:dyDescent="0.35">
      <c r="A51" s="1"/>
      <c r="B51" s="6" t="s">
        <v>14</v>
      </c>
      <c r="C51" s="6">
        <v>1185732</v>
      </c>
      <c r="D51" s="7">
        <v>44419</v>
      </c>
      <c r="E51" s="6" t="s">
        <v>15</v>
      </c>
      <c r="F51" s="6" t="s">
        <v>16</v>
      </c>
      <c r="G51" s="6" t="s">
        <v>16</v>
      </c>
      <c r="H51" s="6" t="s">
        <v>20</v>
      </c>
      <c r="I51" s="8">
        <v>0.5</v>
      </c>
      <c r="J51" s="9">
        <v>9250</v>
      </c>
      <c r="K51" s="10">
        <f t="shared" si="0"/>
        <v>4625</v>
      </c>
      <c r="L51" s="10">
        <f t="shared" si="1"/>
        <v>1618.75</v>
      </c>
      <c r="M51" s="11">
        <v>0.35</v>
      </c>
      <c r="O51" s="12"/>
    </row>
    <row r="52" spans="1:15" ht="15.75" customHeight="1" x14ac:dyDescent="0.35">
      <c r="A52" s="1"/>
      <c r="B52" s="6" t="s">
        <v>14</v>
      </c>
      <c r="C52" s="6">
        <v>1185732</v>
      </c>
      <c r="D52" s="7">
        <v>44419</v>
      </c>
      <c r="E52" s="6" t="s">
        <v>15</v>
      </c>
      <c r="F52" s="6" t="s">
        <v>16</v>
      </c>
      <c r="G52" s="6" t="s">
        <v>16</v>
      </c>
      <c r="H52" s="6" t="s">
        <v>21</v>
      </c>
      <c r="I52" s="8">
        <v>0.6</v>
      </c>
      <c r="J52" s="9">
        <v>9000</v>
      </c>
      <c r="K52" s="10">
        <f t="shared" si="0"/>
        <v>5400</v>
      </c>
      <c r="L52" s="10">
        <f t="shared" si="1"/>
        <v>1620</v>
      </c>
      <c r="M52" s="11">
        <v>0.3</v>
      </c>
      <c r="O52" s="12"/>
    </row>
    <row r="53" spans="1:15" ht="15.75" customHeight="1" x14ac:dyDescent="0.35">
      <c r="A53" s="1"/>
      <c r="B53" s="6" t="s">
        <v>14</v>
      </c>
      <c r="C53" s="6">
        <v>1185732</v>
      </c>
      <c r="D53" s="7">
        <v>44419</v>
      </c>
      <c r="E53" s="6" t="s">
        <v>15</v>
      </c>
      <c r="F53" s="6" t="s">
        <v>16</v>
      </c>
      <c r="G53" s="6" t="s">
        <v>16</v>
      </c>
      <c r="H53" s="6" t="s">
        <v>22</v>
      </c>
      <c r="I53" s="8">
        <v>0.65</v>
      </c>
      <c r="J53" s="9">
        <v>10750</v>
      </c>
      <c r="K53" s="10">
        <f t="shared" si="0"/>
        <v>6987.5</v>
      </c>
      <c r="L53" s="10">
        <f t="shared" si="1"/>
        <v>1746.875</v>
      </c>
      <c r="M53" s="11">
        <v>0.25</v>
      </c>
      <c r="O53" s="12"/>
    </row>
    <row r="54" spans="1:15" ht="15.75" customHeight="1" x14ac:dyDescent="0.35">
      <c r="A54" s="1"/>
      <c r="B54" s="6" t="s">
        <v>14</v>
      </c>
      <c r="C54" s="6">
        <v>1185732</v>
      </c>
      <c r="D54" s="7">
        <v>44449</v>
      </c>
      <c r="E54" s="6" t="s">
        <v>15</v>
      </c>
      <c r="F54" s="6" t="s">
        <v>16</v>
      </c>
      <c r="G54" s="6" t="s">
        <v>16</v>
      </c>
      <c r="H54" s="6" t="s">
        <v>17</v>
      </c>
      <c r="I54" s="8">
        <v>0.6</v>
      </c>
      <c r="J54" s="9">
        <v>12000</v>
      </c>
      <c r="K54" s="10">
        <f t="shared" si="0"/>
        <v>7200</v>
      </c>
      <c r="L54" s="10">
        <f t="shared" si="1"/>
        <v>3600</v>
      </c>
      <c r="M54" s="11">
        <v>0.5</v>
      </c>
      <c r="O54" s="12"/>
    </row>
    <row r="55" spans="1:15" ht="15.75" customHeight="1" x14ac:dyDescent="0.35">
      <c r="A55" s="1"/>
      <c r="B55" s="6" t="s">
        <v>14</v>
      </c>
      <c r="C55" s="6">
        <v>1185732</v>
      </c>
      <c r="D55" s="7">
        <v>44449</v>
      </c>
      <c r="E55" s="6" t="s">
        <v>15</v>
      </c>
      <c r="F55" s="6" t="s">
        <v>16</v>
      </c>
      <c r="G55" s="6" t="s">
        <v>16</v>
      </c>
      <c r="H55" s="6" t="s">
        <v>18</v>
      </c>
      <c r="I55" s="8">
        <v>0.55000000000000004</v>
      </c>
      <c r="J55" s="9">
        <v>10000</v>
      </c>
      <c r="K55" s="10">
        <f t="shared" si="0"/>
        <v>5500</v>
      </c>
      <c r="L55" s="10">
        <f t="shared" si="1"/>
        <v>1650</v>
      </c>
      <c r="M55" s="11">
        <v>0.3</v>
      </c>
      <c r="O55" s="12"/>
    </row>
    <row r="56" spans="1:15" ht="15.75" customHeight="1" x14ac:dyDescent="0.35">
      <c r="A56" s="1"/>
      <c r="B56" s="6" t="s">
        <v>14</v>
      </c>
      <c r="C56" s="6">
        <v>1185732</v>
      </c>
      <c r="D56" s="7">
        <v>44449</v>
      </c>
      <c r="E56" s="6" t="s">
        <v>15</v>
      </c>
      <c r="F56" s="6" t="s">
        <v>16</v>
      </c>
      <c r="G56" s="6" t="s">
        <v>16</v>
      </c>
      <c r="H56" s="6" t="s">
        <v>19</v>
      </c>
      <c r="I56" s="8">
        <v>0.5</v>
      </c>
      <c r="J56" s="9">
        <v>9250</v>
      </c>
      <c r="K56" s="10">
        <f t="shared" si="0"/>
        <v>4625</v>
      </c>
      <c r="L56" s="10">
        <f t="shared" si="1"/>
        <v>1618.75</v>
      </c>
      <c r="M56" s="11">
        <v>0.35</v>
      </c>
      <c r="O56" s="12"/>
    </row>
    <row r="57" spans="1:15" ht="15.75" customHeight="1" x14ac:dyDescent="0.35">
      <c r="A57" s="1"/>
      <c r="B57" s="6" t="s">
        <v>14</v>
      </c>
      <c r="C57" s="6">
        <v>1185732</v>
      </c>
      <c r="D57" s="7">
        <v>44449</v>
      </c>
      <c r="E57" s="6" t="s">
        <v>15</v>
      </c>
      <c r="F57" s="6" t="s">
        <v>16</v>
      </c>
      <c r="G57" s="6" t="s">
        <v>16</v>
      </c>
      <c r="H57" s="6" t="s">
        <v>20</v>
      </c>
      <c r="I57" s="8">
        <v>0.5</v>
      </c>
      <c r="J57" s="9">
        <v>9000</v>
      </c>
      <c r="K57" s="10">
        <f t="shared" si="0"/>
        <v>4500</v>
      </c>
      <c r="L57" s="10">
        <f t="shared" si="1"/>
        <v>1575</v>
      </c>
      <c r="M57" s="11">
        <v>0.35</v>
      </c>
      <c r="O57" s="12"/>
    </row>
    <row r="58" spans="1:15" ht="15.75" customHeight="1" x14ac:dyDescent="0.35">
      <c r="A58" s="1"/>
      <c r="B58" s="6" t="s">
        <v>14</v>
      </c>
      <c r="C58" s="6">
        <v>1185732</v>
      </c>
      <c r="D58" s="7">
        <v>44449</v>
      </c>
      <c r="E58" s="6" t="s">
        <v>15</v>
      </c>
      <c r="F58" s="6" t="s">
        <v>16</v>
      </c>
      <c r="G58" s="6" t="s">
        <v>16</v>
      </c>
      <c r="H58" s="6" t="s">
        <v>21</v>
      </c>
      <c r="I58" s="8">
        <v>0.6</v>
      </c>
      <c r="J58" s="9">
        <v>9000</v>
      </c>
      <c r="K58" s="10">
        <f t="shared" si="0"/>
        <v>5400</v>
      </c>
      <c r="L58" s="10">
        <f t="shared" si="1"/>
        <v>1620</v>
      </c>
      <c r="M58" s="11">
        <v>0.3</v>
      </c>
      <c r="O58" s="12"/>
    </row>
    <row r="59" spans="1:15" ht="15.75" customHeight="1" x14ac:dyDescent="0.35">
      <c r="A59" s="1"/>
      <c r="B59" s="6" t="s">
        <v>14</v>
      </c>
      <c r="C59" s="6">
        <v>1185732</v>
      </c>
      <c r="D59" s="7">
        <v>44449</v>
      </c>
      <c r="E59" s="6" t="s">
        <v>15</v>
      </c>
      <c r="F59" s="6" t="s">
        <v>16</v>
      </c>
      <c r="G59" s="6" t="s">
        <v>16</v>
      </c>
      <c r="H59" s="6" t="s">
        <v>22</v>
      </c>
      <c r="I59" s="8">
        <v>0.65</v>
      </c>
      <c r="J59" s="9">
        <v>10000</v>
      </c>
      <c r="K59" s="10">
        <f t="shared" si="0"/>
        <v>6500</v>
      </c>
      <c r="L59" s="10">
        <f t="shared" si="1"/>
        <v>1625</v>
      </c>
      <c r="M59" s="11">
        <v>0.25</v>
      </c>
      <c r="O59" s="12"/>
    </row>
    <row r="60" spans="1:15" ht="15.75" customHeight="1" x14ac:dyDescent="0.35">
      <c r="A60" s="1"/>
      <c r="B60" s="6" t="s">
        <v>14</v>
      </c>
      <c r="C60" s="6">
        <v>1185732</v>
      </c>
      <c r="D60" s="7">
        <v>44481</v>
      </c>
      <c r="E60" s="6" t="s">
        <v>15</v>
      </c>
      <c r="F60" s="6" t="s">
        <v>16</v>
      </c>
      <c r="G60" s="6" t="s">
        <v>16</v>
      </c>
      <c r="H60" s="6" t="s">
        <v>17</v>
      </c>
      <c r="I60" s="8">
        <v>0.65</v>
      </c>
      <c r="J60" s="9">
        <v>11750</v>
      </c>
      <c r="K60" s="10">
        <f t="shared" si="0"/>
        <v>7637.5</v>
      </c>
      <c r="L60" s="10">
        <f t="shared" si="1"/>
        <v>3818.75</v>
      </c>
      <c r="M60" s="11">
        <v>0.5</v>
      </c>
      <c r="O60" s="12"/>
    </row>
    <row r="61" spans="1:15" ht="15.75" customHeight="1" x14ac:dyDescent="0.35">
      <c r="A61" s="1"/>
      <c r="B61" s="6" t="s">
        <v>14</v>
      </c>
      <c r="C61" s="6">
        <v>1185732</v>
      </c>
      <c r="D61" s="7">
        <v>44481</v>
      </c>
      <c r="E61" s="6" t="s">
        <v>15</v>
      </c>
      <c r="F61" s="6" t="s">
        <v>16</v>
      </c>
      <c r="G61" s="6" t="s">
        <v>16</v>
      </c>
      <c r="H61" s="6" t="s">
        <v>18</v>
      </c>
      <c r="I61" s="8">
        <v>0.55000000000000004</v>
      </c>
      <c r="J61" s="9">
        <v>10000</v>
      </c>
      <c r="K61" s="10">
        <f t="shared" si="0"/>
        <v>5500</v>
      </c>
      <c r="L61" s="10">
        <f t="shared" si="1"/>
        <v>1650</v>
      </c>
      <c r="M61" s="11">
        <v>0.3</v>
      </c>
      <c r="O61" s="12"/>
    </row>
    <row r="62" spans="1:15" ht="15.75" customHeight="1" x14ac:dyDescent="0.35">
      <c r="A62" s="1"/>
      <c r="B62" s="6" t="s">
        <v>14</v>
      </c>
      <c r="C62" s="6">
        <v>1185732</v>
      </c>
      <c r="D62" s="7">
        <v>44481</v>
      </c>
      <c r="E62" s="6" t="s">
        <v>15</v>
      </c>
      <c r="F62" s="6" t="s">
        <v>16</v>
      </c>
      <c r="G62" s="6" t="s">
        <v>16</v>
      </c>
      <c r="H62" s="6" t="s">
        <v>19</v>
      </c>
      <c r="I62" s="8">
        <v>0.55000000000000004</v>
      </c>
      <c r="J62" s="9">
        <v>9000</v>
      </c>
      <c r="K62" s="10">
        <f t="shared" si="0"/>
        <v>4950</v>
      </c>
      <c r="L62" s="10">
        <f t="shared" si="1"/>
        <v>1732.5</v>
      </c>
      <c r="M62" s="11">
        <v>0.35</v>
      </c>
      <c r="O62" s="12"/>
    </row>
    <row r="63" spans="1:15" ht="15.75" customHeight="1" x14ac:dyDescent="0.35">
      <c r="A63" s="1"/>
      <c r="B63" s="6" t="s">
        <v>14</v>
      </c>
      <c r="C63" s="6">
        <v>1185732</v>
      </c>
      <c r="D63" s="7">
        <v>44481</v>
      </c>
      <c r="E63" s="6" t="s">
        <v>15</v>
      </c>
      <c r="F63" s="6" t="s">
        <v>16</v>
      </c>
      <c r="G63" s="6" t="s">
        <v>16</v>
      </c>
      <c r="H63" s="6" t="s">
        <v>20</v>
      </c>
      <c r="I63" s="8">
        <v>0.55000000000000004</v>
      </c>
      <c r="J63" s="9">
        <v>8750</v>
      </c>
      <c r="K63" s="10">
        <f t="shared" si="0"/>
        <v>4812.5</v>
      </c>
      <c r="L63" s="10">
        <f t="shared" si="1"/>
        <v>1684.375</v>
      </c>
      <c r="M63" s="11">
        <v>0.35</v>
      </c>
      <c r="O63" s="12"/>
    </row>
    <row r="64" spans="1:15" ht="15.75" customHeight="1" x14ac:dyDescent="0.35">
      <c r="A64" s="1"/>
      <c r="B64" s="6" t="s">
        <v>14</v>
      </c>
      <c r="C64" s="6">
        <v>1185732</v>
      </c>
      <c r="D64" s="7">
        <v>44481</v>
      </c>
      <c r="E64" s="6" t="s">
        <v>15</v>
      </c>
      <c r="F64" s="6" t="s">
        <v>16</v>
      </c>
      <c r="G64" s="6" t="s">
        <v>16</v>
      </c>
      <c r="H64" s="6" t="s">
        <v>21</v>
      </c>
      <c r="I64" s="8">
        <v>0.65</v>
      </c>
      <c r="J64" s="9">
        <v>8750</v>
      </c>
      <c r="K64" s="10">
        <f t="shared" si="0"/>
        <v>5687.5</v>
      </c>
      <c r="L64" s="10">
        <f t="shared" si="1"/>
        <v>1706.25</v>
      </c>
      <c r="M64" s="11">
        <v>0.3</v>
      </c>
      <c r="O64" s="12"/>
    </row>
    <row r="65" spans="1:15" ht="15.75" customHeight="1" x14ac:dyDescent="0.35">
      <c r="A65" s="1"/>
      <c r="B65" s="6" t="s">
        <v>14</v>
      </c>
      <c r="C65" s="6">
        <v>1185732</v>
      </c>
      <c r="D65" s="7">
        <v>44481</v>
      </c>
      <c r="E65" s="6" t="s">
        <v>15</v>
      </c>
      <c r="F65" s="6" t="s">
        <v>16</v>
      </c>
      <c r="G65" s="6" t="s">
        <v>16</v>
      </c>
      <c r="H65" s="6" t="s">
        <v>22</v>
      </c>
      <c r="I65" s="8">
        <v>0.7</v>
      </c>
      <c r="J65" s="9">
        <v>10000</v>
      </c>
      <c r="K65" s="10">
        <f t="shared" si="0"/>
        <v>7000</v>
      </c>
      <c r="L65" s="10">
        <f t="shared" si="1"/>
        <v>1750</v>
      </c>
      <c r="M65" s="11">
        <v>0.25</v>
      </c>
      <c r="O65" s="12"/>
    </row>
    <row r="66" spans="1:15" ht="15.75" customHeight="1" x14ac:dyDescent="0.35">
      <c r="A66" s="1"/>
      <c r="B66" s="6" t="s">
        <v>14</v>
      </c>
      <c r="C66" s="6">
        <v>1185732</v>
      </c>
      <c r="D66" s="7">
        <v>44511</v>
      </c>
      <c r="E66" s="6" t="s">
        <v>15</v>
      </c>
      <c r="F66" s="6" t="s">
        <v>16</v>
      </c>
      <c r="G66" s="6" t="s">
        <v>16</v>
      </c>
      <c r="H66" s="6" t="s">
        <v>17</v>
      </c>
      <c r="I66" s="8">
        <v>0.65</v>
      </c>
      <c r="J66" s="9">
        <v>11500</v>
      </c>
      <c r="K66" s="10">
        <f t="shared" si="0"/>
        <v>7475</v>
      </c>
      <c r="L66" s="10">
        <f t="shared" si="1"/>
        <v>3737.5</v>
      </c>
      <c r="M66" s="11">
        <v>0.5</v>
      </c>
      <c r="O66" s="12"/>
    </row>
    <row r="67" spans="1:15" ht="15.75" customHeight="1" x14ac:dyDescent="0.35">
      <c r="A67" s="1"/>
      <c r="B67" s="6" t="s">
        <v>14</v>
      </c>
      <c r="C67" s="6">
        <v>1185732</v>
      </c>
      <c r="D67" s="7">
        <v>44511</v>
      </c>
      <c r="E67" s="6" t="s">
        <v>15</v>
      </c>
      <c r="F67" s="6" t="s">
        <v>16</v>
      </c>
      <c r="G67" s="6" t="s">
        <v>16</v>
      </c>
      <c r="H67" s="6" t="s">
        <v>18</v>
      </c>
      <c r="I67" s="8">
        <v>0.55000000000000004</v>
      </c>
      <c r="J67" s="9">
        <v>9750</v>
      </c>
      <c r="K67" s="10">
        <f t="shared" si="0"/>
        <v>5362.5</v>
      </c>
      <c r="L67" s="10">
        <f t="shared" si="1"/>
        <v>1608.75</v>
      </c>
      <c r="M67" s="11">
        <v>0.3</v>
      </c>
      <c r="O67" s="12"/>
    </row>
    <row r="68" spans="1:15" ht="15.75" customHeight="1" x14ac:dyDescent="0.35">
      <c r="A68" s="1"/>
      <c r="B68" s="6" t="s">
        <v>14</v>
      </c>
      <c r="C68" s="6">
        <v>1185732</v>
      </c>
      <c r="D68" s="7">
        <v>44511</v>
      </c>
      <c r="E68" s="6" t="s">
        <v>15</v>
      </c>
      <c r="F68" s="6" t="s">
        <v>16</v>
      </c>
      <c r="G68" s="6" t="s">
        <v>16</v>
      </c>
      <c r="H68" s="6" t="s">
        <v>19</v>
      </c>
      <c r="I68" s="8">
        <v>0.55000000000000004</v>
      </c>
      <c r="J68" s="9">
        <v>9200</v>
      </c>
      <c r="K68" s="10">
        <f t="shared" si="0"/>
        <v>5060</v>
      </c>
      <c r="L68" s="10">
        <f t="shared" si="1"/>
        <v>1771</v>
      </c>
      <c r="M68" s="11">
        <v>0.35</v>
      </c>
      <c r="O68" s="12"/>
    </row>
    <row r="69" spans="1:15" ht="15.75" customHeight="1" x14ac:dyDescent="0.35">
      <c r="A69" s="1"/>
      <c r="B69" s="6" t="s">
        <v>14</v>
      </c>
      <c r="C69" s="6">
        <v>1185732</v>
      </c>
      <c r="D69" s="7">
        <v>44511</v>
      </c>
      <c r="E69" s="6" t="s">
        <v>15</v>
      </c>
      <c r="F69" s="6" t="s">
        <v>16</v>
      </c>
      <c r="G69" s="6" t="s">
        <v>16</v>
      </c>
      <c r="H69" s="6" t="s">
        <v>20</v>
      </c>
      <c r="I69" s="8">
        <v>0.55000000000000004</v>
      </c>
      <c r="J69" s="9">
        <v>9000</v>
      </c>
      <c r="K69" s="10">
        <f t="shared" si="0"/>
        <v>4950</v>
      </c>
      <c r="L69" s="10">
        <f t="shared" si="1"/>
        <v>1732.5</v>
      </c>
      <c r="M69" s="11">
        <v>0.35</v>
      </c>
      <c r="O69" s="12"/>
    </row>
    <row r="70" spans="1:15" ht="15.75" customHeight="1" x14ac:dyDescent="0.35">
      <c r="A70" s="1"/>
      <c r="B70" s="6" t="s">
        <v>14</v>
      </c>
      <c r="C70" s="6">
        <v>1185732</v>
      </c>
      <c r="D70" s="7">
        <v>44511</v>
      </c>
      <c r="E70" s="6" t="s">
        <v>15</v>
      </c>
      <c r="F70" s="6" t="s">
        <v>16</v>
      </c>
      <c r="G70" s="6" t="s">
        <v>16</v>
      </c>
      <c r="H70" s="6" t="s">
        <v>21</v>
      </c>
      <c r="I70" s="8">
        <v>0.65</v>
      </c>
      <c r="J70" s="9">
        <v>8750</v>
      </c>
      <c r="K70" s="10">
        <f t="shared" si="0"/>
        <v>5687.5</v>
      </c>
      <c r="L70" s="10">
        <f t="shared" si="1"/>
        <v>1706.25</v>
      </c>
      <c r="M70" s="11">
        <v>0.3</v>
      </c>
      <c r="O70" s="12"/>
    </row>
    <row r="71" spans="1:15" ht="15.75" customHeight="1" x14ac:dyDescent="0.35">
      <c r="A71" s="1"/>
      <c r="B71" s="6" t="s">
        <v>14</v>
      </c>
      <c r="C71" s="6">
        <v>1185732</v>
      </c>
      <c r="D71" s="7">
        <v>44511</v>
      </c>
      <c r="E71" s="6" t="s">
        <v>15</v>
      </c>
      <c r="F71" s="6" t="s">
        <v>16</v>
      </c>
      <c r="G71" s="6" t="s">
        <v>16</v>
      </c>
      <c r="H71" s="6" t="s">
        <v>22</v>
      </c>
      <c r="I71" s="8">
        <v>0.7</v>
      </c>
      <c r="J71" s="9">
        <v>9750</v>
      </c>
      <c r="K71" s="10">
        <f t="shared" si="0"/>
        <v>6825</v>
      </c>
      <c r="L71" s="10">
        <f t="shared" si="1"/>
        <v>1706.25</v>
      </c>
      <c r="M71" s="11">
        <v>0.25</v>
      </c>
      <c r="O71" s="12"/>
    </row>
    <row r="72" spans="1:15" ht="15.75" customHeight="1" x14ac:dyDescent="0.35">
      <c r="A72" s="1"/>
      <c r="B72" s="6" t="s">
        <v>14</v>
      </c>
      <c r="C72" s="6">
        <v>1185732</v>
      </c>
      <c r="D72" s="7">
        <v>44540</v>
      </c>
      <c r="E72" s="6" t="s">
        <v>15</v>
      </c>
      <c r="F72" s="6" t="s">
        <v>16</v>
      </c>
      <c r="G72" s="6" t="s">
        <v>16</v>
      </c>
      <c r="H72" s="6" t="s">
        <v>17</v>
      </c>
      <c r="I72" s="8">
        <v>0.65</v>
      </c>
      <c r="J72" s="9">
        <v>12000</v>
      </c>
      <c r="K72" s="10">
        <f t="shared" si="0"/>
        <v>7800</v>
      </c>
      <c r="L72" s="10">
        <f t="shared" si="1"/>
        <v>3900</v>
      </c>
      <c r="M72" s="11">
        <v>0.5</v>
      </c>
      <c r="O72" s="12"/>
    </row>
    <row r="73" spans="1:15" ht="15.75" customHeight="1" x14ac:dyDescent="0.35">
      <c r="A73" s="1"/>
      <c r="B73" s="6" t="s">
        <v>14</v>
      </c>
      <c r="C73" s="6">
        <v>1185732</v>
      </c>
      <c r="D73" s="7">
        <v>44540</v>
      </c>
      <c r="E73" s="6" t="s">
        <v>15</v>
      </c>
      <c r="F73" s="6" t="s">
        <v>16</v>
      </c>
      <c r="G73" s="6" t="s">
        <v>16</v>
      </c>
      <c r="H73" s="6" t="s">
        <v>18</v>
      </c>
      <c r="I73" s="8">
        <v>0.55000000000000004</v>
      </c>
      <c r="J73" s="9">
        <v>10000</v>
      </c>
      <c r="K73" s="10">
        <f t="shared" si="0"/>
        <v>5500</v>
      </c>
      <c r="L73" s="10">
        <f t="shared" si="1"/>
        <v>1650</v>
      </c>
      <c r="M73" s="11">
        <v>0.3</v>
      </c>
      <c r="O73" s="12"/>
    </row>
    <row r="74" spans="1:15" ht="15.75" customHeight="1" x14ac:dyDescent="0.35">
      <c r="A74" s="1"/>
      <c r="B74" s="6" t="s">
        <v>14</v>
      </c>
      <c r="C74" s="6">
        <v>1185732</v>
      </c>
      <c r="D74" s="7">
        <v>44540</v>
      </c>
      <c r="E74" s="6" t="s">
        <v>15</v>
      </c>
      <c r="F74" s="6" t="s">
        <v>16</v>
      </c>
      <c r="G74" s="6" t="s">
        <v>16</v>
      </c>
      <c r="H74" s="6" t="s">
        <v>19</v>
      </c>
      <c r="I74" s="8">
        <v>0.55000000000000004</v>
      </c>
      <c r="J74" s="9">
        <v>9500</v>
      </c>
      <c r="K74" s="10">
        <f t="shared" si="0"/>
        <v>5225</v>
      </c>
      <c r="L74" s="10">
        <f t="shared" si="1"/>
        <v>1828.7499999999998</v>
      </c>
      <c r="M74" s="11">
        <v>0.35</v>
      </c>
      <c r="O74" s="12"/>
    </row>
    <row r="75" spans="1:15" ht="15.75" customHeight="1" x14ac:dyDescent="0.35">
      <c r="A75" s="1"/>
      <c r="B75" s="6" t="s">
        <v>14</v>
      </c>
      <c r="C75" s="6">
        <v>1185732</v>
      </c>
      <c r="D75" s="7">
        <v>44540</v>
      </c>
      <c r="E75" s="6" t="s">
        <v>15</v>
      </c>
      <c r="F75" s="6" t="s">
        <v>16</v>
      </c>
      <c r="G75" s="6" t="s">
        <v>16</v>
      </c>
      <c r="H75" s="6" t="s">
        <v>20</v>
      </c>
      <c r="I75" s="8">
        <v>0.55000000000000004</v>
      </c>
      <c r="J75" s="9">
        <v>9000</v>
      </c>
      <c r="K75" s="10">
        <f t="shared" si="0"/>
        <v>4950</v>
      </c>
      <c r="L75" s="10">
        <f t="shared" si="1"/>
        <v>1732.5</v>
      </c>
      <c r="M75" s="11">
        <v>0.35</v>
      </c>
      <c r="O75" s="12"/>
    </row>
    <row r="76" spans="1:15" ht="15.75" customHeight="1" x14ac:dyDescent="0.35">
      <c r="A76" s="1"/>
      <c r="B76" s="6" t="s">
        <v>14</v>
      </c>
      <c r="C76" s="6">
        <v>1185732</v>
      </c>
      <c r="D76" s="7">
        <v>44540</v>
      </c>
      <c r="E76" s="6" t="s">
        <v>15</v>
      </c>
      <c r="F76" s="6" t="s">
        <v>16</v>
      </c>
      <c r="G76" s="6" t="s">
        <v>16</v>
      </c>
      <c r="H76" s="6" t="s">
        <v>21</v>
      </c>
      <c r="I76" s="8">
        <v>0.65</v>
      </c>
      <c r="J76" s="9">
        <v>9000</v>
      </c>
      <c r="K76" s="10">
        <f t="shared" si="0"/>
        <v>5850</v>
      </c>
      <c r="L76" s="10">
        <f t="shared" si="1"/>
        <v>1755</v>
      </c>
      <c r="M76" s="11">
        <v>0.3</v>
      </c>
      <c r="O76" s="12"/>
    </row>
    <row r="77" spans="1:15" ht="15.75" customHeight="1" x14ac:dyDescent="0.35">
      <c r="A77" s="1"/>
      <c r="B77" s="6" t="s">
        <v>14</v>
      </c>
      <c r="C77" s="6">
        <v>1185732</v>
      </c>
      <c r="D77" s="7">
        <v>44540</v>
      </c>
      <c r="E77" s="6" t="s">
        <v>15</v>
      </c>
      <c r="F77" s="6" t="s">
        <v>16</v>
      </c>
      <c r="G77" s="6" t="s">
        <v>16</v>
      </c>
      <c r="H77" s="6" t="s">
        <v>22</v>
      </c>
      <c r="I77" s="8">
        <v>0.7</v>
      </c>
      <c r="J77" s="9">
        <v>10000</v>
      </c>
      <c r="K77" s="10">
        <f t="shared" si="0"/>
        <v>7000</v>
      </c>
      <c r="L77" s="10">
        <f t="shared" si="1"/>
        <v>1750</v>
      </c>
      <c r="M77" s="11">
        <v>0.25</v>
      </c>
      <c r="O77" s="12"/>
    </row>
    <row r="78" spans="1:15" ht="15.75" customHeight="1" x14ac:dyDescent="0.35">
      <c r="A78" s="1"/>
      <c r="B78" s="6" t="s">
        <v>23</v>
      </c>
      <c r="C78" s="6">
        <v>1197831</v>
      </c>
      <c r="D78" s="7">
        <v>44198</v>
      </c>
      <c r="E78" s="6" t="s">
        <v>24</v>
      </c>
      <c r="F78" s="6" t="s">
        <v>25</v>
      </c>
      <c r="G78" s="6" t="s">
        <v>26</v>
      </c>
      <c r="H78" s="6" t="s">
        <v>17</v>
      </c>
      <c r="I78" s="8">
        <v>0.25</v>
      </c>
      <c r="J78" s="9">
        <v>9000</v>
      </c>
      <c r="K78" s="10">
        <f t="shared" si="0"/>
        <v>2250</v>
      </c>
      <c r="L78" s="10">
        <f t="shared" si="1"/>
        <v>787.5</v>
      </c>
      <c r="M78" s="11">
        <v>0.35</v>
      </c>
      <c r="O78" s="12"/>
    </row>
    <row r="79" spans="1:15" ht="15.75" customHeight="1" x14ac:dyDescent="0.35">
      <c r="A79" s="1"/>
      <c r="B79" s="6" t="s">
        <v>23</v>
      </c>
      <c r="C79" s="6">
        <v>1197831</v>
      </c>
      <c r="D79" s="7">
        <v>44198</v>
      </c>
      <c r="E79" s="6" t="s">
        <v>24</v>
      </c>
      <c r="F79" s="6" t="s">
        <v>25</v>
      </c>
      <c r="G79" s="6" t="s">
        <v>26</v>
      </c>
      <c r="H79" s="6" t="s">
        <v>18</v>
      </c>
      <c r="I79" s="8">
        <v>0.35</v>
      </c>
      <c r="J79" s="9">
        <v>9000</v>
      </c>
      <c r="K79" s="10">
        <f t="shared" si="0"/>
        <v>3150</v>
      </c>
      <c r="L79" s="10">
        <f t="shared" si="1"/>
        <v>1102.5</v>
      </c>
      <c r="M79" s="11">
        <v>0.35</v>
      </c>
      <c r="O79" s="12"/>
    </row>
    <row r="80" spans="1:15" ht="15.75" customHeight="1" x14ac:dyDescent="0.35">
      <c r="A80" s="1"/>
      <c r="B80" s="6" t="s">
        <v>23</v>
      </c>
      <c r="C80" s="6">
        <v>1197831</v>
      </c>
      <c r="D80" s="7">
        <v>44198</v>
      </c>
      <c r="E80" s="6" t="s">
        <v>24</v>
      </c>
      <c r="F80" s="6" t="s">
        <v>25</v>
      </c>
      <c r="G80" s="6" t="s">
        <v>26</v>
      </c>
      <c r="H80" s="6" t="s">
        <v>19</v>
      </c>
      <c r="I80" s="8">
        <v>0.35</v>
      </c>
      <c r="J80" s="9">
        <v>7000</v>
      </c>
      <c r="K80" s="10">
        <f t="shared" si="0"/>
        <v>2450</v>
      </c>
      <c r="L80" s="10">
        <f t="shared" si="1"/>
        <v>857.5</v>
      </c>
      <c r="M80" s="11">
        <v>0.35</v>
      </c>
      <c r="O80" s="12"/>
    </row>
    <row r="81" spans="1:15" ht="15.75" customHeight="1" x14ac:dyDescent="0.35">
      <c r="A81" s="1"/>
      <c r="B81" s="6" t="s">
        <v>23</v>
      </c>
      <c r="C81" s="6">
        <v>1197831</v>
      </c>
      <c r="D81" s="7">
        <v>44198</v>
      </c>
      <c r="E81" s="6" t="s">
        <v>24</v>
      </c>
      <c r="F81" s="6" t="s">
        <v>25</v>
      </c>
      <c r="G81" s="6" t="s">
        <v>26</v>
      </c>
      <c r="H81" s="6" t="s">
        <v>20</v>
      </c>
      <c r="I81" s="8">
        <v>0.35</v>
      </c>
      <c r="J81" s="9">
        <v>7000</v>
      </c>
      <c r="K81" s="10">
        <f t="shared" si="0"/>
        <v>2450</v>
      </c>
      <c r="L81" s="10">
        <f t="shared" si="1"/>
        <v>1102.5</v>
      </c>
      <c r="M81" s="11">
        <v>0.45</v>
      </c>
      <c r="O81" s="12"/>
    </row>
    <row r="82" spans="1:15" ht="15.75" customHeight="1" x14ac:dyDescent="0.35">
      <c r="A82" s="1"/>
      <c r="B82" s="6" t="s">
        <v>23</v>
      </c>
      <c r="C82" s="6">
        <v>1197831</v>
      </c>
      <c r="D82" s="7">
        <v>44198</v>
      </c>
      <c r="E82" s="6" t="s">
        <v>24</v>
      </c>
      <c r="F82" s="6" t="s">
        <v>25</v>
      </c>
      <c r="G82" s="6" t="s">
        <v>26</v>
      </c>
      <c r="H82" s="6" t="s">
        <v>21</v>
      </c>
      <c r="I82" s="8">
        <v>0.4</v>
      </c>
      <c r="J82" s="9">
        <v>5500</v>
      </c>
      <c r="K82" s="10">
        <f t="shared" si="0"/>
        <v>2200</v>
      </c>
      <c r="L82" s="10">
        <f t="shared" si="1"/>
        <v>660</v>
      </c>
      <c r="M82" s="11">
        <v>0.3</v>
      </c>
      <c r="O82" s="12"/>
    </row>
    <row r="83" spans="1:15" ht="15.75" customHeight="1" x14ac:dyDescent="0.35">
      <c r="A83" s="1"/>
      <c r="B83" s="6" t="s">
        <v>23</v>
      </c>
      <c r="C83" s="6">
        <v>1197831</v>
      </c>
      <c r="D83" s="7">
        <v>44198</v>
      </c>
      <c r="E83" s="6" t="s">
        <v>24</v>
      </c>
      <c r="F83" s="6" t="s">
        <v>25</v>
      </c>
      <c r="G83" s="6" t="s">
        <v>26</v>
      </c>
      <c r="H83" s="6" t="s">
        <v>22</v>
      </c>
      <c r="I83" s="8">
        <v>0.35</v>
      </c>
      <c r="J83" s="9">
        <v>7000</v>
      </c>
      <c r="K83" s="10">
        <f t="shared" si="0"/>
        <v>2450</v>
      </c>
      <c r="L83" s="10">
        <f t="shared" si="1"/>
        <v>1225</v>
      </c>
      <c r="M83" s="11">
        <v>0.5</v>
      </c>
      <c r="O83" s="12"/>
    </row>
    <row r="84" spans="1:15" ht="15.75" customHeight="1" x14ac:dyDescent="0.35">
      <c r="A84" s="1"/>
      <c r="B84" s="6" t="s">
        <v>23</v>
      </c>
      <c r="C84" s="6">
        <v>1197831</v>
      </c>
      <c r="D84" s="7">
        <v>44228</v>
      </c>
      <c r="E84" s="6" t="s">
        <v>24</v>
      </c>
      <c r="F84" s="6" t="s">
        <v>25</v>
      </c>
      <c r="G84" s="6" t="s">
        <v>26</v>
      </c>
      <c r="H84" s="6" t="s">
        <v>17</v>
      </c>
      <c r="I84" s="8">
        <v>0.25</v>
      </c>
      <c r="J84" s="9">
        <v>8500</v>
      </c>
      <c r="K84" s="10">
        <f t="shared" si="0"/>
        <v>2125</v>
      </c>
      <c r="L84" s="10">
        <f t="shared" si="1"/>
        <v>743.75</v>
      </c>
      <c r="M84" s="11">
        <v>0.35</v>
      </c>
      <c r="O84" s="12"/>
    </row>
    <row r="85" spans="1:15" ht="15.75" customHeight="1" x14ac:dyDescent="0.35">
      <c r="A85" s="1"/>
      <c r="B85" s="6" t="s">
        <v>23</v>
      </c>
      <c r="C85" s="6">
        <v>1197831</v>
      </c>
      <c r="D85" s="7">
        <v>44228</v>
      </c>
      <c r="E85" s="6" t="s">
        <v>24</v>
      </c>
      <c r="F85" s="6" t="s">
        <v>25</v>
      </c>
      <c r="G85" s="6" t="s">
        <v>26</v>
      </c>
      <c r="H85" s="6" t="s">
        <v>18</v>
      </c>
      <c r="I85" s="8">
        <v>0.35</v>
      </c>
      <c r="J85" s="9">
        <v>8500</v>
      </c>
      <c r="K85" s="10">
        <f t="shared" si="0"/>
        <v>2975</v>
      </c>
      <c r="L85" s="10">
        <f t="shared" si="1"/>
        <v>1041.25</v>
      </c>
      <c r="M85" s="11">
        <v>0.35</v>
      </c>
      <c r="O85" s="12"/>
    </row>
    <row r="86" spans="1:15" ht="15.75" customHeight="1" x14ac:dyDescent="0.35">
      <c r="A86" s="1"/>
      <c r="B86" s="6" t="s">
        <v>23</v>
      </c>
      <c r="C86" s="6">
        <v>1197831</v>
      </c>
      <c r="D86" s="7">
        <v>44228</v>
      </c>
      <c r="E86" s="6" t="s">
        <v>24</v>
      </c>
      <c r="F86" s="6" t="s">
        <v>25</v>
      </c>
      <c r="G86" s="6" t="s">
        <v>26</v>
      </c>
      <c r="H86" s="6" t="s">
        <v>19</v>
      </c>
      <c r="I86" s="8">
        <v>0.35</v>
      </c>
      <c r="J86" s="9">
        <v>6750</v>
      </c>
      <c r="K86" s="10">
        <f t="shared" si="0"/>
        <v>2362.5</v>
      </c>
      <c r="L86" s="10">
        <f t="shared" si="1"/>
        <v>826.875</v>
      </c>
      <c r="M86" s="11">
        <v>0.35</v>
      </c>
      <c r="O86" s="12"/>
    </row>
    <row r="87" spans="1:15" ht="15.75" customHeight="1" x14ac:dyDescent="0.35">
      <c r="A87" s="1"/>
      <c r="B87" s="6" t="s">
        <v>23</v>
      </c>
      <c r="C87" s="6">
        <v>1197831</v>
      </c>
      <c r="D87" s="7">
        <v>44228</v>
      </c>
      <c r="E87" s="6" t="s">
        <v>24</v>
      </c>
      <c r="F87" s="6" t="s">
        <v>25</v>
      </c>
      <c r="G87" s="6" t="s">
        <v>26</v>
      </c>
      <c r="H87" s="6" t="s">
        <v>20</v>
      </c>
      <c r="I87" s="8">
        <v>0.35</v>
      </c>
      <c r="J87" s="9">
        <v>6250</v>
      </c>
      <c r="K87" s="10">
        <f t="shared" si="0"/>
        <v>2187.5</v>
      </c>
      <c r="L87" s="10">
        <f t="shared" si="1"/>
        <v>984.375</v>
      </c>
      <c r="M87" s="11">
        <v>0.45</v>
      </c>
      <c r="O87" s="12"/>
    </row>
    <row r="88" spans="1:15" ht="15.75" customHeight="1" x14ac:dyDescent="0.35">
      <c r="A88" s="1"/>
      <c r="B88" s="6" t="s">
        <v>23</v>
      </c>
      <c r="C88" s="6">
        <v>1197831</v>
      </c>
      <c r="D88" s="7">
        <v>44228</v>
      </c>
      <c r="E88" s="6" t="s">
        <v>24</v>
      </c>
      <c r="F88" s="6" t="s">
        <v>25</v>
      </c>
      <c r="G88" s="6" t="s">
        <v>26</v>
      </c>
      <c r="H88" s="6" t="s">
        <v>21</v>
      </c>
      <c r="I88" s="8">
        <v>0.4</v>
      </c>
      <c r="J88" s="9">
        <v>5000</v>
      </c>
      <c r="K88" s="10">
        <f t="shared" si="0"/>
        <v>2000</v>
      </c>
      <c r="L88" s="10">
        <f t="shared" si="1"/>
        <v>600</v>
      </c>
      <c r="M88" s="11">
        <v>0.3</v>
      </c>
      <c r="O88" s="12"/>
    </row>
    <row r="89" spans="1:15" ht="15.75" customHeight="1" x14ac:dyDescent="0.35">
      <c r="A89" s="1"/>
      <c r="B89" s="6" t="s">
        <v>23</v>
      </c>
      <c r="C89" s="6">
        <v>1197831</v>
      </c>
      <c r="D89" s="7">
        <v>44228</v>
      </c>
      <c r="E89" s="6" t="s">
        <v>24</v>
      </c>
      <c r="F89" s="6" t="s">
        <v>25</v>
      </c>
      <c r="G89" s="6" t="s">
        <v>26</v>
      </c>
      <c r="H89" s="6" t="s">
        <v>22</v>
      </c>
      <c r="I89" s="8">
        <v>0.35</v>
      </c>
      <c r="J89" s="9">
        <v>7000</v>
      </c>
      <c r="K89" s="10">
        <f t="shared" si="0"/>
        <v>2450</v>
      </c>
      <c r="L89" s="10">
        <f t="shared" si="1"/>
        <v>1225</v>
      </c>
      <c r="M89" s="11">
        <v>0.5</v>
      </c>
      <c r="O89" s="12"/>
    </row>
    <row r="90" spans="1:15" ht="15.75" customHeight="1" x14ac:dyDescent="0.35">
      <c r="A90" s="1"/>
      <c r="B90" s="6" t="s">
        <v>23</v>
      </c>
      <c r="C90" s="6">
        <v>1197831</v>
      </c>
      <c r="D90" s="7">
        <v>44258</v>
      </c>
      <c r="E90" s="6" t="s">
        <v>24</v>
      </c>
      <c r="F90" s="6" t="s">
        <v>25</v>
      </c>
      <c r="G90" s="6" t="s">
        <v>26</v>
      </c>
      <c r="H90" s="6" t="s">
        <v>17</v>
      </c>
      <c r="I90" s="8">
        <v>0.3</v>
      </c>
      <c r="J90" s="9">
        <v>8750</v>
      </c>
      <c r="K90" s="10">
        <f t="shared" si="0"/>
        <v>2625</v>
      </c>
      <c r="L90" s="10">
        <f t="shared" si="1"/>
        <v>918.74999999999989</v>
      </c>
      <c r="M90" s="11">
        <v>0.35</v>
      </c>
      <c r="O90" s="12"/>
    </row>
    <row r="91" spans="1:15" ht="15.75" customHeight="1" x14ac:dyDescent="0.35">
      <c r="A91" s="1"/>
      <c r="B91" s="6" t="s">
        <v>23</v>
      </c>
      <c r="C91" s="6">
        <v>1197831</v>
      </c>
      <c r="D91" s="7">
        <v>44258</v>
      </c>
      <c r="E91" s="6" t="s">
        <v>24</v>
      </c>
      <c r="F91" s="6" t="s">
        <v>25</v>
      </c>
      <c r="G91" s="6" t="s">
        <v>26</v>
      </c>
      <c r="H91" s="6" t="s">
        <v>18</v>
      </c>
      <c r="I91" s="8">
        <v>0.4</v>
      </c>
      <c r="J91" s="9">
        <v>8750</v>
      </c>
      <c r="K91" s="10">
        <f t="shared" si="0"/>
        <v>3500</v>
      </c>
      <c r="L91" s="10">
        <f t="shared" si="1"/>
        <v>1225</v>
      </c>
      <c r="M91" s="11">
        <v>0.35</v>
      </c>
      <c r="O91" s="12"/>
    </row>
    <row r="92" spans="1:15" ht="15.75" customHeight="1" x14ac:dyDescent="0.35">
      <c r="A92" s="1"/>
      <c r="B92" s="6" t="s">
        <v>23</v>
      </c>
      <c r="C92" s="6">
        <v>1197831</v>
      </c>
      <c r="D92" s="7">
        <v>44258</v>
      </c>
      <c r="E92" s="6" t="s">
        <v>24</v>
      </c>
      <c r="F92" s="6" t="s">
        <v>25</v>
      </c>
      <c r="G92" s="6" t="s">
        <v>26</v>
      </c>
      <c r="H92" s="6" t="s">
        <v>19</v>
      </c>
      <c r="I92" s="8">
        <v>0.35</v>
      </c>
      <c r="J92" s="9">
        <v>7000</v>
      </c>
      <c r="K92" s="10">
        <f t="shared" si="0"/>
        <v>2450</v>
      </c>
      <c r="L92" s="10">
        <f t="shared" si="1"/>
        <v>857.5</v>
      </c>
      <c r="M92" s="11">
        <v>0.35</v>
      </c>
      <c r="O92" s="12"/>
    </row>
    <row r="93" spans="1:15" ht="15.75" customHeight="1" x14ac:dyDescent="0.35">
      <c r="A93" s="1"/>
      <c r="B93" s="6" t="s">
        <v>23</v>
      </c>
      <c r="C93" s="6">
        <v>1197831</v>
      </c>
      <c r="D93" s="7">
        <v>44258</v>
      </c>
      <c r="E93" s="6" t="s">
        <v>24</v>
      </c>
      <c r="F93" s="6" t="s">
        <v>25</v>
      </c>
      <c r="G93" s="6" t="s">
        <v>26</v>
      </c>
      <c r="H93" s="6" t="s">
        <v>20</v>
      </c>
      <c r="I93" s="8">
        <v>0.4</v>
      </c>
      <c r="J93" s="9">
        <v>6000</v>
      </c>
      <c r="K93" s="10">
        <f t="shared" si="0"/>
        <v>2400</v>
      </c>
      <c r="L93" s="10">
        <f t="shared" si="1"/>
        <v>1080</v>
      </c>
      <c r="M93" s="11">
        <v>0.45</v>
      </c>
      <c r="O93" s="12"/>
    </row>
    <row r="94" spans="1:15" ht="15.75" customHeight="1" x14ac:dyDescent="0.35">
      <c r="A94" s="1"/>
      <c r="B94" s="6" t="s">
        <v>23</v>
      </c>
      <c r="C94" s="6">
        <v>1197831</v>
      </c>
      <c r="D94" s="7">
        <v>44258</v>
      </c>
      <c r="E94" s="6" t="s">
        <v>24</v>
      </c>
      <c r="F94" s="6" t="s">
        <v>25</v>
      </c>
      <c r="G94" s="6" t="s">
        <v>26</v>
      </c>
      <c r="H94" s="6" t="s">
        <v>21</v>
      </c>
      <c r="I94" s="8">
        <v>0.45</v>
      </c>
      <c r="J94" s="9">
        <v>5000</v>
      </c>
      <c r="K94" s="10">
        <f t="shared" si="0"/>
        <v>2250</v>
      </c>
      <c r="L94" s="10">
        <f t="shared" si="1"/>
        <v>675</v>
      </c>
      <c r="M94" s="11">
        <v>0.3</v>
      </c>
      <c r="O94" s="12"/>
    </row>
    <row r="95" spans="1:15" ht="15.75" customHeight="1" x14ac:dyDescent="0.35">
      <c r="A95" s="1"/>
      <c r="B95" s="6" t="s">
        <v>23</v>
      </c>
      <c r="C95" s="6">
        <v>1197831</v>
      </c>
      <c r="D95" s="7">
        <v>44258</v>
      </c>
      <c r="E95" s="6" t="s">
        <v>24</v>
      </c>
      <c r="F95" s="6" t="s">
        <v>25</v>
      </c>
      <c r="G95" s="6" t="s">
        <v>26</v>
      </c>
      <c r="H95" s="6" t="s">
        <v>22</v>
      </c>
      <c r="I95" s="8">
        <v>0.4</v>
      </c>
      <c r="J95" s="9">
        <v>6500</v>
      </c>
      <c r="K95" s="10">
        <f t="shared" si="0"/>
        <v>2600</v>
      </c>
      <c r="L95" s="10">
        <f t="shared" si="1"/>
        <v>1300</v>
      </c>
      <c r="M95" s="11">
        <v>0.5</v>
      </c>
      <c r="O95" s="12"/>
    </row>
    <row r="96" spans="1:15" ht="15.75" customHeight="1" x14ac:dyDescent="0.35">
      <c r="A96" s="1"/>
      <c r="B96" s="6" t="s">
        <v>23</v>
      </c>
      <c r="C96" s="6">
        <v>1197831</v>
      </c>
      <c r="D96" s="7">
        <v>44288</v>
      </c>
      <c r="E96" s="6" t="s">
        <v>24</v>
      </c>
      <c r="F96" s="6" t="s">
        <v>25</v>
      </c>
      <c r="G96" s="6" t="s">
        <v>26</v>
      </c>
      <c r="H96" s="6" t="s">
        <v>17</v>
      </c>
      <c r="I96" s="8">
        <v>0.3</v>
      </c>
      <c r="J96" s="9">
        <v>9000</v>
      </c>
      <c r="K96" s="10">
        <f t="shared" si="0"/>
        <v>2700</v>
      </c>
      <c r="L96" s="10">
        <f t="shared" si="1"/>
        <v>944.99999999999989</v>
      </c>
      <c r="M96" s="11">
        <v>0.35</v>
      </c>
      <c r="O96" s="12"/>
    </row>
    <row r="97" spans="1:15" ht="15.75" customHeight="1" x14ac:dyDescent="0.35">
      <c r="A97" s="1"/>
      <c r="B97" s="6" t="s">
        <v>23</v>
      </c>
      <c r="C97" s="6">
        <v>1197831</v>
      </c>
      <c r="D97" s="7">
        <v>44288</v>
      </c>
      <c r="E97" s="6" t="s">
        <v>24</v>
      </c>
      <c r="F97" s="6" t="s">
        <v>25</v>
      </c>
      <c r="G97" s="6" t="s">
        <v>26</v>
      </c>
      <c r="H97" s="6" t="s">
        <v>18</v>
      </c>
      <c r="I97" s="8">
        <v>0.4</v>
      </c>
      <c r="J97" s="9">
        <v>9000</v>
      </c>
      <c r="K97" s="10">
        <f t="shared" si="0"/>
        <v>3600</v>
      </c>
      <c r="L97" s="10">
        <f t="shared" si="1"/>
        <v>1260</v>
      </c>
      <c r="M97" s="11">
        <v>0.35</v>
      </c>
      <c r="O97" s="12"/>
    </row>
    <row r="98" spans="1:15" ht="15.75" customHeight="1" x14ac:dyDescent="0.35">
      <c r="A98" s="1"/>
      <c r="B98" s="6" t="s">
        <v>23</v>
      </c>
      <c r="C98" s="6">
        <v>1197831</v>
      </c>
      <c r="D98" s="7">
        <v>44288</v>
      </c>
      <c r="E98" s="6" t="s">
        <v>24</v>
      </c>
      <c r="F98" s="6" t="s">
        <v>25</v>
      </c>
      <c r="G98" s="6" t="s">
        <v>26</v>
      </c>
      <c r="H98" s="6" t="s">
        <v>19</v>
      </c>
      <c r="I98" s="8">
        <v>0.35</v>
      </c>
      <c r="J98" s="9">
        <v>7250</v>
      </c>
      <c r="K98" s="10">
        <f t="shared" si="0"/>
        <v>2537.5</v>
      </c>
      <c r="L98" s="10">
        <f t="shared" si="1"/>
        <v>888.125</v>
      </c>
      <c r="M98" s="11">
        <v>0.35</v>
      </c>
      <c r="O98" s="12"/>
    </row>
    <row r="99" spans="1:15" ht="15.75" customHeight="1" x14ac:dyDescent="0.35">
      <c r="A99" s="1"/>
      <c r="B99" s="6" t="s">
        <v>23</v>
      </c>
      <c r="C99" s="6">
        <v>1197831</v>
      </c>
      <c r="D99" s="7">
        <v>44288</v>
      </c>
      <c r="E99" s="6" t="s">
        <v>24</v>
      </c>
      <c r="F99" s="6" t="s">
        <v>25</v>
      </c>
      <c r="G99" s="6" t="s">
        <v>26</v>
      </c>
      <c r="H99" s="6" t="s">
        <v>20</v>
      </c>
      <c r="I99" s="8">
        <v>0.4</v>
      </c>
      <c r="J99" s="9">
        <v>6250</v>
      </c>
      <c r="K99" s="10">
        <f t="shared" si="0"/>
        <v>2500</v>
      </c>
      <c r="L99" s="10">
        <f t="shared" si="1"/>
        <v>1125</v>
      </c>
      <c r="M99" s="11">
        <v>0.45</v>
      </c>
      <c r="O99" s="12"/>
    </row>
    <row r="100" spans="1:15" ht="15.75" customHeight="1" x14ac:dyDescent="0.35">
      <c r="A100" s="1"/>
      <c r="B100" s="6" t="s">
        <v>23</v>
      </c>
      <c r="C100" s="6">
        <v>1197831</v>
      </c>
      <c r="D100" s="7">
        <v>44288</v>
      </c>
      <c r="E100" s="6" t="s">
        <v>24</v>
      </c>
      <c r="F100" s="6" t="s">
        <v>25</v>
      </c>
      <c r="G100" s="6" t="s">
        <v>26</v>
      </c>
      <c r="H100" s="6" t="s">
        <v>21</v>
      </c>
      <c r="I100" s="8">
        <v>0.45</v>
      </c>
      <c r="J100" s="9">
        <v>5250</v>
      </c>
      <c r="K100" s="10">
        <f t="shared" si="0"/>
        <v>2362.5</v>
      </c>
      <c r="L100" s="10">
        <f t="shared" si="1"/>
        <v>708.75</v>
      </c>
      <c r="M100" s="11">
        <v>0.3</v>
      </c>
      <c r="O100" s="12"/>
    </row>
    <row r="101" spans="1:15" ht="15.75" customHeight="1" x14ac:dyDescent="0.35">
      <c r="A101" s="1"/>
      <c r="B101" s="6" t="s">
        <v>23</v>
      </c>
      <c r="C101" s="6">
        <v>1197831</v>
      </c>
      <c r="D101" s="7">
        <v>44288</v>
      </c>
      <c r="E101" s="6" t="s">
        <v>24</v>
      </c>
      <c r="F101" s="6" t="s">
        <v>25</v>
      </c>
      <c r="G101" s="6" t="s">
        <v>26</v>
      </c>
      <c r="H101" s="6" t="s">
        <v>22</v>
      </c>
      <c r="I101" s="8">
        <v>0.4</v>
      </c>
      <c r="J101" s="9">
        <v>8000</v>
      </c>
      <c r="K101" s="10">
        <f t="shared" si="0"/>
        <v>3200</v>
      </c>
      <c r="L101" s="10">
        <f t="shared" si="1"/>
        <v>1600</v>
      </c>
      <c r="M101" s="11">
        <v>0.5</v>
      </c>
      <c r="O101" s="12"/>
    </row>
    <row r="102" spans="1:15" ht="15.75" customHeight="1" x14ac:dyDescent="0.35">
      <c r="A102" s="1"/>
      <c r="B102" s="6" t="s">
        <v>23</v>
      </c>
      <c r="C102" s="6">
        <v>1197831</v>
      </c>
      <c r="D102" s="7">
        <v>44318</v>
      </c>
      <c r="E102" s="6" t="s">
        <v>24</v>
      </c>
      <c r="F102" s="6" t="s">
        <v>25</v>
      </c>
      <c r="G102" s="6" t="s">
        <v>26</v>
      </c>
      <c r="H102" s="6" t="s">
        <v>17</v>
      </c>
      <c r="I102" s="8">
        <v>0.3</v>
      </c>
      <c r="J102" s="9">
        <v>9250</v>
      </c>
      <c r="K102" s="10">
        <f t="shared" si="0"/>
        <v>2775</v>
      </c>
      <c r="L102" s="10">
        <f t="shared" si="1"/>
        <v>971.24999999999989</v>
      </c>
      <c r="M102" s="11">
        <v>0.35</v>
      </c>
      <c r="O102" s="12"/>
    </row>
    <row r="103" spans="1:15" ht="15.75" customHeight="1" x14ac:dyDescent="0.35">
      <c r="A103" s="1"/>
      <c r="B103" s="6" t="s">
        <v>23</v>
      </c>
      <c r="C103" s="6">
        <v>1197831</v>
      </c>
      <c r="D103" s="7">
        <v>44318</v>
      </c>
      <c r="E103" s="6" t="s">
        <v>24</v>
      </c>
      <c r="F103" s="6" t="s">
        <v>25</v>
      </c>
      <c r="G103" s="6" t="s">
        <v>26</v>
      </c>
      <c r="H103" s="6" t="s">
        <v>18</v>
      </c>
      <c r="I103" s="8">
        <v>0.4</v>
      </c>
      <c r="J103" s="9">
        <v>9250</v>
      </c>
      <c r="K103" s="10">
        <f t="shared" si="0"/>
        <v>3700</v>
      </c>
      <c r="L103" s="10">
        <f t="shared" si="1"/>
        <v>1295</v>
      </c>
      <c r="M103" s="11">
        <v>0.35</v>
      </c>
      <c r="O103" s="12"/>
    </row>
    <row r="104" spans="1:15" ht="15.75" customHeight="1" x14ac:dyDescent="0.35">
      <c r="A104" s="1"/>
      <c r="B104" s="6" t="s">
        <v>23</v>
      </c>
      <c r="C104" s="6">
        <v>1197831</v>
      </c>
      <c r="D104" s="7">
        <v>44318</v>
      </c>
      <c r="E104" s="6" t="s">
        <v>24</v>
      </c>
      <c r="F104" s="6" t="s">
        <v>25</v>
      </c>
      <c r="G104" s="6" t="s">
        <v>26</v>
      </c>
      <c r="H104" s="6" t="s">
        <v>19</v>
      </c>
      <c r="I104" s="8">
        <v>0.35</v>
      </c>
      <c r="J104" s="9">
        <v>7750</v>
      </c>
      <c r="K104" s="10">
        <f t="shared" si="0"/>
        <v>2712.5</v>
      </c>
      <c r="L104" s="10">
        <f t="shared" si="1"/>
        <v>949.37499999999989</v>
      </c>
      <c r="M104" s="11">
        <v>0.35</v>
      </c>
      <c r="O104" s="12"/>
    </row>
    <row r="105" spans="1:15" ht="15.75" customHeight="1" x14ac:dyDescent="0.35">
      <c r="A105" s="1"/>
      <c r="B105" s="6" t="s">
        <v>23</v>
      </c>
      <c r="C105" s="6">
        <v>1197831</v>
      </c>
      <c r="D105" s="7">
        <v>44318</v>
      </c>
      <c r="E105" s="6" t="s">
        <v>24</v>
      </c>
      <c r="F105" s="6" t="s">
        <v>25</v>
      </c>
      <c r="G105" s="6" t="s">
        <v>26</v>
      </c>
      <c r="H105" s="6" t="s">
        <v>20</v>
      </c>
      <c r="I105" s="8">
        <v>0.4</v>
      </c>
      <c r="J105" s="9">
        <v>7000</v>
      </c>
      <c r="K105" s="10">
        <f t="shared" si="0"/>
        <v>2800</v>
      </c>
      <c r="L105" s="10">
        <f t="shared" si="1"/>
        <v>1260</v>
      </c>
      <c r="M105" s="11">
        <v>0.45</v>
      </c>
      <c r="O105" s="12"/>
    </row>
    <row r="106" spans="1:15" ht="15.75" customHeight="1" x14ac:dyDescent="0.35">
      <c r="A106" s="1"/>
      <c r="B106" s="6" t="s">
        <v>23</v>
      </c>
      <c r="C106" s="6">
        <v>1197831</v>
      </c>
      <c r="D106" s="7">
        <v>44318</v>
      </c>
      <c r="E106" s="6" t="s">
        <v>24</v>
      </c>
      <c r="F106" s="6" t="s">
        <v>25</v>
      </c>
      <c r="G106" s="6" t="s">
        <v>26</v>
      </c>
      <c r="H106" s="6" t="s">
        <v>21</v>
      </c>
      <c r="I106" s="8">
        <v>0.45</v>
      </c>
      <c r="J106" s="9">
        <v>6000</v>
      </c>
      <c r="K106" s="10">
        <f t="shared" si="0"/>
        <v>2700</v>
      </c>
      <c r="L106" s="10">
        <f t="shared" si="1"/>
        <v>810</v>
      </c>
      <c r="M106" s="11">
        <v>0.3</v>
      </c>
      <c r="O106" s="12"/>
    </row>
    <row r="107" spans="1:15" ht="15.75" customHeight="1" x14ac:dyDescent="0.35">
      <c r="A107" s="1"/>
      <c r="B107" s="6" t="s">
        <v>23</v>
      </c>
      <c r="C107" s="6">
        <v>1197831</v>
      </c>
      <c r="D107" s="7">
        <v>44318</v>
      </c>
      <c r="E107" s="6" t="s">
        <v>24</v>
      </c>
      <c r="F107" s="6" t="s">
        <v>25</v>
      </c>
      <c r="G107" s="6" t="s">
        <v>26</v>
      </c>
      <c r="H107" s="6" t="s">
        <v>22</v>
      </c>
      <c r="I107" s="8">
        <v>0.4</v>
      </c>
      <c r="J107" s="9">
        <v>9500</v>
      </c>
      <c r="K107" s="10">
        <f t="shared" si="0"/>
        <v>3800</v>
      </c>
      <c r="L107" s="10">
        <f t="shared" si="1"/>
        <v>1900</v>
      </c>
      <c r="M107" s="11">
        <v>0.5</v>
      </c>
      <c r="O107" s="12"/>
    </row>
    <row r="108" spans="1:15" ht="15.75" customHeight="1" x14ac:dyDescent="0.35">
      <c r="A108" s="1"/>
      <c r="B108" s="6" t="s">
        <v>23</v>
      </c>
      <c r="C108" s="6">
        <v>1197831</v>
      </c>
      <c r="D108" s="7">
        <v>44348</v>
      </c>
      <c r="E108" s="6" t="s">
        <v>24</v>
      </c>
      <c r="F108" s="6" t="s">
        <v>25</v>
      </c>
      <c r="G108" s="6" t="s">
        <v>26</v>
      </c>
      <c r="H108" s="6" t="s">
        <v>17</v>
      </c>
      <c r="I108" s="8">
        <v>0.4</v>
      </c>
      <c r="J108" s="9">
        <v>9500</v>
      </c>
      <c r="K108" s="10">
        <f t="shared" si="0"/>
        <v>3800</v>
      </c>
      <c r="L108" s="10">
        <f t="shared" si="1"/>
        <v>1330</v>
      </c>
      <c r="M108" s="11">
        <v>0.35</v>
      </c>
      <c r="O108" s="12"/>
    </row>
    <row r="109" spans="1:15" ht="15.75" customHeight="1" x14ac:dyDescent="0.35">
      <c r="A109" s="1"/>
      <c r="B109" s="6" t="s">
        <v>23</v>
      </c>
      <c r="C109" s="6">
        <v>1197831</v>
      </c>
      <c r="D109" s="7">
        <v>44348</v>
      </c>
      <c r="E109" s="6" t="s">
        <v>24</v>
      </c>
      <c r="F109" s="6" t="s">
        <v>25</v>
      </c>
      <c r="G109" s="6" t="s">
        <v>26</v>
      </c>
      <c r="H109" s="6" t="s">
        <v>18</v>
      </c>
      <c r="I109" s="8">
        <v>0.45</v>
      </c>
      <c r="J109" s="9">
        <v>9500</v>
      </c>
      <c r="K109" s="10">
        <f t="shared" si="0"/>
        <v>4275</v>
      </c>
      <c r="L109" s="10">
        <f t="shared" si="1"/>
        <v>1496.25</v>
      </c>
      <c r="M109" s="11">
        <v>0.35</v>
      </c>
      <c r="O109" s="12"/>
    </row>
    <row r="110" spans="1:15" ht="15.75" customHeight="1" x14ac:dyDescent="0.35">
      <c r="A110" s="1"/>
      <c r="B110" s="6" t="s">
        <v>23</v>
      </c>
      <c r="C110" s="6">
        <v>1197831</v>
      </c>
      <c r="D110" s="7">
        <v>44348</v>
      </c>
      <c r="E110" s="6" t="s">
        <v>24</v>
      </c>
      <c r="F110" s="6" t="s">
        <v>25</v>
      </c>
      <c r="G110" s="6" t="s">
        <v>26</v>
      </c>
      <c r="H110" s="6" t="s">
        <v>19</v>
      </c>
      <c r="I110" s="8">
        <v>0.4</v>
      </c>
      <c r="J110" s="9">
        <v>8000</v>
      </c>
      <c r="K110" s="10">
        <f t="shared" si="0"/>
        <v>3200</v>
      </c>
      <c r="L110" s="10">
        <f t="shared" si="1"/>
        <v>1120</v>
      </c>
      <c r="M110" s="11">
        <v>0.35</v>
      </c>
      <c r="O110" s="12"/>
    </row>
    <row r="111" spans="1:15" ht="15.75" customHeight="1" x14ac:dyDescent="0.35">
      <c r="A111" s="1"/>
      <c r="B111" s="6" t="s">
        <v>23</v>
      </c>
      <c r="C111" s="6">
        <v>1197831</v>
      </c>
      <c r="D111" s="7">
        <v>44348</v>
      </c>
      <c r="E111" s="6" t="s">
        <v>24</v>
      </c>
      <c r="F111" s="6" t="s">
        <v>25</v>
      </c>
      <c r="G111" s="6" t="s">
        <v>26</v>
      </c>
      <c r="H111" s="6" t="s">
        <v>20</v>
      </c>
      <c r="I111" s="8">
        <v>0.4</v>
      </c>
      <c r="J111" s="9">
        <v>7500</v>
      </c>
      <c r="K111" s="10">
        <f t="shared" si="0"/>
        <v>3000</v>
      </c>
      <c r="L111" s="10">
        <f t="shared" si="1"/>
        <v>1350</v>
      </c>
      <c r="M111" s="11">
        <v>0.45</v>
      </c>
      <c r="O111" s="12"/>
    </row>
    <row r="112" spans="1:15" ht="15.75" customHeight="1" x14ac:dyDescent="0.35">
      <c r="A112" s="1"/>
      <c r="B112" s="6" t="s">
        <v>23</v>
      </c>
      <c r="C112" s="6">
        <v>1197831</v>
      </c>
      <c r="D112" s="7">
        <v>44348</v>
      </c>
      <c r="E112" s="6" t="s">
        <v>24</v>
      </c>
      <c r="F112" s="6" t="s">
        <v>25</v>
      </c>
      <c r="G112" s="6" t="s">
        <v>26</v>
      </c>
      <c r="H112" s="6" t="s">
        <v>21</v>
      </c>
      <c r="I112" s="8">
        <v>0.45</v>
      </c>
      <c r="J112" s="9">
        <v>6500</v>
      </c>
      <c r="K112" s="10">
        <f t="shared" si="0"/>
        <v>2925</v>
      </c>
      <c r="L112" s="10">
        <f t="shared" si="1"/>
        <v>877.5</v>
      </c>
      <c r="M112" s="11">
        <v>0.3</v>
      </c>
      <c r="O112" s="12"/>
    </row>
    <row r="113" spans="1:15" ht="15.75" customHeight="1" x14ac:dyDescent="0.35">
      <c r="A113" s="1"/>
      <c r="B113" s="6" t="s">
        <v>23</v>
      </c>
      <c r="C113" s="6">
        <v>1197831</v>
      </c>
      <c r="D113" s="7">
        <v>44348</v>
      </c>
      <c r="E113" s="6" t="s">
        <v>24</v>
      </c>
      <c r="F113" s="6" t="s">
        <v>25</v>
      </c>
      <c r="G113" s="6" t="s">
        <v>26</v>
      </c>
      <c r="H113" s="6" t="s">
        <v>22</v>
      </c>
      <c r="I113" s="8">
        <v>0.5</v>
      </c>
      <c r="J113" s="9">
        <v>10000</v>
      </c>
      <c r="K113" s="10">
        <f t="shared" si="0"/>
        <v>5000</v>
      </c>
      <c r="L113" s="10">
        <f t="shared" si="1"/>
        <v>2500</v>
      </c>
      <c r="M113" s="11">
        <v>0.5</v>
      </c>
      <c r="O113" s="12"/>
    </row>
    <row r="114" spans="1:15" ht="15.75" customHeight="1" x14ac:dyDescent="0.35">
      <c r="A114" s="1"/>
      <c r="B114" s="6" t="s">
        <v>23</v>
      </c>
      <c r="C114" s="6">
        <v>1197831</v>
      </c>
      <c r="D114" s="7">
        <v>44380</v>
      </c>
      <c r="E114" s="6" t="s">
        <v>24</v>
      </c>
      <c r="F114" s="6" t="s">
        <v>25</v>
      </c>
      <c r="G114" s="6" t="s">
        <v>26</v>
      </c>
      <c r="H114" s="6" t="s">
        <v>17</v>
      </c>
      <c r="I114" s="8">
        <v>0.4</v>
      </c>
      <c r="J114" s="9">
        <v>9500</v>
      </c>
      <c r="K114" s="10">
        <f t="shared" si="0"/>
        <v>3800</v>
      </c>
      <c r="L114" s="10">
        <f t="shared" si="1"/>
        <v>1330</v>
      </c>
      <c r="M114" s="11">
        <v>0.35</v>
      </c>
      <c r="O114" s="12"/>
    </row>
    <row r="115" spans="1:15" ht="15.75" customHeight="1" x14ac:dyDescent="0.35">
      <c r="A115" s="1"/>
      <c r="B115" s="6" t="s">
        <v>23</v>
      </c>
      <c r="C115" s="6">
        <v>1197831</v>
      </c>
      <c r="D115" s="7">
        <v>44380</v>
      </c>
      <c r="E115" s="6" t="s">
        <v>24</v>
      </c>
      <c r="F115" s="6" t="s">
        <v>25</v>
      </c>
      <c r="G115" s="6" t="s">
        <v>26</v>
      </c>
      <c r="H115" s="6" t="s">
        <v>18</v>
      </c>
      <c r="I115" s="8">
        <v>0.45</v>
      </c>
      <c r="J115" s="9">
        <v>9500</v>
      </c>
      <c r="K115" s="10">
        <f t="shared" si="0"/>
        <v>4275</v>
      </c>
      <c r="L115" s="10">
        <f t="shared" si="1"/>
        <v>1496.25</v>
      </c>
      <c r="M115" s="11">
        <v>0.35</v>
      </c>
      <c r="O115" s="12"/>
    </row>
    <row r="116" spans="1:15" ht="15.75" customHeight="1" x14ac:dyDescent="0.35">
      <c r="A116" s="1"/>
      <c r="B116" s="6" t="s">
        <v>23</v>
      </c>
      <c r="C116" s="6">
        <v>1197831</v>
      </c>
      <c r="D116" s="7">
        <v>44380</v>
      </c>
      <c r="E116" s="6" t="s">
        <v>24</v>
      </c>
      <c r="F116" s="6" t="s">
        <v>25</v>
      </c>
      <c r="G116" s="6" t="s">
        <v>26</v>
      </c>
      <c r="H116" s="6" t="s">
        <v>19</v>
      </c>
      <c r="I116" s="8">
        <v>0.4</v>
      </c>
      <c r="J116" s="9">
        <v>11000</v>
      </c>
      <c r="K116" s="10">
        <f t="shared" si="0"/>
        <v>4400</v>
      </c>
      <c r="L116" s="10">
        <f t="shared" si="1"/>
        <v>1540</v>
      </c>
      <c r="M116" s="11">
        <v>0.35</v>
      </c>
      <c r="O116" s="12"/>
    </row>
    <row r="117" spans="1:15" ht="15.75" customHeight="1" x14ac:dyDescent="0.35">
      <c r="A117" s="1"/>
      <c r="B117" s="6" t="s">
        <v>23</v>
      </c>
      <c r="C117" s="6">
        <v>1197831</v>
      </c>
      <c r="D117" s="7">
        <v>44380</v>
      </c>
      <c r="E117" s="6" t="s">
        <v>24</v>
      </c>
      <c r="F117" s="6" t="s">
        <v>25</v>
      </c>
      <c r="G117" s="6" t="s">
        <v>26</v>
      </c>
      <c r="H117" s="6" t="s">
        <v>20</v>
      </c>
      <c r="I117" s="8">
        <v>0.4</v>
      </c>
      <c r="J117" s="9">
        <v>7000</v>
      </c>
      <c r="K117" s="10">
        <f t="shared" si="0"/>
        <v>2800</v>
      </c>
      <c r="L117" s="10">
        <f t="shared" si="1"/>
        <v>1260</v>
      </c>
      <c r="M117" s="11">
        <v>0.45</v>
      </c>
      <c r="O117" s="12"/>
    </row>
    <row r="118" spans="1:15" ht="15.75" customHeight="1" x14ac:dyDescent="0.35">
      <c r="A118" s="1"/>
      <c r="B118" s="6" t="s">
        <v>23</v>
      </c>
      <c r="C118" s="6">
        <v>1197831</v>
      </c>
      <c r="D118" s="7">
        <v>44380</v>
      </c>
      <c r="E118" s="6" t="s">
        <v>24</v>
      </c>
      <c r="F118" s="6" t="s">
        <v>25</v>
      </c>
      <c r="G118" s="6" t="s">
        <v>26</v>
      </c>
      <c r="H118" s="6" t="s">
        <v>21</v>
      </c>
      <c r="I118" s="8">
        <v>0.45</v>
      </c>
      <c r="J118" s="9">
        <v>7000</v>
      </c>
      <c r="K118" s="10">
        <f t="shared" si="0"/>
        <v>3150</v>
      </c>
      <c r="L118" s="10">
        <f t="shared" si="1"/>
        <v>945</v>
      </c>
      <c r="M118" s="11">
        <v>0.3</v>
      </c>
      <c r="O118" s="12"/>
    </row>
    <row r="119" spans="1:15" ht="15.75" customHeight="1" x14ac:dyDescent="0.35">
      <c r="A119" s="1"/>
      <c r="B119" s="6" t="s">
        <v>23</v>
      </c>
      <c r="C119" s="6">
        <v>1197831</v>
      </c>
      <c r="D119" s="7">
        <v>44380</v>
      </c>
      <c r="E119" s="6" t="s">
        <v>24</v>
      </c>
      <c r="F119" s="6" t="s">
        <v>25</v>
      </c>
      <c r="G119" s="6" t="s">
        <v>26</v>
      </c>
      <c r="H119" s="6" t="s">
        <v>22</v>
      </c>
      <c r="I119" s="8">
        <v>0.5</v>
      </c>
      <c r="J119" s="9">
        <v>9750</v>
      </c>
      <c r="K119" s="10">
        <f t="shared" si="0"/>
        <v>4875</v>
      </c>
      <c r="L119" s="10">
        <f t="shared" si="1"/>
        <v>2437.5</v>
      </c>
      <c r="M119" s="11">
        <v>0.5</v>
      </c>
      <c r="O119" s="12"/>
    </row>
    <row r="120" spans="1:15" ht="15.75" customHeight="1" x14ac:dyDescent="0.35">
      <c r="A120" s="1"/>
      <c r="B120" s="6" t="s">
        <v>23</v>
      </c>
      <c r="C120" s="6">
        <v>1197831</v>
      </c>
      <c r="D120" s="7">
        <v>44413</v>
      </c>
      <c r="E120" s="6" t="s">
        <v>24</v>
      </c>
      <c r="F120" s="6" t="s">
        <v>25</v>
      </c>
      <c r="G120" s="6" t="s">
        <v>26</v>
      </c>
      <c r="H120" s="6" t="s">
        <v>17</v>
      </c>
      <c r="I120" s="8">
        <v>0.4</v>
      </c>
      <c r="J120" s="9">
        <v>9250</v>
      </c>
      <c r="K120" s="10">
        <f t="shared" si="0"/>
        <v>3700</v>
      </c>
      <c r="L120" s="10">
        <f t="shared" si="1"/>
        <v>1295</v>
      </c>
      <c r="M120" s="11">
        <v>0.35</v>
      </c>
      <c r="O120" s="12"/>
    </row>
    <row r="121" spans="1:15" ht="15.75" customHeight="1" x14ac:dyDescent="0.35">
      <c r="A121" s="1"/>
      <c r="B121" s="6" t="s">
        <v>23</v>
      </c>
      <c r="C121" s="6">
        <v>1197831</v>
      </c>
      <c r="D121" s="7">
        <v>44413</v>
      </c>
      <c r="E121" s="6" t="s">
        <v>24</v>
      </c>
      <c r="F121" s="6" t="s">
        <v>25</v>
      </c>
      <c r="G121" s="6" t="s">
        <v>26</v>
      </c>
      <c r="H121" s="6" t="s">
        <v>18</v>
      </c>
      <c r="I121" s="8">
        <v>0.45</v>
      </c>
      <c r="J121" s="9">
        <v>9250</v>
      </c>
      <c r="K121" s="10">
        <f t="shared" si="0"/>
        <v>4162.5</v>
      </c>
      <c r="L121" s="10">
        <f t="shared" si="1"/>
        <v>1456.875</v>
      </c>
      <c r="M121" s="11">
        <v>0.35</v>
      </c>
      <c r="O121" s="12"/>
    </row>
    <row r="122" spans="1:15" ht="15.75" customHeight="1" x14ac:dyDescent="0.35">
      <c r="A122" s="1"/>
      <c r="B122" s="6" t="s">
        <v>23</v>
      </c>
      <c r="C122" s="6">
        <v>1197831</v>
      </c>
      <c r="D122" s="7">
        <v>44413</v>
      </c>
      <c r="E122" s="6" t="s">
        <v>24</v>
      </c>
      <c r="F122" s="6" t="s">
        <v>25</v>
      </c>
      <c r="G122" s="6" t="s">
        <v>26</v>
      </c>
      <c r="H122" s="6" t="s">
        <v>19</v>
      </c>
      <c r="I122" s="8">
        <v>0.4</v>
      </c>
      <c r="J122" s="9">
        <v>11000</v>
      </c>
      <c r="K122" s="10">
        <f t="shared" si="0"/>
        <v>4400</v>
      </c>
      <c r="L122" s="10">
        <f t="shared" si="1"/>
        <v>1540</v>
      </c>
      <c r="M122" s="11">
        <v>0.35</v>
      </c>
      <c r="O122" s="12"/>
    </row>
    <row r="123" spans="1:15" ht="15.75" customHeight="1" x14ac:dyDescent="0.35">
      <c r="A123" s="1"/>
      <c r="B123" s="6" t="s">
        <v>23</v>
      </c>
      <c r="C123" s="6">
        <v>1197831</v>
      </c>
      <c r="D123" s="7">
        <v>44413</v>
      </c>
      <c r="E123" s="6" t="s">
        <v>24</v>
      </c>
      <c r="F123" s="6" t="s">
        <v>25</v>
      </c>
      <c r="G123" s="6" t="s">
        <v>26</v>
      </c>
      <c r="H123" s="6" t="s">
        <v>20</v>
      </c>
      <c r="I123" s="8">
        <v>0.4</v>
      </c>
      <c r="J123" s="9">
        <v>6500</v>
      </c>
      <c r="K123" s="10">
        <f t="shared" si="0"/>
        <v>2600</v>
      </c>
      <c r="L123" s="10">
        <f t="shared" si="1"/>
        <v>1170</v>
      </c>
      <c r="M123" s="11">
        <v>0.45</v>
      </c>
      <c r="O123" s="12"/>
    </row>
    <row r="124" spans="1:15" ht="15.75" customHeight="1" x14ac:dyDescent="0.35">
      <c r="A124" s="1"/>
      <c r="B124" s="6" t="s">
        <v>23</v>
      </c>
      <c r="C124" s="6">
        <v>1197831</v>
      </c>
      <c r="D124" s="7">
        <v>44413</v>
      </c>
      <c r="E124" s="6" t="s">
        <v>24</v>
      </c>
      <c r="F124" s="6" t="s">
        <v>25</v>
      </c>
      <c r="G124" s="6" t="s">
        <v>26</v>
      </c>
      <c r="H124" s="6" t="s">
        <v>21</v>
      </c>
      <c r="I124" s="8">
        <v>0.45</v>
      </c>
      <c r="J124" s="9">
        <v>6500</v>
      </c>
      <c r="K124" s="10">
        <f t="shared" si="0"/>
        <v>2925</v>
      </c>
      <c r="L124" s="10">
        <f t="shared" si="1"/>
        <v>877.5</v>
      </c>
      <c r="M124" s="11">
        <v>0.3</v>
      </c>
      <c r="O124" s="12"/>
    </row>
    <row r="125" spans="1:15" ht="15.75" customHeight="1" x14ac:dyDescent="0.35">
      <c r="A125" s="1"/>
      <c r="B125" s="6" t="s">
        <v>23</v>
      </c>
      <c r="C125" s="6">
        <v>1197831</v>
      </c>
      <c r="D125" s="7">
        <v>44413</v>
      </c>
      <c r="E125" s="6" t="s">
        <v>24</v>
      </c>
      <c r="F125" s="6" t="s">
        <v>25</v>
      </c>
      <c r="G125" s="6" t="s">
        <v>26</v>
      </c>
      <c r="H125" s="6" t="s">
        <v>22</v>
      </c>
      <c r="I125" s="8">
        <v>0.5</v>
      </c>
      <c r="J125" s="9">
        <v>9000</v>
      </c>
      <c r="K125" s="10">
        <f t="shared" si="0"/>
        <v>4500</v>
      </c>
      <c r="L125" s="10">
        <f t="shared" si="1"/>
        <v>2250</v>
      </c>
      <c r="M125" s="11">
        <v>0.5</v>
      </c>
      <c r="O125" s="12"/>
    </row>
    <row r="126" spans="1:15" ht="15.75" customHeight="1" x14ac:dyDescent="0.35">
      <c r="A126" s="1"/>
      <c r="B126" s="6" t="s">
        <v>23</v>
      </c>
      <c r="C126" s="6">
        <v>1197831</v>
      </c>
      <c r="D126" s="7">
        <v>44441</v>
      </c>
      <c r="E126" s="6" t="s">
        <v>24</v>
      </c>
      <c r="F126" s="6" t="s">
        <v>25</v>
      </c>
      <c r="G126" s="6" t="s">
        <v>26</v>
      </c>
      <c r="H126" s="6" t="s">
        <v>17</v>
      </c>
      <c r="I126" s="8">
        <v>0.45</v>
      </c>
      <c r="J126" s="9">
        <v>8500</v>
      </c>
      <c r="K126" s="10">
        <f t="shared" si="0"/>
        <v>3825</v>
      </c>
      <c r="L126" s="10">
        <f t="shared" si="1"/>
        <v>1338.75</v>
      </c>
      <c r="M126" s="11">
        <v>0.35</v>
      </c>
      <c r="O126" s="12"/>
    </row>
    <row r="127" spans="1:15" ht="15.75" customHeight="1" x14ac:dyDescent="0.35">
      <c r="A127" s="1"/>
      <c r="B127" s="6" t="s">
        <v>23</v>
      </c>
      <c r="C127" s="6">
        <v>1197831</v>
      </c>
      <c r="D127" s="7">
        <v>44441</v>
      </c>
      <c r="E127" s="6" t="s">
        <v>24</v>
      </c>
      <c r="F127" s="6" t="s">
        <v>25</v>
      </c>
      <c r="G127" s="6" t="s">
        <v>26</v>
      </c>
      <c r="H127" s="6" t="s">
        <v>18</v>
      </c>
      <c r="I127" s="8">
        <v>0.45</v>
      </c>
      <c r="J127" s="9">
        <v>8500</v>
      </c>
      <c r="K127" s="10">
        <f t="shared" si="0"/>
        <v>3825</v>
      </c>
      <c r="L127" s="10">
        <f t="shared" si="1"/>
        <v>1338.75</v>
      </c>
      <c r="M127" s="11">
        <v>0.35</v>
      </c>
      <c r="O127" s="12"/>
    </row>
    <row r="128" spans="1:15" ht="15.75" customHeight="1" x14ac:dyDescent="0.35">
      <c r="A128" s="1"/>
      <c r="B128" s="6" t="s">
        <v>23</v>
      </c>
      <c r="C128" s="6">
        <v>1197831</v>
      </c>
      <c r="D128" s="7">
        <v>44441</v>
      </c>
      <c r="E128" s="6" t="s">
        <v>24</v>
      </c>
      <c r="F128" s="6" t="s">
        <v>25</v>
      </c>
      <c r="G128" s="6" t="s">
        <v>26</v>
      </c>
      <c r="H128" s="6" t="s">
        <v>19</v>
      </c>
      <c r="I128" s="8">
        <v>0.5</v>
      </c>
      <c r="J128" s="9">
        <v>9000</v>
      </c>
      <c r="K128" s="10">
        <f t="shared" si="0"/>
        <v>4500</v>
      </c>
      <c r="L128" s="10">
        <f t="shared" si="1"/>
        <v>1575</v>
      </c>
      <c r="M128" s="11">
        <v>0.35</v>
      </c>
      <c r="O128" s="12"/>
    </row>
    <row r="129" spans="1:15" ht="15.75" customHeight="1" x14ac:dyDescent="0.35">
      <c r="A129" s="1"/>
      <c r="B129" s="6" t="s">
        <v>23</v>
      </c>
      <c r="C129" s="6">
        <v>1197831</v>
      </c>
      <c r="D129" s="7">
        <v>44441</v>
      </c>
      <c r="E129" s="6" t="s">
        <v>24</v>
      </c>
      <c r="F129" s="6" t="s">
        <v>25</v>
      </c>
      <c r="G129" s="6" t="s">
        <v>26</v>
      </c>
      <c r="H129" s="6" t="s">
        <v>20</v>
      </c>
      <c r="I129" s="8">
        <v>0.5</v>
      </c>
      <c r="J129" s="9">
        <v>6250</v>
      </c>
      <c r="K129" s="10">
        <f t="shared" si="0"/>
        <v>3125</v>
      </c>
      <c r="L129" s="10">
        <f t="shared" si="1"/>
        <v>1406.25</v>
      </c>
      <c r="M129" s="11">
        <v>0.45</v>
      </c>
      <c r="O129" s="12"/>
    </row>
    <row r="130" spans="1:15" ht="15.75" customHeight="1" x14ac:dyDescent="0.35">
      <c r="A130" s="1"/>
      <c r="B130" s="6" t="s">
        <v>23</v>
      </c>
      <c r="C130" s="6">
        <v>1197831</v>
      </c>
      <c r="D130" s="7">
        <v>44441</v>
      </c>
      <c r="E130" s="6" t="s">
        <v>24</v>
      </c>
      <c r="F130" s="6" t="s">
        <v>25</v>
      </c>
      <c r="G130" s="6" t="s">
        <v>26</v>
      </c>
      <c r="H130" s="6" t="s">
        <v>21</v>
      </c>
      <c r="I130" s="8">
        <v>0.45</v>
      </c>
      <c r="J130" s="9">
        <v>6250</v>
      </c>
      <c r="K130" s="10">
        <f t="shared" si="0"/>
        <v>2812.5</v>
      </c>
      <c r="L130" s="10">
        <f t="shared" si="1"/>
        <v>843.75</v>
      </c>
      <c r="M130" s="11">
        <v>0.3</v>
      </c>
      <c r="O130" s="12"/>
    </row>
    <row r="131" spans="1:15" ht="15.75" customHeight="1" x14ac:dyDescent="0.35">
      <c r="A131" s="1"/>
      <c r="B131" s="6" t="s">
        <v>23</v>
      </c>
      <c r="C131" s="6">
        <v>1197831</v>
      </c>
      <c r="D131" s="7">
        <v>44441</v>
      </c>
      <c r="E131" s="6" t="s">
        <v>24</v>
      </c>
      <c r="F131" s="6" t="s">
        <v>25</v>
      </c>
      <c r="G131" s="6" t="s">
        <v>26</v>
      </c>
      <c r="H131" s="6" t="s">
        <v>22</v>
      </c>
      <c r="I131" s="8">
        <v>0.55000000000000004</v>
      </c>
      <c r="J131" s="9">
        <v>8500</v>
      </c>
      <c r="K131" s="10">
        <f t="shared" si="0"/>
        <v>4675</v>
      </c>
      <c r="L131" s="10">
        <f t="shared" si="1"/>
        <v>2337.5</v>
      </c>
      <c r="M131" s="11">
        <v>0.5</v>
      </c>
      <c r="O131" s="12"/>
    </row>
    <row r="132" spans="1:15" ht="15.75" customHeight="1" x14ac:dyDescent="0.35">
      <c r="A132" s="1"/>
      <c r="B132" s="6" t="s">
        <v>23</v>
      </c>
      <c r="C132" s="6">
        <v>1197831</v>
      </c>
      <c r="D132" s="7">
        <v>44470</v>
      </c>
      <c r="E132" s="6" t="s">
        <v>24</v>
      </c>
      <c r="F132" s="6" t="s">
        <v>25</v>
      </c>
      <c r="G132" s="6" t="s">
        <v>26</v>
      </c>
      <c r="H132" s="6" t="s">
        <v>17</v>
      </c>
      <c r="I132" s="8">
        <v>0.45</v>
      </c>
      <c r="J132" s="9">
        <v>8000</v>
      </c>
      <c r="K132" s="10">
        <f t="shared" si="0"/>
        <v>3600</v>
      </c>
      <c r="L132" s="10">
        <f t="shared" si="1"/>
        <v>1260</v>
      </c>
      <c r="M132" s="11">
        <v>0.35</v>
      </c>
      <c r="O132" s="12"/>
    </row>
    <row r="133" spans="1:15" ht="15.75" customHeight="1" x14ac:dyDescent="0.35">
      <c r="A133" s="1"/>
      <c r="B133" s="6" t="s">
        <v>23</v>
      </c>
      <c r="C133" s="6">
        <v>1197831</v>
      </c>
      <c r="D133" s="7">
        <v>44470</v>
      </c>
      <c r="E133" s="6" t="s">
        <v>24</v>
      </c>
      <c r="F133" s="6" t="s">
        <v>25</v>
      </c>
      <c r="G133" s="6" t="s">
        <v>26</v>
      </c>
      <c r="H133" s="6" t="s">
        <v>18</v>
      </c>
      <c r="I133" s="8">
        <v>0.45</v>
      </c>
      <c r="J133" s="9">
        <v>8000</v>
      </c>
      <c r="K133" s="10">
        <f t="shared" si="0"/>
        <v>3600</v>
      </c>
      <c r="L133" s="10">
        <f t="shared" si="1"/>
        <v>1260</v>
      </c>
      <c r="M133" s="11">
        <v>0.35</v>
      </c>
      <c r="O133" s="12"/>
    </row>
    <row r="134" spans="1:15" ht="15.75" customHeight="1" x14ac:dyDescent="0.35">
      <c r="A134" s="1"/>
      <c r="B134" s="6" t="s">
        <v>23</v>
      </c>
      <c r="C134" s="6">
        <v>1197831</v>
      </c>
      <c r="D134" s="7">
        <v>44470</v>
      </c>
      <c r="E134" s="6" t="s">
        <v>24</v>
      </c>
      <c r="F134" s="6" t="s">
        <v>25</v>
      </c>
      <c r="G134" s="6" t="s">
        <v>26</v>
      </c>
      <c r="H134" s="6" t="s">
        <v>19</v>
      </c>
      <c r="I134" s="8">
        <v>0.5</v>
      </c>
      <c r="J134" s="9">
        <v>7500</v>
      </c>
      <c r="K134" s="10">
        <f t="shared" si="0"/>
        <v>3750</v>
      </c>
      <c r="L134" s="10">
        <f t="shared" si="1"/>
        <v>1312.5</v>
      </c>
      <c r="M134" s="11">
        <v>0.35</v>
      </c>
      <c r="O134" s="12"/>
    </row>
    <row r="135" spans="1:15" ht="15.75" customHeight="1" x14ac:dyDescent="0.35">
      <c r="A135" s="1"/>
      <c r="B135" s="6" t="s">
        <v>23</v>
      </c>
      <c r="C135" s="6">
        <v>1197831</v>
      </c>
      <c r="D135" s="7">
        <v>44470</v>
      </c>
      <c r="E135" s="6" t="s">
        <v>24</v>
      </c>
      <c r="F135" s="6" t="s">
        <v>25</v>
      </c>
      <c r="G135" s="6" t="s">
        <v>26</v>
      </c>
      <c r="H135" s="6" t="s">
        <v>20</v>
      </c>
      <c r="I135" s="8">
        <v>0.5</v>
      </c>
      <c r="J135" s="9">
        <v>6000</v>
      </c>
      <c r="K135" s="10">
        <f t="shared" si="0"/>
        <v>3000</v>
      </c>
      <c r="L135" s="10">
        <f t="shared" si="1"/>
        <v>1350</v>
      </c>
      <c r="M135" s="11">
        <v>0.45</v>
      </c>
      <c r="O135" s="12"/>
    </row>
    <row r="136" spans="1:15" ht="15.75" customHeight="1" x14ac:dyDescent="0.35">
      <c r="A136" s="1"/>
      <c r="B136" s="6" t="s">
        <v>23</v>
      </c>
      <c r="C136" s="6">
        <v>1197831</v>
      </c>
      <c r="D136" s="7">
        <v>44470</v>
      </c>
      <c r="E136" s="6" t="s">
        <v>24</v>
      </c>
      <c r="F136" s="6" t="s">
        <v>25</v>
      </c>
      <c r="G136" s="6" t="s">
        <v>26</v>
      </c>
      <c r="H136" s="6" t="s">
        <v>21</v>
      </c>
      <c r="I136" s="8">
        <v>0.45</v>
      </c>
      <c r="J136" s="9">
        <v>5750</v>
      </c>
      <c r="K136" s="10">
        <f t="shared" si="0"/>
        <v>2587.5</v>
      </c>
      <c r="L136" s="10">
        <f t="shared" si="1"/>
        <v>776.25</v>
      </c>
      <c r="M136" s="11">
        <v>0.3</v>
      </c>
      <c r="O136" s="12"/>
    </row>
    <row r="137" spans="1:15" ht="15.75" customHeight="1" x14ac:dyDescent="0.35">
      <c r="A137" s="1"/>
      <c r="B137" s="6" t="s">
        <v>23</v>
      </c>
      <c r="C137" s="6">
        <v>1197831</v>
      </c>
      <c r="D137" s="7">
        <v>44470</v>
      </c>
      <c r="E137" s="6" t="s">
        <v>24</v>
      </c>
      <c r="F137" s="6" t="s">
        <v>25</v>
      </c>
      <c r="G137" s="6" t="s">
        <v>26</v>
      </c>
      <c r="H137" s="6" t="s">
        <v>22</v>
      </c>
      <c r="I137" s="8">
        <v>0.55000000000000004</v>
      </c>
      <c r="J137" s="9">
        <v>7500</v>
      </c>
      <c r="K137" s="10">
        <f t="shared" si="0"/>
        <v>4125</v>
      </c>
      <c r="L137" s="10">
        <f t="shared" si="1"/>
        <v>2062.5</v>
      </c>
      <c r="M137" s="11">
        <v>0.5</v>
      </c>
      <c r="O137" s="12"/>
    </row>
    <row r="138" spans="1:15" ht="15.75" customHeight="1" x14ac:dyDescent="0.35">
      <c r="A138" s="1"/>
      <c r="B138" s="6" t="s">
        <v>23</v>
      </c>
      <c r="C138" s="6">
        <v>1197831</v>
      </c>
      <c r="D138" s="7">
        <v>44502</v>
      </c>
      <c r="E138" s="6" t="s">
        <v>24</v>
      </c>
      <c r="F138" s="6" t="s">
        <v>25</v>
      </c>
      <c r="G138" s="6" t="s">
        <v>26</v>
      </c>
      <c r="H138" s="6" t="s">
        <v>17</v>
      </c>
      <c r="I138" s="8">
        <v>0.45</v>
      </c>
      <c r="J138" s="9">
        <v>9000</v>
      </c>
      <c r="K138" s="10">
        <f t="shared" si="0"/>
        <v>4050</v>
      </c>
      <c r="L138" s="10">
        <f t="shared" si="1"/>
        <v>1417.5</v>
      </c>
      <c r="M138" s="11">
        <v>0.35</v>
      </c>
      <c r="O138" s="12"/>
    </row>
    <row r="139" spans="1:15" ht="15.75" customHeight="1" x14ac:dyDescent="0.35">
      <c r="A139" s="1"/>
      <c r="B139" s="6" t="s">
        <v>23</v>
      </c>
      <c r="C139" s="6">
        <v>1197831</v>
      </c>
      <c r="D139" s="7">
        <v>44502</v>
      </c>
      <c r="E139" s="6" t="s">
        <v>24</v>
      </c>
      <c r="F139" s="6" t="s">
        <v>25</v>
      </c>
      <c r="G139" s="6" t="s">
        <v>26</v>
      </c>
      <c r="H139" s="6" t="s">
        <v>18</v>
      </c>
      <c r="I139" s="8">
        <v>0.45</v>
      </c>
      <c r="J139" s="9">
        <v>9000</v>
      </c>
      <c r="K139" s="10">
        <f t="shared" si="0"/>
        <v>4050</v>
      </c>
      <c r="L139" s="10">
        <f t="shared" si="1"/>
        <v>1417.5</v>
      </c>
      <c r="M139" s="11">
        <v>0.35</v>
      </c>
      <c r="O139" s="12"/>
    </row>
    <row r="140" spans="1:15" ht="15.75" customHeight="1" x14ac:dyDescent="0.35">
      <c r="A140" s="1"/>
      <c r="B140" s="6" t="s">
        <v>23</v>
      </c>
      <c r="C140" s="6">
        <v>1197831</v>
      </c>
      <c r="D140" s="7">
        <v>44502</v>
      </c>
      <c r="E140" s="6" t="s">
        <v>24</v>
      </c>
      <c r="F140" s="6" t="s">
        <v>25</v>
      </c>
      <c r="G140" s="6" t="s">
        <v>26</v>
      </c>
      <c r="H140" s="6" t="s">
        <v>19</v>
      </c>
      <c r="I140" s="8">
        <v>0.5</v>
      </c>
      <c r="J140" s="9">
        <v>8250</v>
      </c>
      <c r="K140" s="10">
        <f t="shared" si="0"/>
        <v>4125</v>
      </c>
      <c r="L140" s="10">
        <f t="shared" si="1"/>
        <v>1443.75</v>
      </c>
      <c r="M140" s="11">
        <v>0.35</v>
      </c>
      <c r="O140" s="12"/>
    </row>
    <row r="141" spans="1:15" ht="15.75" customHeight="1" x14ac:dyDescent="0.35">
      <c r="A141" s="1"/>
      <c r="B141" s="6" t="s">
        <v>23</v>
      </c>
      <c r="C141" s="6">
        <v>1197831</v>
      </c>
      <c r="D141" s="7">
        <v>44502</v>
      </c>
      <c r="E141" s="6" t="s">
        <v>24</v>
      </c>
      <c r="F141" s="6" t="s">
        <v>25</v>
      </c>
      <c r="G141" s="6" t="s">
        <v>26</v>
      </c>
      <c r="H141" s="6" t="s">
        <v>20</v>
      </c>
      <c r="I141" s="8">
        <v>0.5</v>
      </c>
      <c r="J141" s="9">
        <v>6750</v>
      </c>
      <c r="K141" s="10">
        <f t="shared" si="0"/>
        <v>3375</v>
      </c>
      <c r="L141" s="10">
        <f t="shared" si="1"/>
        <v>1518.75</v>
      </c>
      <c r="M141" s="11">
        <v>0.45</v>
      </c>
      <c r="O141" s="12"/>
    </row>
    <row r="142" spans="1:15" ht="15.75" customHeight="1" x14ac:dyDescent="0.35">
      <c r="A142" s="1"/>
      <c r="B142" s="6" t="s">
        <v>23</v>
      </c>
      <c r="C142" s="6">
        <v>1197831</v>
      </c>
      <c r="D142" s="7">
        <v>44502</v>
      </c>
      <c r="E142" s="6" t="s">
        <v>24</v>
      </c>
      <c r="F142" s="6" t="s">
        <v>25</v>
      </c>
      <c r="G142" s="6" t="s">
        <v>26</v>
      </c>
      <c r="H142" s="6" t="s">
        <v>21</v>
      </c>
      <c r="I142" s="8">
        <v>0.45</v>
      </c>
      <c r="J142" s="9">
        <v>6500</v>
      </c>
      <c r="K142" s="10">
        <f t="shared" si="0"/>
        <v>2925</v>
      </c>
      <c r="L142" s="10">
        <f t="shared" si="1"/>
        <v>877.5</v>
      </c>
      <c r="M142" s="11">
        <v>0.3</v>
      </c>
      <c r="O142" s="12"/>
    </row>
    <row r="143" spans="1:15" ht="15.75" customHeight="1" x14ac:dyDescent="0.35">
      <c r="A143" s="1"/>
      <c r="B143" s="6" t="s">
        <v>23</v>
      </c>
      <c r="C143" s="6">
        <v>1197831</v>
      </c>
      <c r="D143" s="7">
        <v>44502</v>
      </c>
      <c r="E143" s="6" t="s">
        <v>24</v>
      </c>
      <c r="F143" s="6" t="s">
        <v>25</v>
      </c>
      <c r="G143" s="6" t="s">
        <v>26</v>
      </c>
      <c r="H143" s="6" t="s">
        <v>22</v>
      </c>
      <c r="I143" s="8">
        <v>0.55000000000000004</v>
      </c>
      <c r="J143" s="9">
        <v>8500</v>
      </c>
      <c r="K143" s="10">
        <f t="shared" si="0"/>
        <v>4675</v>
      </c>
      <c r="L143" s="10">
        <f t="shared" si="1"/>
        <v>2337.5</v>
      </c>
      <c r="M143" s="11">
        <v>0.5</v>
      </c>
      <c r="O143" s="12"/>
    </row>
    <row r="144" spans="1:15" ht="15.75" customHeight="1" x14ac:dyDescent="0.35">
      <c r="A144" s="1"/>
      <c r="B144" s="6" t="s">
        <v>23</v>
      </c>
      <c r="C144" s="6">
        <v>1197831</v>
      </c>
      <c r="D144" s="7">
        <v>44531</v>
      </c>
      <c r="E144" s="6" t="s">
        <v>24</v>
      </c>
      <c r="F144" s="6" t="s">
        <v>25</v>
      </c>
      <c r="G144" s="6" t="s">
        <v>26</v>
      </c>
      <c r="H144" s="6" t="s">
        <v>17</v>
      </c>
      <c r="I144" s="8">
        <v>0.45</v>
      </c>
      <c r="J144" s="9">
        <v>9500</v>
      </c>
      <c r="K144" s="10">
        <f t="shared" si="0"/>
        <v>4275</v>
      </c>
      <c r="L144" s="10">
        <f t="shared" si="1"/>
        <v>1496.25</v>
      </c>
      <c r="M144" s="11">
        <v>0.35</v>
      </c>
      <c r="O144" s="12"/>
    </row>
    <row r="145" spans="1:15" ht="15.75" customHeight="1" x14ac:dyDescent="0.35">
      <c r="A145" s="1"/>
      <c r="B145" s="6" t="s">
        <v>23</v>
      </c>
      <c r="C145" s="6">
        <v>1197831</v>
      </c>
      <c r="D145" s="7">
        <v>44531</v>
      </c>
      <c r="E145" s="6" t="s">
        <v>24</v>
      </c>
      <c r="F145" s="6" t="s">
        <v>25</v>
      </c>
      <c r="G145" s="6" t="s">
        <v>26</v>
      </c>
      <c r="H145" s="6" t="s">
        <v>18</v>
      </c>
      <c r="I145" s="8">
        <v>0.45</v>
      </c>
      <c r="J145" s="9">
        <v>9500</v>
      </c>
      <c r="K145" s="10">
        <f t="shared" si="0"/>
        <v>4275</v>
      </c>
      <c r="L145" s="10">
        <f t="shared" si="1"/>
        <v>1496.25</v>
      </c>
      <c r="M145" s="11">
        <v>0.35</v>
      </c>
      <c r="O145" s="12"/>
    </row>
    <row r="146" spans="1:15" ht="15.75" customHeight="1" x14ac:dyDescent="0.35">
      <c r="A146" s="1"/>
      <c r="B146" s="6" t="s">
        <v>23</v>
      </c>
      <c r="C146" s="6">
        <v>1197831</v>
      </c>
      <c r="D146" s="7">
        <v>44531</v>
      </c>
      <c r="E146" s="6" t="s">
        <v>24</v>
      </c>
      <c r="F146" s="6" t="s">
        <v>25</v>
      </c>
      <c r="G146" s="6" t="s">
        <v>26</v>
      </c>
      <c r="H146" s="6" t="s">
        <v>19</v>
      </c>
      <c r="I146" s="8">
        <v>0.5</v>
      </c>
      <c r="J146" s="9">
        <v>8500</v>
      </c>
      <c r="K146" s="10">
        <f t="shared" si="0"/>
        <v>4250</v>
      </c>
      <c r="L146" s="10">
        <f t="shared" si="1"/>
        <v>1487.5</v>
      </c>
      <c r="M146" s="11">
        <v>0.35</v>
      </c>
      <c r="O146" s="12"/>
    </row>
    <row r="147" spans="1:15" ht="15.75" customHeight="1" x14ac:dyDescent="0.35">
      <c r="A147" s="1"/>
      <c r="B147" s="6" t="s">
        <v>23</v>
      </c>
      <c r="C147" s="6">
        <v>1197831</v>
      </c>
      <c r="D147" s="7">
        <v>44531</v>
      </c>
      <c r="E147" s="6" t="s">
        <v>24</v>
      </c>
      <c r="F147" s="6" t="s">
        <v>25</v>
      </c>
      <c r="G147" s="6" t="s">
        <v>26</v>
      </c>
      <c r="H147" s="6" t="s">
        <v>20</v>
      </c>
      <c r="I147" s="8">
        <v>0.5</v>
      </c>
      <c r="J147" s="9">
        <v>7000</v>
      </c>
      <c r="K147" s="10">
        <f t="shared" si="0"/>
        <v>3500</v>
      </c>
      <c r="L147" s="10">
        <f t="shared" si="1"/>
        <v>1575</v>
      </c>
      <c r="M147" s="11">
        <v>0.45</v>
      </c>
      <c r="O147" s="12"/>
    </row>
    <row r="148" spans="1:15" ht="15.75" customHeight="1" x14ac:dyDescent="0.35">
      <c r="A148" s="1"/>
      <c r="B148" s="6" t="s">
        <v>23</v>
      </c>
      <c r="C148" s="6">
        <v>1197831</v>
      </c>
      <c r="D148" s="7">
        <v>44531</v>
      </c>
      <c r="E148" s="6" t="s">
        <v>24</v>
      </c>
      <c r="F148" s="6" t="s">
        <v>25</v>
      </c>
      <c r="G148" s="6" t="s">
        <v>26</v>
      </c>
      <c r="H148" s="6" t="s">
        <v>21</v>
      </c>
      <c r="I148" s="8">
        <v>0.45</v>
      </c>
      <c r="J148" s="9">
        <v>6500</v>
      </c>
      <c r="K148" s="10">
        <f t="shared" si="0"/>
        <v>2925</v>
      </c>
      <c r="L148" s="10">
        <f t="shared" si="1"/>
        <v>877.5</v>
      </c>
      <c r="M148" s="11">
        <v>0.3</v>
      </c>
      <c r="O148" s="12"/>
    </row>
    <row r="149" spans="1:15" ht="15.75" customHeight="1" x14ac:dyDescent="0.35">
      <c r="A149" s="1"/>
      <c r="B149" s="6" t="s">
        <v>23</v>
      </c>
      <c r="C149" s="6">
        <v>1197831</v>
      </c>
      <c r="D149" s="7">
        <v>44531</v>
      </c>
      <c r="E149" s="6" t="s">
        <v>24</v>
      </c>
      <c r="F149" s="6" t="s">
        <v>25</v>
      </c>
      <c r="G149" s="6" t="s">
        <v>26</v>
      </c>
      <c r="H149" s="6" t="s">
        <v>22</v>
      </c>
      <c r="I149" s="8">
        <v>0.55000000000000004</v>
      </c>
      <c r="J149" s="9">
        <v>9000</v>
      </c>
      <c r="K149" s="10">
        <f t="shared" si="0"/>
        <v>4950</v>
      </c>
      <c r="L149" s="10">
        <f t="shared" si="1"/>
        <v>2475</v>
      </c>
      <c r="M149" s="11">
        <v>0.5</v>
      </c>
      <c r="O149" s="12"/>
    </row>
    <row r="150" spans="1:15" ht="15.75" customHeight="1" x14ac:dyDescent="0.35">
      <c r="A150" s="1"/>
      <c r="B150" s="6" t="s">
        <v>27</v>
      </c>
      <c r="C150" s="6">
        <v>1128299</v>
      </c>
      <c r="D150" s="7">
        <v>44216</v>
      </c>
      <c r="E150" s="6" t="s">
        <v>28</v>
      </c>
      <c r="F150" s="6" t="s">
        <v>29</v>
      </c>
      <c r="G150" s="6" t="s">
        <v>30</v>
      </c>
      <c r="H150" s="6" t="s">
        <v>17</v>
      </c>
      <c r="I150" s="8">
        <v>0.39999999999999997</v>
      </c>
      <c r="J150" s="9">
        <v>7750</v>
      </c>
      <c r="K150" s="10">
        <f t="shared" si="0"/>
        <v>3099.9999999999995</v>
      </c>
      <c r="L150" s="10">
        <f t="shared" si="1"/>
        <v>1085</v>
      </c>
      <c r="M150" s="11">
        <v>0.35000000000000003</v>
      </c>
      <c r="O150" s="1"/>
    </row>
    <row r="151" spans="1:15" ht="15.75" customHeight="1" x14ac:dyDescent="0.35">
      <c r="A151" s="1"/>
      <c r="B151" s="6" t="s">
        <v>27</v>
      </c>
      <c r="C151" s="6">
        <v>1128299</v>
      </c>
      <c r="D151" s="7">
        <v>44216</v>
      </c>
      <c r="E151" s="6" t="s">
        <v>28</v>
      </c>
      <c r="F151" s="6" t="s">
        <v>29</v>
      </c>
      <c r="G151" s="6" t="s">
        <v>30</v>
      </c>
      <c r="H151" s="6" t="s">
        <v>18</v>
      </c>
      <c r="I151" s="8">
        <v>0.5</v>
      </c>
      <c r="J151" s="9">
        <v>7750</v>
      </c>
      <c r="K151" s="10">
        <f t="shared" si="0"/>
        <v>3875</v>
      </c>
      <c r="L151" s="10">
        <f t="shared" si="1"/>
        <v>775</v>
      </c>
      <c r="M151" s="11">
        <v>0.2</v>
      </c>
      <c r="O151" s="1"/>
    </row>
    <row r="152" spans="1:15" ht="15.75" customHeight="1" x14ac:dyDescent="0.35">
      <c r="A152" s="1"/>
      <c r="B152" s="6" t="s">
        <v>27</v>
      </c>
      <c r="C152" s="6">
        <v>1128299</v>
      </c>
      <c r="D152" s="7">
        <v>44216</v>
      </c>
      <c r="E152" s="6" t="s">
        <v>28</v>
      </c>
      <c r="F152" s="6" t="s">
        <v>29</v>
      </c>
      <c r="G152" s="6" t="s">
        <v>30</v>
      </c>
      <c r="H152" s="6" t="s">
        <v>19</v>
      </c>
      <c r="I152" s="8">
        <v>0.5</v>
      </c>
      <c r="J152" s="9">
        <v>7750</v>
      </c>
      <c r="K152" s="10">
        <f t="shared" si="0"/>
        <v>3875</v>
      </c>
      <c r="L152" s="10">
        <f t="shared" si="1"/>
        <v>1356.2500000000002</v>
      </c>
      <c r="M152" s="11">
        <v>0.35000000000000003</v>
      </c>
      <c r="O152" s="1"/>
    </row>
    <row r="153" spans="1:15" ht="15.75" customHeight="1" x14ac:dyDescent="0.35">
      <c r="A153" s="1"/>
      <c r="B153" s="6" t="s">
        <v>27</v>
      </c>
      <c r="C153" s="6">
        <v>1128299</v>
      </c>
      <c r="D153" s="7">
        <v>44216</v>
      </c>
      <c r="E153" s="6" t="s">
        <v>28</v>
      </c>
      <c r="F153" s="6" t="s">
        <v>29</v>
      </c>
      <c r="G153" s="6" t="s">
        <v>30</v>
      </c>
      <c r="H153" s="6" t="s">
        <v>20</v>
      </c>
      <c r="I153" s="8">
        <v>0.5</v>
      </c>
      <c r="J153" s="9">
        <v>6250</v>
      </c>
      <c r="K153" s="10">
        <f t="shared" si="0"/>
        <v>3125</v>
      </c>
      <c r="L153" s="10">
        <f t="shared" si="1"/>
        <v>937.5</v>
      </c>
      <c r="M153" s="11">
        <v>0.3</v>
      </c>
      <c r="O153" s="1"/>
    </row>
    <row r="154" spans="1:15" ht="15.75" customHeight="1" x14ac:dyDescent="0.35">
      <c r="A154" s="1"/>
      <c r="B154" s="6" t="s">
        <v>27</v>
      </c>
      <c r="C154" s="6">
        <v>1128299</v>
      </c>
      <c r="D154" s="7">
        <v>44216</v>
      </c>
      <c r="E154" s="6" t="s">
        <v>28</v>
      </c>
      <c r="F154" s="6" t="s">
        <v>29</v>
      </c>
      <c r="G154" s="6" t="s">
        <v>30</v>
      </c>
      <c r="H154" s="6" t="s">
        <v>21</v>
      </c>
      <c r="I154" s="8">
        <v>0.55000000000000004</v>
      </c>
      <c r="J154" s="9">
        <v>5750</v>
      </c>
      <c r="K154" s="10">
        <f t="shared" si="0"/>
        <v>3162.5000000000005</v>
      </c>
      <c r="L154" s="10">
        <f t="shared" si="1"/>
        <v>1581.2500000000002</v>
      </c>
      <c r="M154" s="11">
        <v>0.5</v>
      </c>
      <c r="O154" s="1"/>
    </row>
    <row r="155" spans="1:15" ht="15.75" customHeight="1" x14ac:dyDescent="0.35">
      <c r="A155" s="1"/>
      <c r="B155" s="6" t="s">
        <v>27</v>
      </c>
      <c r="C155" s="6">
        <v>1128299</v>
      </c>
      <c r="D155" s="7">
        <v>44216</v>
      </c>
      <c r="E155" s="6" t="s">
        <v>28</v>
      </c>
      <c r="F155" s="6" t="s">
        <v>29</v>
      </c>
      <c r="G155" s="6" t="s">
        <v>30</v>
      </c>
      <c r="H155" s="6" t="s">
        <v>22</v>
      </c>
      <c r="I155" s="8">
        <v>0.5</v>
      </c>
      <c r="J155" s="9">
        <v>7750</v>
      </c>
      <c r="K155" s="10">
        <f t="shared" si="0"/>
        <v>3875</v>
      </c>
      <c r="L155" s="10">
        <f t="shared" si="1"/>
        <v>581.25000000000011</v>
      </c>
      <c r="M155" s="11">
        <v>0.15000000000000002</v>
      </c>
      <c r="O155" s="1"/>
    </row>
    <row r="156" spans="1:15" ht="15.75" customHeight="1" x14ac:dyDescent="0.35">
      <c r="A156" s="1"/>
      <c r="B156" s="6" t="s">
        <v>27</v>
      </c>
      <c r="C156" s="6">
        <v>1128299</v>
      </c>
      <c r="D156" s="7">
        <v>44247</v>
      </c>
      <c r="E156" s="6" t="s">
        <v>28</v>
      </c>
      <c r="F156" s="6" t="s">
        <v>29</v>
      </c>
      <c r="G156" s="6" t="s">
        <v>30</v>
      </c>
      <c r="H156" s="6" t="s">
        <v>17</v>
      </c>
      <c r="I156" s="8">
        <v>0.39999999999999997</v>
      </c>
      <c r="J156" s="9">
        <v>8250</v>
      </c>
      <c r="K156" s="10">
        <f t="shared" si="0"/>
        <v>3299.9999999999995</v>
      </c>
      <c r="L156" s="10">
        <f t="shared" si="1"/>
        <v>1155</v>
      </c>
      <c r="M156" s="11">
        <v>0.35000000000000003</v>
      </c>
      <c r="O156" s="1"/>
    </row>
    <row r="157" spans="1:15" ht="15.75" customHeight="1" x14ac:dyDescent="0.35">
      <c r="A157" s="1"/>
      <c r="B157" s="6" t="s">
        <v>27</v>
      </c>
      <c r="C157" s="6">
        <v>1128299</v>
      </c>
      <c r="D157" s="7">
        <v>44247</v>
      </c>
      <c r="E157" s="6" t="s">
        <v>28</v>
      </c>
      <c r="F157" s="6" t="s">
        <v>29</v>
      </c>
      <c r="G157" s="6" t="s">
        <v>30</v>
      </c>
      <c r="H157" s="6" t="s">
        <v>18</v>
      </c>
      <c r="I157" s="8">
        <v>0.5</v>
      </c>
      <c r="J157" s="9">
        <v>7250</v>
      </c>
      <c r="K157" s="10">
        <f t="shared" si="0"/>
        <v>3625</v>
      </c>
      <c r="L157" s="10">
        <f t="shared" si="1"/>
        <v>725</v>
      </c>
      <c r="M157" s="11">
        <v>0.2</v>
      </c>
      <c r="O157" s="1"/>
    </row>
    <row r="158" spans="1:15" ht="15.75" customHeight="1" x14ac:dyDescent="0.35">
      <c r="A158" s="1"/>
      <c r="B158" s="6" t="s">
        <v>27</v>
      </c>
      <c r="C158" s="6">
        <v>1128299</v>
      </c>
      <c r="D158" s="7">
        <v>44247</v>
      </c>
      <c r="E158" s="6" t="s">
        <v>28</v>
      </c>
      <c r="F158" s="6" t="s">
        <v>29</v>
      </c>
      <c r="G158" s="6" t="s">
        <v>30</v>
      </c>
      <c r="H158" s="6" t="s">
        <v>19</v>
      </c>
      <c r="I158" s="8">
        <v>0.5</v>
      </c>
      <c r="J158" s="9">
        <v>7250</v>
      </c>
      <c r="K158" s="10">
        <f t="shared" si="0"/>
        <v>3625</v>
      </c>
      <c r="L158" s="10">
        <f t="shared" si="1"/>
        <v>1268.7500000000002</v>
      </c>
      <c r="M158" s="11">
        <v>0.35000000000000003</v>
      </c>
      <c r="O158" s="1"/>
    </row>
    <row r="159" spans="1:15" ht="15.75" customHeight="1" x14ac:dyDescent="0.35">
      <c r="A159" s="1"/>
      <c r="B159" s="6" t="s">
        <v>27</v>
      </c>
      <c r="C159" s="6">
        <v>1128299</v>
      </c>
      <c r="D159" s="7">
        <v>44247</v>
      </c>
      <c r="E159" s="6" t="s">
        <v>28</v>
      </c>
      <c r="F159" s="6" t="s">
        <v>29</v>
      </c>
      <c r="G159" s="6" t="s">
        <v>30</v>
      </c>
      <c r="H159" s="6" t="s">
        <v>20</v>
      </c>
      <c r="I159" s="8">
        <v>0.5</v>
      </c>
      <c r="J159" s="9">
        <v>5750</v>
      </c>
      <c r="K159" s="10">
        <f t="shared" si="0"/>
        <v>2875</v>
      </c>
      <c r="L159" s="10">
        <f t="shared" si="1"/>
        <v>862.5</v>
      </c>
      <c r="M159" s="11">
        <v>0.3</v>
      </c>
      <c r="O159" s="1"/>
    </row>
    <row r="160" spans="1:15" ht="15.75" customHeight="1" x14ac:dyDescent="0.35">
      <c r="A160" s="1"/>
      <c r="B160" s="6" t="s">
        <v>27</v>
      </c>
      <c r="C160" s="6">
        <v>1128299</v>
      </c>
      <c r="D160" s="7">
        <v>44247</v>
      </c>
      <c r="E160" s="6" t="s">
        <v>28</v>
      </c>
      <c r="F160" s="6" t="s">
        <v>29</v>
      </c>
      <c r="G160" s="6" t="s">
        <v>30</v>
      </c>
      <c r="H160" s="6" t="s">
        <v>21</v>
      </c>
      <c r="I160" s="8">
        <v>0.55000000000000004</v>
      </c>
      <c r="J160" s="9">
        <v>5000</v>
      </c>
      <c r="K160" s="10">
        <f t="shared" si="0"/>
        <v>2750</v>
      </c>
      <c r="L160" s="10">
        <f t="shared" si="1"/>
        <v>1375</v>
      </c>
      <c r="M160" s="11">
        <v>0.5</v>
      </c>
      <c r="O160" s="1"/>
    </row>
    <row r="161" spans="1:15" ht="15.75" customHeight="1" x14ac:dyDescent="0.35">
      <c r="A161" s="1"/>
      <c r="B161" s="6" t="s">
        <v>27</v>
      </c>
      <c r="C161" s="6">
        <v>1128299</v>
      </c>
      <c r="D161" s="7">
        <v>44247</v>
      </c>
      <c r="E161" s="6" t="s">
        <v>28</v>
      </c>
      <c r="F161" s="6" t="s">
        <v>29</v>
      </c>
      <c r="G161" s="6" t="s">
        <v>30</v>
      </c>
      <c r="H161" s="6" t="s">
        <v>22</v>
      </c>
      <c r="I161" s="8">
        <v>0.5</v>
      </c>
      <c r="J161" s="9">
        <v>7000</v>
      </c>
      <c r="K161" s="10">
        <f t="shared" si="0"/>
        <v>3500</v>
      </c>
      <c r="L161" s="10">
        <f t="shared" si="1"/>
        <v>525.00000000000011</v>
      </c>
      <c r="M161" s="11">
        <v>0.15000000000000002</v>
      </c>
      <c r="O161" s="1"/>
    </row>
    <row r="162" spans="1:15" ht="15.75" customHeight="1" x14ac:dyDescent="0.35">
      <c r="A162" s="1"/>
      <c r="B162" s="6" t="s">
        <v>27</v>
      </c>
      <c r="C162" s="6">
        <v>1128299</v>
      </c>
      <c r="D162" s="7">
        <v>44274</v>
      </c>
      <c r="E162" s="6" t="s">
        <v>28</v>
      </c>
      <c r="F162" s="6" t="s">
        <v>29</v>
      </c>
      <c r="G162" s="6" t="s">
        <v>30</v>
      </c>
      <c r="H162" s="6" t="s">
        <v>17</v>
      </c>
      <c r="I162" s="8">
        <v>0.5</v>
      </c>
      <c r="J162" s="9">
        <v>8500</v>
      </c>
      <c r="K162" s="10">
        <f t="shared" si="0"/>
        <v>4250</v>
      </c>
      <c r="L162" s="10">
        <f t="shared" si="1"/>
        <v>1487.5000000000002</v>
      </c>
      <c r="M162" s="11">
        <v>0.35000000000000003</v>
      </c>
      <c r="O162" s="1"/>
    </row>
    <row r="163" spans="1:15" ht="15.75" customHeight="1" x14ac:dyDescent="0.35">
      <c r="A163" s="1"/>
      <c r="B163" s="6" t="s">
        <v>27</v>
      </c>
      <c r="C163" s="6">
        <v>1128299</v>
      </c>
      <c r="D163" s="7">
        <v>44274</v>
      </c>
      <c r="E163" s="6" t="s">
        <v>28</v>
      </c>
      <c r="F163" s="6" t="s">
        <v>29</v>
      </c>
      <c r="G163" s="6" t="s">
        <v>30</v>
      </c>
      <c r="H163" s="6" t="s">
        <v>18</v>
      </c>
      <c r="I163" s="8">
        <v>0.6</v>
      </c>
      <c r="J163" s="9">
        <v>7000</v>
      </c>
      <c r="K163" s="10">
        <f t="shared" si="0"/>
        <v>4200</v>
      </c>
      <c r="L163" s="10">
        <f t="shared" si="1"/>
        <v>840</v>
      </c>
      <c r="M163" s="11">
        <v>0.2</v>
      </c>
      <c r="O163" s="1"/>
    </row>
    <row r="164" spans="1:15" ht="15.75" customHeight="1" x14ac:dyDescent="0.35">
      <c r="A164" s="1"/>
      <c r="B164" s="6" t="s">
        <v>27</v>
      </c>
      <c r="C164" s="6">
        <v>1128299</v>
      </c>
      <c r="D164" s="7">
        <v>44274</v>
      </c>
      <c r="E164" s="6" t="s">
        <v>28</v>
      </c>
      <c r="F164" s="6" t="s">
        <v>29</v>
      </c>
      <c r="G164" s="6" t="s">
        <v>30</v>
      </c>
      <c r="H164" s="6" t="s">
        <v>19</v>
      </c>
      <c r="I164" s="8">
        <v>0.6</v>
      </c>
      <c r="J164" s="9">
        <v>7000</v>
      </c>
      <c r="K164" s="10">
        <f t="shared" si="0"/>
        <v>4200</v>
      </c>
      <c r="L164" s="10">
        <f t="shared" si="1"/>
        <v>1470.0000000000002</v>
      </c>
      <c r="M164" s="11">
        <v>0.35000000000000003</v>
      </c>
      <c r="O164" s="1"/>
    </row>
    <row r="165" spans="1:15" ht="15.75" customHeight="1" x14ac:dyDescent="0.35">
      <c r="A165" s="1"/>
      <c r="B165" s="6" t="s">
        <v>27</v>
      </c>
      <c r="C165" s="6">
        <v>1128299</v>
      </c>
      <c r="D165" s="7">
        <v>44274</v>
      </c>
      <c r="E165" s="6" t="s">
        <v>28</v>
      </c>
      <c r="F165" s="6" t="s">
        <v>29</v>
      </c>
      <c r="G165" s="6" t="s">
        <v>30</v>
      </c>
      <c r="H165" s="6" t="s">
        <v>20</v>
      </c>
      <c r="I165" s="8">
        <v>0.6</v>
      </c>
      <c r="J165" s="9">
        <v>6000</v>
      </c>
      <c r="K165" s="10">
        <f t="shared" si="0"/>
        <v>3600</v>
      </c>
      <c r="L165" s="10">
        <f t="shared" si="1"/>
        <v>1080</v>
      </c>
      <c r="M165" s="11">
        <v>0.3</v>
      </c>
      <c r="O165" s="1"/>
    </row>
    <row r="166" spans="1:15" ht="15.75" customHeight="1" x14ac:dyDescent="0.35">
      <c r="A166" s="1"/>
      <c r="B166" s="6" t="s">
        <v>27</v>
      </c>
      <c r="C166" s="6">
        <v>1128299</v>
      </c>
      <c r="D166" s="7">
        <v>44274</v>
      </c>
      <c r="E166" s="6" t="s">
        <v>28</v>
      </c>
      <c r="F166" s="6" t="s">
        <v>29</v>
      </c>
      <c r="G166" s="6" t="s">
        <v>30</v>
      </c>
      <c r="H166" s="6" t="s">
        <v>21</v>
      </c>
      <c r="I166" s="8">
        <v>0.65</v>
      </c>
      <c r="J166" s="9">
        <v>5000</v>
      </c>
      <c r="K166" s="10">
        <f t="shared" si="0"/>
        <v>3250</v>
      </c>
      <c r="L166" s="10">
        <f t="shared" si="1"/>
        <v>1625</v>
      </c>
      <c r="M166" s="11">
        <v>0.5</v>
      </c>
      <c r="O166" s="1"/>
    </row>
    <row r="167" spans="1:15" ht="15.75" customHeight="1" x14ac:dyDescent="0.35">
      <c r="A167" s="1"/>
      <c r="B167" s="6" t="s">
        <v>27</v>
      </c>
      <c r="C167" s="6">
        <v>1128299</v>
      </c>
      <c r="D167" s="7">
        <v>44274</v>
      </c>
      <c r="E167" s="6" t="s">
        <v>28</v>
      </c>
      <c r="F167" s="6" t="s">
        <v>29</v>
      </c>
      <c r="G167" s="6" t="s">
        <v>30</v>
      </c>
      <c r="H167" s="6" t="s">
        <v>22</v>
      </c>
      <c r="I167" s="8">
        <v>0.6</v>
      </c>
      <c r="J167" s="9">
        <v>7000</v>
      </c>
      <c r="K167" s="10">
        <f t="shared" si="0"/>
        <v>4200</v>
      </c>
      <c r="L167" s="10">
        <f t="shared" si="1"/>
        <v>630.00000000000011</v>
      </c>
      <c r="M167" s="11">
        <v>0.15000000000000002</v>
      </c>
      <c r="O167" s="1"/>
    </row>
    <row r="168" spans="1:15" ht="15.75" customHeight="1" x14ac:dyDescent="0.35">
      <c r="A168" s="1"/>
      <c r="B168" s="6" t="s">
        <v>27</v>
      </c>
      <c r="C168" s="6">
        <v>1128299</v>
      </c>
      <c r="D168" s="7">
        <v>44306</v>
      </c>
      <c r="E168" s="6" t="s">
        <v>28</v>
      </c>
      <c r="F168" s="6" t="s">
        <v>29</v>
      </c>
      <c r="G168" s="6" t="s">
        <v>30</v>
      </c>
      <c r="H168" s="6" t="s">
        <v>17</v>
      </c>
      <c r="I168" s="8">
        <v>0.6</v>
      </c>
      <c r="J168" s="9">
        <v>8750</v>
      </c>
      <c r="K168" s="10">
        <f t="shared" si="0"/>
        <v>5250</v>
      </c>
      <c r="L168" s="10">
        <f t="shared" si="1"/>
        <v>1837.5000000000002</v>
      </c>
      <c r="M168" s="11">
        <v>0.35000000000000003</v>
      </c>
      <c r="O168" s="1"/>
    </row>
    <row r="169" spans="1:15" ht="15.75" customHeight="1" x14ac:dyDescent="0.35">
      <c r="A169" s="1"/>
      <c r="B169" s="6" t="s">
        <v>27</v>
      </c>
      <c r="C169" s="6">
        <v>1128299</v>
      </c>
      <c r="D169" s="7">
        <v>44306</v>
      </c>
      <c r="E169" s="6" t="s">
        <v>28</v>
      </c>
      <c r="F169" s="6" t="s">
        <v>29</v>
      </c>
      <c r="G169" s="6" t="s">
        <v>30</v>
      </c>
      <c r="H169" s="6" t="s">
        <v>18</v>
      </c>
      <c r="I169" s="8">
        <v>0.65</v>
      </c>
      <c r="J169" s="9">
        <v>6750</v>
      </c>
      <c r="K169" s="10">
        <f t="shared" si="0"/>
        <v>4387.5</v>
      </c>
      <c r="L169" s="10">
        <f t="shared" si="1"/>
        <v>877.5</v>
      </c>
      <c r="M169" s="11">
        <v>0.2</v>
      </c>
      <c r="O169" s="1"/>
    </row>
    <row r="170" spans="1:15" ht="15.75" customHeight="1" x14ac:dyDescent="0.35">
      <c r="A170" s="1"/>
      <c r="B170" s="6" t="s">
        <v>27</v>
      </c>
      <c r="C170" s="6">
        <v>1128299</v>
      </c>
      <c r="D170" s="7">
        <v>44306</v>
      </c>
      <c r="E170" s="6" t="s">
        <v>28</v>
      </c>
      <c r="F170" s="6" t="s">
        <v>29</v>
      </c>
      <c r="G170" s="6" t="s">
        <v>30</v>
      </c>
      <c r="H170" s="6" t="s">
        <v>19</v>
      </c>
      <c r="I170" s="8">
        <v>0.65</v>
      </c>
      <c r="J170" s="9">
        <v>7250</v>
      </c>
      <c r="K170" s="10">
        <f t="shared" si="0"/>
        <v>4712.5</v>
      </c>
      <c r="L170" s="10">
        <f t="shared" si="1"/>
        <v>1649.3750000000002</v>
      </c>
      <c r="M170" s="11">
        <v>0.35000000000000003</v>
      </c>
      <c r="O170" s="1"/>
    </row>
    <row r="171" spans="1:15" ht="15.75" customHeight="1" x14ac:dyDescent="0.35">
      <c r="A171" s="1"/>
      <c r="B171" s="6" t="s">
        <v>27</v>
      </c>
      <c r="C171" s="6">
        <v>1128299</v>
      </c>
      <c r="D171" s="7">
        <v>44306</v>
      </c>
      <c r="E171" s="6" t="s">
        <v>28</v>
      </c>
      <c r="F171" s="6" t="s">
        <v>29</v>
      </c>
      <c r="G171" s="6" t="s">
        <v>30</v>
      </c>
      <c r="H171" s="6" t="s">
        <v>20</v>
      </c>
      <c r="I171" s="8">
        <v>0.6</v>
      </c>
      <c r="J171" s="9">
        <v>6250</v>
      </c>
      <c r="K171" s="10">
        <f t="shared" si="0"/>
        <v>3750</v>
      </c>
      <c r="L171" s="10">
        <f t="shared" si="1"/>
        <v>1125</v>
      </c>
      <c r="M171" s="11">
        <v>0.3</v>
      </c>
      <c r="O171" s="1"/>
    </row>
    <row r="172" spans="1:15" ht="15.75" customHeight="1" x14ac:dyDescent="0.35">
      <c r="A172" s="1"/>
      <c r="B172" s="6" t="s">
        <v>27</v>
      </c>
      <c r="C172" s="6">
        <v>1128299</v>
      </c>
      <c r="D172" s="7">
        <v>44306</v>
      </c>
      <c r="E172" s="6" t="s">
        <v>28</v>
      </c>
      <c r="F172" s="6" t="s">
        <v>29</v>
      </c>
      <c r="G172" s="6" t="s">
        <v>30</v>
      </c>
      <c r="H172" s="6" t="s">
        <v>21</v>
      </c>
      <c r="I172" s="8">
        <v>0.65</v>
      </c>
      <c r="J172" s="9">
        <v>5250</v>
      </c>
      <c r="K172" s="10">
        <f t="shared" si="0"/>
        <v>3412.5</v>
      </c>
      <c r="L172" s="10">
        <f t="shared" si="1"/>
        <v>1706.25</v>
      </c>
      <c r="M172" s="11">
        <v>0.5</v>
      </c>
      <c r="O172" s="1"/>
    </row>
    <row r="173" spans="1:15" ht="15.75" customHeight="1" x14ac:dyDescent="0.35">
      <c r="A173" s="1"/>
      <c r="B173" s="6" t="s">
        <v>27</v>
      </c>
      <c r="C173" s="6">
        <v>1128299</v>
      </c>
      <c r="D173" s="7">
        <v>44306</v>
      </c>
      <c r="E173" s="6" t="s">
        <v>28</v>
      </c>
      <c r="F173" s="6" t="s">
        <v>29</v>
      </c>
      <c r="G173" s="6" t="s">
        <v>30</v>
      </c>
      <c r="H173" s="6" t="s">
        <v>22</v>
      </c>
      <c r="I173" s="8">
        <v>0.8</v>
      </c>
      <c r="J173" s="9">
        <v>7000</v>
      </c>
      <c r="K173" s="10">
        <f t="shared" si="0"/>
        <v>5600</v>
      </c>
      <c r="L173" s="10">
        <f t="shared" si="1"/>
        <v>840.00000000000011</v>
      </c>
      <c r="M173" s="11">
        <v>0.15000000000000002</v>
      </c>
      <c r="O173" s="1"/>
    </row>
    <row r="174" spans="1:15" ht="15.75" customHeight="1" x14ac:dyDescent="0.35">
      <c r="A174" s="1"/>
      <c r="B174" s="6" t="s">
        <v>27</v>
      </c>
      <c r="C174" s="6">
        <v>1128299</v>
      </c>
      <c r="D174" s="7">
        <v>44337</v>
      </c>
      <c r="E174" s="6" t="s">
        <v>28</v>
      </c>
      <c r="F174" s="6" t="s">
        <v>29</v>
      </c>
      <c r="G174" s="6" t="s">
        <v>30</v>
      </c>
      <c r="H174" s="6" t="s">
        <v>17</v>
      </c>
      <c r="I174" s="8">
        <v>0.6</v>
      </c>
      <c r="J174" s="9">
        <v>9000</v>
      </c>
      <c r="K174" s="10">
        <f t="shared" si="0"/>
        <v>5400</v>
      </c>
      <c r="L174" s="10">
        <f t="shared" si="1"/>
        <v>2160</v>
      </c>
      <c r="M174" s="11">
        <v>0.4</v>
      </c>
      <c r="O174" s="1"/>
    </row>
    <row r="175" spans="1:15" ht="15.75" customHeight="1" x14ac:dyDescent="0.35">
      <c r="A175" s="1"/>
      <c r="B175" s="6" t="s">
        <v>27</v>
      </c>
      <c r="C175" s="6">
        <v>1128299</v>
      </c>
      <c r="D175" s="7">
        <v>44337</v>
      </c>
      <c r="E175" s="6" t="s">
        <v>28</v>
      </c>
      <c r="F175" s="6" t="s">
        <v>29</v>
      </c>
      <c r="G175" s="6" t="s">
        <v>30</v>
      </c>
      <c r="H175" s="6" t="s">
        <v>18</v>
      </c>
      <c r="I175" s="8">
        <v>0.65</v>
      </c>
      <c r="J175" s="9">
        <v>7500</v>
      </c>
      <c r="K175" s="10">
        <f t="shared" si="0"/>
        <v>4875</v>
      </c>
      <c r="L175" s="10">
        <f t="shared" si="1"/>
        <v>1218.75</v>
      </c>
      <c r="M175" s="11">
        <v>0.25</v>
      </c>
      <c r="O175" s="1"/>
    </row>
    <row r="176" spans="1:15" ht="15.75" customHeight="1" x14ac:dyDescent="0.35">
      <c r="A176" s="1"/>
      <c r="B176" s="6" t="s">
        <v>27</v>
      </c>
      <c r="C176" s="6">
        <v>1128299</v>
      </c>
      <c r="D176" s="7">
        <v>44337</v>
      </c>
      <c r="E176" s="6" t="s">
        <v>28</v>
      </c>
      <c r="F176" s="6" t="s">
        <v>29</v>
      </c>
      <c r="G176" s="6" t="s">
        <v>30</v>
      </c>
      <c r="H176" s="6" t="s">
        <v>19</v>
      </c>
      <c r="I176" s="8">
        <v>0.65</v>
      </c>
      <c r="J176" s="9">
        <v>7500</v>
      </c>
      <c r="K176" s="10">
        <f t="shared" si="0"/>
        <v>4875</v>
      </c>
      <c r="L176" s="10">
        <f t="shared" si="1"/>
        <v>1950</v>
      </c>
      <c r="M176" s="11">
        <v>0.4</v>
      </c>
      <c r="O176" s="1"/>
    </row>
    <row r="177" spans="1:15" ht="15.75" customHeight="1" x14ac:dyDescent="0.35">
      <c r="A177" s="1"/>
      <c r="B177" s="6" t="s">
        <v>27</v>
      </c>
      <c r="C177" s="6">
        <v>1128299</v>
      </c>
      <c r="D177" s="7">
        <v>44337</v>
      </c>
      <c r="E177" s="6" t="s">
        <v>28</v>
      </c>
      <c r="F177" s="6" t="s">
        <v>29</v>
      </c>
      <c r="G177" s="6" t="s">
        <v>30</v>
      </c>
      <c r="H177" s="6" t="s">
        <v>20</v>
      </c>
      <c r="I177" s="8">
        <v>0.6</v>
      </c>
      <c r="J177" s="9">
        <v>6500</v>
      </c>
      <c r="K177" s="10">
        <f t="shared" si="0"/>
        <v>3900</v>
      </c>
      <c r="L177" s="10">
        <f t="shared" si="1"/>
        <v>1365</v>
      </c>
      <c r="M177" s="11">
        <v>0.35</v>
      </c>
      <c r="O177" s="1"/>
    </row>
    <row r="178" spans="1:15" ht="15.75" customHeight="1" x14ac:dyDescent="0.35">
      <c r="A178" s="1"/>
      <c r="B178" s="6" t="s">
        <v>27</v>
      </c>
      <c r="C178" s="6">
        <v>1128299</v>
      </c>
      <c r="D178" s="7">
        <v>44337</v>
      </c>
      <c r="E178" s="6" t="s">
        <v>28</v>
      </c>
      <c r="F178" s="6" t="s">
        <v>29</v>
      </c>
      <c r="G178" s="6" t="s">
        <v>30</v>
      </c>
      <c r="H178" s="6" t="s">
        <v>21</v>
      </c>
      <c r="I178" s="8">
        <v>0.65</v>
      </c>
      <c r="J178" s="9">
        <v>5500</v>
      </c>
      <c r="K178" s="10">
        <f t="shared" si="0"/>
        <v>3575</v>
      </c>
      <c r="L178" s="10">
        <f t="shared" si="1"/>
        <v>1966.2500000000002</v>
      </c>
      <c r="M178" s="11">
        <v>0.55000000000000004</v>
      </c>
      <c r="O178" s="1"/>
    </row>
    <row r="179" spans="1:15" ht="15.75" customHeight="1" x14ac:dyDescent="0.35">
      <c r="A179" s="1"/>
      <c r="B179" s="6" t="s">
        <v>27</v>
      </c>
      <c r="C179" s="6">
        <v>1128299</v>
      </c>
      <c r="D179" s="7">
        <v>44337</v>
      </c>
      <c r="E179" s="6" t="s">
        <v>28</v>
      </c>
      <c r="F179" s="6" t="s">
        <v>29</v>
      </c>
      <c r="G179" s="6" t="s">
        <v>30</v>
      </c>
      <c r="H179" s="6" t="s">
        <v>22</v>
      </c>
      <c r="I179" s="8">
        <v>0.8</v>
      </c>
      <c r="J179" s="9">
        <v>7250</v>
      </c>
      <c r="K179" s="10">
        <f t="shared" si="0"/>
        <v>5800</v>
      </c>
      <c r="L179" s="10">
        <f t="shared" si="1"/>
        <v>1160</v>
      </c>
      <c r="M179" s="11">
        <v>0.2</v>
      </c>
      <c r="O179" s="1"/>
    </row>
    <row r="180" spans="1:15" ht="15.75" customHeight="1" x14ac:dyDescent="0.35">
      <c r="A180" s="1"/>
      <c r="B180" s="6" t="s">
        <v>27</v>
      </c>
      <c r="C180" s="6">
        <v>1128299</v>
      </c>
      <c r="D180" s="7">
        <v>44367</v>
      </c>
      <c r="E180" s="6" t="s">
        <v>28</v>
      </c>
      <c r="F180" s="6" t="s">
        <v>29</v>
      </c>
      <c r="G180" s="6" t="s">
        <v>30</v>
      </c>
      <c r="H180" s="6" t="s">
        <v>17</v>
      </c>
      <c r="I180" s="8">
        <v>0.6</v>
      </c>
      <c r="J180" s="9">
        <v>9750</v>
      </c>
      <c r="K180" s="10">
        <f t="shared" si="0"/>
        <v>5850</v>
      </c>
      <c r="L180" s="10">
        <f t="shared" si="1"/>
        <v>2340</v>
      </c>
      <c r="M180" s="11">
        <v>0.4</v>
      </c>
      <c r="O180" s="1"/>
    </row>
    <row r="181" spans="1:15" ht="15.75" customHeight="1" x14ac:dyDescent="0.35">
      <c r="A181" s="1"/>
      <c r="B181" s="6" t="s">
        <v>27</v>
      </c>
      <c r="C181" s="6">
        <v>1128299</v>
      </c>
      <c r="D181" s="7">
        <v>44367</v>
      </c>
      <c r="E181" s="6" t="s">
        <v>28</v>
      </c>
      <c r="F181" s="6" t="s">
        <v>29</v>
      </c>
      <c r="G181" s="6" t="s">
        <v>30</v>
      </c>
      <c r="H181" s="6" t="s">
        <v>18</v>
      </c>
      <c r="I181" s="8">
        <v>0.65</v>
      </c>
      <c r="J181" s="9">
        <v>8250</v>
      </c>
      <c r="K181" s="10">
        <f t="shared" si="0"/>
        <v>5362.5</v>
      </c>
      <c r="L181" s="10">
        <f t="shared" si="1"/>
        <v>1340.625</v>
      </c>
      <c r="M181" s="11">
        <v>0.25</v>
      </c>
      <c r="O181" s="1"/>
    </row>
    <row r="182" spans="1:15" ht="15.75" customHeight="1" x14ac:dyDescent="0.35">
      <c r="A182" s="1"/>
      <c r="B182" s="6" t="s">
        <v>27</v>
      </c>
      <c r="C182" s="6">
        <v>1128299</v>
      </c>
      <c r="D182" s="7">
        <v>44367</v>
      </c>
      <c r="E182" s="6" t="s">
        <v>28</v>
      </c>
      <c r="F182" s="6" t="s">
        <v>29</v>
      </c>
      <c r="G182" s="6" t="s">
        <v>30</v>
      </c>
      <c r="H182" s="6" t="s">
        <v>19</v>
      </c>
      <c r="I182" s="8">
        <v>0.65</v>
      </c>
      <c r="J182" s="9">
        <v>8250</v>
      </c>
      <c r="K182" s="10">
        <f t="shared" si="0"/>
        <v>5362.5</v>
      </c>
      <c r="L182" s="10">
        <f t="shared" si="1"/>
        <v>2145</v>
      </c>
      <c r="M182" s="11">
        <v>0.4</v>
      </c>
      <c r="O182" s="1"/>
    </row>
    <row r="183" spans="1:15" ht="15.75" customHeight="1" x14ac:dyDescent="0.35">
      <c r="A183" s="1"/>
      <c r="B183" s="6" t="s">
        <v>27</v>
      </c>
      <c r="C183" s="6">
        <v>1128299</v>
      </c>
      <c r="D183" s="7">
        <v>44367</v>
      </c>
      <c r="E183" s="6" t="s">
        <v>28</v>
      </c>
      <c r="F183" s="6" t="s">
        <v>29</v>
      </c>
      <c r="G183" s="6" t="s">
        <v>30</v>
      </c>
      <c r="H183" s="6" t="s">
        <v>20</v>
      </c>
      <c r="I183" s="8">
        <v>0.6</v>
      </c>
      <c r="J183" s="9">
        <v>7000</v>
      </c>
      <c r="K183" s="10">
        <f t="shared" si="0"/>
        <v>4200</v>
      </c>
      <c r="L183" s="10">
        <f t="shared" si="1"/>
        <v>1470</v>
      </c>
      <c r="M183" s="11">
        <v>0.35</v>
      </c>
      <c r="O183" s="1"/>
    </row>
    <row r="184" spans="1:15" ht="15.75" customHeight="1" x14ac:dyDescent="0.35">
      <c r="A184" s="1"/>
      <c r="B184" s="6" t="s">
        <v>27</v>
      </c>
      <c r="C184" s="6">
        <v>1128299</v>
      </c>
      <c r="D184" s="7">
        <v>44367</v>
      </c>
      <c r="E184" s="6" t="s">
        <v>28</v>
      </c>
      <c r="F184" s="6" t="s">
        <v>29</v>
      </c>
      <c r="G184" s="6" t="s">
        <v>30</v>
      </c>
      <c r="H184" s="6" t="s">
        <v>21</v>
      </c>
      <c r="I184" s="8">
        <v>0.65</v>
      </c>
      <c r="J184" s="9">
        <v>5750</v>
      </c>
      <c r="K184" s="10">
        <f t="shared" si="0"/>
        <v>3737.5</v>
      </c>
      <c r="L184" s="10">
        <f t="shared" si="1"/>
        <v>2055.625</v>
      </c>
      <c r="M184" s="11">
        <v>0.55000000000000004</v>
      </c>
      <c r="O184" s="1"/>
    </row>
    <row r="185" spans="1:15" ht="15.75" customHeight="1" x14ac:dyDescent="0.35">
      <c r="A185" s="1"/>
      <c r="B185" s="6" t="s">
        <v>27</v>
      </c>
      <c r="C185" s="6">
        <v>1128299</v>
      </c>
      <c r="D185" s="7">
        <v>44367</v>
      </c>
      <c r="E185" s="6" t="s">
        <v>28</v>
      </c>
      <c r="F185" s="6" t="s">
        <v>29</v>
      </c>
      <c r="G185" s="6" t="s">
        <v>30</v>
      </c>
      <c r="H185" s="6" t="s">
        <v>22</v>
      </c>
      <c r="I185" s="8">
        <v>0.8</v>
      </c>
      <c r="J185" s="9">
        <v>8750</v>
      </c>
      <c r="K185" s="10">
        <f t="shared" si="0"/>
        <v>7000</v>
      </c>
      <c r="L185" s="10">
        <f t="shared" si="1"/>
        <v>1400</v>
      </c>
      <c r="M185" s="11">
        <v>0.2</v>
      </c>
      <c r="O185" s="1"/>
    </row>
    <row r="186" spans="1:15" ht="15.75" customHeight="1" x14ac:dyDescent="0.35">
      <c r="A186" s="1"/>
      <c r="B186" s="6" t="s">
        <v>27</v>
      </c>
      <c r="C186" s="6">
        <v>1128299</v>
      </c>
      <c r="D186" s="7">
        <v>44396</v>
      </c>
      <c r="E186" s="6" t="s">
        <v>28</v>
      </c>
      <c r="F186" s="6" t="s">
        <v>29</v>
      </c>
      <c r="G186" s="6" t="s">
        <v>30</v>
      </c>
      <c r="H186" s="6" t="s">
        <v>17</v>
      </c>
      <c r="I186" s="8">
        <v>0.6</v>
      </c>
      <c r="J186" s="9">
        <v>10250</v>
      </c>
      <c r="K186" s="10">
        <f t="shared" si="0"/>
        <v>6150</v>
      </c>
      <c r="L186" s="10">
        <f t="shared" si="1"/>
        <v>2152.5</v>
      </c>
      <c r="M186" s="11">
        <v>0.35000000000000003</v>
      </c>
      <c r="O186" s="1"/>
    </row>
    <row r="187" spans="1:15" ht="15.75" customHeight="1" x14ac:dyDescent="0.35">
      <c r="A187" s="1"/>
      <c r="B187" s="6" t="s">
        <v>27</v>
      </c>
      <c r="C187" s="6">
        <v>1128299</v>
      </c>
      <c r="D187" s="7">
        <v>44396</v>
      </c>
      <c r="E187" s="6" t="s">
        <v>28</v>
      </c>
      <c r="F187" s="6" t="s">
        <v>29</v>
      </c>
      <c r="G187" s="6" t="s">
        <v>30</v>
      </c>
      <c r="H187" s="6" t="s">
        <v>18</v>
      </c>
      <c r="I187" s="8">
        <v>0.65</v>
      </c>
      <c r="J187" s="9">
        <v>8750</v>
      </c>
      <c r="K187" s="10">
        <f t="shared" si="0"/>
        <v>5687.5</v>
      </c>
      <c r="L187" s="10">
        <f t="shared" si="1"/>
        <v>1137.5</v>
      </c>
      <c r="M187" s="11">
        <v>0.2</v>
      </c>
      <c r="O187" s="1"/>
    </row>
    <row r="188" spans="1:15" ht="15.75" customHeight="1" x14ac:dyDescent="0.35">
      <c r="A188" s="1"/>
      <c r="B188" s="6" t="s">
        <v>27</v>
      </c>
      <c r="C188" s="6">
        <v>1128299</v>
      </c>
      <c r="D188" s="7">
        <v>44396</v>
      </c>
      <c r="E188" s="6" t="s">
        <v>28</v>
      </c>
      <c r="F188" s="6" t="s">
        <v>29</v>
      </c>
      <c r="G188" s="6" t="s">
        <v>30</v>
      </c>
      <c r="H188" s="6" t="s">
        <v>19</v>
      </c>
      <c r="I188" s="8">
        <v>0.65</v>
      </c>
      <c r="J188" s="9">
        <v>8250</v>
      </c>
      <c r="K188" s="10">
        <f t="shared" si="0"/>
        <v>5362.5</v>
      </c>
      <c r="L188" s="10">
        <f t="shared" si="1"/>
        <v>1876.8750000000002</v>
      </c>
      <c r="M188" s="11">
        <v>0.35000000000000003</v>
      </c>
      <c r="O188" s="1"/>
    </row>
    <row r="189" spans="1:15" ht="15.75" customHeight="1" x14ac:dyDescent="0.35">
      <c r="A189" s="1"/>
      <c r="B189" s="6" t="s">
        <v>27</v>
      </c>
      <c r="C189" s="6">
        <v>1128299</v>
      </c>
      <c r="D189" s="7">
        <v>44396</v>
      </c>
      <c r="E189" s="6" t="s">
        <v>28</v>
      </c>
      <c r="F189" s="6" t="s">
        <v>29</v>
      </c>
      <c r="G189" s="6" t="s">
        <v>30</v>
      </c>
      <c r="H189" s="6" t="s">
        <v>20</v>
      </c>
      <c r="I189" s="8">
        <v>0.6</v>
      </c>
      <c r="J189" s="9">
        <v>7250</v>
      </c>
      <c r="K189" s="10">
        <f t="shared" si="0"/>
        <v>4350</v>
      </c>
      <c r="L189" s="10">
        <f t="shared" si="1"/>
        <v>1305</v>
      </c>
      <c r="M189" s="11">
        <v>0.3</v>
      </c>
      <c r="O189" s="1"/>
    </row>
    <row r="190" spans="1:15" ht="15.75" customHeight="1" x14ac:dyDescent="0.35">
      <c r="A190" s="1"/>
      <c r="B190" s="6" t="s">
        <v>27</v>
      </c>
      <c r="C190" s="6">
        <v>1128299</v>
      </c>
      <c r="D190" s="7">
        <v>44396</v>
      </c>
      <c r="E190" s="6" t="s">
        <v>28</v>
      </c>
      <c r="F190" s="6" t="s">
        <v>29</v>
      </c>
      <c r="G190" s="6" t="s">
        <v>30</v>
      </c>
      <c r="H190" s="6" t="s">
        <v>21</v>
      </c>
      <c r="I190" s="8">
        <v>0.65</v>
      </c>
      <c r="J190" s="9">
        <v>7750</v>
      </c>
      <c r="K190" s="10">
        <f t="shared" si="0"/>
        <v>5037.5</v>
      </c>
      <c r="L190" s="10">
        <f t="shared" si="1"/>
        <v>2518.75</v>
      </c>
      <c r="M190" s="11">
        <v>0.5</v>
      </c>
      <c r="O190" s="1"/>
    </row>
    <row r="191" spans="1:15" ht="15.75" customHeight="1" x14ac:dyDescent="0.35">
      <c r="A191" s="1"/>
      <c r="B191" s="6" t="s">
        <v>27</v>
      </c>
      <c r="C191" s="6">
        <v>1128299</v>
      </c>
      <c r="D191" s="7">
        <v>44396</v>
      </c>
      <c r="E191" s="6" t="s">
        <v>28</v>
      </c>
      <c r="F191" s="6" t="s">
        <v>29</v>
      </c>
      <c r="G191" s="6" t="s">
        <v>30</v>
      </c>
      <c r="H191" s="6" t="s">
        <v>22</v>
      </c>
      <c r="I191" s="8">
        <v>0.8</v>
      </c>
      <c r="J191" s="9">
        <v>7750</v>
      </c>
      <c r="K191" s="10">
        <f t="shared" si="0"/>
        <v>6200</v>
      </c>
      <c r="L191" s="10">
        <f t="shared" si="1"/>
        <v>930.00000000000011</v>
      </c>
      <c r="M191" s="11">
        <v>0.15000000000000002</v>
      </c>
      <c r="O191" s="1"/>
    </row>
    <row r="192" spans="1:15" ht="15.75" customHeight="1" x14ac:dyDescent="0.35">
      <c r="A192" s="1"/>
      <c r="B192" s="6" t="s">
        <v>27</v>
      </c>
      <c r="C192" s="6">
        <v>1128299</v>
      </c>
      <c r="D192" s="7">
        <v>44428</v>
      </c>
      <c r="E192" s="6" t="s">
        <v>28</v>
      </c>
      <c r="F192" s="6" t="s">
        <v>29</v>
      </c>
      <c r="G192" s="6" t="s">
        <v>30</v>
      </c>
      <c r="H192" s="6" t="s">
        <v>17</v>
      </c>
      <c r="I192" s="8">
        <v>0.65</v>
      </c>
      <c r="J192" s="9">
        <v>9750</v>
      </c>
      <c r="K192" s="10">
        <f t="shared" si="0"/>
        <v>6337.5</v>
      </c>
      <c r="L192" s="10">
        <f t="shared" si="1"/>
        <v>2218.125</v>
      </c>
      <c r="M192" s="11">
        <v>0.35000000000000003</v>
      </c>
      <c r="O192" s="1"/>
    </row>
    <row r="193" spans="1:15" ht="15.75" customHeight="1" x14ac:dyDescent="0.35">
      <c r="A193" s="1"/>
      <c r="B193" s="6" t="s">
        <v>27</v>
      </c>
      <c r="C193" s="6">
        <v>1128299</v>
      </c>
      <c r="D193" s="7">
        <v>44428</v>
      </c>
      <c r="E193" s="6" t="s">
        <v>28</v>
      </c>
      <c r="F193" s="6" t="s">
        <v>29</v>
      </c>
      <c r="G193" s="6" t="s">
        <v>30</v>
      </c>
      <c r="H193" s="6" t="s">
        <v>18</v>
      </c>
      <c r="I193" s="8">
        <v>0.70000000000000007</v>
      </c>
      <c r="J193" s="9">
        <v>9250</v>
      </c>
      <c r="K193" s="10">
        <f t="shared" si="0"/>
        <v>6475.0000000000009</v>
      </c>
      <c r="L193" s="10">
        <f t="shared" si="1"/>
        <v>1295.0000000000002</v>
      </c>
      <c r="M193" s="11">
        <v>0.2</v>
      </c>
      <c r="O193" s="1"/>
    </row>
    <row r="194" spans="1:15" ht="15.75" customHeight="1" x14ac:dyDescent="0.35">
      <c r="A194" s="1"/>
      <c r="B194" s="6" t="s">
        <v>27</v>
      </c>
      <c r="C194" s="6">
        <v>1128299</v>
      </c>
      <c r="D194" s="7">
        <v>44428</v>
      </c>
      <c r="E194" s="6" t="s">
        <v>28</v>
      </c>
      <c r="F194" s="6" t="s">
        <v>29</v>
      </c>
      <c r="G194" s="6" t="s">
        <v>30</v>
      </c>
      <c r="H194" s="6" t="s">
        <v>19</v>
      </c>
      <c r="I194" s="8">
        <v>0.65</v>
      </c>
      <c r="J194" s="9">
        <v>8000</v>
      </c>
      <c r="K194" s="10">
        <f t="shared" si="0"/>
        <v>5200</v>
      </c>
      <c r="L194" s="10">
        <f t="shared" si="1"/>
        <v>1820.0000000000002</v>
      </c>
      <c r="M194" s="11">
        <v>0.35000000000000003</v>
      </c>
      <c r="O194" s="1"/>
    </row>
    <row r="195" spans="1:15" ht="15.75" customHeight="1" x14ac:dyDescent="0.35">
      <c r="A195" s="1"/>
      <c r="B195" s="6" t="s">
        <v>27</v>
      </c>
      <c r="C195" s="6">
        <v>1128299</v>
      </c>
      <c r="D195" s="7">
        <v>44428</v>
      </c>
      <c r="E195" s="6" t="s">
        <v>28</v>
      </c>
      <c r="F195" s="6" t="s">
        <v>29</v>
      </c>
      <c r="G195" s="6" t="s">
        <v>30</v>
      </c>
      <c r="H195" s="6" t="s">
        <v>20</v>
      </c>
      <c r="I195" s="8">
        <v>0.65</v>
      </c>
      <c r="J195" s="9">
        <v>7500</v>
      </c>
      <c r="K195" s="10">
        <f t="shared" si="0"/>
        <v>4875</v>
      </c>
      <c r="L195" s="10">
        <f t="shared" si="1"/>
        <v>1462.5</v>
      </c>
      <c r="M195" s="11">
        <v>0.3</v>
      </c>
      <c r="O195" s="1"/>
    </row>
    <row r="196" spans="1:15" ht="15.75" customHeight="1" x14ac:dyDescent="0.35">
      <c r="A196" s="1"/>
      <c r="B196" s="6" t="s">
        <v>27</v>
      </c>
      <c r="C196" s="6">
        <v>1128299</v>
      </c>
      <c r="D196" s="7">
        <v>44428</v>
      </c>
      <c r="E196" s="6" t="s">
        <v>28</v>
      </c>
      <c r="F196" s="6" t="s">
        <v>29</v>
      </c>
      <c r="G196" s="6" t="s">
        <v>30</v>
      </c>
      <c r="H196" s="6" t="s">
        <v>21</v>
      </c>
      <c r="I196" s="8">
        <v>0.75</v>
      </c>
      <c r="J196" s="9">
        <v>7500</v>
      </c>
      <c r="K196" s="10">
        <f t="shared" si="0"/>
        <v>5625</v>
      </c>
      <c r="L196" s="10">
        <f t="shared" si="1"/>
        <v>2812.5</v>
      </c>
      <c r="M196" s="11">
        <v>0.5</v>
      </c>
      <c r="O196" s="1"/>
    </row>
    <row r="197" spans="1:15" ht="15.75" customHeight="1" x14ac:dyDescent="0.35">
      <c r="A197" s="1"/>
      <c r="B197" s="6" t="s">
        <v>27</v>
      </c>
      <c r="C197" s="6">
        <v>1128299</v>
      </c>
      <c r="D197" s="7">
        <v>44428</v>
      </c>
      <c r="E197" s="6" t="s">
        <v>28</v>
      </c>
      <c r="F197" s="6" t="s">
        <v>29</v>
      </c>
      <c r="G197" s="6" t="s">
        <v>30</v>
      </c>
      <c r="H197" s="6" t="s">
        <v>22</v>
      </c>
      <c r="I197" s="8">
        <v>0.8</v>
      </c>
      <c r="J197" s="9">
        <v>7250</v>
      </c>
      <c r="K197" s="10">
        <f t="shared" si="0"/>
        <v>5800</v>
      </c>
      <c r="L197" s="10">
        <f t="shared" si="1"/>
        <v>870.00000000000011</v>
      </c>
      <c r="M197" s="11">
        <v>0.15000000000000002</v>
      </c>
      <c r="O197" s="1"/>
    </row>
    <row r="198" spans="1:15" ht="15.75" customHeight="1" x14ac:dyDescent="0.35">
      <c r="A198" s="1"/>
      <c r="B198" s="6" t="s">
        <v>27</v>
      </c>
      <c r="C198" s="6">
        <v>1128299</v>
      </c>
      <c r="D198" s="7">
        <v>44460</v>
      </c>
      <c r="E198" s="6" t="s">
        <v>28</v>
      </c>
      <c r="F198" s="6" t="s">
        <v>29</v>
      </c>
      <c r="G198" s="6" t="s">
        <v>30</v>
      </c>
      <c r="H198" s="6" t="s">
        <v>17</v>
      </c>
      <c r="I198" s="8">
        <v>0.55000000000000004</v>
      </c>
      <c r="J198" s="9">
        <v>9250</v>
      </c>
      <c r="K198" s="10">
        <f t="shared" si="0"/>
        <v>5087.5</v>
      </c>
      <c r="L198" s="10">
        <f t="shared" si="1"/>
        <v>1526.2500000000002</v>
      </c>
      <c r="M198" s="11">
        <v>0.30000000000000004</v>
      </c>
      <c r="O198" s="1"/>
    </row>
    <row r="199" spans="1:15" ht="15.75" customHeight="1" x14ac:dyDescent="0.35">
      <c r="A199" s="1"/>
      <c r="B199" s="6" t="s">
        <v>27</v>
      </c>
      <c r="C199" s="6">
        <v>1128299</v>
      </c>
      <c r="D199" s="7">
        <v>44460</v>
      </c>
      <c r="E199" s="6" t="s">
        <v>28</v>
      </c>
      <c r="F199" s="6" t="s">
        <v>29</v>
      </c>
      <c r="G199" s="6" t="s">
        <v>30</v>
      </c>
      <c r="H199" s="6" t="s">
        <v>18</v>
      </c>
      <c r="I199" s="8">
        <v>0.60000000000000009</v>
      </c>
      <c r="J199" s="9">
        <v>9250</v>
      </c>
      <c r="K199" s="10">
        <f t="shared" si="0"/>
        <v>5550.0000000000009</v>
      </c>
      <c r="L199" s="10">
        <f t="shared" si="1"/>
        <v>832.50000000000011</v>
      </c>
      <c r="M199" s="11">
        <v>0.15</v>
      </c>
      <c r="O199" s="1"/>
    </row>
    <row r="200" spans="1:15" ht="15.75" customHeight="1" x14ac:dyDescent="0.35">
      <c r="A200" s="1"/>
      <c r="B200" s="6" t="s">
        <v>27</v>
      </c>
      <c r="C200" s="6">
        <v>1128299</v>
      </c>
      <c r="D200" s="7">
        <v>44460</v>
      </c>
      <c r="E200" s="6" t="s">
        <v>28</v>
      </c>
      <c r="F200" s="6" t="s">
        <v>29</v>
      </c>
      <c r="G200" s="6" t="s">
        <v>30</v>
      </c>
      <c r="H200" s="6" t="s">
        <v>19</v>
      </c>
      <c r="I200" s="8">
        <v>0.55000000000000004</v>
      </c>
      <c r="J200" s="9">
        <v>7750</v>
      </c>
      <c r="K200" s="10">
        <f t="shared" si="0"/>
        <v>4262.5</v>
      </c>
      <c r="L200" s="10">
        <f t="shared" si="1"/>
        <v>1278.7500000000002</v>
      </c>
      <c r="M200" s="11">
        <v>0.30000000000000004</v>
      </c>
      <c r="O200" s="1"/>
    </row>
    <row r="201" spans="1:15" ht="15.75" customHeight="1" x14ac:dyDescent="0.35">
      <c r="A201" s="1"/>
      <c r="B201" s="6" t="s">
        <v>27</v>
      </c>
      <c r="C201" s="6">
        <v>1128299</v>
      </c>
      <c r="D201" s="7">
        <v>44460</v>
      </c>
      <c r="E201" s="6" t="s">
        <v>28</v>
      </c>
      <c r="F201" s="6" t="s">
        <v>29</v>
      </c>
      <c r="G201" s="6" t="s">
        <v>30</v>
      </c>
      <c r="H201" s="6" t="s">
        <v>20</v>
      </c>
      <c r="I201" s="8">
        <v>0.55000000000000004</v>
      </c>
      <c r="J201" s="9">
        <v>7250</v>
      </c>
      <c r="K201" s="10">
        <f t="shared" si="0"/>
        <v>3987.5000000000005</v>
      </c>
      <c r="L201" s="10">
        <f t="shared" si="1"/>
        <v>996.875</v>
      </c>
      <c r="M201" s="11">
        <v>0.24999999999999997</v>
      </c>
      <c r="O201" s="1"/>
    </row>
    <row r="202" spans="1:15" ht="15.75" customHeight="1" x14ac:dyDescent="0.35">
      <c r="A202" s="1"/>
      <c r="B202" s="6" t="s">
        <v>27</v>
      </c>
      <c r="C202" s="6">
        <v>1128299</v>
      </c>
      <c r="D202" s="7">
        <v>44460</v>
      </c>
      <c r="E202" s="6" t="s">
        <v>28</v>
      </c>
      <c r="F202" s="6" t="s">
        <v>29</v>
      </c>
      <c r="G202" s="6" t="s">
        <v>30</v>
      </c>
      <c r="H202" s="6" t="s">
        <v>21</v>
      </c>
      <c r="I202" s="8">
        <v>0.65</v>
      </c>
      <c r="J202" s="9">
        <v>7250</v>
      </c>
      <c r="K202" s="10">
        <f t="shared" si="0"/>
        <v>4712.5</v>
      </c>
      <c r="L202" s="10">
        <f t="shared" si="1"/>
        <v>2120.6250000000005</v>
      </c>
      <c r="M202" s="11">
        <v>0.45000000000000007</v>
      </c>
      <c r="O202" s="1"/>
    </row>
    <row r="203" spans="1:15" ht="15.75" customHeight="1" x14ac:dyDescent="0.35">
      <c r="A203" s="1"/>
      <c r="B203" s="6" t="s">
        <v>27</v>
      </c>
      <c r="C203" s="6">
        <v>1128299</v>
      </c>
      <c r="D203" s="7">
        <v>44460</v>
      </c>
      <c r="E203" s="6" t="s">
        <v>28</v>
      </c>
      <c r="F203" s="6" t="s">
        <v>29</v>
      </c>
      <c r="G203" s="6" t="s">
        <v>30</v>
      </c>
      <c r="H203" s="6" t="s">
        <v>22</v>
      </c>
      <c r="I203" s="8">
        <v>0.70000000000000007</v>
      </c>
      <c r="J203" s="9">
        <v>7750</v>
      </c>
      <c r="K203" s="10">
        <f t="shared" si="0"/>
        <v>5425.0000000000009</v>
      </c>
      <c r="L203" s="10">
        <f t="shared" si="1"/>
        <v>542.50000000000011</v>
      </c>
      <c r="M203" s="11">
        <v>0.1</v>
      </c>
      <c r="O203" s="1"/>
    </row>
    <row r="204" spans="1:15" ht="15.75" customHeight="1" x14ac:dyDescent="0.35">
      <c r="A204" s="1"/>
      <c r="B204" s="6" t="s">
        <v>27</v>
      </c>
      <c r="C204" s="6">
        <v>1128299</v>
      </c>
      <c r="D204" s="7">
        <v>44489</v>
      </c>
      <c r="E204" s="6" t="s">
        <v>28</v>
      </c>
      <c r="F204" s="6" t="s">
        <v>29</v>
      </c>
      <c r="G204" s="6" t="s">
        <v>30</v>
      </c>
      <c r="H204" s="6" t="s">
        <v>17</v>
      </c>
      <c r="I204" s="8">
        <v>0.55000000000000004</v>
      </c>
      <c r="J204" s="9">
        <v>8750</v>
      </c>
      <c r="K204" s="10">
        <f t="shared" si="0"/>
        <v>4812.5</v>
      </c>
      <c r="L204" s="10">
        <f t="shared" si="1"/>
        <v>1443.7500000000002</v>
      </c>
      <c r="M204" s="11">
        <v>0.30000000000000004</v>
      </c>
      <c r="O204" s="1"/>
    </row>
    <row r="205" spans="1:15" ht="15.75" customHeight="1" x14ac:dyDescent="0.35">
      <c r="A205" s="1"/>
      <c r="B205" s="6" t="s">
        <v>27</v>
      </c>
      <c r="C205" s="6">
        <v>1128299</v>
      </c>
      <c r="D205" s="7">
        <v>44489</v>
      </c>
      <c r="E205" s="6" t="s">
        <v>28</v>
      </c>
      <c r="F205" s="6" t="s">
        <v>29</v>
      </c>
      <c r="G205" s="6" t="s">
        <v>30</v>
      </c>
      <c r="H205" s="6" t="s">
        <v>18</v>
      </c>
      <c r="I205" s="8">
        <v>0.60000000000000009</v>
      </c>
      <c r="J205" s="9">
        <v>8750</v>
      </c>
      <c r="K205" s="10">
        <f t="shared" si="0"/>
        <v>5250.0000000000009</v>
      </c>
      <c r="L205" s="10">
        <f t="shared" si="1"/>
        <v>787.50000000000011</v>
      </c>
      <c r="M205" s="11">
        <v>0.15</v>
      </c>
      <c r="O205" s="1"/>
    </row>
    <row r="206" spans="1:15" ht="15.75" customHeight="1" x14ac:dyDescent="0.35">
      <c r="A206" s="1"/>
      <c r="B206" s="6" t="s">
        <v>27</v>
      </c>
      <c r="C206" s="6">
        <v>1128299</v>
      </c>
      <c r="D206" s="7">
        <v>44489</v>
      </c>
      <c r="E206" s="6" t="s">
        <v>28</v>
      </c>
      <c r="F206" s="6" t="s">
        <v>29</v>
      </c>
      <c r="G206" s="6" t="s">
        <v>30</v>
      </c>
      <c r="H206" s="6" t="s">
        <v>19</v>
      </c>
      <c r="I206" s="8">
        <v>0.55000000000000004</v>
      </c>
      <c r="J206" s="9">
        <v>7000</v>
      </c>
      <c r="K206" s="10">
        <f t="shared" si="0"/>
        <v>3850.0000000000005</v>
      </c>
      <c r="L206" s="10">
        <f t="shared" si="1"/>
        <v>1155.0000000000002</v>
      </c>
      <c r="M206" s="11">
        <v>0.30000000000000004</v>
      </c>
      <c r="O206" s="1"/>
    </row>
    <row r="207" spans="1:15" ht="15.75" customHeight="1" x14ac:dyDescent="0.35">
      <c r="A207" s="1"/>
      <c r="B207" s="6" t="s">
        <v>27</v>
      </c>
      <c r="C207" s="6">
        <v>1128299</v>
      </c>
      <c r="D207" s="7">
        <v>44489</v>
      </c>
      <c r="E207" s="6" t="s">
        <v>28</v>
      </c>
      <c r="F207" s="6" t="s">
        <v>29</v>
      </c>
      <c r="G207" s="6" t="s">
        <v>30</v>
      </c>
      <c r="H207" s="6" t="s">
        <v>20</v>
      </c>
      <c r="I207" s="8">
        <v>0.55000000000000004</v>
      </c>
      <c r="J207" s="9">
        <v>6750</v>
      </c>
      <c r="K207" s="10">
        <f t="shared" si="0"/>
        <v>3712.5000000000005</v>
      </c>
      <c r="L207" s="10">
        <f t="shared" si="1"/>
        <v>928.125</v>
      </c>
      <c r="M207" s="11">
        <v>0.24999999999999997</v>
      </c>
      <c r="O207" s="1"/>
    </row>
    <row r="208" spans="1:15" ht="15.75" customHeight="1" x14ac:dyDescent="0.35">
      <c r="A208" s="1"/>
      <c r="B208" s="6" t="s">
        <v>27</v>
      </c>
      <c r="C208" s="6">
        <v>1128299</v>
      </c>
      <c r="D208" s="7">
        <v>44489</v>
      </c>
      <c r="E208" s="6" t="s">
        <v>28</v>
      </c>
      <c r="F208" s="6" t="s">
        <v>29</v>
      </c>
      <c r="G208" s="6" t="s">
        <v>30</v>
      </c>
      <c r="H208" s="6" t="s">
        <v>21</v>
      </c>
      <c r="I208" s="8">
        <v>0.65</v>
      </c>
      <c r="J208" s="9">
        <v>6500</v>
      </c>
      <c r="K208" s="10">
        <f t="shared" si="0"/>
        <v>4225</v>
      </c>
      <c r="L208" s="10">
        <f t="shared" si="1"/>
        <v>1901.2500000000002</v>
      </c>
      <c r="M208" s="11">
        <v>0.45000000000000007</v>
      </c>
      <c r="O208" s="1"/>
    </row>
    <row r="209" spans="1:15" ht="15.75" customHeight="1" x14ac:dyDescent="0.35">
      <c r="A209" s="1"/>
      <c r="B209" s="6" t="s">
        <v>27</v>
      </c>
      <c r="C209" s="6">
        <v>1128299</v>
      </c>
      <c r="D209" s="7">
        <v>44489</v>
      </c>
      <c r="E209" s="6" t="s">
        <v>28</v>
      </c>
      <c r="F209" s="6" t="s">
        <v>29</v>
      </c>
      <c r="G209" s="6" t="s">
        <v>30</v>
      </c>
      <c r="H209" s="6" t="s">
        <v>22</v>
      </c>
      <c r="I209" s="8">
        <v>0.70000000000000007</v>
      </c>
      <c r="J209" s="9">
        <v>7000</v>
      </c>
      <c r="K209" s="10">
        <f t="shared" si="0"/>
        <v>4900.0000000000009</v>
      </c>
      <c r="L209" s="10">
        <f t="shared" si="1"/>
        <v>490.00000000000011</v>
      </c>
      <c r="M209" s="11">
        <v>0.1</v>
      </c>
      <c r="O209" s="1"/>
    </row>
    <row r="210" spans="1:15" ht="15.75" customHeight="1" x14ac:dyDescent="0.35">
      <c r="A210" s="1"/>
      <c r="B210" s="6" t="s">
        <v>27</v>
      </c>
      <c r="C210" s="6">
        <v>1128299</v>
      </c>
      <c r="D210" s="7">
        <v>44520</v>
      </c>
      <c r="E210" s="6" t="s">
        <v>28</v>
      </c>
      <c r="F210" s="6" t="s">
        <v>29</v>
      </c>
      <c r="G210" s="6" t="s">
        <v>30</v>
      </c>
      <c r="H210" s="6" t="s">
        <v>17</v>
      </c>
      <c r="I210" s="8">
        <v>0.55000000000000004</v>
      </c>
      <c r="J210" s="9">
        <v>8750</v>
      </c>
      <c r="K210" s="10">
        <f t="shared" si="0"/>
        <v>4812.5</v>
      </c>
      <c r="L210" s="10">
        <f t="shared" si="1"/>
        <v>1443.7500000000002</v>
      </c>
      <c r="M210" s="11">
        <v>0.30000000000000004</v>
      </c>
      <c r="O210" s="1"/>
    </row>
    <row r="211" spans="1:15" ht="15.75" customHeight="1" x14ac:dyDescent="0.35">
      <c r="A211" s="1"/>
      <c r="B211" s="6" t="s">
        <v>27</v>
      </c>
      <c r="C211" s="6">
        <v>1128299</v>
      </c>
      <c r="D211" s="7">
        <v>44520</v>
      </c>
      <c r="E211" s="6" t="s">
        <v>28</v>
      </c>
      <c r="F211" s="6" t="s">
        <v>29</v>
      </c>
      <c r="G211" s="6" t="s">
        <v>30</v>
      </c>
      <c r="H211" s="6" t="s">
        <v>18</v>
      </c>
      <c r="I211" s="8">
        <v>0.60000000000000009</v>
      </c>
      <c r="J211" s="9">
        <v>8750</v>
      </c>
      <c r="K211" s="10">
        <f t="shared" si="0"/>
        <v>5250.0000000000009</v>
      </c>
      <c r="L211" s="10">
        <f t="shared" si="1"/>
        <v>787.50000000000011</v>
      </c>
      <c r="M211" s="11">
        <v>0.15</v>
      </c>
      <c r="O211" s="1"/>
    </row>
    <row r="212" spans="1:15" ht="15.75" customHeight="1" x14ac:dyDescent="0.35">
      <c r="A212" s="1"/>
      <c r="B212" s="6" t="s">
        <v>27</v>
      </c>
      <c r="C212" s="6">
        <v>1128299</v>
      </c>
      <c r="D212" s="7">
        <v>44520</v>
      </c>
      <c r="E212" s="6" t="s">
        <v>28</v>
      </c>
      <c r="F212" s="6" t="s">
        <v>29</v>
      </c>
      <c r="G212" s="6" t="s">
        <v>30</v>
      </c>
      <c r="H212" s="6" t="s">
        <v>19</v>
      </c>
      <c r="I212" s="8">
        <v>0.55000000000000004</v>
      </c>
      <c r="J212" s="9">
        <v>7250</v>
      </c>
      <c r="K212" s="10">
        <f t="shared" si="0"/>
        <v>3987.5000000000005</v>
      </c>
      <c r="L212" s="10">
        <f t="shared" si="1"/>
        <v>1196.2500000000002</v>
      </c>
      <c r="M212" s="11">
        <v>0.30000000000000004</v>
      </c>
      <c r="O212" s="1"/>
    </row>
    <row r="213" spans="1:15" ht="15.75" customHeight="1" x14ac:dyDescent="0.35">
      <c r="A213" s="1"/>
      <c r="B213" s="6" t="s">
        <v>27</v>
      </c>
      <c r="C213" s="6">
        <v>1128299</v>
      </c>
      <c r="D213" s="7">
        <v>44520</v>
      </c>
      <c r="E213" s="6" t="s">
        <v>28</v>
      </c>
      <c r="F213" s="6" t="s">
        <v>29</v>
      </c>
      <c r="G213" s="6" t="s">
        <v>30</v>
      </c>
      <c r="H213" s="6" t="s">
        <v>20</v>
      </c>
      <c r="I213" s="8">
        <v>0.55000000000000004</v>
      </c>
      <c r="J213" s="9">
        <v>7000</v>
      </c>
      <c r="K213" s="10">
        <f t="shared" si="0"/>
        <v>3850.0000000000005</v>
      </c>
      <c r="L213" s="10">
        <f t="shared" si="1"/>
        <v>962.5</v>
      </c>
      <c r="M213" s="11">
        <v>0.24999999999999997</v>
      </c>
      <c r="O213" s="1"/>
    </row>
    <row r="214" spans="1:15" ht="15.75" customHeight="1" x14ac:dyDescent="0.35">
      <c r="A214" s="1"/>
      <c r="B214" s="6" t="s">
        <v>27</v>
      </c>
      <c r="C214" s="6">
        <v>1128299</v>
      </c>
      <c r="D214" s="7">
        <v>44520</v>
      </c>
      <c r="E214" s="6" t="s">
        <v>28</v>
      </c>
      <c r="F214" s="6" t="s">
        <v>29</v>
      </c>
      <c r="G214" s="6" t="s">
        <v>30</v>
      </c>
      <c r="H214" s="6" t="s">
        <v>21</v>
      </c>
      <c r="I214" s="8">
        <v>0.65</v>
      </c>
      <c r="J214" s="9">
        <v>6500</v>
      </c>
      <c r="K214" s="10">
        <f t="shared" si="0"/>
        <v>4225</v>
      </c>
      <c r="L214" s="10">
        <f t="shared" si="1"/>
        <v>1901.2500000000002</v>
      </c>
      <c r="M214" s="11">
        <v>0.45000000000000007</v>
      </c>
      <c r="O214" s="1"/>
    </row>
    <row r="215" spans="1:15" ht="15.75" customHeight="1" x14ac:dyDescent="0.35">
      <c r="A215" s="1"/>
      <c r="B215" s="6" t="s">
        <v>27</v>
      </c>
      <c r="C215" s="6">
        <v>1128299</v>
      </c>
      <c r="D215" s="7">
        <v>44520</v>
      </c>
      <c r="E215" s="6" t="s">
        <v>28</v>
      </c>
      <c r="F215" s="6" t="s">
        <v>29</v>
      </c>
      <c r="G215" s="6" t="s">
        <v>30</v>
      </c>
      <c r="H215" s="6" t="s">
        <v>22</v>
      </c>
      <c r="I215" s="8">
        <v>0.70000000000000007</v>
      </c>
      <c r="J215" s="9">
        <v>7750</v>
      </c>
      <c r="K215" s="10">
        <f t="shared" si="0"/>
        <v>5425.0000000000009</v>
      </c>
      <c r="L215" s="10">
        <f t="shared" si="1"/>
        <v>542.50000000000011</v>
      </c>
      <c r="M215" s="11">
        <v>0.1</v>
      </c>
      <c r="O215" s="1"/>
    </row>
    <row r="216" spans="1:15" ht="15.75" customHeight="1" x14ac:dyDescent="0.35">
      <c r="A216" s="1"/>
      <c r="B216" s="6" t="s">
        <v>27</v>
      </c>
      <c r="C216" s="6">
        <v>1128299</v>
      </c>
      <c r="D216" s="7">
        <v>44549</v>
      </c>
      <c r="E216" s="6" t="s">
        <v>28</v>
      </c>
      <c r="F216" s="6" t="s">
        <v>29</v>
      </c>
      <c r="G216" s="6" t="s">
        <v>30</v>
      </c>
      <c r="H216" s="6" t="s">
        <v>17</v>
      </c>
      <c r="I216" s="8">
        <v>0.55000000000000004</v>
      </c>
      <c r="J216" s="9">
        <v>9750</v>
      </c>
      <c r="K216" s="10">
        <f t="shared" si="0"/>
        <v>5362.5</v>
      </c>
      <c r="L216" s="10">
        <f t="shared" si="1"/>
        <v>1608.7500000000002</v>
      </c>
      <c r="M216" s="11">
        <v>0.30000000000000004</v>
      </c>
      <c r="O216" s="1"/>
    </row>
    <row r="217" spans="1:15" ht="15.75" customHeight="1" x14ac:dyDescent="0.35">
      <c r="A217" s="1"/>
      <c r="B217" s="6" t="s">
        <v>27</v>
      </c>
      <c r="C217" s="6">
        <v>1128299</v>
      </c>
      <c r="D217" s="7">
        <v>44549</v>
      </c>
      <c r="E217" s="6" t="s">
        <v>28</v>
      </c>
      <c r="F217" s="6" t="s">
        <v>29</v>
      </c>
      <c r="G217" s="6" t="s">
        <v>30</v>
      </c>
      <c r="H217" s="6" t="s">
        <v>18</v>
      </c>
      <c r="I217" s="8">
        <v>0.60000000000000009</v>
      </c>
      <c r="J217" s="9">
        <v>9750</v>
      </c>
      <c r="K217" s="10">
        <f t="shared" si="0"/>
        <v>5850.0000000000009</v>
      </c>
      <c r="L217" s="10">
        <f t="shared" si="1"/>
        <v>877.50000000000011</v>
      </c>
      <c r="M217" s="11">
        <v>0.15</v>
      </c>
      <c r="O217" s="1"/>
    </row>
    <row r="218" spans="1:15" ht="15.75" customHeight="1" x14ac:dyDescent="0.35">
      <c r="A218" s="1"/>
      <c r="B218" s="6" t="s">
        <v>27</v>
      </c>
      <c r="C218" s="6">
        <v>1128299</v>
      </c>
      <c r="D218" s="7">
        <v>44549</v>
      </c>
      <c r="E218" s="6" t="s">
        <v>28</v>
      </c>
      <c r="F218" s="6" t="s">
        <v>29</v>
      </c>
      <c r="G218" s="6" t="s">
        <v>30</v>
      </c>
      <c r="H218" s="6" t="s">
        <v>19</v>
      </c>
      <c r="I218" s="8">
        <v>0.55000000000000004</v>
      </c>
      <c r="J218" s="9">
        <v>7750</v>
      </c>
      <c r="K218" s="10">
        <f t="shared" si="0"/>
        <v>4262.5</v>
      </c>
      <c r="L218" s="10">
        <f t="shared" si="1"/>
        <v>1278.7500000000002</v>
      </c>
      <c r="M218" s="11">
        <v>0.30000000000000004</v>
      </c>
      <c r="O218" s="1"/>
    </row>
    <row r="219" spans="1:15" ht="15.75" customHeight="1" x14ac:dyDescent="0.35">
      <c r="A219" s="1"/>
      <c r="B219" s="6" t="s">
        <v>27</v>
      </c>
      <c r="C219" s="6">
        <v>1128299</v>
      </c>
      <c r="D219" s="7">
        <v>44549</v>
      </c>
      <c r="E219" s="6" t="s">
        <v>28</v>
      </c>
      <c r="F219" s="6" t="s">
        <v>29</v>
      </c>
      <c r="G219" s="6" t="s">
        <v>30</v>
      </c>
      <c r="H219" s="6" t="s">
        <v>20</v>
      </c>
      <c r="I219" s="8">
        <v>0.55000000000000004</v>
      </c>
      <c r="J219" s="9">
        <v>7750</v>
      </c>
      <c r="K219" s="10">
        <f t="shared" si="0"/>
        <v>4262.5</v>
      </c>
      <c r="L219" s="10">
        <f t="shared" si="1"/>
        <v>1065.6249999999998</v>
      </c>
      <c r="M219" s="11">
        <v>0.24999999999999997</v>
      </c>
      <c r="O219" s="1"/>
    </row>
    <row r="220" spans="1:15" ht="15.75" customHeight="1" x14ac:dyDescent="0.35">
      <c r="A220" s="1"/>
      <c r="B220" s="6" t="s">
        <v>27</v>
      </c>
      <c r="C220" s="6">
        <v>1128299</v>
      </c>
      <c r="D220" s="7">
        <v>44549</v>
      </c>
      <c r="E220" s="6" t="s">
        <v>28</v>
      </c>
      <c r="F220" s="6" t="s">
        <v>29</v>
      </c>
      <c r="G220" s="6" t="s">
        <v>30</v>
      </c>
      <c r="H220" s="6" t="s">
        <v>21</v>
      </c>
      <c r="I220" s="8">
        <v>0.65</v>
      </c>
      <c r="J220" s="9">
        <v>7000</v>
      </c>
      <c r="K220" s="10">
        <f t="shared" si="0"/>
        <v>4550</v>
      </c>
      <c r="L220" s="10">
        <f t="shared" si="1"/>
        <v>2047.5000000000002</v>
      </c>
      <c r="M220" s="11">
        <v>0.45000000000000007</v>
      </c>
      <c r="O220" s="1"/>
    </row>
    <row r="221" spans="1:15" ht="15.75" customHeight="1" x14ac:dyDescent="0.35">
      <c r="A221" s="1"/>
      <c r="B221" s="6" t="s">
        <v>27</v>
      </c>
      <c r="C221" s="6">
        <v>1128299</v>
      </c>
      <c r="D221" s="7">
        <v>44549</v>
      </c>
      <c r="E221" s="6" t="s">
        <v>28</v>
      </c>
      <c r="F221" s="6" t="s">
        <v>29</v>
      </c>
      <c r="G221" s="6" t="s">
        <v>30</v>
      </c>
      <c r="H221" s="6" t="s">
        <v>22</v>
      </c>
      <c r="I221" s="8">
        <v>0.70000000000000007</v>
      </c>
      <c r="J221" s="9">
        <v>8000</v>
      </c>
      <c r="K221" s="10">
        <f t="shared" si="0"/>
        <v>5600.0000000000009</v>
      </c>
      <c r="L221" s="10">
        <f t="shared" si="1"/>
        <v>560.00000000000011</v>
      </c>
      <c r="M221" s="11">
        <v>0.1</v>
      </c>
      <c r="O221" s="1"/>
    </row>
    <row r="222" spans="1:15" ht="15.75" customHeight="1" x14ac:dyDescent="0.35">
      <c r="A222" s="1"/>
      <c r="B222" s="6" t="s">
        <v>31</v>
      </c>
      <c r="C222" s="6">
        <v>1189833</v>
      </c>
      <c r="D222" s="7">
        <v>44211</v>
      </c>
      <c r="E222" s="6" t="s">
        <v>28</v>
      </c>
      <c r="F222" s="6" t="s">
        <v>29</v>
      </c>
      <c r="G222" s="6" t="s">
        <v>32</v>
      </c>
      <c r="H222" s="6" t="s">
        <v>17</v>
      </c>
      <c r="I222" s="8">
        <v>0.35</v>
      </c>
      <c r="J222" s="9">
        <v>7000</v>
      </c>
      <c r="K222" s="10">
        <f t="shared" si="0"/>
        <v>2450</v>
      </c>
      <c r="L222" s="10">
        <f t="shared" si="1"/>
        <v>980</v>
      </c>
      <c r="M222" s="11">
        <v>0.4</v>
      </c>
      <c r="O222" s="1"/>
    </row>
    <row r="223" spans="1:15" ht="15.75" customHeight="1" x14ac:dyDescent="0.35">
      <c r="A223" s="1"/>
      <c r="B223" s="6" t="s">
        <v>31</v>
      </c>
      <c r="C223" s="6">
        <v>1189833</v>
      </c>
      <c r="D223" s="7">
        <v>44211</v>
      </c>
      <c r="E223" s="6" t="s">
        <v>28</v>
      </c>
      <c r="F223" s="6" t="s">
        <v>29</v>
      </c>
      <c r="G223" s="6" t="s">
        <v>32</v>
      </c>
      <c r="H223" s="6" t="s">
        <v>18</v>
      </c>
      <c r="I223" s="8">
        <v>0.45</v>
      </c>
      <c r="J223" s="9">
        <v>7000</v>
      </c>
      <c r="K223" s="10">
        <f t="shared" si="0"/>
        <v>3150</v>
      </c>
      <c r="L223" s="10">
        <f t="shared" si="1"/>
        <v>787.5</v>
      </c>
      <c r="M223" s="11">
        <v>0.25</v>
      </c>
      <c r="O223" s="1"/>
    </row>
    <row r="224" spans="1:15" ht="15.75" customHeight="1" x14ac:dyDescent="0.35">
      <c r="A224" s="1"/>
      <c r="B224" s="6" t="s">
        <v>31</v>
      </c>
      <c r="C224" s="6">
        <v>1189833</v>
      </c>
      <c r="D224" s="7">
        <v>44211</v>
      </c>
      <c r="E224" s="6" t="s">
        <v>28</v>
      </c>
      <c r="F224" s="6" t="s">
        <v>29</v>
      </c>
      <c r="G224" s="6" t="s">
        <v>32</v>
      </c>
      <c r="H224" s="6" t="s">
        <v>19</v>
      </c>
      <c r="I224" s="8">
        <v>0.45</v>
      </c>
      <c r="J224" s="9">
        <v>7000</v>
      </c>
      <c r="K224" s="10">
        <f t="shared" si="0"/>
        <v>3150</v>
      </c>
      <c r="L224" s="10">
        <f t="shared" si="1"/>
        <v>1260</v>
      </c>
      <c r="M224" s="11">
        <v>0.4</v>
      </c>
      <c r="O224" s="1"/>
    </row>
    <row r="225" spans="1:15" ht="15.75" customHeight="1" x14ac:dyDescent="0.35">
      <c r="A225" s="1"/>
      <c r="B225" s="6" t="s">
        <v>31</v>
      </c>
      <c r="C225" s="6">
        <v>1189833</v>
      </c>
      <c r="D225" s="7">
        <v>44211</v>
      </c>
      <c r="E225" s="6" t="s">
        <v>28</v>
      </c>
      <c r="F225" s="6" t="s">
        <v>29</v>
      </c>
      <c r="G225" s="6" t="s">
        <v>32</v>
      </c>
      <c r="H225" s="6" t="s">
        <v>20</v>
      </c>
      <c r="I225" s="8">
        <v>0.45</v>
      </c>
      <c r="J225" s="9">
        <v>5500</v>
      </c>
      <c r="K225" s="10">
        <f t="shared" si="0"/>
        <v>2475</v>
      </c>
      <c r="L225" s="10">
        <f t="shared" si="1"/>
        <v>866.25</v>
      </c>
      <c r="M225" s="11">
        <v>0.35</v>
      </c>
      <c r="O225" s="1"/>
    </row>
    <row r="226" spans="1:15" ht="15.75" customHeight="1" x14ac:dyDescent="0.35">
      <c r="A226" s="1"/>
      <c r="B226" s="6" t="s">
        <v>31</v>
      </c>
      <c r="C226" s="6">
        <v>1189833</v>
      </c>
      <c r="D226" s="7">
        <v>44211</v>
      </c>
      <c r="E226" s="6" t="s">
        <v>28</v>
      </c>
      <c r="F226" s="6" t="s">
        <v>29</v>
      </c>
      <c r="G226" s="6" t="s">
        <v>32</v>
      </c>
      <c r="H226" s="6" t="s">
        <v>21</v>
      </c>
      <c r="I226" s="8">
        <v>0.5</v>
      </c>
      <c r="J226" s="9">
        <v>5000</v>
      </c>
      <c r="K226" s="10">
        <f t="shared" si="0"/>
        <v>2500</v>
      </c>
      <c r="L226" s="10">
        <f t="shared" si="1"/>
        <v>1375</v>
      </c>
      <c r="M226" s="11">
        <v>0.55000000000000004</v>
      </c>
      <c r="O226" s="1"/>
    </row>
    <row r="227" spans="1:15" ht="15.75" customHeight="1" x14ac:dyDescent="0.35">
      <c r="A227" s="1"/>
      <c r="B227" s="6" t="s">
        <v>31</v>
      </c>
      <c r="C227" s="6">
        <v>1189833</v>
      </c>
      <c r="D227" s="7">
        <v>44211</v>
      </c>
      <c r="E227" s="6" t="s">
        <v>28</v>
      </c>
      <c r="F227" s="6" t="s">
        <v>29</v>
      </c>
      <c r="G227" s="6" t="s">
        <v>32</v>
      </c>
      <c r="H227" s="6" t="s">
        <v>22</v>
      </c>
      <c r="I227" s="8">
        <v>0.45</v>
      </c>
      <c r="J227" s="9">
        <v>7000</v>
      </c>
      <c r="K227" s="10">
        <f t="shared" si="0"/>
        <v>3150</v>
      </c>
      <c r="L227" s="10">
        <f t="shared" si="1"/>
        <v>630</v>
      </c>
      <c r="M227" s="11">
        <v>0.2</v>
      </c>
      <c r="O227" s="1"/>
    </row>
    <row r="228" spans="1:15" ht="15.75" customHeight="1" x14ac:dyDescent="0.35">
      <c r="A228" s="1"/>
      <c r="B228" s="6" t="s">
        <v>31</v>
      </c>
      <c r="C228" s="6">
        <v>1189833</v>
      </c>
      <c r="D228" s="7">
        <v>44242</v>
      </c>
      <c r="E228" s="6" t="s">
        <v>28</v>
      </c>
      <c r="F228" s="6" t="s">
        <v>29</v>
      </c>
      <c r="G228" s="6" t="s">
        <v>32</v>
      </c>
      <c r="H228" s="6" t="s">
        <v>17</v>
      </c>
      <c r="I228" s="8">
        <v>0.35</v>
      </c>
      <c r="J228" s="9">
        <v>7500</v>
      </c>
      <c r="K228" s="10">
        <f t="shared" si="0"/>
        <v>2625</v>
      </c>
      <c r="L228" s="10">
        <f t="shared" si="1"/>
        <v>1050</v>
      </c>
      <c r="M228" s="11">
        <v>0.4</v>
      </c>
      <c r="O228" s="1"/>
    </row>
    <row r="229" spans="1:15" ht="15.75" customHeight="1" x14ac:dyDescent="0.35">
      <c r="A229" s="1"/>
      <c r="B229" s="6" t="s">
        <v>31</v>
      </c>
      <c r="C229" s="6">
        <v>1189833</v>
      </c>
      <c r="D229" s="7">
        <v>44242</v>
      </c>
      <c r="E229" s="6" t="s">
        <v>28</v>
      </c>
      <c r="F229" s="6" t="s">
        <v>29</v>
      </c>
      <c r="G229" s="6" t="s">
        <v>32</v>
      </c>
      <c r="H229" s="6" t="s">
        <v>18</v>
      </c>
      <c r="I229" s="8">
        <v>0.45</v>
      </c>
      <c r="J229" s="9">
        <v>6500</v>
      </c>
      <c r="K229" s="10">
        <f t="shared" si="0"/>
        <v>2925</v>
      </c>
      <c r="L229" s="10">
        <f t="shared" si="1"/>
        <v>731.25</v>
      </c>
      <c r="M229" s="11">
        <v>0.25</v>
      </c>
      <c r="O229" s="1"/>
    </row>
    <row r="230" spans="1:15" ht="15.75" customHeight="1" x14ac:dyDescent="0.35">
      <c r="A230" s="1"/>
      <c r="B230" s="6" t="s">
        <v>31</v>
      </c>
      <c r="C230" s="6">
        <v>1189833</v>
      </c>
      <c r="D230" s="7">
        <v>44242</v>
      </c>
      <c r="E230" s="6" t="s">
        <v>28</v>
      </c>
      <c r="F230" s="6" t="s">
        <v>29</v>
      </c>
      <c r="G230" s="6" t="s">
        <v>32</v>
      </c>
      <c r="H230" s="6" t="s">
        <v>19</v>
      </c>
      <c r="I230" s="8">
        <v>0.45</v>
      </c>
      <c r="J230" s="9">
        <v>6750</v>
      </c>
      <c r="K230" s="10">
        <f t="shared" si="0"/>
        <v>3037.5</v>
      </c>
      <c r="L230" s="10">
        <f t="shared" si="1"/>
        <v>1215</v>
      </c>
      <c r="M230" s="11">
        <v>0.4</v>
      </c>
      <c r="O230" s="1"/>
    </row>
    <row r="231" spans="1:15" ht="15.75" customHeight="1" x14ac:dyDescent="0.35">
      <c r="A231" s="1"/>
      <c r="B231" s="6" t="s">
        <v>31</v>
      </c>
      <c r="C231" s="6">
        <v>1189833</v>
      </c>
      <c r="D231" s="7">
        <v>44242</v>
      </c>
      <c r="E231" s="6" t="s">
        <v>28</v>
      </c>
      <c r="F231" s="6" t="s">
        <v>29</v>
      </c>
      <c r="G231" s="6" t="s">
        <v>32</v>
      </c>
      <c r="H231" s="6" t="s">
        <v>20</v>
      </c>
      <c r="I231" s="8">
        <v>0.45</v>
      </c>
      <c r="J231" s="9">
        <v>5250</v>
      </c>
      <c r="K231" s="10">
        <f t="shared" si="0"/>
        <v>2362.5</v>
      </c>
      <c r="L231" s="10">
        <f t="shared" si="1"/>
        <v>826.875</v>
      </c>
      <c r="M231" s="11">
        <v>0.35</v>
      </c>
      <c r="O231" s="1"/>
    </row>
    <row r="232" spans="1:15" ht="15.75" customHeight="1" x14ac:dyDescent="0.35">
      <c r="A232" s="1"/>
      <c r="B232" s="6" t="s">
        <v>31</v>
      </c>
      <c r="C232" s="6">
        <v>1189833</v>
      </c>
      <c r="D232" s="7">
        <v>44242</v>
      </c>
      <c r="E232" s="6" t="s">
        <v>28</v>
      </c>
      <c r="F232" s="6" t="s">
        <v>29</v>
      </c>
      <c r="G232" s="6" t="s">
        <v>32</v>
      </c>
      <c r="H232" s="6" t="s">
        <v>21</v>
      </c>
      <c r="I232" s="8">
        <v>0.5</v>
      </c>
      <c r="J232" s="9">
        <v>4500</v>
      </c>
      <c r="K232" s="10">
        <f t="shared" si="0"/>
        <v>2250</v>
      </c>
      <c r="L232" s="10">
        <f t="shared" si="1"/>
        <v>1237.5</v>
      </c>
      <c r="M232" s="11">
        <v>0.55000000000000004</v>
      </c>
      <c r="O232" s="1"/>
    </row>
    <row r="233" spans="1:15" ht="15.75" customHeight="1" x14ac:dyDescent="0.35">
      <c r="A233" s="1"/>
      <c r="B233" s="6" t="s">
        <v>31</v>
      </c>
      <c r="C233" s="6">
        <v>1189833</v>
      </c>
      <c r="D233" s="7">
        <v>44242</v>
      </c>
      <c r="E233" s="6" t="s">
        <v>28</v>
      </c>
      <c r="F233" s="6" t="s">
        <v>29</v>
      </c>
      <c r="G233" s="6" t="s">
        <v>32</v>
      </c>
      <c r="H233" s="6" t="s">
        <v>22</v>
      </c>
      <c r="I233" s="8">
        <v>0.45</v>
      </c>
      <c r="J233" s="9">
        <v>6500</v>
      </c>
      <c r="K233" s="10">
        <f t="shared" si="0"/>
        <v>2925</v>
      </c>
      <c r="L233" s="10">
        <f t="shared" si="1"/>
        <v>585</v>
      </c>
      <c r="M233" s="11">
        <v>0.2</v>
      </c>
      <c r="O233" s="1"/>
    </row>
    <row r="234" spans="1:15" ht="15.75" customHeight="1" x14ac:dyDescent="0.35">
      <c r="A234" s="1"/>
      <c r="B234" s="6" t="s">
        <v>31</v>
      </c>
      <c r="C234" s="6">
        <v>1189833</v>
      </c>
      <c r="D234" s="7">
        <v>44269</v>
      </c>
      <c r="E234" s="6" t="s">
        <v>28</v>
      </c>
      <c r="F234" s="6" t="s">
        <v>29</v>
      </c>
      <c r="G234" s="6" t="s">
        <v>32</v>
      </c>
      <c r="H234" s="6" t="s">
        <v>17</v>
      </c>
      <c r="I234" s="8">
        <v>0.35</v>
      </c>
      <c r="J234" s="9">
        <v>8000</v>
      </c>
      <c r="K234" s="10">
        <f t="shared" si="0"/>
        <v>2800</v>
      </c>
      <c r="L234" s="10">
        <f t="shared" si="1"/>
        <v>1120</v>
      </c>
      <c r="M234" s="11">
        <v>0.4</v>
      </c>
      <c r="O234" s="1"/>
    </row>
    <row r="235" spans="1:15" ht="15.75" customHeight="1" x14ac:dyDescent="0.35">
      <c r="A235" s="1"/>
      <c r="B235" s="6" t="s">
        <v>31</v>
      </c>
      <c r="C235" s="6">
        <v>1189833</v>
      </c>
      <c r="D235" s="7">
        <v>44269</v>
      </c>
      <c r="E235" s="6" t="s">
        <v>28</v>
      </c>
      <c r="F235" s="6" t="s">
        <v>29</v>
      </c>
      <c r="G235" s="6" t="s">
        <v>32</v>
      </c>
      <c r="H235" s="6" t="s">
        <v>18</v>
      </c>
      <c r="I235" s="8">
        <v>0.45</v>
      </c>
      <c r="J235" s="9">
        <v>6500</v>
      </c>
      <c r="K235" s="10">
        <f t="shared" si="0"/>
        <v>2925</v>
      </c>
      <c r="L235" s="10">
        <f t="shared" si="1"/>
        <v>731.25</v>
      </c>
      <c r="M235" s="11">
        <v>0.25</v>
      </c>
      <c r="O235" s="1"/>
    </row>
    <row r="236" spans="1:15" ht="15.75" customHeight="1" x14ac:dyDescent="0.35">
      <c r="A236" s="1"/>
      <c r="B236" s="6" t="s">
        <v>31</v>
      </c>
      <c r="C236" s="6">
        <v>1189833</v>
      </c>
      <c r="D236" s="7">
        <v>44269</v>
      </c>
      <c r="E236" s="6" t="s">
        <v>28</v>
      </c>
      <c r="F236" s="6" t="s">
        <v>29</v>
      </c>
      <c r="G236" s="6" t="s">
        <v>32</v>
      </c>
      <c r="H236" s="6" t="s">
        <v>19</v>
      </c>
      <c r="I236" s="8">
        <v>0.45</v>
      </c>
      <c r="J236" s="9">
        <v>6500</v>
      </c>
      <c r="K236" s="10">
        <f t="shared" si="0"/>
        <v>2925</v>
      </c>
      <c r="L236" s="10">
        <f t="shared" si="1"/>
        <v>1170</v>
      </c>
      <c r="M236" s="11">
        <v>0.4</v>
      </c>
      <c r="O236" s="1"/>
    </row>
    <row r="237" spans="1:15" ht="15.75" customHeight="1" x14ac:dyDescent="0.35">
      <c r="A237" s="1"/>
      <c r="B237" s="6" t="s">
        <v>31</v>
      </c>
      <c r="C237" s="6">
        <v>1189833</v>
      </c>
      <c r="D237" s="7">
        <v>44269</v>
      </c>
      <c r="E237" s="6" t="s">
        <v>28</v>
      </c>
      <c r="F237" s="6" t="s">
        <v>29</v>
      </c>
      <c r="G237" s="6" t="s">
        <v>32</v>
      </c>
      <c r="H237" s="6" t="s">
        <v>20</v>
      </c>
      <c r="I237" s="8">
        <v>0.45</v>
      </c>
      <c r="J237" s="9">
        <v>5500</v>
      </c>
      <c r="K237" s="10">
        <f t="shared" si="0"/>
        <v>2475</v>
      </c>
      <c r="L237" s="10">
        <f t="shared" si="1"/>
        <v>866.25</v>
      </c>
      <c r="M237" s="11">
        <v>0.35</v>
      </c>
      <c r="O237" s="1"/>
    </row>
    <row r="238" spans="1:15" ht="15.75" customHeight="1" x14ac:dyDescent="0.35">
      <c r="A238" s="1"/>
      <c r="B238" s="6" t="s">
        <v>31</v>
      </c>
      <c r="C238" s="6">
        <v>1189833</v>
      </c>
      <c r="D238" s="7">
        <v>44269</v>
      </c>
      <c r="E238" s="6" t="s">
        <v>28</v>
      </c>
      <c r="F238" s="6" t="s">
        <v>29</v>
      </c>
      <c r="G238" s="6" t="s">
        <v>32</v>
      </c>
      <c r="H238" s="6" t="s">
        <v>21</v>
      </c>
      <c r="I238" s="8">
        <v>0.5</v>
      </c>
      <c r="J238" s="9">
        <v>4250</v>
      </c>
      <c r="K238" s="10">
        <f t="shared" si="0"/>
        <v>2125</v>
      </c>
      <c r="L238" s="10">
        <f t="shared" si="1"/>
        <v>1168.75</v>
      </c>
      <c r="M238" s="11">
        <v>0.55000000000000004</v>
      </c>
      <c r="O238" s="1"/>
    </row>
    <row r="239" spans="1:15" ht="15.75" customHeight="1" x14ac:dyDescent="0.35">
      <c r="A239" s="1"/>
      <c r="B239" s="6" t="s">
        <v>31</v>
      </c>
      <c r="C239" s="6">
        <v>1189833</v>
      </c>
      <c r="D239" s="7">
        <v>44269</v>
      </c>
      <c r="E239" s="6" t="s">
        <v>28</v>
      </c>
      <c r="F239" s="6" t="s">
        <v>29</v>
      </c>
      <c r="G239" s="6" t="s">
        <v>32</v>
      </c>
      <c r="H239" s="6" t="s">
        <v>22</v>
      </c>
      <c r="I239" s="8">
        <v>0.45</v>
      </c>
      <c r="J239" s="9">
        <v>6250</v>
      </c>
      <c r="K239" s="10">
        <f t="shared" si="0"/>
        <v>2812.5</v>
      </c>
      <c r="L239" s="10">
        <f t="shared" si="1"/>
        <v>562.5</v>
      </c>
      <c r="M239" s="11">
        <v>0.2</v>
      </c>
      <c r="O239" s="1"/>
    </row>
    <row r="240" spans="1:15" ht="15.75" customHeight="1" x14ac:dyDescent="0.35">
      <c r="A240" s="1"/>
      <c r="B240" s="6" t="s">
        <v>31</v>
      </c>
      <c r="C240" s="6">
        <v>1189833</v>
      </c>
      <c r="D240" s="7">
        <v>44301</v>
      </c>
      <c r="E240" s="6" t="s">
        <v>28</v>
      </c>
      <c r="F240" s="6" t="s">
        <v>29</v>
      </c>
      <c r="G240" s="6" t="s">
        <v>32</v>
      </c>
      <c r="H240" s="6" t="s">
        <v>17</v>
      </c>
      <c r="I240" s="8">
        <v>0.45</v>
      </c>
      <c r="J240" s="9">
        <v>8000</v>
      </c>
      <c r="K240" s="10">
        <f t="shared" si="0"/>
        <v>3600</v>
      </c>
      <c r="L240" s="10">
        <f t="shared" si="1"/>
        <v>1440</v>
      </c>
      <c r="M240" s="11">
        <v>0.4</v>
      </c>
      <c r="O240" s="1"/>
    </row>
    <row r="241" spans="1:15" ht="15.75" customHeight="1" x14ac:dyDescent="0.35">
      <c r="A241" s="1"/>
      <c r="B241" s="6" t="s">
        <v>31</v>
      </c>
      <c r="C241" s="6">
        <v>1189833</v>
      </c>
      <c r="D241" s="7">
        <v>44301</v>
      </c>
      <c r="E241" s="6" t="s">
        <v>28</v>
      </c>
      <c r="F241" s="6" t="s">
        <v>29</v>
      </c>
      <c r="G241" s="6" t="s">
        <v>32</v>
      </c>
      <c r="H241" s="6" t="s">
        <v>18</v>
      </c>
      <c r="I241" s="8">
        <v>0.5</v>
      </c>
      <c r="J241" s="9">
        <v>6000</v>
      </c>
      <c r="K241" s="10">
        <f t="shared" si="0"/>
        <v>3000</v>
      </c>
      <c r="L241" s="10">
        <f t="shared" si="1"/>
        <v>750</v>
      </c>
      <c r="M241" s="11">
        <v>0.25</v>
      </c>
      <c r="O241" s="1"/>
    </row>
    <row r="242" spans="1:15" ht="15.75" customHeight="1" x14ac:dyDescent="0.35">
      <c r="A242" s="1"/>
      <c r="B242" s="6" t="s">
        <v>31</v>
      </c>
      <c r="C242" s="6">
        <v>1189833</v>
      </c>
      <c r="D242" s="7">
        <v>44301</v>
      </c>
      <c r="E242" s="6" t="s">
        <v>28</v>
      </c>
      <c r="F242" s="6" t="s">
        <v>29</v>
      </c>
      <c r="G242" s="6" t="s">
        <v>32</v>
      </c>
      <c r="H242" s="6" t="s">
        <v>19</v>
      </c>
      <c r="I242" s="8">
        <v>0.5</v>
      </c>
      <c r="J242" s="9">
        <v>6250</v>
      </c>
      <c r="K242" s="10">
        <f t="shared" si="0"/>
        <v>3125</v>
      </c>
      <c r="L242" s="10">
        <f t="shared" si="1"/>
        <v>1250</v>
      </c>
      <c r="M242" s="11">
        <v>0.4</v>
      </c>
      <c r="O242" s="1"/>
    </row>
    <row r="243" spans="1:15" ht="15.75" customHeight="1" x14ac:dyDescent="0.35">
      <c r="A243" s="1"/>
      <c r="B243" s="6" t="s">
        <v>31</v>
      </c>
      <c r="C243" s="6">
        <v>1189833</v>
      </c>
      <c r="D243" s="7">
        <v>44301</v>
      </c>
      <c r="E243" s="6" t="s">
        <v>28</v>
      </c>
      <c r="F243" s="6" t="s">
        <v>29</v>
      </c>
      <c r="G243" s="6" t="s">
        <v>32</v>
      </c>
      <c r="H243" s="6" t="s">
        <v>20</v>
      </c>
      <c r="I243" s="8">
        <v>0.45</v>
      </c>
      <c r="J243" s="9">
        <v>5250</v>
      </c>
      <c r="K243" s="10">
        <f t="shared" si="0"/>
        <v>2362.5</v>
      </c>
      <c r="L243" s="10">
        <f t="shared" si="1"/>
        <v>826.875</v>
      </c>
      <c r="M243" s="11">
        <v>0.35</v>
      </c>
      <c r="O243" s="1"/>
    </row>
    <row r="244" spans="1:15" ht="15.75" customHeight="1" x14ac:dyDescent="0.35">
      <c r="A244" s="1"/>
      <c r="B244" s="6" t="s">
        <v>31</v>
      </c>
      <c r="C244" s="6">
        <v>1189833</v>
      </c>
      <c r="D244" s="7">
        <v>44301</v>
      </c>
      <c r="E244" s="6" t="s">
        <v>28</v>
      </c>
      <c r="F244" s="6" t="s">
        <v>29</v>
      </c>
      <c r="G244" s="6" t="s">
        <v>32</v>
      </c>
      <c r="H244" s="6" t="s">
        <v>21</v>
      </c>
      <c r="I244" s="8">
        <v>0.5</v>
      </c>
      <c r="J244" s="9">
        <v>4250</v>
      </c>
      <c r="K244" s="10">
        <f t="shared" si="0"/>
        <v>2125</v>
      </c>
      <c r="L244" s="10">
        <f t="shared" si="1"/>
        <v>1168.75</v>
      </c>
      <c r="M244" s="11">
        <v>0.55000000000000004</v>
      </c>
      <c r="O244" s="1"/>
    </row>
    <row r="245" spans="1:15" ht="15.75" customHeight="1" x14ac:dyDescent="0.35">
      <c r="A245" s="1"/>
      <c r="B245" s="6" t="s">
        <v>31</v>
      </c>
      <c r="C245" s="6">
        <v>1189833</v>
      </c>
      <c r="D245" s="7">
        <v>44301</v>
      </c>
      <c r="E245" s="6" t="s">
        <v>28</v>
      </c>
      <c r="F245" s="6" t="s">
        <v>29</v>
      </c>
      <c r="G245" s="6" t="s">
        <v>32</v>
      </c>
      <c r="H245" s="6" t="s">
        <v>22</v>
      </c>
      <c r="I245" s="8">
        <v>0.65</v>
      </c>
      <c r="J245" s="9">
        <v>6000</v>
      </c>
      <c r="K245" s="10">
        <f t="shared" si="0"/>
        <v>3900</v>
      </c>
      <c r="L245" s="10">
        <f t="shared" si="1"/>
        <v>780</v>
      </c>
      <c r="M245" s="11">
        <v>0.2</v>
      </c>
      <c r="O245" s="1"/>
    </row>
    <row r="246" spans="1:15" ht="15.75" customHeight="1" x14ac:dyDescent="0.35">
      <c r="A246" s="1"/>
      <c r="B246" s="6" t="s">
        <v>31</v>
      </c>
      <c r="C246" s="6">
        <v>1189833</v>
      </c>
      <c r="D246" s="7">
        <v>44332</v>
      </c>
      <c r="E246" s="6" t="s">
        <v>28</v>
      </c>
      <c r="F246" s="6" t="s">
        <v>29</v>
      </c>
      <c r="G246" s="6" t="s">
        <v>32</v>
      </c>
      <c r="H246" s="6" t="s">
        <v>17</v>
      </c>
      <c r="I246" s="8">
        <v>0.45</v>
      </c>
      <c r="J246" s="9">
        <v>8000</v>
      </c>
      <c r="K246" s="10">
        <f t="shared" si="0"/>
        <v>3600</v>
      </c>
      <c r="L246" s="10">
        <f t="shared" si="1"/>
        <v>1440</v>
      </c>
      <c r="M246" s="11">
        <v>0.4</v>
      </c>
      <c r="O246" s="1"/>
    </row>
    <row r="247" spans="1:15" ht="15.75" customHeight="1" x14ac:dyDescent="0.35">
      <c r="A247" s="1"/>
      <c r="B247" s="6" t="s">
        <v>31</v>
      </c>
      <c r="C247" s="6">
        <v>1189833</v>
      </c>
      <c r="D247" s="7">
        <v>44332</v>
      </c>
      <c r="E247" s="6" t="s">
        <v>28</v>
      </c>
      <c r="F247" s="6" t="s">
        <v>29</v>
      </c>
      <c r="G247" s="6" t="s">
        <v>32</v>
      </c>
      <c r="H247" s="6" t="s">
        <v>18</v>
      </c>
      <c r="I247" s="8">
        <v>0.5</v>
      </c>
      <c r="J247" s="9">
        <v>6500</v>
      </c>
      <c r="K247" s="10">
        <f t="shared" si="0"/>
        <v>3250</v>
      </c>
      <c r="L247" s="10">
        <f t="shared" si="1"/>
        <v>812.5</v>
      </c>
      <c r="M247" s="11">
        <v>0.25</v>
      </c>
      <c r="O247" s="1"/>
    </row>
    <row r="248" spans="1:15" ht="15.75" customHeight="1" x14ac:dyDescent="0.35">
      <c r="A248" s="1"/>
      <c r="B248" s="6" t="s">
        <v>31</v>
      </c>
      <c r="C248" s="6">
        <v>1189833</v>
      </c>
      <c r="D248" s="7">
        <v>44332</v>
      </c>
      <c r="E248" s="6" t="s">
        <v>28</v>
      </c>
      <c r="F248" s="6" t="s">
        <v>29</v>
      </c>
      <c r="G248" s="6" t="s">
        <v>32</v>
      </c>
      <c r="H248" s="6" t="s">
        <v>19</v>
      </c>
      <c r="I248" s="8">
        <v>0.5</v>
      </c>
      <c r="J248" s="9">
        <v>6500</v>
      </c>
      <c r="K248" s="10">
        <f t="shared" si="0"/>
        <v>3250</v>
      </c>
      <c r="L248" s="10">
        <f t="shared" si="1"/>
        <v>1300</v>
      </c>
      <c r="M248" s="11">
        <v>0.4</v>
      </c>
      <c r="O248" s="1"/>
    </row>
    <row r="249" spans="1:15" ht="15.75" customHeight="1" x14ac:dyDescent="0.35">
      <c r="A249" s="1"/>
      <c r="B249" s="6" t="s">
        <v>31</v>
      </c>
      <c r="C249" s="6">
        <v>1189833</v>
      </c>
      <c r="D249" s="7">
        <v>44332</v>
      </c>
      <c r="E249" s="6" t="s">
        <v>28</v>
      </c>
      <c r="F249" s="6" t="s">
        <v>29</v>
      </c>
      <c r="G249" s="6" t="s">
        <v>32</v>
      </c>
      <c r="H249" s="6" t="s">
        <v>20</v>
      </c>
      <c r="I249" s="8">
        <v>0.45</v>
      </c>
      <c r="J249" s="9">
        <v>5500</v>
      </c>
      <c r="K249" s="10">
        <f t="shared" si="0"/>
        <v>2475</v>
      </c>
      <c r="L249" s="10">
        <f t="shared" si="1"/>
        <v>866.25</v>
      </c>
      <c r="M249" s="11">
        <v>0.35</v>
      </c>
      <c r="O249" s="1"/>
    </row>
    <row r="250" spans="1:15" ht="15.75" customHeight="1" x14ac:dyDescent="0.35">
      <c r="A250" s="1"/>
      <c r="B250" s="6" t="s">
        <v>31</v>
      </c>
      <c r="C250" s="6">
        <v>1189833</v>
      </c>
      <c r="D250" s="7">
        <v>44332</v>
      </c>
      <c r="E250" s="6" t="s">
        <v>28</v>
      </c>
      <c r="F250" s="6" t="s">
        <v>29</v>
      </c>
      <c r="G250" s="6" t="s">
        <v>32</v>
      </c>
      <c r="H250" s="6" t="s">
        <v>21</v>
      </c>
      <c r="I250" s="8">
        <v>0.5</v>
      </c>
      <c r="J250" s="9">
        <v>4500</v>
      </c>
      <c r="K250" s="10">
        <f t="shared" si="0"/>
        <v>2250</v>
      </c>
      <c r="L250" s="10">
        <f t="shared" si="1"/>
        <v>1237.5</v>
      </c>
      <c r="M250" s="11">
        <v>0.55000000000000004</v>
      </c>
      <c r="O250" s="1"/>
    </row>
    <row r="251" spans="1:15" ht="15.75" customHeight="1" x14ac:dyDescent="0.35">
      <c r="A251" s="1"/>
      <c r="B251" s="6" t="s">
        <v>31</v>
      </c>
      <c r="C251" s="6">
        <v>1189833</v>
      </c>
      <c r="D251" s="7">
        <v>44332</v>
      </c>
      <c r="E251" s="6" t="s">
        <v>28</v>
      </c>
      <c r="F251" s="6" t="s">
        <v>29</v>
      </c>
      <c r="G251" s="6" t="s">
        <v>32</v>
      </c>
      <c r="H251" s="6" t="s">
        <v>22</v>
      </c>
      <c r="I251" s="8">
        <v>0.65</v>
      </c>
      <c r="J251" s="9">
        <v>6250</v>
      </c>
      <c r="K251" s="10">
        <f t="shared" si="0"/>
        <v>4062.5</v>
      </c>
      <c r="L251" s="10">
        <f t="shared" si="1"/>
        <v>812.5</v>
      </c>
      <c r="M251" s="11">
        <v>0.2</v>
      </c>
      <c r="O251" s="1"/>
    </row>
    <row r="252" spans="1:15" ht="15.75" customHeight="1" x14ac:dyDescent="0.35">
      <c r="A252" s="1"/>
      <c r="B252" s="6" t="s">
        <v>31</v>
      </c>
      <c r="C252" s="6">
        <v>1189833</v>
      </c>
      <c r="D252" s="7">
        <v>44362</v>
      </c>
      <c r="E252" s="6" t="s">
        <v>28</v>
      </c>
      <c r="F252" s="6" t="s">
        <v>29</v>
      </c>
      <c r="G252" s="6" t="s">
        <v>32</v>
      </c>
      <c r="H252" s="6" t="s">
        <v>17</v>
      </c>
      <c r="I252" s="8">
        <v>0.45</v>
      </c>
      <c r="J252" s="9">
        <v>9000</v>
      </c>
      <c r="K252" s="10">
        <f t="shared" si="0"/>
        <v>4050</v>
      </c>
      <c r="L252" s="10">
        <f t="shared" si="1"/>
        <v>1620</v>
      </c>
      <c r="M252" s="11">
        <v>0.4</v>
      </c>
      <c r="O252" s="1"/>
    </row>
    <row r="253" spans="1:15" ht="15.75" customHeight="1" x14ac:dyDescent="0.35">
      <c r="A253" s="1"/>
      <c r="B253" s="6" t="s">
        <v>31</v>
      </c>
      <c r="C253" s="6">
        <v>1189833</v>
      </c>
      <c r="D253" s="7">
        <v>44362</v>
      </c>
      <c r="E253" s="6" t="s">
        <v>28</v>
      </c>
      <c r="F253" s="6" t="s">
        <v>29</v>
      </c>
      <c r="G253" s="6" t="s">
        <v>32</v>
      </c>
      <c r="H253" s="6" t="s">
        <v>18</v>
      </c>
      <c r="I253" s="8">
        <v>0.5</v>
      </c>
      <c r="J253" s="9">
        <v>7500</v>
      </c>
      <c r="K253" s="10">
        <f t="shared" si="0"/>
        <v>3750</v>
      </c>
      <c r="L253" s="10">
        <f t="shared" si="1"/>
        <v>937.5</v>
      </c>
      <c r="M253" s="11">
        <v>0.25</v>
      </c>
      <c r="O253" s="1"/>
    </row>
    <row r="254" spans="1:15" ht="15.75" customHeight="1" x14ac:dyDescent="0.35">
      <c r="A254" s="1"/>
      <c r="B254" s="6" t="s">
        <v>31</v>
      </c>
      <c r="C254" s="6">
        <v>1189833</v>
      </c>
      <c r="D254" s="7">
        <v>44362</v>
      </c>
      <c r="E254" s="6" t="s">
        <v>28</v>
      </c>
      <c r="F254" s="6" t="s">
        <v>29</v>
      </c>
      <c r="G254" s="6" t="s">
        <v>32</v>
      </c>
      <c r="H254" s="6" t="s">
        <v>19</v>
      </c>
      <c r="I254" s="8">
        <v>0.5</v>
      </c>
      <c r="J254" s="9">
        <v>7500</v>
      </c>
      <c r="K254" s="10">
        <f t="shared" si="0"/>
        <v>3750</v>
      </c>
      <c r="L254" s="10">
        <f t="shared" si="1"/>
        <v>1500</v>
      </c>
      <c r="M254" s="11">
        <v>0.4</v>
      </c>
      <c r="O254" s="1"/>
    </row>
    <row r="255" spans="1:15" ht="15.75" customHeight="1" x14ac:dyDescent="0.35">
      <c r="A255" s="1"/>
      <c r="B255" s="6" t="s">
        <v>31</v>
      </c>
      <c r="C255" s="6">
        <v>1189833</v>
      </c>
      <c r="D255" s="7">
        <v>44362</v>
      </c>
      <c r="E255" s="6" t="s">
        <v>28</v>
      </c>
      <c r="F255" s="6" t="s">
        <v>29</v>
      </c>
      <c r="G255" s="6" t="s">
        <v>32</v>
      </c>
      <c r="H255" s="6" t="s">
        <v>20</v>
      </c>
      <c r="I255" s="8">
        <v>0.45</v>
      </c>
      <c r="J255" s="9">
        <v>6250</v>
      </c>
      <c r="K255" s="10">
        <f t="shared" si="0"/>
        <v>2812.5</v>
      </c>
      <c r="L255" s="10">
        <f t="shared" si="1"/>
        <v>984.37499999999989</v>
      </c>
      <c r="M255" s="11">
        <v>0.35</v>
      </c>
      <c r="O255" s="1"/>
    </row>
    <row r="256" spans="1:15" ht="15.75" customHeight="1" x14ac:dyDescent="0.35">
      <c r="A256" s="1"/>
      <c r="B256" s="6" t="s">
        <v>31</v>
      </c>
      <c r="C256" s="6">
        <v>1189833</v>
      </c>
      <c r="D256" s="7">
        <v>44362</v>
      </c>
      <c r="E256" s="6" t="s">
        <v>28</v>
      </c>
      <c r="F256" s="6" t="s">
        <v>29</v>
      </c>
      <c r="G256" s="6" t="s">
        <v>32</v>
      </c>
      <c r="H256" s="6" t="s">
        <v>21</v>
      </c>
      <c r="I256" s="8">
        <v>0.5</v>
      </c>
      <c r="J256" s="9">
        <v>5000</v>
      </c>
      <c r="K256" s="10">
        <f t="shared" si="0"/>
        <v>2500</v>
      </c>
      <c r="L256" s="10">
        <f t="shared" si="1"/>
        <v>1375</v>
      </c>
      <c r="M256" s="11">
        <v>0.55000000000000004</v>
      </c>
      <c r="O256" s="1"/>
    </row>
    <row r="257" spans="1:15" ht="15.75" customHeight="1" x14ac:dyDescent="0.35">
      <c r="A257" s="1"/>
      <c r="B257" s="6" t="s">
        <v>31</v>
      </c>
      <c r="C257" s="6">
        <v>1189833</v>
      </c>
      <c r="D257" s="7">
        <v>44362</v>
      </c>
      <c r="E257" s="6" t="s">
        <v>28</v>
      </c>
      <c r="F257" s="6" t="s">
        <v>29</v>
      </c>
      <c r="G257" s="6" t="s">
        <v>32</v>
      </c>
      <c r="H257" s="6" t="s">
        <v>22</v>
      </c>
      <c r="I257" s="8">
        <v>0.65</v>
      </c>
      <c r="J257" s="9">
        <v>8000</v>
      </c>
      <c r="K257" s="10">
        <f t="shared" si="0"/>
        <v>5200</v>
      </c>
      <c r="L257" s="10">
        <f t="shared" si="1"/>
        <v>1040</v>
      </c>
      <c r="M257" s="11">
        <v>0.2</v>
      </c>
      <c r="O257" s="1"/>
    </row>
    <row r="258" spans="1:15" ht="15.75" customHeight="1" x14ac:dyDescent="0.35">
      <c r="A258" s="1"/>
      <c r="B258" s="6" t="s">
        <v>31</v>
      </c>
      <c r="C258" s="6">
        <v>1189833</v>
      </c>
      <c r="D258" s="7">
        <v>44391</v>
      </c>
      <c r="E258" s="6" t="s">
        <v>28</v>
      </c>
      <c r="F258" s="6" t="s">
        <v>29</v>
      </c>
      <c r="G258" s="6" t="s">
        <v>32</v>
      </c>
      <c r="H258" s="6" t="s">
        <v>17</v>
      </c>
      <c r="I258" s="8">
        <v>0.45</v>
      </c>
      <c r="J258" s="9">
        <v>9500</v>
      </c>
      <c r="K258" s="10">
        <f t="shared" si="0"/>
        <v>4275</v>
      </c>
      <c r="L258" s="10">
        <f t="shared" si="1"/>
        <v>1710</v>
      </c>
      <c r="M258" s="11">
        <v>0.4</v>
      </c>
      <c r="O258" s="1"/>
    </row>
    <row r="259" spans="1:15" ht="15.75" customHeight="1" x14ac:dyDescent="0.35">
      <c r="A259" s="1"/>
      <c r="B259" s="6" t="s">
        <v>31</v>
      </c>
      <c r="C259" s="6">
        <v>1189833</v>
      </c>
      <c r="D259" s="7">
        <v>44391</v>
      </c>
      <c r="E259" s="6" t="s">
        <v>28</v>
      </c>
      <c r="F259" s="6" t="s">
        <v>29</v>
      </c>
      <c r="G259" s="6" t="s">
        <v>32</v>
      </c>
      <c r="H259" s="6" t="s">
        <v>18</v>
      </c>
      <c r="I259" s="8">
        <v>0.5</v>
      </c>
      <c r="J259" s="9">
        <v>8000</v>
      </c>
      <c r="K259" s="10">
        <f t="shared" si="0"/>
        <v>4000</v>
      </c>
      <c r="L259" s="10">
        <f t="shared" si="1"/>
        <v>1000</v>
      </c>
      <c r="M259" s="11">
        <v>0.25</v>
      </c>
      <c r="O259" s="1"/>
    </row>
    <row r="260" spans="1:15" ht="15.75" customHeight="1" x14ac:dyDescent="0.35">
      <c r="A260" s="1"/>
      <c r="B260" s="6" t="s">
        <v>31</v>
      </c>
      <c r="C260" s="6">
        <v>1189833</v>
      </c>
      <c r="D260" s="7">
        <v>44391</v>
      </c>
      <c r="E260" s="6" t="s">
        <v>28</v>
      </c>
      <c r="F260" s="6" t="s">
        <v>29</v>
      </c>
      <c r="G260" s="6" t="s">
        <v>32</v>
      </c>
      <c r="H260" s="6" t="s">
        <v>19</v>
      </c>
      <c r="I260" s="8">
        <v>0.5</v>
      </c>
      <c r="J260" s="9">
        <v>7500</v>
      </c>
      <c r="K260" s="10">
        <f t="shared" si="0"/>
        <v>3750</v>
      </c>
      <c r="L260" s="10">
        <f t="shared" si="1"/>
        <v>1500</v>
      </c>
      <c r="M260" s="11">
        <v>0.4</v>
      </c>
      <c r="O260" s="1"/>
    </row>
    <row r="261" spans="1:15" ht="15.75" customHeight="1" x14ac:dyDescent="0.35">
      <c r="A261" s="1"/>
      <c r="B261" s="6" t="s">
        <v>31</v>
      </c>
      <c r="C261" s="6">
        <v>1189833</v>
      </c>
      <c r="D261" s="7">
        <v>44391</v>
      </c>
      <c r="E261" s="6" t="s">
        <v>28</v>
      </c>
      <c r="F261" s="6" t="s">
        <v>29</v>
      </c>
      <c r="G261" s="6" t="s">
        <v>32</v>
      </c>
      <c r="H261" s="6" t="s">
        <v>20</v>
      </c>
      <c r="I261" s="8">
        <v>0.45</v>
      </c>
      <c r="J261" s="9">
        <v>6500</v>
      </c>
      <c r="K261" s="10">
        <f t="shared" ref="K261:K515" si="2">I261*J261</f>
        <v>2925</v>
      </c>
      <c r="L261" s="10">
        <f t="shared" ref="L261:L515" si="3">K261*M261</f>
        <v>1023.7499999999999</v>
      </c>
      <c r="M261" s="11">
        <v>0.35</v>
      </c>
      <c r="O261" s="1"/>
    </row>
    <row r="262" spans="1:15" ht="15.75" customHeight="1" x14ac:dyDescent="0.35">
      <c r="A262" s="1"/>
      <c r="B262" s="6" t="s">
        <v>31</v>
      </c>
      <c r="C262" s="6">
        <v>1189833</v>
      </c>
      <c r="D262" s="7">
        <v>44391</v>
      </c>
      <c r="E262" s="6" t="s">
        <v>28</v>
      </c>
      <c r="F262" s="6" t="s">
        <v>29</v>
      </c>
      <c r="G262" s="6" t="s">
        <v>32</v>
      </c>
      <c r="H262" s="6" t="s">
        <v>21</v>
      </c>
      <c r="I262" s="8">
        <v>0.5</v>
      </c>
      <c r="J262" s="9">
        <v>7000</v>
      </c>
      <c r="K262" s="10">
        <f t="shared" si="2"/>
        <v>3500</v>
      </c>
      <c r="L262" s="10">
        <f t="shared" si="3"/>
        <v>1925.0000000000002</v>
      </c>
      <c r="M262" s="11">
        <v>0.55000000000000004</v>
      </c>
      <c r="O262" s="1"/>
    </row>
    <row r="263" spans="1:15" ht="15.75" customHeight="1" x14ac:dyDescent="0.35">
      <c r="A263" s="1"/>
      <c r="B263" s="6" t="s">
        <v>31</v>
      </c>
      <c r="C263" s="6">
        <v>1189833</v>
      </c>
      <c r="D263" s="7">
        <v>44391</v>
      </c>
      <c r="E263" s="6" t="s">
        <v>28</v>
      </c>
      <c r="F263" s="6" t="s">
        <v>29</v>
      </c>
      <c r="G263" s="6" t="s">
        <v>32</v>
      </c>
      <c r="H263" s="6" t="s">
        <v>22</v>
      </c>
      <c r="I263" s="8">
        <v>0.65</v>
      </c>
      <c r="J263" s="9">
        <v>7000</v>
      </c>
      <c r="K263" s="10">
        <f t="shared" si="2"/>
        <v>4550</v>
      </c>
      <c r="L263" s="10">
        <f t="shared" si="3"/>
        <v>910</v>
      </c>
      <c r="M263" s="11">
        <v>0.2</v>
      </c>
      <c r="O263" s="1"/>
    </row>
    <row r="264" spans="1:15" ht="15.75" customHeight="1" x14ac:dyDescent="0.35">
      <c r="A264" s="1"/>
      <c r="B264" s="6" t="s">
        <v>31</v>
      </c>
      <c r="C264" s="6">
        <v>1189833</v>
      </c>
      <c r="D264" s="7">
        <v>44423</v>
      </c>
      <c r="E264" s="6" t="s">
        <v>28</v>
      </c>
      <c r="F264" s="6" t="s">
        <v>29</v>
      </c>
      <c r="G264" s="6" t="s">
        <v>32</v>
      </c>
      <c r="H264" s="6" t="s">
        <v>17</v>
      </c>
      <c r="I264" s="8">
        <v>0.5</v>
      </c>
      <c r="J264" s="9">
        <v>9000</v>
      </c>
      <c r="K264" s="10">
        <f t="shared" si="2"/>
        <v>4500</v>
      </c>
      <c r="L264" s="10">
        <f t="shared" si="3"/>
        <v>1800</v>
      </c>
      <c r="M264" s="11">
        <v>0.4</v>
      </c>
      <c r="O264" s="1"/>
    </row>
    <row r="265" spans="1:15" ht="15.75" customHeight="1" x14ac:dyDescent="0.35">
      <c r="A265" s="1"/>
      <c r="B265" s="6" t="s">
        <v>31</v>
      </c>
      <c r="C265" s="6">
        <v>1189833</v>
      </c>
      <c r="D265" s="7">
        <v>44423</v>
      </c>
      <c r="E265" s="6" t="s">
        <v>28</v>
      </c>
      <c r="F265" s="6" t="s">
        <v>29</v>
      </c>
      <c r="G265" s="6" t="s">
        <v>32</v>
      </c>
      <c r="H265" s="6" t="s">
        <v>18</v>
      </c>
      <c r="I265" s="8">
        <v>0.55000000000000004</v>
      </c>
      <c r="J265" s="9">
        <v>8500</v>
      </c>
      <c r="K265" s="10">
        <f t="shared" si="2"/>
        <v>4675</v>
      </c>
      <c r="L265" s="10">
        <f t="shared" si="3"/>
        <v>1168.75</v>
      </c>
      <c r="M265" s="11">
        <v>0.25</v>
      </c>
      <c r="O265" s="1"/>
    </row>
    <row r="266" spans="1:15" ht="15.75" customHeight="1" x14ac:dyDescent="0.35">
      <c r="A266" s="1"/>
      <c r="B266" s="6" t="s">
        <v>31</v>
      </c>
      <c r="C266" s="6">
        <v>1189833</v>
      </c>
      <c r="D266" s="7">
        <v>44423</v>
      </c>
      <c r="E266" s="6" t="s">
        <v>28</v>
      </c>
      <c r="F266" s="6" t="s">
        <v>29</v>
      </c>
      <c r="G266" s="6" t="s">
        <v>32</v>
      </c>
      <c r="H266" s="6" t="s">
        <v>19</v>
      </c>
      <c r="I266" s="8">
        <v>0.5</v>
      </c>
      <c r="J266" s="9">
        <v>7250</v>
      </c>
      <c r="K266" s="10">
        <f t="shared" si="2"/>
        <v>3625</v>
      </c>
      <c r="L266" s="10">
        <f t="shared" si="3"/>
        <v>1450</v>
      </c>
      <c r="M266" s="11">
        <v>0.4</v>
      </c>
      <c r="O266" s="1"/>
    </row>
    <row r="267" spans="1:15" ht="15.75" customHeight="1" x14ac:dyDescent="0.35">
      <c r="A267" s="1"/>
      <c r="B267" s="6" t="s">
        <v>31</v>
      </c>
      <c r="C267" s="6">
        <v>1189833</v>
      </c>
      <c r="D267" s="7">
        <v>44423</v>
      </c>
      <c r="E267" s="6" t="s">
        <v>28</v>
      </c>
      <c r="F267" s="6" t="s">
        <v>29</v>
      </c>
      <c r="G267" s="6" t="s">
        <v>32</v>
      </c>
      <c r="H267" s="6" t="s">
        <v>20</v>
      </c>
      <c r="I267" s="8">
        <v>0.5</v>
      </c>
      <c r="J267" s="9">
        <v>6750</v>
      </c>
      <c r="K267" s="10">
        <f t="shared" si="2"/>
        <v>3375</v>
      </c>
      <c r="L267" s="10">
        <f t="shared" si="3"/>
        <v>1181.25</v>
      </c>
      <c r="M267" s="11">
        <v>0.35</v>
      </c>
      <c r="O267" s="1"/>
    </row>
    <row r="268" spans="1:15" ht="15.75" customHeight="1" x14ac:dyDescent="0.35">
      <c r="A268" s="1"/>
      <c r="B268" s="6" t="s">
        <v>31</v>
      </c>
      <c r="C268" s="6">
        <v>1189833</v>
      </c>
      <c r="D268" s="7">
        <v>44423</v>
      </c>
      <c r="E268" s="6" t="s">
        <v>28</v>
      </c>
      <c r="F268" s="6" t="s">
        <v>29</v>
      </c>
      <c r="G268" s="6" t="s">
        <v>32</v>
      </c>
      <c r="H268" s="6" t="s">
        <v>21</v>
      </c>
      <c r="I268" s="8">
        <v>0.6</v>
      </c>
      <c r="J268" s="9">
        <v>6750</v>
      </c>
      <c r="K268" s="10">
        <f t="shared" si="2"/>
        <v>4050</v>
      </c>
      <c r="L268" s="10">
        <f t="shared" si="3"/>
        <v>2227.5</v>
      </c>
      <c r="M268" s="11">
        <v>0.55000000000000004</v>
      </c>
      <c r="O268" s="1"/>
    </row>
    <row r="269" spans="1:15" ht="15.75" customHeight="1" x14ac:dyDescent="0.35">
      <c r="A269" s="1"/>
      <c r="B269" s="6" t="s">
        <v>31</v>
      </c>
      <c r="C269" s="6">
        <v>1189833</v>
      </c>
      <c r="D269" s="7">
        <v>44423</v>
      </c>
      <c r="E269" s="6" t="s">
        <v>28</v>
      </c>
      <c r="F269" s="6" t="s">
        <v>29</v>
      </c>
      <c r="G269" s="6" t="s">
        <v>32</v>
      </c>
      <c r="H269" s="6" t="s">
        <v>22</v>
      </c>
      <c r="I269" s="8">
        <v>0.65</v>
      </c>
      <c r="J269" s="9">
        <v>6500</v>
      </c>
      <c r="K269" s="10">
        <f t="shared" si="2"/>
        <v>4225</v>
      </c>
      <c r="L269" s="10">
        <f t="shared" si="3"/>
        <v>845</v>
      </c>
      <c r="M269" s="11">
        <v>0.2</v>
      </c>
      <c r="O269" s="1"/>
    </row>
    <row r="270" spans="1:15" ht="15.75" customHeight="1" x14ac:dyDescent="0.35">
      <c r="A270" s="1"/>
      <c r="B270" s="6" t="s">
        <v>31</v>
      </c>
      <c r="C270" s="6">
        <v>1189833</v>
      </c>
      <c r="D270" s="7">
        <v>44455</v>
      </c>
      <c r="E270" s="6" t="s">
        <v>28</v>
      </c>
      <c r="F270" s="6" t="s">
        <v>29</v>
      </c>
      <c r="G270" s="6" t="s">
        <v>32</v>
      </c>
      <c r="H270" s="6" t="s">
        <v>17</v>
      </c>
      <c r="I270" s="8">
        <v>0.5</v>
      </c>
      <c r="J270" s="9">
        <v>8500</v>
      </c>
      <c r="K270" s="10">
        <f t="shared" si="2"/>
        <v>4250</v>
      </c>
      <c r="L270" s="10">
        <f t="shared" si="3"/>
        <v>1700</v>
      </c>
      <c r="M270" s="11">
        <v>0.4</v>
      </c>
      <c r="O270" s="1"/>
    </row>
    <row r="271" spans="1:15" ht="15.75" customHeight="1" x14ac:dyDescent="0.35">
      <c r="A271" s="1"/>
      <c r="B271" s="6" t="s">
        <v>31</v>
      </c>
      <c r="C271" s="6">
        <v>1189833</v>
      </c>
      <c r="D271" s="7">
        <v>44455</v>
      </c>
      <c r="E271" s="6" t="s">
        <v>28</v>
      </c>
      <c r="F271" s="6" t="s">
        <v>29</v>
      </c>
      <c r="G271" s="6" t="s">
        <v>32</v>
      </c>
      <c r="H271" s="6" t="s">
        <v>18</v>
      </c>
      <c r="I271" s="8">
        <v>0.55000000000000004</v>
      </c>
      <c r="J271" s="9">
        <v>8500</v>
      </c>
      <c r="K271" s="10">
        <f t="shared" si="2"/>
        <v>4675</v>
      </c>
      <c r="L271" s="10">
        <f t="shared" si="3"/>
        <v>1168.75</v>
      </c>
      <c r="M271" s="11">
        <v>0.25</v>
      </c>
      <c r="O271" s="1"/>
    </row>
    <row r="272" spans="1:15" ht="15.75" customHeight="1" x14ac:dyDescent="0.35">
      <c r="A272" s="1"/>
      <c r="B272" s="6" t="s">
        <v>31</v>
      </c>
      <c r="C272" s="6">
        <v>1189833</v>
      </c>
      <c r="D272" s="7">
        <v>44455</v>
      </c>
      <c r="E272" s="6" t="s">
        <v>28</v>
      </c>
      <c r="F272" s="6" t="s">
        <v>29</v>
      </c>
      <c r="G272" s="6" t="s">
        <v>32</v>
      </c>
      <c r="H272" s="6" t="s">
        <v>19</v>
      </c>
      <c r="I272" s="8">
        <v>0.5</v>
      </c>
      <c r="J272" s="9">
        <v>7000</v>
      </c>
      <c r="K272" s="10">
        <f t="shared" si="2"/>
        <v>3500</v>
      </c>
      <c r="L272" s="10">
        <f t="shared" si="3"/>
        <v>1400</v>
      </c>
      <c r="M272" s="11">
        <v>0.4</v>
      </c>
      <c r="O272" s="1"/>
    </row>
    <row r="273" spans="1:15" ht="15.75" customHeight="1" x14ac:dyDescent="0.35">
      <c r="A273" s="1"/>
      <c r="B273" s="6" t="s">
        <v>31</v>
      </c>
      <c r="C273" s="6">
        <v>1189833</v>
      </c>
      <c r="D273" s="7">
        <v>44455</v>
      </c>
      <c r="E273" s="6" t="s">
        <v>28</v>
      </c>
      <c r="F273" s="6" t="s">
        <v>29</v>
      </c>
      <c r="G273" s="6" t="s">
        <v>32</v>
      </c>
      <c r="H273" s="6" t="s">
        <v>20</v>
      </c>
      <c r="I273" s="8">
        <v>0.5</v>
      </c>
      <c r="J273" s="9">
        <v>6500</v>
      </c>
      <c r="K273" s="10">
        <f t="shared" si="2"/>
        <v>3250</v>
      </c>
      <c r="L273" s="10">
        <f t="shared" si="3"/>
        <v>1137.5</v>
      </c>
      <c r="M273" s="11">
        <v>0.35</v>
      </c>
      <c r="O273" s="1"/>
    </row>
    <row r="274" spans="1:15" ht="15.75" customHeight="1" x14ac:dyDescent="0.35">
      <c r="A274" s="1"/>
      <c r="B274" s="6" t="s">
        <v>31</v>
      </c>
      <c r="C274" s="6">
        <v>1189833</v>
      </c>
      <c r="D274" s="7">
        <v>44455</v>
      </c>
      <c r="E274" s="6" t="s">
        <v>28</v>
      </c>
      <c r="F274" s="6" t="s">
        <v>29</v>
      </c>
      <c r="G274" s="6" t="s">
        <v>32</v>
      </c>
      <c r="H274" s="6" t="s">
        <v>21</v>
      </c>
      <c r="I274" s="8">
        <v>0.6</v>
      </c>
      <c r="J274" s="9">
        <v>6500</v>
      </c>
      <c r="K274" s="10">
        <f t="shared" si="2"/>
        <v>3900</v>
      </c>
      <c r="L274" s="10">
        <f t="shared" si="3"/>
        <v>2145</v>
      </c>
      <c r="M274" s="11">
        <v>0.55000000000000004</v>
      </c>
      <c r="O274" s="1"/>
    </row>
    <row r="275" spans="1:15" ht="15.75" customHeight="1" x14ac:dyDescent="0.35">
      <c r="A275" s="1"/>
      <c r="B275" s="6" t="s">
        <v>31</v>
      </c>
      <c r="C275" s="6">
        <v>1189833</v>
      </c>
      <c r="D275" s="7">
        <v>44455</v>
      </c>
      <c r="E275" s="6" t="s">
        <v>28</v>
      </c>
      <c r="F275" s="6" t="s">
        <v>29</v>
      </c>
      <c r="G275" s="6" t="s">
        <v>32</v>
      </c>
      <c r="H275" s="6" t="s">
        <v>22</v>
      </c>
      <c r="I275" s="8">
        <v>0.65</v>
      </c>
      <c r="J275" s="9">
        <v>7000</v>
      </c>
      <c r="K275" s="10">
        <f t="shared" si="2"/>
        <v>4550</v>
      </c>
      <c r="L275" s="10">
        <f t="shared" si="3"/>
        <v>910</v>
      </c>
      <c r="M275" s="11">
        <v>0.2</v>
      </c>
      <c r="O275" s="1"/>
    </row>
    <row r="276" spans="1:15" ht="15.75" customHeight="1" x14ac:dyDescent="0.35">
      <c r="A276" s="1"/>
      <c r="B276" s="6" t="s">
        <v>31</v>
      </c>
      <c r="C276" s="6">
        <v>1189833</v>
      </c>
      <c r="D276" s="7">
        <v>44484</v>
      </c>
      <c r="E276" s="6" t="s">
        <v>28</v>
      </c>
      <c r="F276" s="6" t="s">
        <v>29</v>
      </c>
      <c r="G276" s="6" t="s">
        <v>32</v>
      </c>
      <c r="H276" s="6" t="s">
        <v>17</v>
      </c>
      <c r="I276" s="8">
        <v>0.5</v>
      </c>
      <c r="J276" s="9">
        <v>8000</v>
      </c>
      <c r="K276" s="10">
        <f t="shared" si="2"/>
        <v>4000</v>
      </c>
      <c r="L276" s="10">
        <f t="shared" si="3"/>
        <v>1600</v>
      </c>
      <c r="M276" s="11">
        <v>0.4</v>
      </c>
      <c r="O276" s="1"/>
    </row>
    <row r="277" spans="1:15" ht="15.75" customHeight="1" x14ac:dyDescent="0.35">
      <c r="A277" s="1"/>
      <c r="B277" s="6" t="s">
        <v>31</v>
      </c>
      <c r="C277" s="6">
        <v>1189833</v>
      </c>
      <c r="D277" s="7">
        <v>44484</v>
      </c>
      <c r="E277" s="6" t="s">
        <v>28</v>
      </c>
      <c r="F277" s="6" t="s">
        <v>29</v>
      </c>
      <c r="G277" s="6" t="s">
        <v>32</v>
      </c>
      <c r="H277" s="6" t="s">
        <v>18</v>
      </c>
      <c r="I277" s="8">
        <v>0.55000000000000004</v>
      </c>
      <c r="J277" s="9">
        <v>8000</v>
      </c>
      <c r="K277" s="10">
        <f t="shared" si="2"/>
        <v>4400</v>
      </c>
      <c r="L277" s="10">
        <f t="shared" si="3"/>
        <v>1100</v>
      </c>
      <c r="M277" s="11">
        <v>0.25</v>
      </c>
      <c r="O277" s="1"/>
    </row>
    <row r="278" spans="1:15" ht="15.75" customHeight="1" x14ac:dyDescent="0.35">
      <c r="A278" s="1"/>
      <c r="B278" s="6" t="s">
        <v>31</v>
      </c>
      <c r="C278" s="6">
        <v>1189833</v>
      </c>
      <c r="D278" s="7">
        <v>44484</v>
      </c>
      <c r="E278" s="6" t="s">
        <v>28</v>
      </c>
      <c r="F278" s="6" t="s">
        <v>29</v>
      </c>
      <c r="G278" s="6" t="s">
        <v>32</v>
      </c>
      <c r="H278" s="6" t="s">
        <v>19</v>
      </c>
      <c r="I278" s="8">
        <v>0.5</v>
      </c>
      <c r="J278" s="9">
        <v>6500</v>
      </c>
      <c r="K278" s="10">
        <f t="shared" si="2"/>
        <v>3250</v>
      </c>
      <c r="L278" s="10">
        <f t="shared" si="3"/>
        <v>1300</v>
      </c>
      <c r="M278" s="11">
        <v>0.4</v>
      </c>
      <c r="O278" s="1"/>
    </row>
    <row r="279" spans="1:15" ht="15.75" customHeight="1" x14ac:dyDescent="0.35">
      <c r="A279" s="1"/>
      <c r="B279" s="6" t="s">
        <v>31</v>
      </c>
      <c r="C279" s="6">
        <v>1189833</v>
      </c>
      <c r="D279" s="7">
        <v>44484</v>
      </c>
      <c r="E279" s="6" t="s">
        <v>28</v>
      </c>
      <c r="F279" s="6" t="s">
        <v>29</v>
      </c>
      <c r="G279" s="6" t="s">
        <v>32</v>
      </c>
      <c r="H279" s="6" t="s">
        <v>20</v>
      </c>
      <c r="I279" s="8">
        <v>0.5</v>
      </c>
      <c r="J279" s="9">
        <v>6250</v>
      </c>
      <c r="K279" s="10">
        <f t="shared" si="2"/>
        <v>3125</v>
      </c>
      <c r="L279" s="10">
        <f t="shared" si="3"/>
        <v>1093.75</v>
      </c>
      <c r="M279" s="11">
        <v>0.35</v>
      </c>
      <c r="O279" s="1"/>
    </row>
    <row r="280" spans="1:15" ht="15.75" customHeight="1" x14ac:dyDescent="0.35">
      <c r="A280" s="1"/>
      <c r="B280" s="6" t="s">
        <v>31</v>
      </c>
      <c r="C280" s="6">
        <v>1189833</v>
      </c>
      <c r="D280" s="7">
        <v>44484</v>
      </c>
      <c r="E280" s="6" t="s">
        <v>28</v>
      </c>
      <c r="F280" s="6" t="s">
        <v>29</v>
      </c>
      <c r="G280" s="6" t="s">
        <v>32</v>
      </c>
      <c r="H280" s="6" t="s">
        <v>21</v>
      </c>
      <c r="I280" s="8">
        <v>0.6</v>
      </c>
      <c r="J280" s="9">
        <v>6000</v>
      </c>
      <c r="K280" s="10">
        <f t="shared" si="2"/>
        <v>3600</v>
      </c>
      <c r="L280" s="10">
        <f t="shared" si="3"/>
        <v>1980.0000000000002</v>
      </c>
      <c r="M280" s="11">
        <v>0.55000000000000004</v>
      </c>
      <c r="O280" s="1"/>
    </row>
    <row r="281" spans="1:15" ht="15.75" customHeight="1" x14ac:dyDescent="0.35">
      <c r="A281" s="1"/>
      <c r="B281" s="6" t="s">
        <v>31</v>
      </c>
      <c r="C281" s="6">
        <v>1189833</v>
      </c>
      <c r="D281" s="7">
        <v>44484</v>
      </c>
      <c r="E281" s="6" t="s">
        <v>28</v>
      </c>
      <c r="F281" s="6" t="s">
        <v>29</v>
      </c>
      <c r="G281" s="6" t="s">
        <v>32</v>
      </c>
      <c r="H281" s="6" t="s">
        <v>22</v>
      </c>
      <c r="I281" s="8">
        <v>0.65</v>
      </c>
      <c r="J281" s="9">
        <v>6500</v>
      </c>
      <c r="K281" s="10">
        <f t="shared" si="2"/>
        <v>4225</v>
      </c>
      <c r="L281" s="10">
        <f t="shared" si="3"/>
        <v>845</v>
      </c>
      <c r="M281" s="11">
        <v>0.2</v>
      </c>
      <c r="O281" s="1"/>
    </row>
    <row r="282" spans="1:15" ht="15.75" customHeight="1" x14ac:dyDescent="0.35">
      <c r="A282" s="1"/>
      <c r="B282" s="6" t="s">
        <v>31</v>
      </c>
      <c r="C282" s="6">
        <v>1189833</v>
      </c>
      <c r="D282" s="7">
        <v>44515</v>
      </c>
      <c r="E282" s="6" t="s">
        <v>28</v>
      </c>
      <c r="F282" s="6" t="s">
        <v>29</v>
      </c>
      <c r="G282" s="6" t="s">
        <v>32</v>
      </c>
      <c r="H282" s="6" t="s">
        <v>17</v>
      </c>
      <c r="I282" s="8">
        <v>0.5</v>
      </c>
      <c r="J282" s="9">
        <v>8250</v>
      </c>
      <c r="K282" s="10">
        <f t="shared" si="2"/>
        <v>4125</v>
      </c>
      <c r="L282" s="10">
        <f t="shared" si="3"/>
        <v>1650</v>
      </c>
      <c r="M282" s="11">
        <v>0.4</v>
      </c>
      <c r="O282" s="1"/>
    </row>
    <row r="283" spans="1:15" ht="15.75" customHeight="1" x14ac:dyDescent="0.35">
      <c r="A283" s="1"/>
      <c r="B283" s="6" t="s">
        <v>31</v>
      </c>
      <c r="C283" s="6">
        <v>1189833</v>
      </c>
      <c r="D283" s="7">
        <v>44515</v>
      </c>
      <c r="E283" s="6" t="s">
        <v>28</v>
      </c>
      <c r="F283" s="6" t="s">
        <v>29</v>
      </c>
      <c r="G283" s="6" t="s">
        <v>32</v>
      </c>
      <c r="H283" s="6" t="s">
        <v>18</v>
      </c>
      <c r="I283" s="8">
        <v>0.55000000000000004</v>
      </c>
      <c r="J283" s="9">
        <v>8250</v>
      </c>
      <c r="K283" s="10">
        <f t="shared" si="2"/>
        <v>4537.5</v>
      </c>
      <c r="L283" s="10">
        <f t="shared" si="3"/>
        <v>1134.375</v>
      </c>
      <c r="M283" s="11">
        <v>0.25</v>
      </c>
      <c r="O283" s="1"/>
    </row>
    <row r="284" spans="1:15" ht="15.75" customHeight="1" x14ac:dyDescent="0.35">
      <c r="A284" s="1"/>
      <c r="B284" s="6" t="s">
        <v>31</v>
      </c>
      <c r="C284" s="6">
        <v>1189833</v>
      </c>
      <c r="D284" s="7">
        <v>44515</v>
      </c>
      <c r="E284" s="6" t="s">
        <v>28</v>
      </c>
      <c r="F284" s="6" t="s">
        <v>29</v>
      </c>
      <c r="G284" s="6" t="s">
        <v>32</v>
      </c>
      <c r="H284" s="6" t="s">
        <v>19</v>
      </c>
      <c r="I284" s="8">
        <v>0.5</v>
      </c>
      <c r="J284" s="9">
        <v>6750</v>
      </c>
      <c r="K284" s="10">
        <f t="shared" si="2"/>
        <v>3375</v>
      </c>
      <c r="L284" s="10">
        <f t="shared" si="3"/>
        <v>1350</v>
      </c>
      <c r="M284" s="11">
        <v>0.4</v>
      </c>
      <c r="O284" s="1"/>
    </row>
    <row r="285" spans="1:15" ht="15.75" customHeight="1" x14ac:dyDescent="0.35">
      <c r="A285" s="1"/>
      <c r="B285" s="6" t="s">
        <v>31</v>
      </c>
      <c r="C285" s="6">
        <v>1189833</v>
      </c>
      <c r="D285" s="7">
        <v>44515</v>
      </c>
      <c r="E285" s="6" t="s">
        <v>28</v>
      </c>
      <c r="F285" s="6" t="s">
        <v>29</v>
      </c>
      <c r="G285" s="6" t="s">
        <v>32</v>
      </c>
      <c r="H285" s="6" t="s">
        <v>20</v>
      </c>
      <c r="I285" s="8">
        <v>0.5</v>
      </c>
      <c r="J285" s="9">
        <v>6500</v>
      </c>
      <c r="K285" s="10">
        <f t="shared" si="2"/>
        <v>3250</v>
      </c>
      <c r="L285" s="10">
        <f t="shared" si="3"/>
        <v>1137.5</v>
      </c>
      <c r="M285" s="11">
        <v>0.35</v>
      </c>
      <c r="O285" s="1"/>
    </row>
    <row r="286" spans="1:15" ht="15.75" customHeight="1" x14ac:dyDescent="0.35">
      <c r="A286" s="1"/>
      <c r="B286" s="6" t="s">
        <v>31</v>
      </c>
      <c r="C286" s="6">
        <v>1189833</v>
      </c>
      <c r="D286" s="7">
        <v>44515</v>
      </c>
      <c r="E286" s="6" t="s">
        <v>28</v>
      </c>
      <c r="F286" s="6" t="s">
        <v>29</v>
      </c>
      <c r="G286" s="6" t="s">
        <v>32</v>
      </c>
      <c r="H286" s="6" t="s">
        <v>21</v>
      </c>
      <c r="I286" s="8">
        <v>0.6</v>
      </c>
      <c r="J286" s="9">
        <v>6000</v>
      </c>
      <c r="K286" s="10">
        <f t="shared" si="2"/>
        <v>3600</v>
      </c>
      <c r="L286" s="10">
        <f t="shared" si="3"/>
        <v>1980.0000000000002</v>
      </c>
      <c r="M286" s="11">
        <v>0.55000000000000004</v>
      </c>
      <c r="O286" s="1"/>
    </row>
    <row r="287" spans="1:15" ht="15.75" customHeight="1" x14ac:dyDescent="0.35">
      <c r="A287" s="1"/>
      <c r="B287" s="6" t="s">
        <v>31</v>
      </c>
      <c r="C287" s="6">
        <v>1189833</v>
      </c>
      <c r="D287" s="7">
        <v>44515</v>
      </c>
      <c r="E287" s="6" t="s">
        <v>28</v>
      </c>
      <c r="F287" s="6" t="s">
        <v>29</v>
      </c>
      <c r="G287" s="6" t="s">
        <v>32</v>
      </c>
      <c r="H287" s="6" t="s">
        <v>22</v>
      </c>
      <c r="I287" s="8">
        <v>0.65</v>
      </c>
      <c r="J287" s="9">
        <v>7000</v>
      </c>
      <c r="K287" s="10">
        <f t="shared" si="2"/>
        <v>4550</v>
      </c>
      <c r="L287" s="10">
        <f t="shared" si="3"/>
        <v>910</v>
      </c>
      <c r="M287" s="11">
        <v>0.2</v>
      </c>
      <c r="O287" s="1"/>
    </row>
    <row r="288" spans="1:15" ht="15.75" customHeight="1" x14ac:dyDescent="0.35">
      <c r="A288" s="1"/>
      <c r="B288" s="6" t="s">
        <v>31</v>
      </c>
      <c r="C288" s="6">
        <v>1189833</v>
      </c>
      <c r="D288" s="7">
        <v>44544</v>
      </c>
      <c r="E288" s="6" t="s">
        <v>28</v>
      </c>
      <c r="F288" s="6" t="s">
        <v>29</v>
      </c>
      <c r="G288" s="6" t="s">
        <v>32</v>
      </c>
      <c r="H288" s="6" t="s">
        <v>17</v>
      </c>
      <c r="I288" s="8">
        <v>0.5</v>
      </c>
      <c r="J288" s="9">
        <v>9000</v>
      </c>
      <c r="K288" s="10">
        <f t="shared" si="2"/>
        <v>4500</v>
      </c>
      <c r="L288" s="10">
        <f t="shared" si="3"/>
        <v>1800</v>
      </c>
      <c r="M288" s="11">
        <v>0.4</v>
      </c>
      <c r="O288" s="1"/>
    </row>
    <row r="289" spans="1:16" ht="15.75" customHeight="1" x14ac:dyDescent="0.35">
      <c r="A289" s="1"/>
      <c r="B289" s="6" t="s">
        <v>31</v>
      </c>
      <c r="C289" s="6">
        <v>1189833</v>
      </c>
      <c r="D289" s="7">
        <v>44544</v>
      </c>
      <c r="E289" s="6" t="s">
        <v>28</v>
      </c>
      <c r="F289" s="6" t="s">
        <v>29</v>
      </c>
      <c r="G289" s="6" t="s">
        <v>32</v>
      </c>
      <c r="H289" s="6" t="s">
        <v>18</v>
      </c>
      <c r="I289" s="8">
        <v>0.55000000000000004</v>
      </c>
      <c r="J289" s="9">
        <v>9000</v>
      </c>
      <c r="K289" s="10">
        <f t="shared" si="2"/>
        <v>4950</v>
      </c>
      <c r="L289" s="10">
        <f t="shared" si="3"/>
        <v>1237.5</v>
      </c>
      <c r="M289" s="11">
        <v>0.25</v>
      </c>
      <c r="O289" s="1"/>
    </row>
    <row r="290" spans="1:16" ht="15.75" customHeight="1" x14ac:dyDescent="0.35">
      <c r="A290" s="1"/>
      <c r="B290" s="6" t="s">
        <v>31</v>
      </c>
      <c r="C290" s="6">
        <v>1189833</v>
      </c>
      <c r="D290" s="7">
        <v>44544</v>
      </c>
      <c r="E290" s="6" t="s">
        <v>28</v>
      </c>
      <c r="F290" s="6" t="s">
        <v>29</v>
      </c>
      <c r="G290" s="6" t="s">
        <v>32</v>
      </c>
      <c r="H290" s="6" t="s">
        <v>19</v>
      </c>
      <c r="I290" s="8">
        <v>0.5</v>
      </c>
      <c r="J290" s="9">
        <v>7000</v>
      </c>
      <c r="K290" s="10">
        <f t="shared" si="2"/>
        <v>3500</v>
      </c>
      <c r="L290" s="10">
        <f t="shared" si="3"/>
        <v>1400</v>
      </c>
      <c r="M290" s="11">
        <v>0.4</v>
      </c>
      <c r="O290" s="1"/>
    </row>
    <row r="291" spans="1:16" ht="15.75" customHeight="1" x14ac:dyDescent="0.35">
      <c r="A291" s="1"/>
      <c r="B291" s="6" t="s">
        <v>31</v>
      </c>
      <c r="C291" s="6">
        <v>1189833</v>
      </c>
      <c r="D291" s="7">
        <v>44544</v>
      </c>
      <c r="E291" s="6" t="s">
        <v>28</v>
      </c>
      <c r="F291" s="6" t="s">
        <v>29</v>
      </c>
      <c r="G291" s="6" t="s">
        <v>32</v>
      </c>
      <c r="H291" s="6" t="s">
        <v>20</v>
      </c>
      <c r="I291" s="8">
        <v>0.5</v>
      </c>
      <c r="J291" s="9">
        <v>7000</v>
      </c>
      <c r="K291" s="10">
        <f t="shared" si="2"/>
        <v>3500</v>
      </c>
      <c r="L291" s="10">
        <f t="shared" si="3"/>
        <v>1225</v>
      </c>
      <c r="M291" s="11">
        <v>0.35</v>
      </c>
      <c r="O291" s="1"/>
    </row>
    <row r="292" spans="1:16" ht="15.75" customHeight="1" x14ac:dyDescent="0.35">
      <c r="A292" s="1"/>
      <c r="B292" s="6" t="s">
        <v>31</v>
      </c>
      <c r="C292" s="6">
        <v>1189833</v>
      </c>
      <c r="D292" s="7">
        <v>44544</v>
      </c>
      <c r="E292" s="6" t="s">
        <v>28</v>
      </c>
      <c r="F292" s="6" t="s">
        <v>29</v>
      </c>
      <c r="G292" s="6" t="s">
        <v>32</v>
      </c>
      <c r="H292" s="6" t="s">
        <v>21</v>
      </c>
      <c r="I292" s="8">
        <v>0.6</v>
      </c>
      <c r="J292" s="9">
        <v>6250</v>
      </c>
      <c r="K292" s="10">
        <f t="shared" si="2"/>
        <v>3750</v>
      </c>
      <c r="L292" s="10">
        <f t="shared" si="3"/>
        <v>2062.5</v>
      </c>
      <c r="M292" s="11">
        <v>0.55000000000000004</v>
      </c>
      <c r="O292" s="1"/>
    </row>
    <row r="293" spans="1:16" ht="15.75" customHeight="1" x14ac:dyDescent="0.35">
      <c r="A293" s="1"/>
      <c r="B293" s="6" t="s">
        <v>31</v>
      </c>
      <c r="C293" s="6">
        <v>1189833</v>
      </c>
      <c r="D293" s="7">
        <v>44544</v>
      </c>
      <c r="E293" s="6" t="s">
        <v>28</v>
      </c>
      <c r="F293" s="6" t="s">
        <v>29</v>
      </c>
      <c r="G293" s="6" t="s">
        <v>32</v>
      </c>
      <c r="H293" s="6" t="s">
        <v>22</v>
      </c>
      <c r="I293" s="8">
        <v>0.65</v>
      </c>
      <c r="J293" s="9">
        <v>7250</v>
      </c>
      <c r="K293" s="10">
        <f t="shared" si="2"/>
        <v>4712.5</v>
      </c>
      <c r="L293" s="10">
        <f t="shared" si="3"/>
        <v>942.5</v>
      </c>
      <c r="M293" s="11">
        <v>0.2</v>
      </c>
      <c r="O293" s="1"/>
    </row>
    <row r="294" spans="1:16" ht="15.75" customHeight="1" x14ac:dyDescent="0.35">
      <c r="A294" s="1"/>
      <c r="B294" s="6" t="s">
        <v>14</v>
      </c>
      <c r="C294" s="6">
        <v>1185732</v>
      </c>
      <c r="D294" s="7">
        <v>44211</v>
      </c>
      <c r="E294" s="6" t="s">
        <v>33</v>
      </c>
      <c r="F294" s="6" t="s">
        <v>34</v>
      </c>
      <c r="G294" s="6" t="s">
        <v>35</v>
      </c>
      <c r="H294" s="6" t="s">
        <v>17</v>
      </c>
      <c r="I294" s="8">
        <v>0.45</v>
      </c>
      <c r="J294" s="9">
        <v>4750</v>
      </c>
      <c r="K294" s="10">
        <f t="shared" si="2"/>
        <v>2137.5</v>
      </c>
      <c r="L294" s="10">
        <f t="shared" si="3"/>
        <v>855</v>
      </c>
      <c r="M294" s="11">
        <v>0.4</v>
      </c>
      <c r="O294" s="13"/>
      <c r="P294" s="12"/>
    </row>
    <row r="295" spans="1:16" ht="15.75" customHeight="1" x14ac:dyDescent="0.35">
      <c r="A295" s="1"/>
      <c r="B295" s="6" t="s">
        <v>14</v>
      </c>
      <c r="C295" s="6">
        <v>1185732</v>
      </c>
      <c r="D295" s="7">
        <v>44211</v>
      </c>
      <c r="E295" s="6" t="s">
        <v>33</v>
      </c>
      <c r="F295" s="6" t="s">
        <v>34</v>
      </c>
      <c r="G295" s="6" t="s">
        <v>35</v>
      </c>
      <c r="H295" s="6" t="s">
        <v>18</v>
      </c>
      <c r="I295" s="8">
        <v>0.45</v>
      </c>
      <c r="J295" s="9">
        <v>2750</v>
      </c>
      <c r="K295" s="10">
        <f t="shared" si="2"/>
        <v>1237.5</v>
      </c>
      <c r="L295" s="10">
        <f t="shared" si="3"/>
        <v>433.125</v>
      </c>
      <c r="M295" s="11">
        <v>0.35</v>
      </c>
      <c r="O295" s="13"/>
      <c r="P295" s="12"/>
    </row>
    <row r="296" spans="1:16" ht="15.75" customHeight="1" x14ac:dyDescent="0.35">
      <c r="A296" s="1"/>
      <c r="B296" s="6" t="s">
        <v>14</v>
      </c>
      <c r="C296" s="6">
        <v>1185732</v>
      </c>
      <c r="D296" s="7">
        <v>44211</v>
      </c>
      <c r="E296" s="6" t="s">
        <v>33</v>
      </c>
      <c r="F296" s="6" t="s">
        <v>34</v>
      </c>
      <c r="G296" s="6" t="s">
        <v>35</v>
      </c>
      <c r="H296" s="6" t="s">
        <v>19</v>
      </c>
      <c r="I296" s="8">
        <v>0.35000000000000003</v>
      </c>
      <c r="J296" s="9">
        <v>2750</v>
      </c>
      <c r="K296" s="10">
        <f t="shared" si="2"/>
        <v>962.50000000000011</v>
      </c>
      <c r="L296" s="10">
        <f t="shared" si="3"/>
        <v>336.875</v>
      </c>
      <c r="M296" s="11">
        <v>0.35</v>
      </c>
      <c r="O296" s="13"/>
      <c r="P296" s="12"/>
    </row>
    <row r="297" spans="1:16" ht="15.75" customHeight="1" x14ac:dyDescent="0.35">
      <c r="A297" s="1"/>
      <c r="B297" s="6" t="s">
        <v>14</v>
      </c>
      <c r="C297" s="6">
        <v>1185732</v>
      </c>
      <c r="D297" s="7">
        <v>44211</v>
      </c>
      <c r="E297" s="6" t="s">
        <v>33</v>
      </c>
      <c r="F297" s="6" t="s">
        <v>34</v>
      </c>
      <c r="G297" s="6" t="s">
        <v>35</v>
      </c>
      <c r="H297" s="6" t="s">
        <v>20</v>
      </c>
      <c r="I297" s="8">
        <v>0.4</v>
      </c>
      <c r="J297" s="9">
        <v>1250</v>
      </c>
      <c r="K297" s="10">
        <f t="shared" si="2"/>
        <v>500</v>
      </c>
      <c r="L297" s="10">
        <f t="shared" si="3"/>
        <v>200</v>
      </c>
      <c r="M297" s="11">
        <v>0.4</v>
      </c>
      <c r="O297" s="14"/>
      <c r="P297" s="12"/>
    </row>
    <row r="298" spans="1:16" ht="15.75" customHeight="1" x14ac:dyDescent="0.35">
      <c r="A298" s="1"/>
      <c r="B298" s="6" t="s">
        <v>14</v>
      </c>
      <c r="C298" s="6">
        <v>1185732</v>
      </c>
      <c r="D298" s="7">
        <v>44211</v>
      </c>
      <c r="E298" s="6" t="s">
        <v>33</v>
      </c>
      <c r="F298" s="6" t="s">
        <v>34</v>
      </c>
      <c r="G298" s="6" t="s">
        <v>35</v>
      </c>
      <c r="H298" s="6" t="s">
        <v>21</v>
      </c>
      <c r="I298" s="8">
        <v>0.54999999999999993</v>
      </c>
      <c r="J298" s="9">
        <v>1750</v>
      </c>
      <c r="K298" s="10">
        <f t="shared" si="2"/>
        <v>962.49999999999989</v>
      </c>
      <c r="L298" s="10">
        <f t="shared" si="3"/>
        <v>336.87499999999994</v>
      </c>
      <c r="M298" s="11">
        <v>0.35</v>
      </c>
      <c r="O298" s="14"/>
      <c r="P298" s="12"/>
    </row>
    <row r="299" spans="1:16" ht="15.75" customHeight="1" x14ac:dyDescent="0.35">
      <c r="A299" s="1"/>
      <c r="B299" s="6" t="s">
        <v>14</v>
      </c>
      <c r="C299" s="6">
        <v>1185732</v>
      </c>
      <c r="D299" s="7">
        <v>44211</v>
      </c>
      <c r="E299" s="6" t="s">
        <v>33</v>
      </c>
      <c r="F299" s="6" t="s">
        <v>34</v>
      </c>
      <c r="G299" s="6" t="s">
        <v>35</v>
      </c>
      <c r="H299" s="6" t="s">
        <v>22</v>
      </c>
      <c r="I299" s="8">
        <v>0.45</v>
      </c>
      <c r="J299" s="9">
        <v>2750</v>
      </c>
      <c r="K299" s="10">
        <f t="shared" si="2"/>
        <v>1237.5</v>
      </c>
      <c r="L299" s="10">
        <f t="shared" si="3"/>
        <v>618.75</v>
      </c>
      <c r="M299" s="11">
        <v>0.5</v>
      </c>
      <c r="O299" s="14"/>
      <c r="P299" s="12"/>
    </row>
    <row r="300" spans="1:16" ht="15.75" customHeight="1" x14ac:dyDescent="0.35">
      <c r="A300" s="1"/>
      <c r="B300" s="6" t="s">
        <v>14</v>
      </c>
      <c r="C300" s="6">
        <v>1185732</v>
      </c>
      <c r="D300" s="7">
        <v>44242</v>
      </c>
      <c r="E300" s="6" t="s">
        <v>33</v>
      </c>
      <c r="F300" s="6" t="s">
        <v>34</v>
      </c>
      <c r="G300" s="6" t="s">
        <v>35</v>
      </c>
      <c r="H300" s="6" t="s">
        <v>17</v>
      </c>
      <c r="I300" s="8">
        <v>0.45</v>
      </c>
      <c r="J300" s="9">
        <v>5250</v>
      </c>
      <c r="K300" s="10">
        <f t="shared" si="2"/>
        <v>2362.5</v>
      </c>
      <c r="L300" s="10">
        <f t="shared" si="3"/>
        <v>945</v>
      </c>
      <c r="M300" s="11">
        <v>0.4</v>
      </c>
      <c r="O300" s="14"/>
      <c r="P300" s="12"/>
    </row>
    <row r="301" spans="1:16" ht="15.75" customHeight="1" x14ac:dyDescent="0.35">
      <c r="A301" s="1"/>
      <c r="B301" s="6" t="s">
        <v>14</v>
      </c>
      <c r="C301" s="6">
        <v>1185732</v>
      </c>
      <c r="D301" s="7">
        <v>44242</v>
      </c>
      <c r="E301" s="6" t="s">
        <v>33</v>
      </c>
      <c r="F301" s="6" t="s">
        <v>34</v>
      </c>
      <c r="G301" s="6" t="s">
        <v>35</v>
      </c>
      <c r="H301" s="6" t="s">
        <v>18</v>
      </c>
      <c r="I301" s="8">
        <v>0.45</v>
      </c>
      <c r="J301" s="9">
        <v>1750</v>
      </c>
      <c r="K301" s="10">
        <f t="shared" si="2"/>
        <v>787.5</v>
      </c>
      <c r="L301" s="10">
        <f t="shared" si="3"/>
        <v>275.625</v>
      </c>
      <c r="M301" s="11">
        <v>0.35</v>
      </c>
      <c r="O301" s="14"/>
      <c r="P301" s="12"/>
    </row>
    <row r="302" spans="1:16" ht="15.75" customHeight="1" x14ac:dyDescent="0.35">
      <c r="A302" s="1"/>
      <c r="B302" s="6" t="s">
        <v>14</v>
      </c>
      <c r="C302" s="6">
        <v>1185732</v>
      </c>
      <c r="D302" s="7">
        <v>44242</v>
      </c>
      <c r="E302" s="6" t="s">
        <v>33</v>
      </c>
      <c r="F302" s="6" t="s">
        <v>34</v>
      </c>
      <c r="G302" s="6" t="s">
        <v>35</v>
      </c>
      <c r="H302" s="6" t="s">
        <v>19</v>
      </c>
      <c r="I302" s="8">
        <v>0.35000000000000003</v>
      </c>
      <c r="J302" s="9">
        <v>2250</v>
      </c>
      <c r="K302" s="10">
        <f t="shared" si="2"/>
        <v>787.50000000000011</v>
      </c>
      <c r="L302" s="10">
        <f t="shared" si="3"/>
        <v>275.625</v>
      </c>
      <c r="M302" s="11">
        <v>0.35</v>
      </c>
      <c r="O302" s="14"/>
      <c r="P302" s="12"/>
    </row>
    <row r="303" spans="1:16" ht="15.75" customHeight="1" x14ac:dyDescent="0.35">
      <c r="A303" s="1"/>
      <c r="B303" s="6" t="s">
        <v>14</v>
      </c>
      <c r="C303" s="6">
        <v>1185732</v>
      </c>
      <c r="D303" s="7">
        <v>44242</v>
      </c>
      <c r="E303" s="6" t="s">
        <v>33</v>
      </c>
      <c r="F303" s="6" t="s">
        <v>34</v>
      </c>
      <c r="G303" s="6" t="s">
        <v>35</v>
      </c>
      <c r="H303" s="6" t="s">
        <v>20</v>
      </c>
      <c r="I303" s="8">
        <v>0.4</v>
      </c>
      <c r="J303" s="9">
        <v>1000</v>
      </c>
      <c r="K303" s="10">
        <f t="shared" si="2"/>
        <v>400</v>
      </c>
      <c r="L303" s="10">
        <f t="shared" si="3"/>
        <v>160</v>
      </c>
      <c r="M303" s="11">
        <v>0.4</v>
      </c>
      <c r="O303" s="14"/>
      <c r="P303" s="12"/>
    </row>
    <row r="304" spans="1:16" ht="15.75" customHeight="1" x14ac:dyDescent="0.35">
      <c r="A304" s="1"/>
      <c r="B304" s="6" t="s">
        <v>14</v>
      </c>
      <c r="C304" s="6">
        <v>1185732</v>
      </c>
      <c r="D304" s="7">
        <v>44242</v>
      </c>
      <c r="E304" s="6" t="s">
        <v>33</v>
      </c>
      <c r="F304" s="6" t="s">
        <v>34</v>
      </c>
      <c r="G304" s="6" t="s">
        <v>35</v>
      </c>
      <c r="H304" s="6" t="s">
        <v>21</v>
      </c>
      <c r="I304" s="8">
        <v>0.54999999999999993</v>
      </c>
      <c r="J304" s="9">
        <v>1750</v>
      </c>
      <c r="K304" s="10">
        <f t="shared" si="2"/>
        <v>962.49999999999989</v>
      </c>
      <c r="L304" s="10">
        <f t="shared" si="3"/>
        <v>336.87499999999994</v>
      </c>
      <c r="M304" s="11">
        <v>0.35</v>
      </c>
      <c r="O304" s="14"/>
      <c r="P304" s="12"/>
    </row>
    <row r="305" spans="1:16" ht="15.75" customHeight="1" x14ac:dyDescent="0.35">
      <c r="A305" s="1"/>
      <c r="B305" s="6" t="s">
        <v>14</v>
      </c>
      <c r="C305" s="6">
        <v>1185732</v>
      </c>
      <c r="D305" s="7">
        <v>44242</v>
      </c>
      <c r="E305" s="6" t="s">
        <v>33</v>
      </c>
      <c r="F305" s="6" t="s">
        <v>34</v>
      </c>
      <c r="G305" s="6" t="s">
        <v>35</v>
      </c>
      <c r="H305" s="6" t="s">
        <v>22</v>
      </c>
      <c r="I305" s="8">
        <v>0.45</v>
      </c>
      <c r="J305" s="9">
        <v>2750</v>
      </c>
      <c r="K305" s="10">
        <f t="shared" si="2"/>
        <v>1237.5</v>
      </c>
      <c r="L305" s="10">
        <f t="shared" si="3"/>
        <v>618.75</v>
      </c>
      <c r="M305" s="11">
        <v>0.5</v>
      </c>
      <c r="O305" s="14"/>
      <c r="P305" s="12"/>
    </row>
    <row r="306" spans="1:16" ht="15.75" customHeight="1" x14ac:dyDescent="0.35">
      <c r="A306" s="1"/>
      <c r="B306" s="6" t="s">
        <v>14</v>
      </c>
      <c r="C306" s="6">
        <v>1185732</v>
      </c>
      <c r="D306" s="7">
        <v>44269</v>
      </c>
      <c r="E306" s="6" t="s">
        <v>33</v>
      </c>
      <c r="F306" s="6" t="s">
        <v>34</v>
      </c>
      <c r="G306" s="6" t="s">
        <v>35</v>
      </c>
      <c r="H306" s="6" t="s">
        <v>17</v>
      </c>
      <c r="I306" s="8">
        <v>0.5</v>
      </c>
      <c r="J306" s="9">
        <v>4950</v>
      </c>
      <c r="K306" s="10">
        <f t="shared" si="2"/>
        <v>2475</v>
      </c>
      <c r="L306" s="10">
        <f t="shared" si="3"/>
        <v>990</v>
      </c>
      <c r="M306" s="11">
        <v>0.4</v>
      </c>
      <c r="O306" s="14"/>
      <c r="P306" s="12"/>
    </row>
    <row r="307" spans="1:16" ht="15.75" customHeight="1" x14ac:dyDescent="0.35">
      <c r="A307" s="1"/>
      <c r="B307" s="6" t="s">
        <v>14</v>
      </c>
      <c r="C307" s="6">
        <v>1185732</v>
      </c>
      <c r="D307" s="7">
        <v>44269</v>
      </c>
      <c r="E307" s="6" t="s">
        <v>33</v>
      </c>
      <c r="F307" s="6" t="s">
        <v>34</v>
      </c>
      <c r="G307" s="6" t="s">
        <v>35</v>
      </c>
      <c r="H307" s="6" t="s">
        <v>18</v>
      </c>
      <c r="I307" s="8">
        <v>0.5</v>
      </c>
      <c r="J307" s="9">
        <v>2000</v>
      </c>
      <c r="K307" s="10">
        <f t="shared" si="2"/>
        <v>1000</v>
      </c>
      <c r="L307" s="10">
        <f t="shared" si="3"/>
        <v>350</v>
      </c>
      <c r="M307" s="11">
        <v>0.35</v>
      </c>
      <c r="O307" s="14"/>
      <c r="P307" s="12"/>
    </row>
    <row r="308" spans="1:16" ht="15.75" customHeight="1" x14ac:dyDescent="0.35">
      <c r="A308" s="1"/>
      <c r="B308" s="6" t="s">
        <v>14</v>
      </c>
      <c r="C308" s="6">
        <v>1185732</v>
      </c>
      <c r="D308" s="7">
        <v>44269</v>
      </c>
      <c r="E308" s="6" t="s">
        <v>33</v>
      </c>
      <c r="F308" s="6" t="s">
        <v>34</v>
      </c>
      <c r="G308" s="6" t="s">
        <v>35</v>
      </c>
      <c r="H308" s="6" t="s">
        <v>19</v>
      </c>
      <c r="I308" s="8">
        <v>0.4</v>
      </c>
      <c r="J308" s="9">
        <v>2250</v>
      </c>
      <c r="K308" s="10">
        <f t="shared" si="2"/>
        <v>900</v>
      </c>
      <c r="L308" s="10">
        <f t="shared" si="3"/>
        <v>315</v>
      </c>
      <c r="M308" s="11">
        <v>0.35</v>
      </c>
      <c r="O308" s="14"/>
      <c r="P308" s="12"/>
    </row>
    <row r="309" spans="1:16" ht="15.75" customHeight="1" x14ac:dyDescent="0.35">
      <c r="A309" s="1"/>
      <c r="B309" s="6" t="s">
        <v>14</v>
      </c>
      <c r="C309" s="6">
        <v>1185732</v>
      </c>
      <c r="D309" s="7">
        <v>44269</v>
      </c>
      <c r="E309" s="6" t="s">
        <v>33</v>
      </c>
      <c r="F309" s="6" t="s">
        <v>34</v>
      </c>
      <c r="G309" s="6" t="s">
        <v>35</v>
      </c>
      <c r="H309" s="6" t="s">
        <v>20</v>
      </c>
      <c r="I309" s="8">
        <v>0.45</v>
      </c>
      <c r="J309" s="9">
        <v>750</v>
      </c>
      <c r="K309" s="10">
        <f t="shared" si="2"/>
        <v>337.5</v>
      </c>
      <c r="L309" s="10">
        <f t="shared" si="3"/>
        <v>135</v>
      </c>
      <c r="M309" s="11">
        <v>0.4</v>
      </c>
      <c r="O309" s="14"/>
      <c r="P309" s="12"/>
    </row>
    <row r="310" spans="1:16" ht="15.75" customHeight="1" x14ac:dyDescent="0.35">
      <c r="A310" s="1"/>
      <c r="B310" s="6" t="s">
        <v>14</v>
      </c>
      <c r="C310" s="6">
        <v>1185732</v>
      </c>
      <c r="D310" s="7">
        <v>44269</v>
      </c>
      <c r="E310" s="6" t="s">
        <v>33</v>
      </c>
      <c r="F310" s="6" t="s">
        <v>34</v>
      </c>
      <c r="G310" s="6" t="s">
        <v>35</v>
      </c>
      <c r="H310" s="6" t="s">
        <v>21</v>
      </c>
      <c r="I310" s="8">
        <v>0.6</v>
      </c>
      <c r="J310" s="9">
        <v>1250</v>
      </c>
      <c r="K310" s="10">
        <f t="shared" si="2"/>
        <v>750</v>
      </c>
      <c r="L310" s="10">
        <f t="shared" si="3"/>
        <v>262.5</v>
      </c>
      <c r="M310" s="11">
        <v>0.35</v>
      </c>
      <c r="O310" s="14"/>
      <c r="P310" s="12"/>
    </row>
    <row r="311" spans="1:16" ht="15.75" customHeight="1" x14ac:dyDescent="0.35">
      <c r="A311" s="1"/>
      <c r="B311" s="6" t="s">
        <v>14</v>
      </c>
      <c r="C311" s="6">
        <v>1185732</v>
      </c>
      <c r="D311" s="7">
        <v>44269</v>
      </c>
      <c r="E311" s="6" t="s">
        <v>33</v>
      </c>
      <c r="F311" s="6" t="s">
        <v>34</v>
      </c>
      <c r="G311" s="6" t="s">
        <v>35</v>
      </c>
      <c r="H311" s="6" t="s">
        <v>22</v>
      </c>
      <c r="I311" s="8">
        <v>0.5</v>
      </c>
      <c r="J311" s="9">
        <v>2250</v>
      </c>
      <c r="K311" s="10">
        <f t="shared" si="2"/>
        <v>1125</v>
      </c>
      <c r="L311" s="10">
        <f t="shared" si="3"/>
        <v>562.5</v>
      </c>
      <c r="M311" s="11">
        <v>0.5</v>
      </c>
      <c r="O311" s="14"/>
      <c r="P311" s="12"/>
    </row>
    <row r="312" spans="1:16" ht="15.75" customHeight="1" x14ac:dyDescent="0.35">
      <c r="A312" s="1"/>
      <c r="B312" s="6" t="s">
        <v>14</v>
      </c>
      <c r="C312" s="6">
        <v>1185732</v>
      </c>
      <c r="D312" s="7">
        <v>44301</v>
      </c>
      <c r="E312" s="6" t="s">
        <v>33</v>
      </c>
      <c r="F312" s="6" t="s">
        <v>34</v>
      </c>
      <c r="G312" s="6" t="s">
        <v>35</v>
      </c>
      <c r="H312" s="6" t="s">
        <v>17</v>
      </c>
      <c r="I312" s="8">
        <v>0.5</v>
      </c>
      <c r="J312" s="9">
        <v>4500</v>
      </c>
      <c r="K312" s="10">
        <f t="shared" si="2"/>
        <v>2250</v>
      </c>
      <c r="L312" s="10">
        <f t="shared" si="3"/>
        <v>900</v>
      </c>
      <c r="M312" s="11">
        <v>0.4</v>
      </c>
      <c r="O312" s="14"/>
      <c r="P312" s="12"/>
    </row>
    <row r="313" spans="1:16" ht="15.75" customHeight="1" x14ac:dyDescent="0.35">
      <c r="A313" s="1"/>
      <c r="B313" s="6" t="s">
        <v>14</v>
      </c>
      <c r="C313" s="6">
        <v>1185732</v>
      </c>
      <c r="D313" s="7">
        <v>44301</v>
      </c>
      <c r="E313" s="6" t="s">
        <v>33</v>
      </c>
      <c r="F313" s="6" t="s">
        <v>34</v>
      </c>
      <c r="G313" s="6" t="s">
        <v>35</v>
      </c>
      <c r="H313" s="6" t="s">
        <v>18</v>
      </c>
      <c r="I313" s="8">
        <v>0.5</v>
      </c>
      <c r="J313" s="9">
        <v>1500</v>
      </c>
      <c r="K313" s="10">
        <f t="shared" si="2"/>
        <v>750</v>
      </c>
      <c r="L313" s="10">
        <f t="shared" si="3"/>
        <v>262.5</v>
      </c>
      <c r="M313" s="11">
        <v>0.35</v>
      </c>
      <c r="O313" s="14"/>
      <c r="P313" s="12"/>
    </row>
    <row r="314" spans="1:16" ht="15.75" customHeight="1" x14ac:dyDescent="0.35">
      <c r="A314" s="1"/>
      <c r="B314" s="6" t="s">
        <v>14</v>
      </c>
      <c r="C314" s="6">
        <v>1185732</v>
      </c>
      <c r="D314" s="7">
        <v>44301</v>
      </c>
      <c r="E314" s="6" t="s">
        <v>33</v>
      </c>
      <c r="F314" s="6" t="s">
        <v>34</v>
      </c>
      <c r="G314" s="6" t="s">
        <v>35</v>
      </c>
      <c r="H314" s="6" t="s">
        <v>19</v>
      </c>
      <c r="I314" s="8">
        <v>0.4</v>
      </c>
      <c r="J314" s="9">
        <v>1500</v>
      </c>
      <c r="K314" s="10">
        <f t="shared" si="2"/>
        <v>600</v>
      </c>
      <c r="L314" s="10">
        <f t="shared" si="3"/>
        <v>210</v>
      </c>
      <c r="M314" s="11">
        <v>0.35</v>
      </c>
      <c r="O314" s="14"/>
      <c r="P314" s="12"/>
    </row>
    <row r="315" spans="1:16" ht="15.75" customHeight="1" x14ac:dyDescent="0.35">
      <c r="A315" s="1"/>
      <c r="B315" s="6" t="s">
        <v>14</v>
      </c>
      <c r="C315" s="6">
        <v>1185732</v>
      </c>
      <c r="D315" s="7">
        <v>44301</v>
      </c>
      <c r="E315" s="6" t="s">
        <v>33</v>
      </c>
      <c r="F315" s="6" t="s">
        <v>34</v>
      </c>
      <c r="G315" s="6" t="s">
        <v>35</v>
      </c>
      <c r="H315" s="6" t="s">
        <v>20</v>
      </c>
      <c r="I315" s="8">
        <v>0.45</v>
      </c>
      <c r="J315" s="9">
        <v>750</v>
      </c>
      <c r="K315" s="10">
        <f t="shared" si="2"/>
        <v>337.5</v>
      </c>
      <c r="L315" s="10">
        <f t="shared" si="3"/>
        <v>135</v>
      </c>
      <c r="M315" s="11">
        <v>0.4</v>
      </c>
      <c r="O315" s="14"/>
      <c r="P315" s="12"/>
    </row>
    <row r="316" spans="1:16" ht="15.75" customHeight="1" x14ac:dyDescent="0.35">
      <c r="A316" s="1"/>
      <c r="B316" s="6" t="s">
        <v>14</v>
      </c>
      <c r="C316" s="6">
        <v>1185732</v>
      </c>
      <c r="D316" s="7">
        <v>44301</v>
      </c>
      <c r="E316" s="6" t="s">
        <v>33</v>
      </c>
      <c r="F316" s="6" t="s">
        <v>34</v>
      </c>
      <c r="G316" s="6" t="s">
        <v>35</v>
      </c>
      <c r="H316" s="6" t="s">
        <v>21</v>
      </c>
      <c r="I316" s="8">
        <v>0.6</v>
      </c>
      <c r="J316" s="9">
        <v>1000</v>
      </c>
      <c r="K316" s="10">
        <f t="shared" si="2"/>
        <v>600</v>
      </c>
      <c r="L316" s="10">
        <f t="shared" si="3"/>
        <v>210</v>
      </c>
      <c r="M316" s="11">
        <v>0.35</v>
      </c>
      <c r="O316" s="14"/>
      <c r="P316" s="12"/>
    </row>
    <row r="317" spans="1:16" ht="15.75" customHeight="1" x14ac:dyDescent="0.35">
      <c r="A317" s="1"/>
      <c r="B317" s="6" t="s">
        <v>14</v>
      </c>
      <c r="C317" s="6">
        <v>1185732</v>
      </c>
      <c r="D317" s="7">
        <v>44301</v>
      </c>
      <c r="E317" s="6" t="s">
        <v>33</v>
      </c>
      <c r="F317" s="6" t="s">
        <v>34</v>
      </c>
      <c r="G317" s="6" t="s">
        <v>35</v>
      </c>
      <c r="H317" s="6" t="s">
        <v>22</v>
      </c>
      <c r="I317" s="8">
        <v>0.5</v>
      </c>
      <c r="J317" s="9">
        <v>2250</v>
      </c>
      <c r="K317" s="10">
        <f t="shared" si="2"/>
        <v>1125</v>
      </c>
      <c r="L317" s="10">
        <f t="shared" si="3"/>
        <v>562.5</v>
      </c>
      <c r="M317" s="11">
        <v>0.5</v>
      </c>
      <c r="O317" s="14"/>
      <c r="P317" s="12"/>
    </row>
    <row r="318" spans="1:16" ht="15.75" customHeight="1" x14ac:dyDescent="0.35">
      <c r="A318" s="1"/>
      <c r="B318" s="6" t="s">
        <v>14</v>
      </c>
      <c r="C318" s="6">
        <v>1185732</v>
      </c>
      <c r="D318" s="7">
        <v>44332</v>
      </c>
      <c r="E318" s="6" t="s">
        <v>33</v>
      </c>
      <c r="F318" s="6" t="s">
        <v>34</v>
      </c>
      <c r="G318" s="6" t="s">
        <v>35</v>
      </c>
      <c r="H318" s="6" t="s">
        <v>17</v>
      </c>
      <c r="I318" s="8">
        <v>0.6</v>
      </c>
      <c r="J318" s="9">
        <v>4950</v>
      </c>
      <c r="K318" s="10">
        <f t="shared" si="2"/>
        <v>2970</v>
      </c>
      <c r="L318" s="10">
        <f t="shared" si="3"/>
        <v>1188</v>
      </c>
      <c r="M318" s="11">
        <v>0.4</v>
      </c>
      <c r="O318" s="14"/>
      <c r="P318" s="12"/>
    </row>
    <row r="319" spans="1:16" ht="15.75" customHeight="1" x14ac:dyDescent="0.35">
      <c r="A319" s="1"/>
      <c r="B319" s="6" t="s">
        <v>14</v>
      </c>
      <c r="C319" s="6">
        <v>1185732</v>
      </c>
      <c r="D319" s="7">
        <v>44332</v>
      </c>
      <c r="E319" s="6" t="s">
        <v>33</v>
      </c>
      <c r="F319" s="6" t="s">
        <v>34</v>
      </c>
      <c r="G319" s="6" t="s">
        <v>35</v>
      </c>
      <c r="H319" s="6" t="s">
        <v>18</v>
      </c>
      <c r="I319" s="8">
        <v>0.55000000000000004</v>
      </c>
      <c r="J319" s="9">
        <v>2000</v>
      </c>
      <c r="K319" s="10">
        <f t="shared" si="2"/>
        <v>1100</v>
      </c>
      <c r="L319" s="10">
        <f t="shared" si="3"/>
        <v>385</v>
      </c>
      <c r="M319" s="11">
        <v>0.35</v>
      </c>
      <c r="O319" s="14"/>
      <c r="P319" s="12"/>
    </row>
    <row r="320" spans="1:16" ht="15.75" customHeight="1" x14ac:dyDescent="0.35">
      <c r="A320" s="1"/>
      <c r="B320" s="6" t="s">
        <v>14</v>
      </c>
      <c r="C320" s="6">
        <v>1185732</v>
      </c>
      <c r="D320" s="7">
        <v>44332</v>
      </c>
      <c r="E320" s="6" t="s">
        <v>33</v>
      </c>
      <c r="F320" s="6" t="s">
        <v>34</v>
      </c>
      <c r="G320" s="6" t="s">
        <v>35</v>
      </c>
      <c r="H320" s="6" t="s">
        <v>19</v>
      </c>
      <c r="I320" s="8">
        <v>0.5</v>
      </c>
      <c r="J320" s="9">
        <v>1750</v>
      </c>
      <c r="K320" s="10">
        <f t="shared" si="2"/>
        <v>875</v>
      </c>
      <c r="L320" s="10">
        <f t="shared" si="3"/>
        <v>306.25</v>
      </c>
      <c r="M320" s="11">
        <v>0.35</v>
      </c>
      <c r="O320" s="14"/>
      <c r="P320" s="12"/>
    </row>
    <row r="321" spans="1:16" ht="15.75" customHeight="1" x14ac:dyDescent="0.35">
      <c r="A321" s="1"/>
      <c r="B321" s="6" t="s">
        <v>14</v>
      </c>
      <c r="C321" s="6">
        <v>1185732</v>
      </c>
      <c r="D321" s="7">
        <v>44332</v>
      </c>
      <c r="E321" s="6" t="s">
        <v>33</v>
      </c>
      <c r="F321" s="6" t="s">
        <v>34</v>
      </c>
      <c r="G321" s="6" t="s">
        <v>35</v>
      </c>
      <c r="H321" s="6" t="s">
        <v>20</v>
      </c>
      <c r="I321" s="8">
        <v>0.5</v>
      </c>
      <c r="J321" s="9">
        <v>1000</v>
      </c>
      <c r="K321" s="10">
        <f t="shared" si="2"/>
        <v>500</v>
      </c>
      <c r="L321" s="10">
        <f t="shared" si="3"/>
        <v>200</v>
      </c>
      <c r="M321" s="11">
        <v>0.4</v>
      </c>
      <c r="O321" s="14"/>
      <c r="P321" s="12"/>
    </row>
    <row r="322" spans="1:16" ht="15.75" customHeight="1" x14ac:dyDescent="0.35">
      <c r="A322" s="1"/>
      <c r="B322" s="6" t="s">
        <v>14</v>
      </c>
      <c r="C322" s="6">
        <v>1185732</v>
      </c>
      <c r="D322" s="7">
        <v>44332</v>
      </c>
      <c r="E322" s="6" t="s">
        <v>33</v>
      </c>
      <c r="F322" s="6" t="s">
        <v>34</v>
      </c>
      <c r="G322" s="6" t="s">
        <v>35</v>
      </c>
      <c r="H322" s="6" t="s">
        <v>21</v>
      </c>
      <c r="I322" s="8">
        <v>0.6</v>
      </c>
      <c r="J322" s="9">
        <v>1250</v>
      </c>
      <c r="K322" s="10">
        <f t="shared" si="2"/>
        <v>750</v>
      </c>
      <c r="L322" s="10">
        <f t="shared" si="3"/>
        <v>262.5</v>
      </c>
      <c r="M322" s="11">
        <v>0.35</v>
      </c>
      <c r="O322" s="14"/>
      <c r="P322" s="12"/>
    </row>
    <row r="323" spans="1:16" ht="15.75" customHeight="1" x14ac:dyDescent="0.35">
      <c r="A323" s="1"/>
      <c r="B323" s="6" t="s">
        <v>14</v>
      </c>
      <c r="C323" s="6">
        <v>1185732</v>
      </c>
      <c r="D323" s="7">
        <v>44332</v>
      </c>
      <c r="E323" s="6" t="s">
        <v>33</v>
      </c>
      <c r="F323" s="6" t="s">
        <v>34</v>
      </c>
      <c r="G323" s="6" t="s">
        <v>35</v>
      </c>
      <c r="H323" s="6" t="s">
        <v>22</v>
      </c>
      <c r="I323" s="8">
        <v>0.65</v>
      </c>
      <c r="J323" s="9">
        <v>2500</v>
      </c>
      <c r="K323" s="10">
        <f t="shared" si="2"/>
        <v>1625</v>
      </c>
      <c r="L323" s="10">
        <f t="shared" si="3"/>
        <v>812.5</v>
      </c>
      <c r="M323" s="11">
        <v>0.5</v>
      </c>
      <c r="O323" s="14"/>
      <c r="P323" s="12"/>
    </row>
    <row r="324" spans="1:16" ht="15.75" customHeight="1" x14ac:dyDescent="0.35">
      <c r="A324" s="1"/>
      <c r="B324" s="6" t="s">
        <v>14</v>
      </c>
      <c r="C324" s="6">
        <v>1185732</v>
      </c>
      <c r="D324" s="7">
        <v>44362</v>
      </c>
      <c r="E324" s="6" t="s">
        <v>33</v>
      </c>
      <c r="F324" s="6" t="s">
        <v>34</v>
      </c>
      <c r="G324" s="6" t="s">
        <v>35</v>
      </c>
      <c r="H324" s="6" t="s">
        <v>17</v>
      </c>
      <c r="I324" s="8">
        <v>0.5</v>
      </c>
      <c r="J324" s="9">
        <v>5000</v>
      </c>
      <c r="K324" s="10">
        <f t="shared" si="2"/>
        <v>2500</v>
      </c>
      <c r="L324" s="10">
        <f t="shared" si="3"/>
        <v>1000</v>
      </c>
      <c r="M324" s="11">
        <v>0.4</v>
      </c>
      <c r="O324" s="14"/>
      <c r="P324" s="12"/>
    </row>
    <row r="325" spans="1:16" ht="15.75" customHeight="1" x14ac:dyDescent="0.35">
      <c r="A325" s="1"/>
      <c r="B325" s="6" t="s">
        <v>14</v>
      </c>
      <c r="C325" s="6">
        <v>1185732</v>
      </c>
      <c r="D325" s="7">
        <v>44362</v>
      </c>
      <c r="E325" s="6" t="s">
        <v>33</v>
      </c>
      <c r="F325" s="6" t="s">
        <v>34</v>
      </c>
      <c r="G325" s="6" t="s">
        <v>35</v>
      </c>
      <c r="H325" s="6" t="s">
        <v>18</v>
      </c>
      <c r="I325" s="8">
        <v>0.45000000000000007</v>
      </c>
      <c r="J325" s="9">
        <v>2500</v>
      </c>
      <c r="K325" s="10">
        <f t="shared" si="2"/>
        <v>1125.0000000000002</v>
      </c>
      <c r="L325" s="10">
        <f t="shared" si="3"/>
        <v>393.75000000000006</v>
      </c>
      <c r="M325" s="11">
        <v>0.35</v>
      </c>
      <c r="O325" s="14"/>
      <c r="P325" s="12"/>
    </row>
    <row r="326" spans="1:16" ht="15.75" customHeight="1" x14ac:dyDescent="0.35">
      <c r="A326" s="1"/>
      <c r="B326" s="6" t="s">
        <v>14</v>
      </c>
      <c r="C326" s="6">
        <v>1185732</v>
      </c>
      <c r="D326" s="7">
        <v>44362</v>
      </c>
      <c r="E326" s="6" t="s">
        <v>33</v>
      </c>
      <c r="F326" s="6" t="s">
        <v>34</v>
      </c>
      <c r="G326" s="6" t="s">
        <v>35</v>
      </c>
      <c r="H326" s="6" t="s">
        <v>19</v>
      </c>
      <c r="I326" s="8">
        <v>0.4</v>
      </c>
      <c r="J326" s="9">
        <v>2000</v>
      </c>
      <c r="K326" s="10">
        <f t="shared" si="2"/>
        <v>800</v>
      </c>
      <c r="L326" s="10">
        <f t="shared" si="3"/>
        <v>280</v>
      </c>
      <c r="M326" s="11">
        <v>0.35</v>
      </c>
      <c r="O326" s="14"/>
      <c r="P326" s="12"/>
    </row>
    <row r="327" spans="1:16" ht="15.75" customHeight="1" x14ac:dyDescent="0.35">
      <c r="A327" s="1"/>
      <c r="B327" s="6" t="s">
        <v>14</v>
      </c>
      <c r="C327" s="6">
        <v>1185732</v>
      </c>
      <c r="D327" s="7">
        <v>44362</v>
      </c>
      <c r="E327" s="6" t="s">
        <v>33</v>
      </c>
      <c r="F327" s="6" t="s">
        <v>34</v>
      </c>
      <c r="G327" s="6" t="s">
        <v>35</v>
      </c>
      <c r="H327" s="6" t="s">
        <v>20</v>
      </c>
      <c r="I327" s="8">
        <v>0.4</v>
      </c>
      <c r="J327" s="9">
        <v>1750</v>
      </c>
      <c r="K327" s="10">
        <f t="shared" si="2"/>
        <v>700</v>
      </c>
      <c r="L327" s="10">
        <f t="shared" si="3"/>
        <v>280</v>
      </c>
      <c r="M327" s="11">
        <v>0.4</v>
      </c>
      <c r="O327" s="14"/>
      <c r="P327" s="12"/>
    </row>
    <row r="328" spans="1:16" ht="15.75" customHeight="1" x14ac:dyDescent="0.35">
      <c r="A328" s="1"/>
      <c r="B328" s="6" t="s">
        <v>14</v>
      </c>
      <c r="C328" s="6">
        <v>1185732</v>
      </c>
      <c r="D328" s="7">
        <v>44362</v>
      </c>
      <c r="E328" s="6" t="s">
        <v>33</v>
      </c>
      <c r="F328" s="6" t="s">
        <v>34</v>
      </c>
      <c r="G328" s="6" t="s">
        <v>35</v>
      </c>
      <c r="H328" s="6" t="s">
        <v>21</v>
      </c>
      <c r="I328" s="8">
        <v>0.5</v>
      </c>
      <c r="J328" s="9">
        <v>1750</v>
      </c>
      <c r="K328" s="10">
        <f t="shared" si="2"/>
        <v>875</v>
      </c>
      <c r="L328" s="10">
        <f t="shared" si="3"/>
        <v>306.25</v>
      </c>
      <c r="M328" s="11">
        <v>0.35</v>
      </c>
      <c r="O328" s="14"/>
      <c r="P328" s="12"/>
    </row>
    <row r="329" spans="1:16" ht="15.75" customHeight="1" x14ac:dyDescent="0.35">
      <c r="A329" s="1"/>
      <c r="B329" s="6" t="s">
        <v>14</v>
      </c>
      <c r="C329" s="6">
        <v>1185732</v>
      </c>
      <c r="D329" s="7">
        <v>44362</v>
      </c>
      <c r="E329" s="6" t="s">
        <v>33</v>
      </c>
      <c r="F329" s="6" t="s">
        <v>34</v>
      </c>
      <c r="G329" s="6" t="s">
        <v>35</v>
      </c>
      <c r="H329" s="6" t="s">
        <v>22</v>
      </c>
      <c r="I329" s="8">
        <v>0.55000000000000004</v>
      </c>
      <c r="J329" s="9">
        <v>3500</v>
      </c>
      <c r="K329" s="10">
        <f t="shared" si="2"/>
        <v>1925.0000000000002</v>
      </c>
      <c r="L329" s="10">
        <f t="shared" si="3"/>
        <v>962.50000000000011</v>
      </c>
      <c r="M329" s="11">
        <v>0.5</v>
      </c>
      <c r="O329" s="14"/>
      <c r="P329" s="12"/>
    </row>
    <row r="330" spans="1:16" ht="15.75" customHeight="1" x14ac:dyDescent="0.35">
      <c r="A330" s="1"/>
      <c r="B330" s="6" t="s">
        <v>14</v>
      </c>
      <c r="C330" s="6">
        <v>1185732</v>
      </c>
      <c r="D330" s="7">
        <v>44391</v>
      </c>
      <c r="E330" s="6" t="s">
        <v>33</v>
      </c>
      <c r="F330" s="6" t="s">
        <v>34</v>
      </c>
      <c r="G330" s="6" t="s">
        <v>35</v>
      </c>
      <c r="H330" s="6" t="s">
        <v>17</v>
      </c>
      <c r="I330" s="8">
        <v>0.5</v>
      </c>
      <c r="J330" s="9">
        <v>5750</v>
      </c>
      <c r="K330" s="10">
        <f t="shared" si="2"/>
        <v>2875</v>
      </c>
      <c r="L330" s="10">
        <f t="shared" si="3"/>
        <v>1150</v>
      </c>
      <c r="M330" s="11">
        <v>0.4</v>
      </c>
      <c r="O330" s="14"/>
      <c r="P330" s="12"/>
    </row>
    <row r="331" spans="1:16" ht="15.75" customHeight="1" x14ac:dyDescent="0.35">
      <c r="A331" s="1"/>
      <c r="B331" s="6" t="s">
        <v>14</v>
      </c>
      <c r="C331" s="6">
        <v>1185732</v>
      </c>
      <c r="D331" s="7">
        <v>44391</v>
      </c>
      <c r="E331" s="6" t="s">
        <v>33</v>
      </c>
      <c r="F331" s="6" t="s">
        <v>34</v>
      </c>
      <c r="G331" s="6" t="s">
        <v>35</v>
      </c>
      <c r="H331" s="6" t="s">
        <v>18</v>
      </c>
      <c r="I331" s="8">
        <v>0.45000000000000007</v>
      </c>
      <c r="J331" s="9">
        <v>3250</v>
      </c>
      <c r="K331" s="10">
        <f t="shared" si="2"/>
        <v>1462.5000000000002</v>
      </c>
      <c r="L331" s="10">
        <f t="shared" si="3"/>
        <v>511.87500000000006</v>
      </c>
      <c r="M331" s="11">
        <v>0.35</v>
      </c>
      <c r="O331" s="14"/>
      <c r="P331" s="12"/>
    </row>
    <row r="332" spans="1:16" ht="15.75" customHeight="1" x14ac:dyDescent="0.35">
      <c r="A332" s="1"/>
      <c r="B332" s="6" t="s">
        <v>14</v>
      </c>
      <c r="C332" s="6">
        <v>1185732</v>
      </c>
      <c r="D332" s="7">
        <v>44391</v>
      </c>
      <c r="E332" s="6" t="s">
        <v>33</v>
      </c>
      <c r="F332" s="6" t="s">
        <v>34</v>
      </c>
      <c r="G332" s="6" t="s">
        <v>35</v>
      </c>
      <c r="H332" s="6" t="s">
        <v>19</v>
      </c>
      <c r="I332" s="8">
        <v>0.4</v>
      </c>
      <c r="J332" s="9">
        <v>2500</v>
      </c>
      <c r="K332" s="10">
        <f t="shared" si="2"/>
        <v>1000</v>
      </c>
      <c r="L332" s="10">
        <f t="shared" si="3"/>
        <v>350</v>
      </c>
      <c r="M332" s="11">
        <v>0.35</v>
      </c>
      <c r="O332" s="14"/>
      <c r="P332" s="12"/>
    </row>
    <row r="333" spans="1:16" ht="15.75" customHeight="1" x14ac:dyDescent="0.35">
      <c r="A333" s="1"/>
      <c r="B333" s="6" t="s">
        <v>14</v>
      </c>
      <c r="C333" s="6">
        <v>1185732</v>
      </c>
      <c r="D333" s="7">
        <v>44391</v>
      </c>
      <c r="E333" s="6" t="s">
        <v>33</v>
      </c>
      <c r="F333" s="6" t="s">
        <v>34</v>
      </c>
      <c r="G333" s="6" t="s">
        <v>35</v>
      </c>
      <c r="H333" s="6" t="s">
        <v>20</v>
      </c>
      <c r="I333" s="8">
        <v>0.4</v>
      </c>
      <c r="J333" s="9">
        <v>2000</v>
      </c>
      <c r="K333" s="10">
        <f t="shared" si="2"/>
        <v>800</v>
      </c>
      <c r="L333" s="10">
        <f t="shared" si="3"/>
        <v>320</v>
      </c>
      <c r="M333" s="11">
        <v>0.4</v>
      </c>
      <c r="O333" s="14"/>
      <c r="P333" s="12"/>
    </row>
    <row r="334" spans="1:16" ht="15.75" customHeight="1" x14ac:dyDescent="0.35">
      <c r="A334" s="1"/>
      <c r="B334" s="6" t="s">
        <v>14</v>
      </c>
      <c r="C334" s="6">
        <v>1185732</v>
      </c>
      <c r="D334" s="7">
        <v>44391</v>
      </c>
      <c r="E334" s="6" t="s">
        <v>33</v>
      </c>
      <c r="F334" s="6" t="s">
        <v>34</v>
      </c>
      <c r="G334" s="6" t="s">
        <v>35</v>
      </c>
      <c r="H334" s="6" t="s">
        <v>21</v>
      </c>
      <c r="I334" s="8">
        <v>0.5</v>
      </c>
      <c r="J334" s="9">
        <v>2250</v>
      </c>
      <c r="K334" s="10">
        <f t="shared" si="2"/>
        <v>1125</v>
      </c>
      <c r="L334" s="10">
        <f t="shared" si="3"/>
        <v>393.75</v>
      </c>
      <c r="M334" s="11">
        <v>0.35</v>
      </c>
      <c r="O334" s="14"/>
      <c r="P334" s="12"/>
    </row>
    <row r="335" spans="1:16" ht="15.75" customHeight="1" x14ac:dyDescent="0.35">
      <c r="A335" s="1"/>
      <c r="B335" s="6" t="s">
        <v>14</v>
      </c>
      <c r="C335" s="6">
        <v>1185732</v>
      </c>
      <c r="D335" s="7">
        <v>44391</v>
      </c>
      <c r="E335" s="6" t="s">
        <v>33</v>
      </c>
      <c r="F335" s="6" t="s">
        <v>34</v>
      </c>
      <c r="G335" s="6" t="s">
        <v>35</v>
      </c>
      <c r="H335" s="6" t="s">
        <v>22</v>
      </c>
      <c r="I335" s="8">
        <v>0.55000000000000004</v>
      </c>
      <c r="J335" s="9">
        <v>4000</v>
      </c>
      <c r="K335" s="10">
        <f t="shared" si="2"/>
        <v>2200</v>
      </c>
      <c r="L335" s="10">
        <f t="shared" si="3"/>
        <v>1100</v>
      </c>
      <c r="M335" s="11">
        <v>0.5</v>
      </c>
      <c r="O335" s="14"/>
      <c r="P335" s="12"/>
    </row>
    <row r="336" spans="1:16" ht="15.75" customHeight="1" x14ac:dyDescent="0.35">
      <c r="A336" s="1"/>
      <c r="B336" s="6" t="s">
        <v>14</v>
      </c>
      <c r="C336" s="6">
        <v>1185732</v>
      </c>
      <c r="D336" s="7">
        <v>44423</v>
      </c>
      <c r="E336" s="6" t="s">
        <v>33</v>
      </c>
      <c r="F336" s="6" t="s">
        <v>34</v>
      </c>
      <c r="G336" s="6" t="s">
        <v>35</v>
      </c>
      <c r="H336" s="6" t="s">
        <v>17</v>
      </c>
      <c r="I336" s="8">
        <v>0.5</v>
      </c>
      <c r="J336" s="9">
        <v>5500</v>
      </c>
      <c r="K336" s="10">
        <f t="shared" si="2"/>
        <v>2750</v>
      </c>
      <c r="L336" s="10">
        <f t="shared" si="3"/>
        <v>1100</v>
      </c>
      <c r="M336" s="11">
        <v>0.4</v>
      </c>
      <c r="O336" s="14"/>
      <c r="P336" s="12"/>
    </row>
    <row r="337" spans="1:16" ht="15.75" customHeight="1" x14ac:dyDescent="0.35">
      <c r="A337" s="1"/>
      <c r="B337" s="6" t="s">
        <v>14</v>
      </c>
      <c r="C337" s="6">
        <v>1185732</v>
      </c>
      <c r="D337" s="7">
        <v>44423</v>
      </c>
      <c r="E337" s="6" t="s">
        <v>33</v>
      </c>
      <c r="F337" s="6" t="s">
        <v>34</v>
      </c>
      <c r="G337" s="6" t="s">
        <v>35</v>
      </c>
      <c r="H337" s="6" t="s">
        <v>18</v>
      </c>
      <c r="I337" s="8">
        <v>0.45000000000000007</v>
      </c>
      <c r="J337" s="9">
        <v>3250</v>
      </c>
      <c r="K337" s="10">
        <f t="shared" si="2"/>
        <v>1462.5000000000002</v>
      </c>
      <c r="L337" s="10">
        <f t="shared" si="3"/>
        <v>511.87500000000006</v>
      </c>
      <c r="M337" s="11">
        <v>0.35</v>
      </c>
      <c r="O337" s="14"/>
      <c r="P337" s="12"/>
    </row>
    <row r="338" spans="1:16" ht="15.75" customHeight="1" x14ac:dyDescent="0.35">
      <c r="A338" s="1"/>
      <c r="B338" s="6" t="s">
        <v>14</v>
      </c>
      <c r="C338" s="6">
        <v>1185732</v>
      </c>
      <c r="D338" s="7">
        <v>44423</v>
      </c>
      <c r="E338" s="6" t="s">
        <v>33</v>
      </c>
      <c r="F338" s="6" t="s">
        <v>34</v>
      </c>
      <c r="G338" s="6" t="s">
        <v>35</v>
      </c>
      <c r="H338" s="6" t="s">
        <v>19</v>
      </c>
      <c r="I338" s="8">
        <v>0.4</v>
      </c>
      <c r="J338" s="9">
        <v>2500</v>
      </c>
      <c r="K338" s="10">
        <f t="shared" si="2"/>
        <v>1000</v>
      </c>
      <c r="L338" s="10">
        <f t="shared" si="3"/>
        <v>350</v>
      </c>
      <c r="M338" s="11">
        <v>0.35</v>
      </c>
      <c r="O338" s="14"/>
      <c r="P338" s="12"/>
    </row>
    <row r="339" spans="1:16" ht="15.75" customHeight="1" x14ac:dyDescent="0.35">
      <c r="A339" s="1"/>
      <c r="B339" s="6" t="s">
        <v>14</v>
      </c>
      <c r="C339" s="6">
        <v>1185732</v>
      </c>
      <c r="D339" s="7">
        <v>44423</v>
      </c>
      <c r="E339" s="6" t="s">
        <v>33</v>
      </c>
      <c r="F339" s="6" t="s">
        <v>34</v>
      </c>
      <c r="G339" s="6" t="s">
        <v>35</v>
      </c>
      <c r="H339" s="6" t="s">
        <v>20</v>
      </c>
      <c r="I339" s="8">
        <v>0.4</v>
      </c>
      <c r="J339" s="9">
        <v>2250</v>
      </c>
      <c r="K339" s="10">
        <f t="shared" si="2"/>
        <v>900</v>
      </c>
      <c r="L339" s="10">
        <f t="shared" si="3"/>
        <v>360</v>
      </c>
      <c r="M339" s="11">
        <v>0.4</v>
      </c>
      <c r="O339" s="14"/>
      <c r="P339" s="12"/>
    </row>
    <row r="340" spans="1:16" ht="15.75" customHeight="1" x14ac:dyDescent="0.35">
      <c r="A340" s="1"/>
      <c r="B340" s="6" t="s">
        <v>14</v>
      </c>
      <c r="C340" s="6">
        <v>1185732</v>
      </c>
      <c r="D340" s="7">
        <v>44423</v>
      </c>
      <c r="E340" s="6" t="s">
        <v>33</v>
      </c>
      <c r="F340" s="6" t="s">
        <v>34</v>
      </c>
      <c r="G340" s="6" t="s">
        <v>35</v>
      </c>
      <c r="H340" s="6" t="s">
        <v>21</v>
      </c>
      <c r="I340" s="8">
        <v>0.5</v>
      </c>
      <c r="J340" s="9">
        <v>2000</v>
      </c>
      <c r="K340" s="10">
        <f t="shared" si="2"/>
        <v>1000</v>
      </c>
      <c r="L340" s="10">
        <f t="shared" si="3"/>
        <v>350</v>
      </c>
      <c r="M340" s="11">
        <v>0.35</v>
      </c>
      <c r="O340" s="14"/>
      <c r="P340" s="12"/>
    </row>
    <row r="341" spans="1:16" ht="15.75" customHeight="1" x14ac:dyDescent="0.35">
      <c r="A341" s="1"/>
      <c r="B341" s="6" t="s">
        <v>14</v>
      </c>
      <c r="C341" s="6">
        <v>1185732</v>
      </c>
      <c r="D341" s="7">
        <v>44423</v>
      </c>
      <c r="E341" s="6" t="s">
        <v>33</v>
      </c>
      <c r="F341" s="6" t="s">
        <v>34</v>
      </c>
      <c r="G341" s="6" t="s">
        <v>35</v>
      </c>
      <c r="H341" s="6" t="s">
        <v>22</v>
      </c>
      <c r="I341" s="8">
        <v>0.55000000000000004</v>
      </c>
      <c r="J341" s="9">
        <v>3750</v>
      </c>
      <c r="K341" s="10">
        <f t="shared" si="2"/>
        <v>2062.5</v>
      </c>
      <c r="L341" s="10">
        <f t="shared" si="3"/>
        <v>1031.25</v>
      </c>
      <c r="M341" s="11">
        <v>0.5</v>
      </c>
      <c r="O341" s="14"/>
      <c r="P341" s="12"/>
    </row>
    <row r="342" spans="1:16" ht="15.75" customHeight="1" x14ac:dyDescent="0.35">
      <c r="A342" s="1"/>
      <c r="B342" s="6" t="s">
        <v>14</v>
      </c>
      <c r="C342" s="6">
        <v>1185732</v>
      </c>
      <c r="D342" s="7">
        <v>44455</v>
      </c>
      <c r="E342" s="6" t="s">
        <v>33</v>
      </c>
      <c r="F342" s="6" t="s">
        <v>34</v>
      </c>
      <c r="G342" s="6" t="s">
        <v>35</v>
      </c>
      <c r="H342" s="6" t="s">
        <v>17</v>
      </c>
      <c r="I342" s="8">
        <v>0.5</v>
      </c>
      <c r="J342" s="9">
        <v>5000</v>
      </c>
      <c r="K342" s="10">
        <f t="shared" si="2"/>
        <v>2500</v>
      </c>
      <c r="L342" s="10">
        <f t="shared" si="3"/>
        <v>1000</v>
      </c>
      <c r="M342" s="11">
        <v>0.4</v>
      </c>
      <c r="O342" s="14"/>
      <c r="P342" s="12"/>
    </row>
    <row r="343" spans="1:16" ht="15.75" customHeight="1" x14ac:dyDescent="0.35">
      <c r="A343" s="1"/>
      <c r="B343" s="6" t="s">
        <v>14</v>
      </c>
      <c r="C343" s="6">
        <v>1185732</v>
      </c>
      <c r="D343" s="7">
        <v>44455</v>
      </c>
      <c r="E343" s="6" t="s">
        <v>33</v>
      </c>
      <c r="F343" s="6" t="s">
        <v>34</v>
      </c>
      <c r="G343" s="6" t="s">
        <v>35</v>
      </c>
      <c r="H343" s="6" t="s">
        <v>18</v>
      </c>
      <c r="I343" s="8">
        <v>0.45000000000000007</v>
      </c>
      <c r="J343" s="9">
        <v>3000</v>
      </c>
      <c r="K343" s="10">
        <f t="shared" si="2"/>
        <v>1350.0000000000002</v>
      </c>
      <c r="L343" s="10">
        <f t="shared" si="3"/>
        <v>472.50000000000006</v>
      </c>
      <c r="M343" s="11">
        <v>0.35</v>
      </c>
      <c r="O343" s="14"/>
      <c r="P343" s="12"/>
    </row>
    <row r="344" spans="1:16" ht="15.75" customHeight="1" x14ac:dyDescent="0.35">
      <c r="A344" s="1"/>
      <c r="B344" s="6" t="s">
        <v>14</v>
      </c>
      <c r="C344" s="6">
        <v>1185732</v>
      </c>
      <c r="D344" s="7">
        <v>44455</v>
      </c>
      <c r="E344" s="6" t="s">
        <v>33</v>
      </c>
      <c r="F344" s="6" t="s">
        <v>34</v>
      </c>
      <c r="G344" s="6" t="s">
        <v>35</v>
      </c>
      <c r="H344" s="6" t="s">
        <v>19</v>
      </c>
      <c r="I344" s="8">
        <v>0.4</v>
      </c>
      <c r="J344" s="9">
        <v>2000</v>
      </c>
      <c r="K344" s="10">
        <f t="shared" si="2"/>
        <v>800</v>
      </c>
      <c r="L344" s="10">
        <f t="shared" si="3"/>
        <v>280</v>
      </c>
      <c r="M344" s="11">
        <v>0.35</v>
      </c>
      <c r="O344" s="14"/>
      <c r="P344" s="12"/>
    </row>
    <row r="345" spans="1:16" ht="15.75" customHeight="1" x14ac:dyDescent="0.35">
      <c r="A345" s="1"/>
      <c r="B345" s="6" t="s">
        <v>14</v>
      </c>
      <c r="C345" s="6">
        <v>1185732</v>
      </c>
      <c r="D345" s="7">
        <v>44455</v>
      </c>
      <c r="E345" s="6" t="s">
        <v>33</v>
      </c>
      <c r="F345" s="6" t="s">
        <v>34</v>
      </c>
      <c r="G345" s="6" t="s">
        <v>35</v>
      </c>
      <c r="H345" s="6" t="s">
        <v>20</v>
      </c>
      <c r="I345" s="8">
        <v>0.4</v>
      </c>
      <c r="J345" s="9">
        <v>1750</v>
      </c>
      <c r="K345" s="10">
        <f t="shared" si="2"/>
        <v>700</v>
      </c>
      <c r="L345" s="10">
        <f t="shared" si="3"/>
        <v>280</v>
      </c>
      <c r="M345" s="11">
        <v>0.4</v>
      </c>
      <c r="O345" s="14"/>
      <c r="P345" s="12"/>
    </row>
    <row r="346" spans="1:16" ht="15.75" customHeight="1" x14ac:dyDescent="0.35">
      <c r="A346" s="1"/>
      <c r="B346" s="6" t="s">
        <v>14</v>
      </c>
      <c r="C346" s="6">
        <v>1185732</v>
      </c>
      <c r="D346" s="7">
        <v>44455</v>
      </c>
      <c r="E346" s="6" t="s">
        <v>33</v>
      </c>
      <c r="F346" s="6" t="s">
        <v>34</v>
      </c>
      <c r="G346" s="6" t="s">
        <v>35</v>
      </c>
      <c r="H346" s="6" t="s">
        <v>21</v>
      </c>
      <c r="I346" s="8">
        <v>0.5</v>
      </c>
      <c r="J346" s="9">
        <v>1750</v>
      </c>
      <c r="K346" s="10">
        <f t="shared" si="2"/>
        <v>875</v>
      </c>
      <c r="L346" s="10">
        <f t="shared" si="3"/>
        <v>306.25</v>
      </c>
      <c r="M346" s="11">
        <v>0.35</v>
      </c>
      <c r="O346" s="14"/>
      <c r="P346" s="12"/>
    </row>
    <row r="347" spans="1:16" ht="15.75" customHeight="1" x14ac:dyDescent="0.35">
      <c r="A347" s="1"/>
      <c r="B347" s="6" t="s">
        <v>14</v>
      </c>
      <c r="C347" s="6">
        <v>1185732</v>
      </c>
      <c r="D347" s="7">
        <v>44455</v>
      </c>
      <c r="E347" s="6" t="s">
        <v>33</v>
      </c>
      <c r="F347" s="6" t="s">
        <v>34</v>
      </c>
      <c r="G347" s="6" t="s">
        <v>35</v>
      </c>
      <c r="H347" s="6" t="s">
        <v>22</v>
      </c>
      <c r="I347" s="8">
        <v>0.55000000000000004</v>
      </c>
      <c r="J347" s="9">
        <v>2500</v>
      </c>
      <c r="K347" s="10">
        <f t="shared" si="2"/>
        <v>1375</v>
      </c>
      <c r="L347" s="10">
        <f t="shared" si="3"/>
        <v>687.5</v>
      </c>
      <c r="M347" s="11">
        <v>0.5</v>
      </c>
      <c r="O347" s="14"/>
      <c r="P347" s="12"/>
    </row>
    <row r="348" spans="1:16" ht="15.75" customHeight="1" x14ac:dyDescent="0.35">
      <c r="A348" s="1"/>
      <c r="B348" s="6" t="s">
        <v>14</v>
      </c>
      <c r="C348" s="6">
        <v>1185732</v>
      </c>
      <c r="D348" s="7">
        <v>44484</v>
      </c>
      <c r="E348" s="6" t="s">
        <v>33</v>
      </c>
      <c r="F348" s="6" t="s">
        <v>34</v>
      </c>
      <c r="G348" s="6" t="s">
        <v>35</v>
      </c>
      <c r="H348" s="6" t="s">
        <v>17</v>
      </c>
      <c r="I348" s="8">
        <v>0.6</v>
      </c>
      <c r="J348" s="9">
        <v>4250</v>
      </c>
      <c r="K348" s="10">
        <f t="shared" si="2"/>
        <v>2550</v>
      </c>
      <c r="L348" s="10">
        <f t="shared" si="3"/>
        <v>1020</v>
      </c>
      <c r="M348" s="11">
        <v>0.4</v>
      </c>
      <c r="O348" s="14"/>
      <c r="P348" s="12"/>
    </row>
    <row r="349" spans="1:16" ht="15.75" customHeight="1" x14ac:dyDescent="0.35">
      <c r="A349" s="1"/>
      <c r="B349" s="6" t="s">
        <v>14</v>
      </c>
      <c r="C349" s="6">
        <v>1185732</v>
      </c>
      <c r="D349" s="7">
        <v>44484</v>
      </c>
      <c r="E349" s="6" t="s">
        <v>33</v>
      </c>
      <c r="F349" s="6" t="s">
        <v>34</v>
      </c>
      <c r="G349" s="6" t="s">
        <v>35</v>
      </c>
      <c r="H349" s="6" t="s">
        <v>18</v>
      </c>
      <c r="I349" s="8">
        <v>0.5</v>
      </c>
      <c r="J349" s="9">
        <v>2500</v>
      </c>
      <c r="K349" s="10">
        <f t="shared" si="2"/>
        <v>1250</v>
      </c>
      <c r="L349" s="10">
        <f t="shared" si="3"/>
        <v>437.5</v>
      </c>
      <c r="M349" s="11">
        <v>0.35</v>
      </c>
      <c r="O349" s="14"/>
      <c r="P349" s="12"/>
    </row>
    <row r="350" spans="1:16" ht="15.75" customHeight="1" x14ac:dyDescent="0.35">
      <c r="A350" s="1"/>
      <c r="B350" s="6" t="s">
        <v>14</v>
      </c>
      <c r="C350" s="6">
        <v>1185732</v>
      </c>
      <c r="D350" s="7">
        <v>44484</v>
      </c>
      <c r="E350" s="6" t="s">
        <v>33</v>
      </c>
      <c r="F350" s="6" t="s">
        <v>34</v>
      </c>
      <c r="G350" s="6" t="s">
        <v>35</v>
      </c>
      <c r="H350" s="6" t="s">
        <v>19</v>
      </c>
      <c r="I350" s="8">
        <v>0.5</v>
      </c>
      <c r="J350" s="9">
        <v>1500</v>
      </c>
      <c r="K350" s="10">
        <f t="shared" si="2"/>
        <v>750</v>
      </c>
      <c r="L350" s="10">
        <f t="shared" si="3"/>
        <v>262.5</v>
      </c>
      <c r="M350" s="11">
        <v>0.35</v>
      </c>
      <c r="O350" s="14"/>
      <c r="P350" s="12"/>
    </row>
    <row r="351" spans="1:16" ht="15.75" customHeight="1" x14ac:dyDescent="0.35">
      <c r="A351" s="1"/>
      <c r="B351" s="6" t="s">
        <v>14</v>
      </c>
      <c r="C351" s="6">
        <v>1185732</v>
      </c>
      <c r="D351" s="7">
        <v>44484</v>
      </c>
      <c r="E351" s="6" t="s">
        <v>33</v>
      </c>
      <c r="F351" s="6" t="s">
        <v>34</v>
      </c>
      <c r="G351" s="6" t="s">
        <v>35</v>
      </c>
      <c r="H351" s="6" t="s">
        <v>20</v>
      </c>
      <c r="I351" s="8">
        <v>0.5</v>
      </c>
      <c r="J351" s="9">
        <v>1250</v>
      </c>
      <c r="K351" s="10">
        <f t="shared" si="2"/>
        <v>625</v>
      </c>
      <c r="L351" s="10">
        <f t="shared" si="3"/>
        <v>250</v>
      </c>
      <c r="M351" s="11">
        <v>0.4</v>
      </c>
      <c r="O351" s="14"/>
      <c r="P351" s="12"/>
    </row>
    <row r="352" spans="1:16" ht="15.75" customHeight="1" x14ac:dyDescent="0.35">
      <c r="A352" s="1"/>
      <c r="B352" s="6" t="s">
        <v>14</v>
      </c>
      <c r="C352" s="6">
        <v>1185732</v>
      </c>
      <c r="D352" s="7">
        <v>44484</v>
      </c>
      <c r="E352" s="6" t="s">
        <v>33</v>
      </c>
      <c r="F352" s="6" t="s">
        <v>34</v>
      </c>
      <c r="G352" s="6" t="s">
        <v>35</v>
      </c>
      <c r="H352" s="6" t="s">
        <v>21</v>
      </c>
      <c r="I352" s="8">
        <v>0.6</v>
      </c>
      <c r="J352" s="9">
        <v>1250</v>
      </c>
      <c r="K352" s="10">
        <f t="shared" si="2"/>
        <v>750</v>
      </c>
      <c r="L352" s="10">
        <f t="shared" si="3"/>
        <v>262.5</v>
      </c>
      <c r="M352" s="11">
        <v>0.35</v>
      </c>
      <c r="O352" s="14"/>
      <c r="P352" s="12"/>
    </row>
    <row r="353" spans="1:16" ht="15.75" customHeight="1" x14ac:dyDescent="0.35">
      <c r="A353" s="1"/>
      <c r="B353" s="6" t="s">
        <v>14</v>
      </c>
      <c r="C353" s="6">
        <v>1185732</v>
      </c>
      <c r="D353" s="7">
        <v>44484</v>
      </c>
      <c r="E353" s="6" t="s">
        <v>33</v>
      </c>
      <c r="F353" s="6" t="s">
        <v>34</v>
      </c>
      <c r="G353" s="6" t="s">
        <v>35</v>
      </c>
      <c r="H353" s="6" t="s">
        <v>22</v>
      </c>
      <c r="I353" s="8">
        <v>0.64999999999999991</v>
      </c>
      <c r="J353" s="9">
        <v>2500</v>
      </c>
      <c r="K353" s="10">
        <f t="shared" si="2"/>
        <v>1624.9999999999998</v>
      </c>
      <c r="L353" s="10">
        <f t="shared" si="3"/>
        <v>812.49999999999989</v>
      </c>
      <c r="M353" s="11">
        <v>0.5</v>
      </c>
      <c r="O353" s="14"/>
      <c r="P353" s="12"/>
    </row>
    <row r="354" spans="1:16" ht="15.75" customHeight="1" x14ac:dyDescent="0.35">
      <c r="A354" s="1"/>
      <c r="B354" s="6" t="s">
        <v>14</v>
      </c>
      <c r="C354" s="6">
        <v>1185732</v>
      </c>
      <c r="D354" s="7">
        <v>44515</v>
      </c>
      <c r="E354" s="6" t="s">
        <v>33</v>
      </c>
      <c r="F354" s="6" t="s">
        <v>34</v>
      </c>
      <c r="G354" s="6" t="s">
        <v>35</v>
      </c>
      <c r="H354" s="6" t="s">
        <v>17</v>
      </c>
      <c r="I354" s="8">
        <v>0.6</v>
      </c>
      <c r="J354" s="9">
        <v>4000</v>
      </c>
      <c r="K354" s="10">
        <f t="shared" si="2"/>
        <v>2400</v>
      </c>
      <c r="L354" s="10">
        <f t="shared" si="3"/>
        <v>960</v>
      </c>
      <c r="M354" s="11">
        <v>0.4</v>
      </c>
      <c r="O354" s="14"/>
      <c r="P354" s="12"/>
    </row>
    <row r="355" spans="1:16" ht="15.75" customHeight="1" x14ac:dyDescent="0.35">
      <c r="A355" s="1"/>
      <c r="B355" s="6" t="s">
        <v>14</v>
      </c>
      <c r="C355" s="6">
        <v>1185732</v>
      </c>
      <c r="D355" s="7">
        <v>44515</v>
      </c>
      <c r="E355" s="6" t="s">
        <v>33</v>
      </c>
      <c r="F355" s="6" t="s">
        <v>34</v>
      </c>
      <c r="G355" s="6" t="s">
        <v>35</v>
      </c>
      <c r="H355" s="6" t="s">
        <v>18</v>
      </c>
      <c r="I355" s="8">
        <v>0.5</v>
      </c>
      <c r="J355" s="9">
        <v>2500</v>
      </c>
      <c r="K355" s="10">
        <f t="shared" si="2"/>
        <v>1250</v>
      </c>
      <c r="L355" s="10">
        <f t="shared" si="3"/>
        <v>437.5</v>
      </c>
      <c r="M355" s="11">
        <v>0.35</v>
      </c>
      <c r="O355" s="14"/>
      <c r="P355" s="12"/>
    </row>
    <row r="356" spans="1:16" ht="15.75" customHeight="1" x14ac:dyDescent="0.35">
      <c r="A356" s="1"/>
      <c r="B356" s="6" t="s">
        <v>14</v>
      </c>
      <c r="C356" s="6">
        <v>1185732</v>
      </c>
      <c r="D356" s="7">
        <v>44515</v>
      </c>
      <c r="E356" s="6" t="s">
        <v>33</v>
      </c>
      <c r="F356" s="6" t="s">
        <v>34</v>
      </c>
      <c r="G356" s="6" t="s">
        <v>35</v>
      </c>
      <c r="H356" s="6" t="s">
        <v>19</v>
      </c>
      <c r="I356" s="8">
        <v>0.5</v>
      </c>
      <c r="J356" s="9">
        <v>1950</v>
      </c>
      <c r="K356" s="10">
        <f t="shared" si="2"/>
        <v>975</v>
      </c>
      <c r="L356" s="10">
        <f t="shared" si="3"/>
        <v>341.25</v>
      </c>
      <c r="M356" s="11">
        <v>0.35</v>
      </c>
      <c r="O356" s="14"/>
      <c r="P356" s="12"/>
    </row>
    <row r="357" spans="1:16" ht="15.75" customHeight="1" x14ac:dyDescent="0.35">
      <c r="A357" s="1"/>
      <c r="B357" s="6" t="s">
        <v>14</v>
      </c>
      <c r="C357" s="6">
        <v>1185732</v>
      </c>
      <c r="D357" s="7">
        <v>44515</v>
      </c>
      <c r="E357" s="6" t="s">
        <v>33</v>
      </c>
      <c r="F357" s="6" t="s">
        <v>34</v>
      </c>
      <c r="G357" s="6" t="s">
        <v>35</v>
      </c>
      <c r="H357" s="6" t="s">
        <v>20</v>
      </c>
      <c r="I357" s="8">
        <v>0.5</v>
      </c>
      <c r="J357" s="9">
        <v>1750</v>
      </c>
      <c r="K357" s="10">
        <f t="shared" si="2"/>
        <v>875</v>
      </c>
      <c r="L357" s="10">
        <f t="shared" si="3"/>
        <v>350</v>
      </c>
      <c r="M357" s="11">
        <v>0.4</v>
      </c>
      <c r="O357" s="14"/>
      <c r="P357" s="12"/>
    </row>
    <row r="358" spans="1:16" ht="15.75" customHeight="1" x14ac:dyDescent="0.35">
      <c r="A358" s="1"/>
      <c r="B358" s="6" t="s">
        <v>14</v>
      </c>
      <c r="C358" s="6">
        <v>1185732</v>
      </c>
      <c r="D358" s="7">
        <v>44515</v>
      </c>
      <c r="E358" s="6" t="s">
        <v>33</v>
      </c>
      <c r="F358" s="6" t="s">
        <v>34</v>
      </c>
      <c r="G358" s="6" t="s">
        <v>35</v>
      </c>
      <c r="H358" s="6" t="s">
        <v>21</v>
      </c>
      <c r="I358" s="8">
        <v>0.6</v>
      </c>
      <c r="J358" s="9">
        <v>1500</v>
      </c>
      <c r="K358" s="10">
        <f t="shared" si="2"/>
        <v>900</v>
      </c>
      <c r="L358" s="10">
        <f t="shared" si="3"/>
        <v>315</v>
      </c>
      <c r="M358" s="11">
        <v>0.35</v>
      </c>
      <c r="O358" s="14"/>
      <c r="P358" s="12"/>
    </row>
    <row r="359" spans="1:16" ht="15.75" customHeight="1" x14ac:dyDescent="0.35">
      <c r="A359" s="1"/>
      <c r="B359" s="6" t="s">
        <v>14</v>
      </c>
      <c r="C359" s="6">
        <v>1185732</v>
      </c>
      <c r="D359" s="7">
        <v>44515</v>
      </c>
      <c r="E359" s="6" t="s">
        <v>33</v>
      </c>
      <c r="F359" s="6" t="s">
        <v>34</v>
      </c>
      <c r="G359" s="6" t="s">
        <v>35</v>
      </c>
      <c r="H359" s="6" t="s">
        <v>22</v>
      </c>
      <c r="I359" s="8">
        <v>0.64999999999999991</v>
      </c>
      <c r="J359" s="9">
        <v>2500</v>
      </c>
      <c r="K359" s="10">
        <f t="shared" si="2"/>
        <v>1624.9999999999998</v>
      </c>
      <c r="L359" s="10">
        <f t="shared" si="3"/>
        <v>812.49999999999989</v>
      </c>
      <c r="M359" s="11">
        <v>0.5</v>
      </c>
      <c r="O359" s="14"/>
      <c r="P359" s="12"/>
    </row>
    <row r="360" spans="1:16" ht="15.75" customHeight="1" x14ac:dyDescent="0.35">
      <c r="A360" s="1"/>
      <c r="B360" s="6" t="s">
        <v>14</v>
      </c>
      <c r="C360" s="6">
        <v>1185732</v>
      </c>
      <c r="D360" s="7">
        <v>44544</v>
      </c>
      <c r="E360" s="6" t="s">
        <v>33</v>
      </c>
      <c r="F360" s="6" t="s">
        <v>34</v>
      </c>
      <c r="G360" s="6" t="s">
        <v>35</v>
      </c>
      <c r="H360" s="6" t="s">
        <v>17</v>
      </c>
      <c r="I360" s="8">
        <v>0.6</v>
      </c>
      <c r="J360" s="9">
        <v>5000</v>
      </c>
      <c r="K360" s="10">
        <f t="shared" si="2"/>
        <v>3000</v>
      </c>
      <c r="L360" s="10">
        <f t="shared" si="3"/>
        <v>1200</v>
      </c>
      <c r="M360" s="11">
        <v>0.4</v>
      </c>
      <c r="O360" s="14"/>
      <c r="P360" s="12"/>
    </row>
    <row r="361" spans="1:16" ht="15.75" customHeight="1" x14ac:dyDescent="0.35">
      <c r="A361" s="1"/>
      <c r="B361" s="6" t="s">
        <v>14</v>
      </c>
      <c r="C361" s="6">
        <v>1185732</v>
      </c>
      <c r="D361" s="7">
        <v>44544</v>
      </c>
      <c r="E361" s="6" t="s">
        <v>33</v>
      </c>
      <c r="F361" s="6" t="s">
        <v>34</v>
      </c>
      <c r="G361" s="6" t="s">
        <v>35</v>
      </c>
      <c r="H361" s="6" t="s">
        <v>18</v>
      </c>
      <c r="I361" s="8">
        <v>0.5</v>
      </c>
      <c r="J361" s="9">
        <v>3000</v>
      </c>
      <c r="K361" s="10">
        <f t="shared" si="2"/>
        <v>1500</v>
      </c>
      <c r="L361" s="10">
        <f t="shared" si="3"/>
        <v>525</v>
      </c>
      <c r="M361" s="11">
        <v>0.35</v>
      </c>
      <c r="O361" s="14"/>
      <c r="P361" s="12"/>
    </row>
    <row r="362" spans="1:16" ht="15.75" customHeight="1" x14ac:dyDescent="0.35">
      <c r="A362" s="1"/>
      <c r="B362" s="6" t="s">
        <v>14</v>
      </c>
      <c r="C362" s="6">
        <v>1185732</v>
      </c>
      <c r="D362" s="7">
        <v>44544</v>
      </c>
      <c r="E362" s="6" t="s">
        <v>33</v>
      </c>
      <c r="F362" s="6" t="s">
        <v>34</v>
      </c>
      <c r="G362" s="6" t="s">
        <v>35</v>
      </c>
      <c r="H362" s="6" t="s">
        <v>19</v>
      </c>
      <c r="I362" s="8">
        <v>0.5</v>
      </c>
      <c r="J362" s="9">
        <v>2500</v>
      </c>
      <c r="K362" s="10">
        <f t="shared" si="2"/>
        <v>1250</v>
      </c>
      <c r="L362" s="10">
        <f t="shared" si="3"/>
        <v>437.5</v>
      </c>
      <c r="M362" s="11">
        <v>0.35</v>
      </c>
      <c r="O362" s="14"/>
      <c r="P362" s="12"/>
    </row>
    <row r="363" spans="1:16" ht="15.75" customHeight="1" x14ac:dyDescent="0.35">
      <c r="A363" s="1"/>
      <c r="B363" s="6" t="s">
        <v>14</v>
      </c>
      <c r="C363" s="6">
        <v>1185732</v>
      </c>
      <c r="D363" s="7">
        <v>44544</v>
      </c>
      <c r="E363" s="6" t="s">
        <v>33</v>
      </c>
      <c r="F363" s="6" t="s">
        <v>34</v>
      </c>
      <c r="G363" s="6" t="s">
        <v>35</v>
      </c>
      <c r="H363" s="6" t="s">
        <v>20</v>
      </c>
      <c r="I363" s="8">
        <v>0.5</v>
      </c>
      <c r="J363" s="9">
        <v>2000</v>
      </c>
      <c r="K363" s="10">
        <f t="shared" si="2"/>
        <v>1000</v>
      </c>
      <c r="L363" s="10">
        <f t="shared" si="3"/>
        <v>400</v>
      </c>
      <c r="M363" s="11">
        <v>0.4</v>
      </c>
      <c r="O363" s="14"/>
      <c r="P363" s="12"/>
    </row>
    <row r="364" spans="1:16" ht="15.75" customHeight="1" x14ac:dyDescent="0.35">
      <c r="A364" s="1"/>
      <c r="B364" s="6" t="s">
        <v>14</v>
      </c>
      <c r="C364" s="6">
        <v>1185732</v>
      </c>
      <c r="D364" s="7">
        <v>44544</v>
      </c>
      <c r="E364" s="6" t="s">
        <v>33</v>
      </c>
      <c r="F364" s="6" t="s">
        <v>34</v>
      </c>
      <c r="G364" s="6" t="s">
        <v>35</v>
      </c>
      <c r="H364" s="6" t="s">
        <v>21</v>
      </c>
      <c r="I364" s="8">
        <v>0.6</v>
      </c>
      <c r="J364" s="9">
        <v>2000</v>
      </c>
      <c r="K364" s="10">
        <f t="shared" si="2"/>
        <v>1200</v>
      </c>
      <c r="L364" s="10">
        <f t="shared" si="3"/>
        <v>420</v>
      </c>
      <c r="M364" s="11">
        <v>0.35</v>
      </c>
      <c r="O364" s="14"/>
      <c r="P364" s="12"/>
    </row>
    <row r="365" spans="1:16" ht="15.75" customHeight="1" x14ac:dyDescent="0.35">
      <c r="A365" s="1"/>
      <c r="B365" s="6" t="s">
        <v>14</v>
      </c>
      <c r="C365" s="6">
        <v>1185732</v>
      </c>
      <c r="D365" s="7">
        <v>44544</v>
      </c>
      <c r="E365" s="6" t="s">
        <v>33</v>
      </c>
      <c r="F365" s="6" t="s">
        <v>34</v>
      </c>
      <c r="G365" s="6" t="s">
        <v>35</v>
      </c>
      <c r="H365" s="6" t="s">
        <v>22</v>
      </c>
      <c r="I365" s="8">
        <v>0.64999999999999991</v>
      </c>
      <c r="J365" s="9">
        <v>3000</v>
      </c>
      <c r="K365" s="10">
        <f t="shared" si="2"/>
        <v>1949.9999999999998</v>
      </c>
      <c r="L365" s="10">
        <f t="shared" si="3"/>
        <v>974.99999999999989</v>
      </c>
      <c r="M365" s="11">
        <v>0.5</v>
      </c>
      <c r="O365" s="14"/>
      <c r="P365" s="12"/>
    </row>
    <row r="366" spans="1:16" ht="15.75" customHeight="1" x14ac:dyDescent="0.35">
      <c r="A366" s="1"/>
      <c r="B366" s="6" t="s">
        <v>23</v>
      </c>
      <c r="C366" s="6">
        <v>1197831</v>
      </c>
      <c r="D366" s="7">
        <v>44198</v>
      </c>
      <c r="E366" s="6" t="s">
        <v>24</v>
      </c>
      <c r="F366" s="6" t="s">
        <v>25</v>
      </c>
      <c r="G366" s="6" t="s">
        <v>36</v>
      </c>
      <c r="H366" s="6" t="s">
        <v>17</v>
      </c>
      <c r="I366" s="8">
        <v>0.2</v>
      </c>
      <c r="J366" s="9">
        <v>7250</v>
      </c>
      <c r="K366" s="10">
        <f t="shared" si="2"/>
        <v>1450</v>
      </c>
      <c r="L366" s="10">
        <f t="shared" si="3"/>
        <v>435</v>
      </c>
      <c r="M366" s="11">
        <v>0.3</v>
      </c>
      <c r="O366" s="13"/>
      <c r="P366" s="12"/>
    </row>
    <row r="367" spans="1:16" ht="15.75" customHeight="1" x14ac:dyDescent="0.35">
      <c r="A367" s="1"/>
      <c r="B367" s="6" t="s">
        <v>23</v>
      </c>
      <c r="C367" s="6">
        <v>1197831</v>
      </c>
      <c r="D367" s="7">
        <v>44198</v>
      </c>
      <c r="E367" s="6" t="s">
        <v>24</v>
      </c>
      <c r="F367" s="6" t="s">
        <v>25</v>
      </c>
      <c r="G367" s="6" t="s">
        <v>36</v>
      </c>
      <c r="H367" s="6" t="s">
        <v>18</v>
      </c>
      <c r="I367" s="8">
        <v>0.3</v>
      </c>
      <c r="J367" s="9">
        <v>7250</v>
      </c>
      <c r="K367" s="10">
        <f t="shared" si="2"/>
        <v>2175</v>
      </c>
      <c r="L367" s="10">
        <f t="shared" si="3"/>
        <v>652.5</v>
      </c>
      <c r="M367" s="11">
        <v>0.3</v>
      </c>
      <c r="O367" s="13"/>
      <c r="P367" s="12"/>
    </row>
    <row r="368" spans="1:16" ht="15.75" customHeight="1" x14ac:dyDescent="0.35">
      <c r="A368" s="1"/>
      <c r="B368" s="6" t="s">
        <v>23</v>
      </c>
      <c r="C368" s="6">
        <v>1197831</v>
      </c>
      <c r="D368" s="7">
        <v>44198</v>
      </c>
      <c r="E368" s="6" t="s">
        <v>24</v>
      </c>
      <c r="F368" s="6" t="s">
        <v>25</v>
      </c>
      <c r="G368" s="6" t="s">
        <v>36</v>
      </c>
      <c r="H368" s="6" t="s">
        <v>19</v>
      </c>
      <c r="I368" s="8">
        <v>0.3</v>
      </c>
      <c r="J368" s="9">
        <v>5250</v>
      </c>
      <c r="K368" s="10">
        <f t="shared" si="2"/>
        <v>1575</v>
      </c>
      <c r="L368" s="10">
        <f t="shared" si="3"/>
        <v>472.5</v>
      </c>
      <c r="M368" s="11">
        <v>0.3</v>
      </c>
      <c r="O368" s="13"/>
      <c r="P368" s="12"/>
    </row>
    <row r="369" spans="1:16" ht="15.75" customHeight="1" x14ac:dyDescent="0.35">
      <c r="A369" s="1"/>
      <c r="B369" s="6" t="s">
        <v>23</v>
      </c>
      <c r="C369" s="6">
        <v>1197831</v>
      </c>
      <c r="D369" s="7">
        <v>44198</v>
      </c>
      <c r="E369" s="6" t="s">
        <v>24</v>
      </c>
      <c r="F369" s="6" t="s">
        <v>25</v>
      </c>
      <c r="G369" s="6" t="s">
        <v>36</v>
      </c>
      <c r="H369" s="6" t="s">
        <v>20</v>
      </c>
      <c r="I369" s="8">
        <v>0.35</v>
      </c>
      <c r="J369" s="9">
        <v>5250</v>
      </c>
      <c r="K369" s="10">
        <f t="shared" si="2"/>
        <v>1837.4999999999998</v>
      </c>
      <c r="L369" s="10">
        <f t="shared" si="3"/>
        <v>735</v>
      </c>
      <c r="M369" s="11">
        <v>0.4</v>
      </c>
      <c r="O369" s="13"/>
      <c r="P369" s="12"/>
    </row>
    <row r="370" spans="1:16" ht="15.75" customHeight="1" x14ac:dyDescent="0.35">
      <c r="A370" s="1"/>
      <c r="B370" s="6" t="s">
        <v>23</v>
      </c>
      <c r="C370" s="6">
        <v>1197831</v>
      </c>
      <c r="D370" s="7">
        <v>44198</v>
      </c>
      <c r="E370" s="6" t="s">
        <v>24</v>
      </c>
      <c r="F370" s="6" t="s">
        <v>25</v>
      </c>
      <c r="G370" s="6" t="s">
        <v>36</v>
      </c>
      <c r="H370" s="6" t="s">
        <v>21</v>
      </c>
      <c r="I370" s="8">
        <v>0.4</v>
      </c>
      <c r="J370" s="9">
        <v>3750</v>
      </c>
      <c r="K370" s="10">
        <f t="shared" si="2"/>
        <v>1500</v>
      </c>
      <c r="L370" s="10">
        <f t="shared" si="3"/>
        <v>375</v>
      </c>
      <c r="M370" s="11">
        <v>0.25</v>
      </c>
      <c r="O370" s="13"/>
      <c r="P370" s="12"/>
    </row>
    <row r="371" spans="1:16" ht="15.75" customHeight="1" x14ac:dyDescent="0.35">
      <c r="A371" s="1"/>
      <c r="B371" s="6" t="s">
        <v>23</v>
      </c>
      <c r="C371" s="6">
        <v>1197831</v>
      </c>
      <c r="D371" s="7">
        <v>44198</v>
      </c>
      <c r="E371" s="6" t="s">
        <v>24</v>
      </c>
      <c r="F371" s="6" t="s">
        <v>25</v>
      </c>
      <c r="G371" s="6" t="s">
        <v>36</v>
      </c>
      <c r="H371" s="6" t="s">
        <v>22</v>
      </c>
      <c r="I371" s="8">
        <v>0.35</v>
      </c>
      <c r="J371" s="9">
        <v>5250</v>
      </c>
      <c r="K371" s="10">
        <f t="shared" si="2"/>
        <v>1837.4999999999998</v>
      </c>
      <c r="L371" s="10">
        <f t="shared" si="3"/>
        <v>826.87499999999989</v>
      </c>
      <c r="M371" s="11">
        <v>0.45</v>
      </c>
      <c r="O371" s="13"/>
      <c r="P371" s="12"/>
    </row>
    <row r="372" spans="1:16" ht="15.75" customHeight="1" x14ac:dyDescent="0.35">
      <c r="A372" s="1"/>
      <c r="B372" s="6" t="s">
        <v>23</v>
      </c>
      <c r="C372" s="6">
        <v>1197831</v>
      </c>
      <c r="D372" s="7">
        <v>44228</v>
      </c>
      <c r="E372" s="6" t="s">
        <v>24</v>
      </c>
      <c r="F372" s="6" t="s">
        <v>25</v>
      </c>
      <c r="G372" s="6" t="s">
        <v>36</v>
      </c>
      <c r="H372" s="6" t="s">
        <v>17</v>
      </c>
      <c r="I372" s="8">
        <v>0.25</v>
      </c>
      <c r="J372" s="9">
        <v>6750</v>
      </c>
      <c r="K372" s="10">
        <f t="shared" si="2"/>
        <v>1687.5</v>
      </c>
      <c r="L372" s="10">
        <f t="shared" si="3"/>
        <v>506.25</v>
      </c>
      <c r="M372" s="11">
        <v>0.3</v>
      </c>
      <c r="O372" s="13"/>
      <c r="P372" s="12"/>
    </row>
    <row r="373" spans="1:16" ht="15.75" customHeight="1" x14ac:dyDescent="0.35">
      <c r="A373" s="1"/>
      <c r="B373" s="6" t="s">
        <v>23</v>
      </c>
      <c r="C373" s="6">
        <v>1197831</v>
      </c>
      <c r="D373" s="7">
        <v>44228</v>
      </c>
      <c r="E373" s="6" t="s">
        <v>24</v>
      </c>
      <c r="F373" s="6" t="s">
        <v>25</v>
      </c>
      <c r="G373" s="6" t="s">
        <v>36</v>
      </c>
      <c r="H373" s="6" t="s">
        <v>18</v>
      </c>
      <c r="I373" s="8">
        <v>0.35</v>
      </c>
      <c r="J373" s="9">
        <v>6500</v>
      </c>
      <c r="K373" s="10">
        <f t="shared" si="2"/>
        <v>2275</v>
      </c>
      <c r="L373" s="10">
        <f t="shared" si="3"/>
        <v>682.5</v>
      </c>
      <c r="M373" s="11">
        <v>0.3</v>
      </c>
      <c r="O373" s="13"/>
      <c r="P373" s="12"/>
    </row>
    <row r="374" spans="1:16" ht="15.75" customHeight="1" x14ac:dyDescent="0.35">
      <c r="A374" s="1"/>
      <c r="B374" s="6" t="s">
        <v>23</v>
      </c>
      <c r="C374" s="6">
        <v>1197831</v>
      </c>
      <c r="D374" s="7">
        <v>44228</v>
      </c>
      <c r="E374" s="6" t="s">
        <v>24</v>
      </c>
      <c r="F374" s="6" t="s">
        <v>25</v>
      </c>
      <c r="G374" s="6" t="s">
        <v>36</v>
      </c>
      <c r="H374" s="6" t="s">
        <v>19</v>
      </c>
      <c r="I374" s="8">
        <v>0.35</v>
      </c>
      <c r="J374" s="9">
        <v>4750</v>
      </c>
      <c r="K374" s="10">
        <f t="shared" si="2"/>
        <v>1662.5</v>
      </c>
      <c r="L374" s="10">
        <f t="shared" si="3"/>
        <v>498.75</v>
      </c>
      <c r="M374" s="11">
        <v>0.3</v>
      </c>
      <c r="O374" s="13"/>
      <c r="P374" s="12"/>
    </row>
    <row r="375" spans="1:16" ht="15.75" customHeight="1" x14ac:dyDescent="0.35">
      <c r="A375" s="1"/>
      <c r="B375" s="6" t="s">
        <v>23</v>
      </c>
      <c r="C375" s="6">
        <v>1197831</v>
      </c>
      <c r="D375" s="7">
        <v>44228</v>
      </c>
      <c r="E375" s="6" t="s">
        <v>24</v>
      </c>
      <c r="F375" s="6" t="s">
        <v>25</v>
      </c>
      <c r="G375" s="6" t="s">
        <v>36</v>
      </c>
      <c r="H375" s="6" t="s">
        <v>20</v>
      </c>
      <c r="I375" s="8">
        <v>0.35</v>
      </c>
      <c r="J375" s="9">
        <v>4250</v>
      </c>
      <c r="K375" s="10">
        <f t="shared" si="2"/>
        <v>1487.5</v>
      </c>
      <c r="L375" s="10">
        <f t="shared" si="3"/>
        <v>595</v>
      </c>
      <c r="M375" s="11">
        <v>0.4</v>
      </c>
      <c r="O375" s="13"/>
      <c r="P375" s="12"/>
    </row>
    <row r="376" spans="1:16" ht="15.75" customHeight="1" x14ac:dyDescent="0.35">
      <c r="A376" s="1"/>
      <c r="B376" s="6" t="s">
        <v>23</v>
      </c>
      <c r="C376" s="6">
        <v>1197831</v>
      </c>
      <c r="D376" s="7">
        <v>44228</v>
      </c>
      <c r="E376" s="6" t="s">
        <v>24</v>
      </c>
      <c r="F376" s="6" t="s">
        <v>25</v>
      </c>
      <c r="G376" s="6" t="s">
        <v>36</v>
      </c>
      <c r="H376" s="6" t="s">
        <v>21</v>
      </c>
      <c r="I376" s="8">
        <v>0.4</v>
      </c>
      <c r="J376" s="9">
        <v>3000</v>
      </c>
      <c r="K376" s="10">
        <f t="shared" si="2"/>
        <v>1200</v>
      </c>
      <c r="L376" s="10">
        <f t="shared" si="3"/>
        <v>300</v>
      </c>
      <c r="M376" s="11">
        <v>0.25</v>
      </c>
      <c r="O376" s="13"/>
      <c r="P376" s="12"/>
    </row>
    <row r="377" spans="1:16" ht="15.75" customHeight="1" x14ac:dyDescent="0.35">
      <c r="A377" s="1"/>
      <c r="B377" s="6" t="s">
        <v>23</v>
      </c>
      <c r="C377" s="6">
        <v>1197831</v>
      </c>
      <c r="D377" s="7">
        <v>44228</v>
      </c>
      <c r="E377" s="6" t="s">
        <v>24</v>
      </c>
      <c r="F377" s="6" t="s">
        <v>25</v>
      </c>
      <c r="G377" s="6" t="s">
        <v>36</v>
      </c>
      <c r="H377" s="6" t="s">
        <v>22</v>
      </c>
      <c r="I377" s="8">
        <v>0.35</v>
      </c>
      <c r="J377" s="9">
        <v>5000</v>
      </c>
      <c r="K377" s="10">
        <f t="shared" si="2"/>
        <v>1750</v>
      </c>
      <c r="L377" s="10">
        <f t="shared" si="3"/>
        <v>787.5</v>
      </c>
      <c r="M377" s="11">
        <v>0.45</v>
      </c>
      <c r="O377" s="13"/>
      <c r="P377" s="12"/>
    </row>
    <row r="378" spans="1:16" ht="15.75" customHeight="1" x14ac:dyDescent="0.35">
      <c r="A378" s="1"/>
      <c r="B378" s="6" t="s">
        <v>23</v>
      </c>
      <c r="C378" s="6">
        <v>1197831</v>
      </c>
      <c r="D378" s="7">
        <v>44258</v>
      </c>
      <c r="E378" s="6" t="s">
        <v>24</v>
      </c>
      <c r="F378" s="6" t="s">
        <v>25</v>
      </c>
      <c r="G378" s="6" t="s">
        <v>36</v>
      </c>
      <c r="H378" s="6" t="s">
        <v>17</v>
      </c>
      <c r="I378" s="8">
        <v>0.3</v>
      </c>
      <c r="J378" s="9">
        <v>6750</v>
      </c>
      <c r="K378" s="10">
        <f t="shared" si="2"/>
        <v>2025</v>
      </c>
      <c r="L378" s="10">
        <f t="shared" si="3"/>
        <v>708.75</v>
      </c>
      <c r="M378" s="11">
        <v>0.35</v>
      </c>
      <c r="O378" s="13"/>
      <c r="P378" s="12"/>
    </row>
    <row r="379" spans="1:16" ht="15.75" customHeight="1" x14ac:dyDescent="0.35">
      <c r="A379" s="1"/>
      <c r="B379" s="6" t="s">
        <v>23</v>
      </c>
      <c r="C379" s="6">
        <v>1197831</v>
      </c>
      <c r="D379" s="7">
        <v>44258</v>
      </c>
      <c r="E379" s="6" t="s">
        <v>24</v>
      </c>
      <c r="F379" s="6" t="s">
        <v>25</v>
      </c>
      <c r="G379" s="6" t="s">
        <v>36</v>
      </c>
      <c r="H379" s="6" t="s">
        <v>18</v>
      </c>
      <c r="I379" s="8">
        <v>0.4</v>
      </c>
      <c r="J379" s="9">
        <v>6750</v>
      </c>
      <c r="K379" s="10">
        <f t="shared" si="2"/>
        <v>2700</v>
      </c>
      <c r="L379" s="10">
        <f t="shared" si="3"/>
        <v>944.99999999999989</v>
      </c>
      <c r="M379" s="11">
        <v>0.35</v>
      </c>
      <c r="O379" s="13"/>
      <c r="P379" s="12"/>
    </row>
    <row r="380" spans="1:16" ht="15.75" customHeight="1" x14ac:dyDescent="0.35">
      <c r="A380" s="1"/>
      <c r="B380" s="6" t="s">
        <v>23</v>
      </c>
      <c r="C380" s="6">
        <v>1197831</v>
      </c>
      <c r="D380" s="7">
        <v>44258</v>
      </c>
      <c r="E380" s="6" t="s">
        <v>24</v>
      </c>
      <c r="F380" s="6" t="s">
        <v>25</v>
      </c>
      <c r="G380" s="6" t="s">
        <v>36</v>
      </c>
      <c r="H380" s="6" t="s">
        <v>19</v>
      </c>
      <c r="I380" s="8">
        <v>0.3</v>
      </c>
      <c r="J380" s="9">
        <v>5000</v>
      </c>
      <c r="K380" s="10">
        <f t="shared" si="2"/>
        <v>1500</v>
      </c>
      <c r="L380" s="10">
        <f t="shared" si="3"/>
        <v>525</v>
      </c>
      <c r="M380" s="11">
        <v>0.35</v>
      </c>
      <c r="O380" s="13"/>
      <c r="P380" s="12"/>
    </row>
    <row r="381" spans="1:16" ht="15.75" customHeight="1" x14ac:dyDescent="0.35">
      <c r="A381" s="1"/>
      <c r="B381" s="6" t="s">
        <v>23</v>
      </c>
      <c r="C381" s="6">
        <v>1197831</v>
      </c>
      <c r="D381" s="7">
        <v>44258</v>
      </c>
      <c r="E381" s="6" t="s">
        <v>24</v>
      </c>
      <c r="F381" s="6" t="s">
        <v>25</v>
      </c>
      <c r="G381" s="6" t="s">
        <v>36</v>
      </c>
      <c r="H381" s="6" t="s">
        <v>20</v>
      </c>
      <c r="I381" s="8">
        <v>0.35000000000000003</v>
      </c>
      <c r="J381" s="9">
        <v>4000</v>
      </c>
      <c r="K381" s="10">
        <f t="shared" si="2"/>
        <v>1400.0000000000002</v>
      </c>
      <c r="L381" s="10">
        <f t="shared" si="3"/>
        <v>630.00000000000011</v>
      </c>
      <c r="M381" s="11">
        <v>0.45</v>
      </c>
      <c r="O381" s="13"/>
      <c r="P381" s="12"/>
    </row>
    <row r="382" spans="1:16" ht="15.75" customHeight="1" x14ac:dyDescent="0.35">
      <c r="A382" s="1"/>
      <c r="B382" s="6" t="s">
        <v>23</v>
      </c>
      <c r="C382" s="6">
        <v>1197831</v>
      </c>
      <c r="D382" s="7">
        <v>44258</v>
      </c>
      <c r="E382" s="6" t="s">
        <v>24</v>
      </c>
      <c r="F382" s="6" t="s">
        <v>25</v>
      </c>
      <c r="G382" s="6" t="s">
        <v>36</v>
      </c>
      <c r="H382" s="6" t="s">
        <v>21</v>
      </c>
      <c r="I382" s="8">
        <v>0.4</v>
      </c>
      <c r="J382" s="9">
        <v>3000</v>
      </c>
      <c r="K382" s="10">
        <f t="shared" si="2"/>
        <v>1200</v>
      </c>
      <c r="L382" s="10">
        <f t="shared" si="3"/>
        <v>360</v>
      </c>
      <c r="M382" s="11">
        <v>0.3</v>
      </c>
      <c r="O382" s="13"/>
      <c r="P382" s="12"/>
    </row>
    <row r="383" spans="1:16" ht="15.75" customHeight="1" x14ac:dyDescent="0.35">
      <c r="A383" s="1"/>
      <c r="B383" s="6" t="s">
        <v>23</v>
      </c>
      <c r="C383" s="6">
        <v>1197831</v>
      </c>
      <c r="D383" s="7">
        <v>44258</v>
      </c>
      <c r="E383" s="6" t="s">
        <v>24</v>
      </c>
      <c r="F383" s="6" t="s">
        <v>25</v>
      </c>
      <c r="G383" s="6" t="s">
        <v>36</v>
      </c>
      <c r="H383" s="6" t="s">
        <v>22</v>
      </c>
      <c r="I383" s="8">
        <v>0.35000000000000003</v>
      </c>
      <c r="J383" s="9">
        <v>4500</v>
      </c>
      <c r="K383" s="10">
        <f t="shared" si="2"/>
        <v>1575.0000000000002</v>
      </c>
      <c r="L383" s="10">
        <f t="shared" si="3"/>
        <v>787.50000000000011</v>
      </c>
      <c r="M383" s="11">
        <v>0.5</v>
      </c>
      <c r="O383" s="13"/>
      <c r="P383" s="12"/>
    </row>
    <row r="384" spans="1:16" ht="15.75" customHeight="1" x14ac:dyDescent="0.35">
      <c r="A384" s="1"/>
      <c r="B384" s="6" t="s">
        <v>23</v>
      </c>
      <c r="C384" s="6">
        <v>1197831</v>
      </c>
      <c r="D384" s="7">
        <v>44288</v>
      </c>
      <c r="E384" s="6" t="s">
        <v>24</v>
      </c>
      <c r="F384" s="6" t="s">
        <v>25</v>
      </c>
      <c r="G384" s="6" t="s">
        <v>36</v>
      </c>
      <c r="H384" s="6" t="s">
        <v>17</v>
      </c>
      <c r="I384" s="8">
        <v>0.19999999999999998</v>
      </c>
      <c r="J384" s="9">
        <v>7000</v>
      </c>
      <c r="K384" s="10">
        <f t="shared" si="2"/>
        <v>1399.9999999999998</v>
      </c>
      <c r="L384" s="10">
        <f t="shared" si="3"/>
        <v>489.99999999999989</v>
      </c>
      <c r="M384" s="11">
        <v>0.35</v>
      </c>
      <c r="O384" s="13"/>
      <c r="P384" s="12"/>
    </row>
    <row r="385" spans="1:16" ht="15.75" customHeight="1" x14ac:dyDescent="0.35">
      <c r="A385" s="1"/>
      <c r="B385" s="6" t="s">
        <v>23</v>
      </c>
      <c r="C385" s="6">
        <v>1197831</v>
      </c>
      <c r="D385" s="7">
        <v>44288</v>
      </c>
      <c r="E385" s="6" t="s">
        <v>24</v>
      </c>
      <c r="F385" s="6" t="s">
        <v>25</v>
      </c>
      <c r="G385" s="6" t="s">
        <v>36</v>
      </c>
      <c r="H385" s="6" t="s">
        <v>18</v>
      </c>
      <c r="I385" s="8">
        <v>0.30000000000000004</v>
      </c>
      <c r="J385" s="9">
        <v>7000</v>
      </c>
      <c r="K385" s="10">
        <f t="shared" si="2"/>
        <v>2100.0000000000005</v>
      </c>
      <c r="L385" s="10">
        <f t="shared" si="3"/>
        <v>735.00000000000011</v>
      </c>
      <c r="M385" s="11">
        <v>0.35</v>
      </c>
      <c r="O385" s="13"/>
      <c r="P385" s="12"/>
    </row>
    <row r="386" spans="1:16" ht="15.75" customHeight="1" x14ac:dyDescent="0.35">
      <c r="A386" s="1"/>
      <c r="B386" s="6" t="s">
        <v>23</v>
      </c>
      <c r="C386" s="6">
        <v>1197831</v>
      </c>
      <c r="D386" s="7">
        <v>44288</v>
      </c>
      <c r="E386" s="6" t="s">
        <v>24</v>
      </c>
      <c r="F386" s="6" t="s">
        <v>25</v>
      </c>
      <c r="G386" s="6" t="s">
        <v>36</v>
      </c>
      <c r="H386" s="6" t="s">
        <v>19</v>
      </c>
      <c r="I386" s="8">
        <v>0.24999999999999997</v>
      </c>
      <c r="J386" s="9">
        <v>5250</v>
      </c>
      <c r="K386" s="10">
        <f t="shared" si="2"/>
        <v>1312.4999999999998</v>
      </c>
      <c r="L386" s="10">
        <f t="shared" si="3"/>
        <v>459.37499999999989</v>
      </c>
      <c r="M386" s="11">
        <v>0.35</v>
      </c>
      <c r="O386" s="13"/>
      <c r="P386" s="12"/>
    </row>
    <row r="387" spans="1:16" ht="15.75" customHeight="1" x14ac:dyDescent="0.35">
      <c r="A387" s="1"/>
      <c r="B387" s="6" t="s">
        <v>23</v>
      </c>
      <c r="C387" s="6">
        <v>1197831</v>
      </c>
      <c r="D387" s="7">
        <v>44288</v>
      </c>
      <c r="E387" s="6" t="s">
        <v>24</v>
      </c>
      <c r="F387" s="6" t="s">
        <v>25</v>
      </c>
      <c r="G387" s="6" t="s">
        <v>36</v>
      </c>
      <c r="H387" s="6" t="s">
        <v>20</v>
      </c>
      <c r="I387" s="8">
        <v>0.30000000000000004</v>
      </c>
      <c r="J387" s="9">
        <v>4250</v>
      </c>
      <c r="K387" s="10">
        <f t="shared" si="2"/>
        <v>1275.0000000000002</v>
      </c>
      <c r="L387" s="10">
        <f t="shared" si="3"/>
        <v>573.75000000000011</v>
      </c>
      <c r="M387" s="11">
        <v>0.45</v>
      </c>
      <c r="O387" s="13"/>
      <c r="P387" s="12"/>
    </row>
    <row r="388" spans="1:16" ht="15.75" customHeight="1" x14ac:dyDescent="0.35">
      <c r="A388" s="1"/>
      <c r="B388" s="6" t="s">
        <v>23</v>
      </c>
      <c r="C388" s="6">
        <v>1197831</v>
      </c>
      <c r="D388" s="7">
        <v>44288</v>
      </c>
      <c r="E388" s="6" t="s">
        <v>24</v>
      </c>
      <c r="F388" s="6" t="s">
        <v>25</v>
      </c>
      <c r="G388" s="6" t="s">
        <v>36</v>
      </c>
      <c r="H388" s="6" t="s">
        <v>21</v>
      </c>
      <c r="I388" s="8">
        <v>0.35</v>
      </c>
      <c r="J388" s="9">
        <v>3250</v>
      </c>
      <c r="K388" s="10">
        <f t="shared" si="2"/>
        <v>1137.5</v>
      </c>
      <c r="L388" s="10">
        <f t="shared" si="3"/>
        <v>341.25</v>
      </c>
      <c r="M388" s="11">
        <v>0.3</v>
      </c>
      <c r="O388" s="13"/>
      <c r="P388" s="12"/>
    </row>
    <row r="389" spans="1:16" ht="15.75" customHeight="1" x14ac:dyDescent="0.35">
      <c r="A389" s="1"/>
      <c r="B389" s="6" t="s">
        <v>23</v>
      </c>
      <c r="C389" s="6">
        <v>1197831</v>
      </c>
      <c r="D389" s="7">
        <v>44288</v>
      </c>
      <c r="E389" s="6" t="s">
        <v>24</v>
      </c>
      <c r="F389" s="6" t="s">
        <v>25</v>
      </c>
      <c r="G389" s="6" t="s">
        <v>36</v>
      </c>
      <c r="H389" s="6" t="s">
        <v>22</v>
      </c>
      <c r="I389" s="8">
        <v>0.30000000000000004</v>
      </c>
      <c r="J389" s="9">
        <v>6000</v>
      </c>
      <c r="K389" s="10">
        <f t="shared" si="2"/>
        <v>1800.0000000000002</v>
      </c>
      <c r="L389" s="10">
        <f t="shared" si="3"/>
        <v>900.00000000000011</v>
      </c>
      <c r="M389" s="11">
        <v>0.5</v>
      </c>
      <c r="O389" s="13"/>
      <c r="P389" s="12"/>
    </row>
    <row r="390" spans="1:16" ht="15.75" customHeight="1" x14ac:dyDescent="0.35">
      <c r="A390" s="1"/>
      <c r="B390" s="6" t="s">
        <v>23</v>
      </c>
      <c r="C390" s="6">
        <v>1197831</v>
      </c>
      <c r="D390" s="7">
        <v>44318</v>
      </c>
      <c r="E390" s="6" t="s">
        <v>24</v>
      </c>
      <c r="F390" s="6" t="s">
        <v>25</v>
      </c>
      <c r="G390" s="6" t="s">
        <v>36</v>
      </c>
      <c r="H390" s="6" t="s">
        <v>17</v>
      </c>
      <c r="I390" s="8">
        <v>0.19999999999999998</v>
      </c>
      <c r="J390" s="9">
        <v>7500</v>
      </c>
      <c r="K390" s="10">
        <f t="shared" si="2"/>
        <v>1499.9999999999998</v>
      </c>
      <c r="L390" s="10">
        <f t="shared" si="3"/>
        <v>524.99999999999989</v>
      </c>
      <c r="M390" s="11">
        <v>0.35</v>
      </c>
      <c r="O390" s="13"/>
      <c r="P390" s="12"/>
    </row>
    <row r="391" spans="1:16" ht="15.75" customHeight="1" x14ac:dyDescent="0.35">
      <c r="A391" s="1"/>
      <c r="B391" s="6" t="s">
        <v>23</v>
      </c>
      <c r="C391" s="6">
        <v>1197831</v>
      </c>
      <c r="D391" s="7">
        <v>44318</v>
      </c>
      <c r="E391" s="6" t="s">
        <v>24</v>
      </c>
      <c r="F391" s="6" t="s">
        <v>25</v>
      </c>
      <c r="G391" s="6" t="s">
        <v>36</v>
      </c>
      <c r="H391" s="6" t="s">
        <v>18</v>
      </c>
      <c r="I391" s="8">
        <v>0.30000000000000004</v>
      </c>
      <c r="J391" s="9">
        <v>7750</v>
      </c>
      <c r="K391" s="10">
        <f t="shared" si="2"/>
        <v>2325.0000000000005</v>
      </c>
      <c r="L391" s="10">
        <f t="shared" si="3"/>
        <v>813.75000000000011</v>
      </c>
      <c r="M391" s="11">
        <v>0.35</v>
      </c>
      <c r="O391" s="13"/>
      <c r="P391" s="12"/>
    </row>
    <row r="392" spans="1:16" ht="15.75" customHeight="1" x14ac:dyDescent="0.35">
      <c r="A392" s="1"/>
      <c r="B392" s="6" t="s">
        <v>23</v>
      </c>
      <c r="C392" s="6">
        <v>1197831</v>
      </c>
      <c r="D392" s="7">
        <v>44318</v>
      </c>
      <c r="E392" s="6" t="s">
        <v>24</v>
      </c>
      <c r="F392" s="6" t="s">
        <v>25</v>
      </c>
      <c r="G392" s="6" t="s">
        <v>36</v>
      </c>
      <c r="H392" s="6" t="s">
        <v>19</v>
      </c>
      <c r="I392" s="8">
        <v>0.24999999999999997</v>
      </c>
      <c r="J392" s="9">
        <v>6250</v>
      </c>
      <c r="K392" s="10">
        <f t="shared" si="2"/>
        <v>1562.4999999999998</v>
      </c>
      <c r="L392" s="10">
        <f t="shared" si="3"/>
        <v>546.87499999999989</v>
      </c>
      <c r="M392" s="11">
        <v>0.35</v>
      </c>
      <c r="O392" s="13"/>
      <c r="P392" s="12"/>
    </row>
    <row r="393" spans="1:16" ht="15.75" customHeight="1" x14ac:dyDescent="0.35">
      <c r="A393" s="1"/>
      <c r="B393" s="6" t="s">
        <v>23</v>
      </c>
      <c r="C393" s="6">
        <v>1197831</v>
      </c>
      <c r="D393" s="7">
        <v>44318</v>
      </c>
      <c r="E393" s="6" t="s">
        <v>24</v>
      </c>
      <c r="F393" s="6" t="s">
        <v>25</v>
      </c>
      <c r="G393" s="6" t="s">
        <v>36</v>
      </c>
      <c r="H393" s="6" t="s">
        <v>20</v>
      </c>
      <c r="I393" s="8">
        <v>0.35000000000000003</v>
      </c>
      <c r="J393" s="9">
        <v>5500</v>
      </c>
      <c r="K393" s="10">
        <f t="shared" si="2"/>
        <v>1925.0000000000002</v>
      </c>
      <c r="L393" s="10">
        <f t="shared" si="3"/>
        <v>866.25000000000011</v>
      </c>
      <c r="M393" s="11">
        <v>0.45</v>
      </c>
      <c r="O393" s="13"/>
      <c r="P393" s="12"/>
    </row>
    <row r="394" spans="1:16" ht="15.75" customHeight="1" x14ac:dyDescent="0.35">
      <c r="A394" s="1"/>
      <c r="B394" s="6" t="s">
        <v>23</v>
      </c>
      <c r="C394" s="6">
        <v>1197831</v>
      </c>
      <c r="D394" s="7">
        <v>44318</v>
      </c>
      <c r="E394" s="6" t="s">
        <v>24</v>
      </c>
      <c r="F394" s="6" t="s">
        <v>25</v>
      </c>
      <c r="G394" s="6" t="s">
        <v>36</v>
      </c>
      <c r="H394" s="6" t="s">
        <v>21</v>
      </c>
      <c r="I394" s="8">
        <v>0.5</v>
      </c>
      <c r="J394" s="9">
        <v>4500</v>
      </c>
      <c r="K394" s="10">
        <f t="shared" si="2"/>
        <v>2250</v>
      </c>
      <c r="L394" s="10">
        <f t="shared" si="3"/>
        <v>675</v>
      </c>
      <c r="M394" s="11">
        <v>0.3</v>
      </c>
      <c r="O394" s="13"/>
      <c r="P394" s="12"/>
    </row>
    <row r="395" spans="1:16" ht="15.75" customHeight="1" x14ac:dyDescent="0.35">
      <c r="A395" s="1"/>
      <c r="B395" s="6" t="s">
        <v>23</v>
      </c>
      <c r="C395" s="6">
        <v>1197831</v>
      </c>
      <c r="D395" s="7">
        <v>44318</v>
      </c>
      <c r="E395" s="6" t="s">
        <v>24</v>
      </c>
      <c r="F395" s="6" t="s">
        <v>25</v>
      </c>
      <c r="G395" s="6" t="s">
        <v>36</v>
      </c>
      <c r="H395" s="6" t="s">
        <v>22</v>
      </c>
      <c r="I395" s="8">
        <v>0.45</v>
      </c>
      <c r="J395" s="9">
        <v>8000</v>
      </c>
      <c r="K395" s="10">
        <f t="shared" si="2"/>
        <v>3600</v>
      </c>
      <c r="L395" s="10">
        <f t="shared" si="3"/>
        <v>1800</v>
      </c>
      <c r="M395" s="11">
        <v>0.5</v>
      </c>
      <c r="O395" s="13"/>
      <c r="P395" s="12"/>
    </row>
    <row r="396" spans="1:16" ht="15.75" customHeight="1" x14ac:dyDescent="0.35">
      <c r="A396" s="1"/>
      <c r="B396" s="6" t="s">
        <v>23</v>
      </c>
      <c r="C396" s="6">
        <v>1197831</v>
      </c>
      <c r="D396" s="7">
        <v>44348</v>
      </c>
      <c r="E396" s="6" t="s">
        <v>24</v>
      </c>
      <c r="F396" s="6" t="s">
        <v>25</v>
      </c>
      <c r="G396" s="6" t="s">
        <v>36</v>
      </c>
      <c r="H396" s="6" t="s">
        <v>17</v>
      </c>
      <c r="I396" s="8">
        <v>0.45</v>
      </c>
      <c r="J396" s="9">
        <v>8000</v>
      </c>
      <c r="K396" s="10">
        <f t="shared" si="2"/>
        <v>3600</v>
      </c>
      <c r="L396" s="10">
        <f t="shared" si="3"/>
        <v>1260</v>
      </c>
      <c r="M396" s="11">
        <v>0.35</v>
      </c>
      <c r="O396" s="13"/>
      <c r="P396" s="12"/>
    </row>
    <row r="397" spans="1:16" ht="15.75" customHeight="1" x14ac:dyDescent="0.35">
      <c r="A397" s="1"/>
      <c r="B397" s="6" t="s">
        <v>23</v>
      </c>
      <c r="C397" s="6">
        <v>1197831</v>
      </c>
      <c r="D397" s="7">
        <v>44348</v>
      </c>
      <c r="E397" s="6" t="s">
        <v>24</v>
      </c>
      <c r="F397" s="6" t="s">
        <v>25</v>
      </c>
      <c r="G397" s="6" t="s">
        <v>36</v>
      </c>
      <c r="H397" s="6" t="s">
        <v>18</v>
      </c>
      <c r="I397" s="8">
        <v>0.5</v>
      </c>
      <c r="J397" s="9">
        <v>8000</v>
      </c>
      <c r="K397" s="10">
        <f t="shared" si="2"/>
        <v>4000</v>
      </c>
      <c r="L397" s="10">
        <f t="shared" si="3"/>
        <v>1400</v>
      </c>
      <c r="M397" s="11">
        <v>0.35</v>
      </c>
      <c r="O397" s="13"/>
      <c r="P397" s="12"/>
    </row>
    <row r="398" spans="1:16" ht="15.75" customHeight="1" x14ac:dyDescent="0.35">
      <c r="A398" s="1"/>
      <c r="B398" s="6" t="s">
        <v>23</v>
      </c>
      <c r="C398" s="6">
        <v>1197831</v>
      </c>
      <c r="D398" s="7">
        <v>44348</v>
      </c>
      <c r="E398" s="6" t="s">
        <v>24</v>
      </c>
      <c r="F398" s="6" t="s">
        <v>25</v>
      </c>
      <c r="G398" s="6" t="s">
        <v>36</v>
      </c>
      <c r="H398" s="6" t="s">
        <v>19</v>
      </c>
      <c r="I398" s="8">
        <v>0.45</v>
      </c>
      <c r="J398" s="9">
        <v>6500</v>
      </c>
      <c r="K398" s="10">
        <f t="shared" si="2"/>
        <v>2925</v>
      </c>
      <c r="L398" s="10">
        <f t="shared" si="3"/>
        <v>1023.7499999999999</v>
      </c>
      <c r="M398" s="11">
        <v>0.35</v>
      </c>
      <c r="O398" s="13"/>
      <c r="P398" s="12"/>
    </row>
    <row r="399" spans="1:16" ht="15.75" customHeight="1" x14ac:dyDescent="0.35">
      <c r="A399" s="1"/>
      <c r="B399" s="6" t="s">
        <v>23</v>
      </c>
      <c r="C399" s="6">
        <v>1197831</v>
      </c>
      <c r="D399" s="7">
        <v>44348</v>
      </c>
      <c r="E399" s="6" t="s">
        <v>24</v>
      </c>
      <c r="F399" s="6" t="s">
        <v>25</v>
      </c>
      <c r="G399" s="6" t="s">
        <v>36</v>
      </c>
      <c r="H399" s="6" t="s">
        <v>20</v>
      </c>
      <c r="I399" s="8">
        <v>0.45</v>
      </c>
      <c r="J399" s="9">
        <v>6000</v>
      </c>
      <c r="K399" s="10">
        <f t="shared" si="2"/>
        <v>2700</v>
      </c>
      <c r="L399" s="10">
        <f t="shared" si="3"/>
        <v>1215</v>
      </c>
      <c r="M399" s="11">
        <v>0.45</v>
      </c>
      <c r="O399" s="13"/>
      <c r="P399" s="12"/>
    </row>
    <row r="400" spans="1:16" ht="15.75" customHeight="1" x14ac:dyDescent="0.35">
      <c r="A400" s="1"/>
      <c r="B400" s="6" t="s">
        <v>23</v>
      </c>
      <c r="C400" s="6">
        <v>1197831</v>
      </c>
      <c r="D400" s="7">
        <v>44348</v>
      </c>
      <c r="E400" s="6" t="s">
        <v>24</v>
      </c>
      <c r="F400" s="6" t="s">
        <v>25</v>
      </c>
      <c r="G400" s="6" t="s">
        <v>36</v>
      </c>
      <c r="H400" s="6" t="s">
        <v>21</v>
      </c>
      <c r="I400" s="8">
        <v>0.5</v>
      </c>
      <c r="J400" s="9">
        <v>5000</v>
      </c>
      <c r="K400" s="10">
        <f t="shared" si="2"/>
        <v>2500</v>
      </c>
      <c r="L400" s="10">
        <f t="shared" si="3"/>
        <v>750</v>
      </c>
      <c r="M400" s="11">
        <v>0.3</v>
      </c>
      <c r="O400" s="13"/>
      <c r="P400" s="12"/>
    </row>
    <row r="401" spans="1:16" ht="15.75" customHeight="1" x14ac:dyDescent="0.35">
      <c r="A401" s="1"/>
      <c r="B401" s="6" t="s">
        <v>23</v>
      </c>
      <c r="C401" s="6">
        <v>1197831</v>
      </c>
      <c r="D401" s="7">
        <v>44348</v>
      </c>
      <c r="E401" s="6" t="s">
        <v>24</v>
      </c>
      <c r="F401" s="6" t="s">
        <v>25</v>
      </c>
      <c r="G401" s="6" t="s">
        <v>36</v>
      </c>
      <c r="H401" s="6" t="s">
        <v>22</v>
      </c>
      <c r="I401" s="8">
        <v>0.55000000000000004</v>
      </c>
      <c r="J401" s="9">
        <v>8750</v>
      </c>
      <c r="K401" s="10">
        <f t="shared" si="2"/>
        <v>4812.5</v>
      </c>
      <c r="L401" s="10">
        <f t="shared" si="3"/>
        <v>2406.25</v>
      </c>
      <c r="M401" s="11">
        <v>0.5</v>
      </c>
      <c r="O401" s="13"/>
      <c r="P401" s="12"/>
    </row>
    <row r="402" spans="1:16" ht="15.75" customHeight="1" x14ac:dyDescent="0.35">
      <c r="A402" s="1"/>
      <c r="B402" s="6" t="s">
        <v>23</v>
      </c>
      <c r="C402" s="6">
        <v>1197831</v>
      </c>
      <c r="D402" s="7">
        <v>44380</v>
      </c>
      <c r="E402" s="6" t="s">
        <v>24</v>
      </c>
      <c r="F402" s="6" t="s">
        <v>25</v>
      </c>
      <c r="G402" s="6" t="s">
        <v>36</v>
      </c>
      <c r="H402" s="6" t="s">
        <v>17</v>
      </c>
      <c r="I402" s="8">
        <v>0.45</v>
      </c>
      <c r="J402" s="9">
        <v>8250</v>
      </c>
      <c r="K402" s="10">
        <f t="shared" si="2"/>
        <v>3712.5</v>
      </c>
      <c r="L402" s="10">
        <f t="shared" si="3"/>
        <v>1484.9999999999998</v>
      </c>
      <c r="M402" s="11">
        <v>0.39999999999999997</v>
      </c>
      <c r="O402" s="13"/>
      <c r="P402" s="12"/>
    </row>
    <row r="403" spans="1:16" ht="15.75" customHeight="1" x14ac:dyDescent="0.35">
      <c r="A403" s="1"/>
      <c r="B403" s="6" t="s">
        <v>23</v>
      </c>
      <c r="C403" s="6">
        <v>1197831</v>
      </c>
      <c r="D403" s="7">
        <v>44380</v>
      </c>
      <c r="E403" s="6" t="s">
        <v>24</v>
      </c>
      <c r="F403" s="6" t="s">
        <v>25</v>
      </c>
      <c r="G403" s="6" t="s">
        <v>36</v>
      </c>
      <c r="H403" s="6" t="s">
        <v>18</v>
      </c>
      <c r="I403" s="8">
        <v>0.5</v>
      </c>
      <c r="J403" s="9">
        <v>8250</v>
      </c>
      <c r="K403" s="10">
        <f t="shared" si="2"/>
        <v>4125</v>
      </c>
      <c r="L403" s="10">
        <f t="shared" si="3"/>
        <v>1649.9999999999998</v>
      </c>
      <c r="M403" s="11">
        <v>0.39999999999999997</v>
      </c>
      <c r="O403" s="13"/>
      <c r="P403" s="12"/>
    </row>
    <row r="404" spans="1:16" ht="15.75" customHeight="1" x14ac:dyDescent="0.35">
      <c r="A404" s="1"/>
      <c r="B404" s="6" t="s">
        <v>23</v>
      </c>
      <c r="C404" s="6">
        <v>1197831</v>
      </c>
      <c r="D404" s="7">
        <v>44380</v>
      </c>
      <c r="E404" s="6" t="s">
        <v>24</v>
      </c>
      <c r="F404" s="6" t="s">
        <v>25</v>
      </c>
      <c r="G404" s="6" t="s">
        <v>36</v>
      </c>
      <c r="H404" s="6" t="s">
        <v>19</v>
      </c>
      <c r="I404" s="8">
        <v>0.45</v>
      </c>
      <c r="J404" s="9">
        <v>9750</v>
      </c>
      <c r="K404" s="10">
        <f t="shared" si="2"/>
        <v>4387.5</v>
      </c>
      <c r="L404" s="10">
        <f t="shared" si="3"/>
        <v>1754.9999999999998</v>
      </c>
      <c r="M404" s="11">
        <v>0.39999999999999997</v>
      </c>
      <c r="O404" s="13"/>
      <c r="P404" s="12"/>
    </row>
    <row r="405" spans="1:16" ht="15.75" customHeight="1" x14ac:dyDescent="0.35">
      <c r="A405" s="1"/>
      <c r="B405" s="6" t="s">
        <v>23</v>
      </c>
      <c r="C405" s="6">
        <v>1197831</v>
      </c>
      <c r="D405" s="7">
        <v>44380</v>
      </c>
      <c r="E405" s="6" t="s">
        <v>24</v>
      </c>
      <c r="F405" s="6" t="s">
        <v>25</v>
      </c>
      <c r="G405" s="6" t="s">
        <v>36</v>
      </c>
      <c r="H405" s="6" t="s">
        <v>20</v>
      </c>
      <c r="I405" s="8">
        <v>0.45</v>
      </c>
      <c r="J405" s="9">
        <v>5750</v>
      </c>
      <c r="K405" s="10">
        <f t="shared" si="2"/>
        <v>2587.5</v>
      </c>
      <c r="L405" s="10">
        <f t="shared" si="3"/>
        <v>1293.75</v>
      </c>
      <c r="M405" s="11">
        <v>0.5</v>
      </c>
      <c r="O405" s="13"/>
      <c r="P405" s="12"/>
    </row>
    <row r="406" spans="1:16" ht="15.75" customHeight="1" x14ac:dyDescent="0.35">
      <c r="A406" s="1"/>
      <c r="B406" s="6" t="s">
        <v>23</v>
      </c>
      <c r="C406" s="6">
        <v>1197831</v>
      </c>
      <c r="D406" s="7">
        <v>44380</v>
      </c>
      <c r="E406" s="6" t="s">
        <v>24</v>
      </c>
      <c r="F406" s="6" t="s">
        <v>25</v>
      </c>
      <c r="G406" s="6" t="s">
        <v>36</v>
      </c>
      <c r="H406" s="6" t="s">
        <v>21</v>
      </c>
      <c r="I406" s="8">
        <v>0.5</v>
      </c>
      <c r="J406" s="9">
        <v>5750</v>
      </c>
      <c r="K406" s="10">
        <f t="shared" si="2"/>
        <v>2875</v>
      </c>
      <c r="L406" s="10">
        <f t="shared" si="3"/>
        <v>1006.2499999999999</v>
      </c>
      <c r="M406" s="11">
        <v>0.35</v>
      </c>
      <c r="O406" s="13"/>
      <c r="P406" s="12"/>
    </row>
    <row r="407" spans="1:16" ht="15.75" customHeight="1" x14ac:dyDescent="0.35">
      <c r="A407" s="1"/>
      <c r="B407" s="6" t="s">
        <v>23</v>
      </c>
      <c r="C407" s="6">
        <v>1197831</v>
      </c>
      <c r="D407" s="7">
        <v>44380</v>
      </c>
      <c r="E407" s="6" t="s">
        <v>24</v>
      </c>
      <c r="F407" s="6" t="s">
        <v>25</v>
      </c>
      <c r="G407" s="6" t="s">
        <v>36</v>
      </c>
      <c r="H407" s="6" t="s">
        <v>22</v>
      </c>
      <c r="I407" s="8">
        <v>0.6</v>
      </c>
      <c r="J407" s="9">
        <v>8500</v>
      </c>
      <c r="K407" s="10">
        <f t="shared" si="2"/>
        <v>5100</v>
      </c>
      <c r="L407" s="10">
        <f t="shared" si="3"/>
        <v>2805</v>
      </c>
      <c r="M407" s="11">
        <v>0.55000000000000004</v>
      </c>
      <c r="O407" s="13"/>
      <c r="P407" s="12"/>
    </row>
    <row r="408" spans="1:16" ht="15.75" customHeight="1" x14ac:dyDescent="0.35">
      <c r="A408" s="1"/>
      <c r="B408" s="6" t="s">
        <v>23</v>
      </c>
      <c r="C408" s="6">
        <v>1197831</v>
      </c>
      <c r="D408" s="7">
        <v>44413</v>
      </c>
      <c r="E408" s="6" t="s">
        <v>24</v>
      </c>
      <c r="F408" s="6" t="s">
        <v>25</v>
      </c>
      <c r="G408" s="6" t="s">
        <v>36</v>
      </c>
      <c r="H408" s="6" t="s">
        <v>17</v>
      </c>
      <c r="I408" s="8">
        <v>0.5</v>
      </c>
      <c r="J408" s="9">
        <v>8000</v>
      </c>
      <c r="K408" s="10">
        <f t="shared" si="2"/>
        <v>4000</v>
      </c>
      <c r="L408" s="10">
        <f t="shared" si="3"/>
        <v>1599.9999999999998</v>
      </c>
      <c r="M408" s="11">
        <v>0.39999999999999997</v>
      </c>
      <c r="O408" s="13"/>
      <c r="P408" s="12"/>
    </row>
    <row r="409" spans="1:16" ht="15.75" customHeight="1" x14ac:dyDescent="0.35">
      <c r="A409" s="1"/>
      <c r="B409" s="6" t="s">
        <v>23</v>
      </c>
      <c r="C409" s="6">
        <v>1197831</v>
      </c>
      <c r="D409" s="7">
        <v>44413</v>
      </c>
      <c r="E409" s="6" t="s">
        <v>24</v>
      </c>
      <c r="F409" s="6" t="s">
        <v>25</v>
      </c>
      <c r="G409" s="6" t="s">
        <v>36</v>
      </c>
      <c r="H409" s="6" t="s">
        <v>18</v>
      </c>
      <c r="I409" s="8">
        <v>0.55000000000000004</v>
      </c>
      <c r="J409" s="9">
        <v>8000</v>
      </c>
      <c r="K409" s="10">
        <f t="shared" si="2"/>
        <v>4400</v>
      </c>
      <c r="L409" s="10">
        <f t="shared" si="3"/>
        <v>1759.9999999999998</v>
      </c>
      <c r="M409" s="11">
        <v>0.39999999999999997</v>
      </c>
      <c r="O409" s="13"/>
      <c r="P409" s="12"/>
    </row>
    <row r="410" spans="1:16" ht="15.75" customHeight="1" x14ac:dyDescent="0.35">
      <c r="A410" s="1"/>
      <c r="B410" s="6" t="s">
        <v>23</v>
      </c>
      <c r="C410" s="6">
        <v>1197831</v>
      </c>
      <c r="D410" s="7">
        <v>44413</v>
      </c>
      <c r="E410" s="6" t="s">
        <v>24</v>
      </c>
      <c r="F410" s="6" t="s">
        <v>25</v>
      </c>
      <c r="G410" s="6" t="s">
        <v>36</v>
      </c>
      <c r="H410" s="6" t="s">
        <v>19</v>
      </c>
      <c r="I410" s="8">
        <v>0.5</v>
      </c>
      <c r="J410" s="9">
        <v>9750</v>
      </c>
      <c r="K410" s="10">
        <f t="shared" si="2"/>
        <v>4875</v>
      </c>
      <c r="L410" s="10">
        <f t="shared" si="3"/>
        <v>1949.9999999999998</v>
      </c>
      <c r="M410" s="11">
        <v>0.39999999999999997</v>
      </c>
      <c r="O410" s="13"/>
      <c r="P410" s="12"/>
    </row>
    <row r="411" spans="1:16" ht="15.75" customHeight="1" x14ac:dyDescent="0.35">
      <c r="A411" s="1"/>
      <c r="B411" s="6" t="s">
        <v>23</v>
      </c>
      <c r="C411" s="6">
        <v>1197831</v>
      </c>
      <c r="D411" s="7">
        <v>44413</v>
      </c>
      <c r="E411" s="6" t="s">
        <v>24</v>
      </c>
      <c r="F411" s="6" t="s">
        <v>25</v>
      </c>
      <c r="G411" s="6" t="s">
        <v>36</v>
      </c>
      <c r="H411" s="6" t="s">
        <v>20</v>
      </c>
      <c r="I411" s="8">
        <v>0.5</v>
      </c>
      <c r="J411" s="9">
        <v>5250</v>
      </c>
      <c r="K411" s="10">
        <f t="shared" si="2"/>
        <v>2625</v>
      </c>
      <c r="L411" s="10">
        <f t="shared" si="3"/>
        <v>1312.5</v>
      </c>
      <c r="M411" s="11">
        <v>0.5</v>
      </c>
      <c r="O411" s="13"/>
      <c r="P411" s="12"/>
    </row>
    <row r="412" spans="1:16" ht="15.75" customHeight="1" x14ac:dyDescent="0.35">
      <c r="A412" s="1"/>
      <c r="B412" s="6" t="s">
        <v>23</v>
      </c>
      <c r="C412" s="6">
        <v>1197831</v>
      </c>
      <c r="D412" s="7">
        <v>44413</v>
      </c>
      <c r="E412" s="6" t="s">
        <v>24</v>
      </c>
      <c r="F412" s="6" t="s">
        <v>25</v>
      </c>
      <c r="G412" s="6" t="s">
        <v>36</v>
      </c>
      <c r="H412" s="6" t="s">
        <v>21</v>
      </c>
      <c r="I412" s="8">
        <v>0.55000000000000004</v>
      </c>
      <c r="J412" s="9">
        <v>5250</v>
      </c>
      <c r="K412" s="10">
        <f t="shared" si="2"/>
        <v>2887.5000000000005</v>
      </c>
      <c r="L412" s="10">
        <f t="shared" si="3"/>
        <v>1010.6250000000001</v>
      </c>
      <c r="M412" s="11">
        <v>0.35</v>
      </c>
      <c r="O412" s="13"/>
      <c r="P412" s="12"/>
    </row>
    <row r="413" spans="1:16" ht="15.75" customHeight="1" x14ac:dyDescent="0.35">
      <c r="A413" s="1"/>
      <c r="B413" s="6" t="s">
        <v>23</v>
      </c>
      <c r="C413" s="6">
        <v>1197831</v>
      </c>
      <c r="D413" s="7">
        <v>44413</v>
      </c>
      <c r="E413" s="6" t="s">
        <v>24</v>
      </c>
      <c r="F413" s="6" t="s">
        <v>25</v>
      </c>
      <c r="G413" s="6" t="s">
        <v>36</v>
      </c>
      <c r="H413" s="6" t="s">
        <v>22</v>
      </c>
      <c r="I413" s="8">
        <v>0.6</v>
      </c>
      <c r="J413" s="9">
        <v>7750</v>
      </c>
      <c r="K413" s="10">
        <f t="shared" si="2"/>
        <v>4650</v>
      </c>
      <c r="L413" s="10">
        <f t="shared" si="3"/>
        <v>2557.5</v>
      </c>
      <c r="M413" s="11">
        <v>0.55000000000000004</v>
      </c>
      <c r="O413" s="13"/>
      <c r="P413" s="12"/>
    </row>
    <row r="414" spans="1:16" ht="15.75" customHeight="1" x14ac:dyDescent="0.35">
      <c r="A414" s="1"/>
      <c r="B414" s="6" t="s">
        <v>23</v>
      </c>
      <c r="C414" s="6">
        <v>1197831</v>
      </c>
      <c r="D414" s="7">
        <v>44441</v>
      </c>
      <c r="E414" s="6" t="s">
        <v>24</v>
      </c>
      <c r="F414" s="6" t="s">
        <v>25</v>
      </c>
      <c r="G414" s="6" t="s">
        <v>36</v>
      </c>
      <c r="H414" s="6" t="s">
        <v>17</v>
      </c>
      <c r="I414" s="8">
        <v>0.55000000000000004</v>
      </c>
      <c r="J414" s="9">
        <v>7250</v>
      </c>
      <c r="K414" s="10">
        <f t="shared" si="2"/>
        <v>3987.5000000000005</v>
      </c>
      <c r="L414" s="10">
        <f t="shared" si="3"/>
        <v>1595</v>
      </c>
      <c r="M414" s="11">
        <v>0.39999999999999997</v>
      </c>
      <c r="O414" s="13"/>
      <c r="P414" s="12"/>
    </row>
    <row r="415" spans="1:16" ht="15.75" customHeight="1" x14ac:dyDescent="0.35">
      <c r="A415" s="1"/>
      <c r="B415" s="6" t="s">
        <v>23</v>
      </c>
      <c r="C415" s="6">
        <v>1197831</v>
      </c>
      <c r="D415" s="7">
        <v>44441</v>
      </c>
      <c r="E415" s="6" t="s">
        <v>24</v>
      </c>
      <c r="F415" s="6" t="s">
        <v>25</v>
      </c>
      <c r="G415" s="6" t="s">
        <v>36</v>
      </c>
      <c r="H415" s="6" t="s">
        <v>18</v>
      </c>
      <c r="I415" s="8">
        <v>0.55000000000000004</v>
      </c>
      <c r="J415" s="9">
        <v>6750</v>
      </c>
      <c r="K415" s="10">
        <f t="shared" si="2"/>
        <v>3712.5000000000005</v>
      </c>
      <c r="L415" s="10">
        <f t="shared" si="3"/>
        <v>1485</v>
      </c>
      <c r="M415" s="11">
        <v>0.39999999999999997</v>
      </c>
      <c r="O415" s="13"/>
      <c r="P415" s="12"/>
    </row>
    <row r="416" spans="1:16" ht="15.75" customHeight="1" x14ac:dyDescent="0.35">
      <c r="A416" s="1"/>
      <c r="B416" s="6" t="s">
        <v>23</v>
      </c>
      <c r="C416" s="6">
        <v>1197831</v>
      </c>
      <c r="D416" s="7">
        <v>44441</v>
      </c>
      <c r="E416" s="6" t="s">
        <v>24</v>
      </c>
      <c r="F416" s="6" t="s">
        <v>25</v>
      </c>
      <c r="G416" s="6" t="s">
        <v>36</v>
      </c>
      <c r="H416" s="6" t="s">
        <v>19</v>
      </c>
      <c r="I416" s="8">
        <v>0.6</v>
      </c>
      <c r="J416" s="9">
        <v>7250</v>
      </c>
      <c r="K416" s="10">
        <f t="shared" si="2"/>
        <v>4350</v>
      </c>
      <c r="L416" s="10">
        <f t="shared" si="3"/>
        <v>1739.9999999999998</v>
      </c>
      <c r="M416" s="11">
        <v>0.39999999999999997</v>
      </c>
      <c r="O416" s="13"/>
      <c r="P416" s="12"/>
    </row>
    <row r="417" spans="1:16" ht="15.75" customHeight="1" x14ac:dyDescent="0.35">
      <c r="A417" s="1"/>
      <c r="B417" s="6" t="s">
        <v>23</v>
      </c>
      <c r="C417" s="6">
        <v>1197831</v>
      </c>
      <c r="D417" s="7">
        <v>44441</v>
      </c>
      <c r="E417" s="6" t="s">
        <v>24</v>
      </c>
      <c r="F417" s="6" t="s">
        <v>25</v>
      </c>
      <c r="G417" s="6" t="s">
        <v>36</v>
      </c>
      <c r="H417" s="6" t="s">
        <v>20</v>
      </c>
      <c r="I417" s="8">
        <v>0.6</v>
      </c>
      <c r="J417" s="9">
        <v>4500</v>
      </c>
      <c r="K417" s="10">
        <f t="shared" si="2"/>
        <v>2700</v>
      </c>
      <c r="L417" s="10">
        <f t="shared" si="3"/>
        <v>1350</v>
      </c>
      <c r="M417" s="11">
        <v>0.5</v>
      </c>
      <c r="O417" s="13"/>
      <c r="P417" s="12"/>
    </row>
    <row r="418" spans="1:16" ht="15.75" customHeight="1" x14ac:dyDescent="0.35">
      <c r="A418" s="1"/>
      <c r="B418" s="6" t="s">
        <v>23</v>
      </c>
      <c r="C418" s="6">
        <v>1197831</v>
      </c>
      <c r="D418" s="7">
        <v>44441</v>
      </c>
      <c r="E418" s="6" t="s">
        <v>24</v>
      </c>
      <c r="F418" s="6" t="s">
        <v>25</v>
      </c>
      <c r="G418" s="6" t="s">
        <v>36</v>
      </c>
      <c r="H418" s="6" t="s">
        <v>21</v>
      </c>
      <c r="I418" s="8">
        <v>0.55000000000000004</v>
      </c>
      <c r="J418" s="9">
        <v>4500</v>
      </c>
      <c r="K418" s="10">
        <f t="shared" si="2"/>
        <v>2475</v>
      </c>
      <c r="L418" s="10">
        <f t="shared" si="3"/>
        <v>866.25</v>
      </c>
      <c r="M418" s="11">
        <v>0.35</v>
      </c>
      <c r="O418" s="13"/>
      <c r="P418" s="12"/>
    </row>
    <row r="419" spans="1:16" ht="15.75" customHeight="1" x14ac:dyDescent="0.35">
      <c r="A419" s="1"/>
      <c r="B419" s="6" t="s">
        <v>23</v>
      </c>
      <c r="C419" s="6">
        <v>1197831</v>
      </c>
      <c r="D419" s="7">
        <v>44441</v>
      </c>
      <c r="E419" s="6" t="s">
        <v>24</v>
      </c>
      <c r="F419" s="6" t="s">
        <v>25</v>
      </c>
      <c r="G419" s="6" t="s">
        <v>36</v>
      </c>
      <c r="H419" s="6" t="s">
        <v>22</v>
      </c>
      <c r="I419" s="8">
        <v>0.5</v>
      </c>
      <c r="J419" s="9">
        <v>6750</v>
      </c>
      <c r="K419" s="10">
        <f t="shared" si="2"/>
        <v>3375</v>
      </c>
      <c r="L419" s="10">
        <f t="shared" si="3"/>
        <v>1856.2500000000002</v>
      </c>
      <c r="M419" s="11">
        <v>0.55000000000000004</v>
      </c>
      <c r="O419" s="13"/>
      <c r="P419" s="12"/>
    </row>
    <row r="420" spans="1:16" ht="15.75" customHeight="1" x14ac:dyDescent="0.35">
      <c r="A420" s="1"/>
      <c r="B420" s="6" t="s">
        <v>23</v>
      </c>
      <c r="C420" s="6">
        <v>1197831</v>
      </c>
      <c r="D420" s="7">
        <v>44470</v>
      </c>
      <c r="E420" s="6" t="s">
        <v>24</v>
      </c>
      <c r="F420" s="6" t="s">
        <v>25</v>
      </c>
      <c r="G420" s="6" t="s">
        <v>36</v>
      </c>
      <c r="H420" s="6" t="s">
        <v>17</v>
      </c>
      <c r="I420" s="8">
        <v>0.4</v>
      </c>
      <c r="J420" s="9">
        <v>6250</v>
      </c>
      <c r="K420" s="10">
        <f t="shared" si="2"/>
        <v>2500</v>
      </c>
      <c r="L420" s="10">
        <f t="shared" si="3"/>
        <v>999.99999999999989</v>
      </c>
      <c r="M420" s="11">
        <v>0.39999999999999997</v>
      </c>
      <c r="O420" s="13"/>
      <c r="P420" s="12"/>
    </row>
    <row r="421" spans="1:16" ht="15.75" customHeight="1" x14ac:dyDescent="0.35">
      <c r="A421" s="1"/>
      <c r="B421" s="6" t="s">
        <v>23</v>
      </c>
      <c r="C421" s="6">
        <v>1197831</v>
      </c>
      <c r="D421" s="7">
        <v>44470</v>
      </c>
      <c r="E421" s="6" t="s">
        <v>24</v>
      </c>
      <c r="F421" s="6" t="s">
        <v>25</v>
      </c>
      <c r="G421" s="6" t="s">
        <v>36</v>
      </c>
      <c r="H421" s="6" t="s">
        <v>18</v>
      </c>
      <c r="I421" s="8">
        <v>0.4</v>
      </c>
      <c r="J421" s="9">
        <v>6250</v>
      </c>
      <c r="K421" s="10">
        <f t="shared" si="2"/>
        <v>2500</v>
      </c>
      <c r="L421" s="10">
        <f t="shared" si="3"/>
        <v>999.99999999999989</v>
      </c>
      <c r="M421" s="11">
        <v>0.39999999999999997</v>
      </c>
      <c r="O421" s="13"/>
      <c r="P421" s="12"/>
    </row>
    <row r="422" spans="1:16" ht="15.75" customHeight="1" x14ac:dyDescent="0.35">
      <c r="A422" s="1"/>
      <c r="B422" s="6" t="s">
        <v>23</v>
      </c>
      <c r="C422" s="6">
        <v>1197831</v>
      </c>
      <c r="D422" s="7">
        <v>44470</v>
      </c>
      <c r="E422" s="6" t="s">
        <v>24</v>
      </c>
      <c r="F422" s="6" t="s">
        <v>25</v>
      </c>
      <c r="G422" s="6" t="s">
        <v>36</v>
      </c>
      <c r="H422" s="6" t="s">
        <v>19</v>
      </c>
      <c r="I422" s="8">
        <v>0.45</v>
      </c>
      <c r="J422" s="9">
        <v>5750</v>
      </c>
      <c r="K422" s="10">
        <f t="shared" si="2"/>
        <v>2587.5</v>
      </c>
      <c r="L422" s="10">
        <f t="shared" si="3"/>
        <v>1035</v>
      </c>
      <c r="M422" s="11">
        <v>0.39999999999999997</v>
      </c>
      <c r="O422" s="13"/>
      <c r="P422" s="12"/>
    </row>
    <row r="423" spans="1:16" ht="15.75" customHeight="1" x14ac:dyDescent="0.35">
      <c r="A423" s="1"/>
      <c r="B423" s="6" t="s">
        <v>23</v>
      </c>
      <c r="C423" s="6">
        <v>1197831</v>
      </c>
      <c r="D423" s="7">
        <v>44470</v>
      </c>
      <c r="E423" s="6" t="s">
        <v>24</v>
      </c>
      <c r="F423" s="6" t="s">
        <v>25</v>
      </c>
      <c r="G423" s="6" t="s">
        <v>36</v>
      </c>
      <c r="H423" s="6" t="s">
        <v>20</v>
      </c>
      <c r="I423" s="8">
        <v>0.45</v>
      </c>
      <c r="J423" s="9">
        <v>4250</v>
      </c>
      <c r="K423" s="10">
        <f t="shared" si="2"/>
        <v>1912.5</v>
      </c>
      <c r="L423" s="10">
        <f t="shared" si="3"/>
        <v>956.25</v>
      </c>
      <c r="M423" s="11">
        <v>0.5</v>
      </c>
      <c r="O423" s="13"/>
      <c r="P423" s="12"/>
    </row>
    <row r="424" spans="1:16" ht="15.75" customHeight="1" x14ac:dyDescent="0.35">
      <c r="A424" s="1"/>
      <c r="B424" s="6" t="s">
        <v>23</v>
      </c>
      <c r="C424" s="6">
        <v>1197831</v>
      </c>
      <c r="D424" s="7">
        <v>44470</v>
      </c>
      <c r="E424" s="6" t="s">
        <v>24</v>
      </c>
      <c r="F424" s="6" t="s">
        <v>25</v>
      </c>
      <c r="G424" s="6" t="s">
        <v>36</v>
      </c>
      <c r="H424" s="6" t="s">
        <v>21</v>
      </c>
      <c r="I424" s="8">
        <v>0.4</v>
      </c>
      <c r="J424" s="9">
        <v>4000</v>
      </c>
      <c r="K424" s="10">
        <f t="shared" si="2"/>
        <v>1600</v>
      </c>
      <c r="L424" s="10">
        <f t="shared" si="3"/>
        <v>560</v>
      </c>
      <c r="M424" s="11">
        <v>0.35</v>
      </c>
      <c r="O424" s="13"/>
      <c r="P424" s="12"/>
    </row>
    <row r="425" spans="1:16" ht="15.75" customHeight="1" x14ac:dyDescent="0.35">
      <c r="A425" s="1"/>
      <c r="B425" s="6" t="s">
        <v>23</v>
      </c>
      <c r="C425" s="6">
        <v>1197831</v>
      </c>
      <c r="D425" s="7">
        <v>44470</v>
      </c>
      <c r="E425" s="6" t="s">
        <v>24</v>
      </c>
      <c r="F425" s="6" t="s">
        <v>25</v>
      </c>
      <c r="G425" s="6" t="s">
        <v>36</v>
      </c>
      <c r="H425" s="6" t="s">
        <v>22</v>
      </c>
      <c r="I425" s="8">
        <v>0.5</v>
      </c>
      <c r="J425" s="9">
        <v>5750</v>
      </c>
      <c r="K425" s="10">
        <f t="shared" si="2"/>
        <v>2875</v>
      </c>
      <c r="L425" s="10">
        <f t="shared" si="3"/>
        <v>1581.2500000000002</v>
      </c>
      <c r="M425" s="11">
        <v>0.55000000000000004</v>
      </c>
      <c r="O425" s="13"/>
      <c r="P425" s="12"/>
    </row>
    <row r="426" spans="1:16" ht="15.75" customHeight="1" x14ac:dyDescent="0.35">
      <c r="A426" s="1"/>
      <c r="B426" s="6" t="s">
        <v>23</v>
      </c>
      <c r="C426" s="6">
        <v>1197831</v>
      </c>
      <c r="D426" s="7">
        <v>44502</v>
      </c>
      <c r="E426" s="6" t="s">
        <v>24</v>
      </c>
      <c r="F426" s="6" t="s">
        <v>25</v>
      </c>
      <c r="G426" s="6" t="s">
        <v>36</v>
      </c>
      <c r="H426" s="6" t="s">
        <v>17</v>
      </c>
      <c r="I426" s="8">
        <v>0.4</v>
      </c>
      <c r="J426" s="9">
        <v>7250</v>
      </c>
      <c r="K426" s="10">
        <f t="shared" si="2"/>
        <v>2900</v>
      </c>
      <c r="L426" s="10">
        <f t="shared" si="3"/>
        <v>1160</v>
      </c>
      <c r="M426" s="11">
        <v>0.39999999999999997</v>
      </c>
      <c r="O426" s="13"/>
      <c r="P426" s="12"/>
    </row>
    <row r="427" spans="1:16" ht="15.75" customHeight="1" x14ac:dyDescent="0.35">
      <c r="A427" s="1"/>
      <c r="B427" s="6" t="s">
        <v>23</v>
      </c>
      <c r="C427" s="6">
        <v>1197831</v>
      </c>
      <c r="D427" s="7">
        <v>44502</v>
      </c>
      <c r="E427" s="6" t="s">
        <v>24</v>
      </c>
      <c r="F427" s="6" t="s">
        <v>25</v>
      </c>
      <c r="G427" s="6" t="s">
        <v>36</v>
      </c>
      <c r="H427" s="6" t="s">
        <v>18</v>
      </c>
      <c r="I427" s="8">
        <v>0.4</v>
      </c>
      <c r="J427" s="9">
        <v>7250</v>
      </c>
      <c r="K427" s="10">
        <f t="shared" si="2"/>
        <v>2900</v>
      </c>
      <c r="L427" s="10">
        <f t="shared" si="3"/>
        <v>1160</v>
      </c>
      <c r="M427" s="11">
        <v>0.39999999999999997</v>
      </c>
      <c r="O427" s="13"/>
      <c r="P427" s="12"/>
    </row>
    <row r="428" spans="1:16" ht="15.75" customHeight="1" x14ac:dyDescent="0.35">
      <c r="A428" s="1"/>
      <c r="B428" s="6" t="s">
        <v>23</v>
      </c>
      <c r="C428" s="6">
        <v>1197831</v>
      </c>
      <c r="D428" s="7">
        <v>44502</v>
      </c>
      <c r="E428" s="6" t="s">
        <v>24</v>
      </c>
      <c r="F428" s="6" t="s">
        <v>25</v>
      </c>
      <c r="G428" s="6" t="s">
        <v>36</v>
      </c>
      <c r="H428" s="6" t="s">
        <v>19</v>
      </c>
      <c r="I428" s="8">
        <v>0.65</v>
      </c>
      <c r="J428" s="9">
        <v>6500</v>
      </c>
      <c r="K428" s="10">
        <f t="shared" si="2"/>
        <v>4225</v>
      </c>
      <c r="L428" s="10">
        <f t="shared" si="3"/>
        <v>1689.9999999999998</v>
      </c>
      <c r="M428" s="11">
        <v>0.39999999999999997</v>
      </c>
      <c r="O428" s="13"/>
      <c r="P428" s="12"/>
    </row>
    <row r="429" spans="1:16" ht="15.75" customHeight="1" x14ac:dyDescent="0.35">
      <c r="A429" s="1"/>
      <c r="B429" s="6" t="s">
        <v>23</v>
      </c>
      <c r="C429" s="6">
        <v>1197831</v>
      </c>
      <c r="D429" s="7">
        <v>44502</v>
      </c>
      <c r="E429" s="6" t="s">
        <v>24</v>
      </c>
      <c r="F429" s="6" t="s">
        <v>25</v>
      </c>
      <c r="G429" s="6" t="s">
        <v>36</v>
      </c>
      <c r="H429" s="6" t="s">
        <v>20</v>
      </c>
      <c r="I429" s="8">
        <v>0.65</v>
      </c>
      <c r="J429" s="9">
        <v>5000</v>
      </c>
      <c r="K429" s="10">
        <f t="shared" si="2"/>
        <v>3250</v>
      </c>
      <c r="L429" s="10">
        <f t="shared" si="3"/>
        <v>1625</v>
      </c>
      <c r="M429" s="11">
        <v>0.5</v>
      </c>
      <c r="O429" s="13"/>
      <c r="P429" s="12"/>
    </row>
    <row r="430" spans="1:16" ht="15.75" customHeight="1" x14ac:dyDescent="0.35">
      <c r="A430" s="1"/>
      <c r="B430" s="6" t="s">
        <v>23</v>
      </c>
      <c r="C430" s="6">
        <v>1197831</v>
      </c>
      <c r="D430" s="7">
        <v>44502</v>
      </c>
      <c r="E430" s="6" t="s">
        <v>24</v>
      </c>
      <c r="F430" s="6" t="s">
        <v>25</v>
      </c>
      <c r="G430" s="6" t="s">
        <v>36</v>
      </c>
      <c r="H430" s="6" t="s">
        <v>21</v>
      </c>
      <c r="I430" s="8">
        <v>0.6</v>
      </c>
      <c r="J430" s="9">
        <v>4750</v>
      </c>
      <c r="K430" s="10">
        <f t="shared" si="2"/>
        <v>2850</v>
      </c>
      <c r="L430" s="10">
        <f t="shared" si="3"/>
        <v>997.49999999999989</v>
      </c>
      <c r="M430" s="11">
        <v>0.35</v>
      </c>
      <c r="O430" s="13"/>
      <c r="P430" s="12"/>
    </row>
    <row r="431" spans="1:16" ht="15.75" customHeight="1" x14ac:dyDescent="0.35">
      <c r="A431" s="1"/>
      <c r="B431" s="6" t="s">
        <v>23</v>
      </c>
      <c r="C431" s="6">
        <v>1197831</v>
      </c>
      <c r="D431" s="7">
        <v>44502</v>
      </c>
      <c r="E431" s="6" t="s">
        <v>24</v>
      </c>
      <c r="F431" s="6" t="s">
        <v>25</v>
      </c>
      <c r="G431" s="6" t="s">
        <v>36</v>
      </c>
      <c r="H431" s="6" t="s">
        <v>22</v>
      </c>
      <c r="I431" s="8">
        <v>0.70000000000000007</v>
      </c>
      <c r="J431" s="9">
        <v>6750</v>
      </c>
      <c r="K431" s="10">
        <f t="shared" si="2"/>
        <v>4725</v>
      </c>
      <c r="L431" s="10">
        <f t="shared" si="3"/>
        <v>2598.75</v>
      </c>
      <c r="M431" s="11">
        <v>0.55000000000000004</v>
      </c>
      <c r="O431" s="13"/>
      <c r="P431" s="12"/>
    </row>
    <row r="432" spans="1:16" ht="15.75" customHeight="1" x14ac:dyDescent="0.35">
      <c r="A432" s="1"/>
      <c r="B432" s="6" t="s">
        <v>23</v>
      </c>
      <c r="C432" s="6">
        <v>1197831</v>
      </c>
      <c r="D432" s="7">
        <v>44531</v>
      </c>
      <c r="E432" s="6" t="s">
        <v>24</v>
      </c>
      <c r="F432" s="6" t="s">
        <v>25</v>
      </c>
      <c r="G432" s="6" t="s">
        <v>36</v>
      </c>
      <c r="H432" s="6" t="s">
        <v>17</v>
      </c>
      <c r="I432" s="8">
        <v>0.6</v>
      </c>
      <c r="J432" s="9">
        <v>8250</v>
      </c>
      <c r="K432" s="10">
        <f t="shared" si="2"/>
        <v>4950</v>
      </c>
      <c r="L432" s="10">
        <f t="shared" si="3"/>
        <v>1979.9999999999998</v>
      </c>
      <c r="M432" s="11">
        <v>0.39999999999999997</v>
      </c>
      <c r="O432" s="13"/>
      <c r="P432" s="12"/>
    </row>
    <row r="433" spans="1:17" ht="15.75" customHeight="1" x14ac:dyDescent="0.35">
      <c r="A433" s="1"/>
      <c r="B433" s="6" t="s">
        <v>23</v>
      </c>
      <c r="C433" s="6">
        <v>1197831</v>
      </c>
      <c r="D433" s="7">
        <v>44531</v>
      </c>
      <c r="E433" s="6" t="s">
        <v>24</v>
      </c>
      <c r="F433" s="6" t="s">
        <v>25</v>
      </c>
      <c r="G433" s="6" t="s">
        <v>36</v>
      </c>
      <c r="H433" s="6" t="s">
        <v>18</v>
      </c>
      <c r="I433" s="8">
        <v>0.6</v>
      </c>
      <c r="J433" s="9">
        <v>8250</v>
      </c>
      <c r="K433" s="10">
        <f t="shared" si="2"/>
        <v>4950</v>
      </c>
      <c r="L433" s="10">
        <f t="shared" si="3"/>
        <v>1979.9999999999998</v>
      </c>
      <c r="M433" s="11">
        <v>0.39999999999999997</v>
      </c>
      <c r="O433" s="13"/>
      <c r="P433" s="12"/>
    </row>
    <row r="434" spans="1:17" ht="15.75" customHeight="1" x14ac:dyDescent="0.35">
      <c r="A434" s="1"/>
      <c r="B434" s="6" t="s">
        <v>23</v>
      </c>
      <c r="C434" s="6">
        <v>1197831</v>
      </c>
      <c r="D434" s="7">
        <v>44531</v>
      </c>
      <c r="E434" s="6" t="s">
        <v>24</v>
      </c>
      <c r="F434" s="6" t="s">
        <v>25</v>
      </c>
      <c r="G434" s="6" t="s">
        <v>36</v>
      </c>
      <c r="H434" s="6" t="s">
        <v>19</v>
      </c>
      <c r="I434" s="8">
        <v>0.65</v>
      </c>
      <c r="J434" s="9">
        <v>7250</v>
      </c>
      <c r="K434" s="10">
        <f t="shared" si="2"/>
        <v>4712.5</v>
      </c>
      <c r="L434" s="10">
        <f t="shared" si="3"/>
        <v>1884.9999999999998</v>
      </c>
      <c r="M434" s="11">
        <v>0.39999999999999997</v>
      </c>
      <c r="O434" s="13"/>
      <c r="P434" s="12"/>
    </row>
    <row r="435" spans="1:17" ht="15.75" customHeight="1" x14ac:dyDescent="0.35">
      <c r="A435" s="1"/>
      <c r="B435" s="6" t="s">
        <v>23</v>
      </c>
      <c r="C435" s="6">
        <v>1197831</v>
      </c>
      <c r="D435" s="7">
        <v>44531</v>
      </c>
      <c r="E435" s="6" t="s">
        <v>24</v>
      </c>
      <c r="F435" s="6" t="s">
        <v>25</v>
      </c>
      <c r="G435" s="6" t="s">
        <v>36</v>
      </c>
      <c r="H435" s="6" t="s">
        <v>20</v>
      </c>
      <c r="I435" s="8">
        <v>0.65</v>
      </c>
      <c r="J435" s="9">
        <v>5750</v>
      </c>
      <c r="K435" s="10">
        <f t="shared" si="2"/>
        <v>3737.5</v>
      </c>
      <c r="L435" s="10">
        <f t="shared" si="3"/>
        <v>1868.75</v>
      </c>
      <c r="M435" s="11">
        <v>0.5</v>
      </c>
      <c r="O435" s="13"/>
      <c r="P435" s="12"/>
    </row>
    <row r="436" spans="1:17" ht="15.75" customHeight="1" x14ac:dyDescent="0.35">
      <c r="A436" s="1"/>
      <c r="B436" s="6" t="s">
        <v>23</v>
      </c>
      <c r="C436" s="6">
        <v>1197831</v>
      </c>
      <c r="D436" s="7">
        <v>44531</v>
      </c>
      <c r="E436" s="6" t="s">
        <v>24</v>
      </c>
      <c r="F436" s="6" t="s">
        <v>25</v>
      </c>
      <c r="G436" s="6" t="s">
        <v>36</v>
      </c>
      <c r="H436" s="6" t="s">
        <v>21</v>
      </c>
      <c r="I436" s="8">
        <v>0.6</v>
      </c>
      <c r="J436" s="9">
        <v>5250</v>
      </c>
      <c r="K436" s="10">
        <f t="shared" si="2"/>
        <v>3150</v>
      </c>
      <c r="L436" s="10">
        <f t="shared" si="3"/>
        <v>1102.5</v>
      </c>
      <c r="M436" s="11">
        <v>0.35</v>
      </c>
      <c r="O436" s="13"/>
      <c r="P436" s="12"/>
    </row>
    <row r="437" spans="1:17" ht="15.75" customHeight="1" x14ac:dyDescent="0.35">
      <c r="A437" s="1"/>
      <c r="B437" s="6" t="s">
        <v>23</v>
      </c>
      <c r="C437" s="6">
        <v>1197831</v>
      </c>
      <c r="D437" s="7">
        <v>44531</v>
      </c>
      <c r="E437" s="6" t="s">
        <v>24</v>
      </c>
      <c r="F437" s="6" t="s">
        <v>25</v>
      </c>
      <c r="G437" s="6" t="s">
        <v>36</v>
      </c>
      <c r="H437" s="6" t="s">
        <v>22</v>
      </c>
      <c r="I437" s="8">
        <v>0.70000000000000007</v>
      </c>
      <c r="J437" s="9">
        <v>7750</v>
      </c>
      <c r="K437" s="10">
        <f t="shared" si="2"/>
        <v>5425.0000000000009</v>
      </c>
      <c r="L437" s="10">
        <f t="shared" si="3"/>
        <v>2983.7500000000009</v>
      </c>
      <c r="M437" s="11">
        <v>0.55000000000000004</v>
      </c>
      <c r="O437" s="13"/>
      <c r="P437" s="12"/>
    </row>
    <row r="438" spans="1:17" ht="15.75" customHeight="1" x14ac:dyDescent="0.35">
      <c r="A438" s="1"/>
      <c r="B438" s="6" t="s">
        <v>14</v>
      </c>
      <c r="C438" s="6">
        <v>1185732</v>
      </c>
      <c r="D438" s="7">
        <v>44203</v>
      </c>
      <c r="E438" s="6" t="s">
        <v>15</v>
      </c>
      <c r="F438" s="6" t="s">
        <v>37</v>
      </c>
      <c r="G438" s="6" t="s">
        <v>38</v>
      </c>
      <c r="H438" s="6" t="s">
        <v>17</v>
      </c>
      <c r="I438" s="8">
        <v>0.45</v>
      </c>
      <c r="J438" s="9">
        <v>4250</v>
      </c>
      <c r="K438" s="10">
        <f t="shared" si="2"/>
        <v>1912.5</v>
      </c>
      <c r="L438" s="10">
        <f t="shared" si="3"/>
        <v>1051.875</v>
      </c>
      <c r="M438" s="11">
        <v>0.55000000000000004</v>
      </c>
      <c r="O438" s="14"/>
      <c r="P438" s="12"/>
      <c r="Q438" s="15"/>
    </row>
    <row r="439" spans="1:17" ht="15.75" customHeight="1" x14ac:dyDescent="0.35">
      <c r="A439" s="1"/>
      <c r="B439" s="6" t="s">
        <v>14</v>
      </c>
      <c r="C439" s="6">
        <v>1185732</v>
      </c>
      <c r="D439" s="7">
        <v>44203</v>
      </c>
      <c r="E439" s="6" t="s">
        <v>15</v>
      </c>
      <c r="F439" s="6" t="s">
        <v>37</v>
      </c>
      <c r="G439" s="6" t="s">
        <v>38</v>
      </c>
      <c r="H439" s="6" t="s">
        <v>18</v>
      </c>
      <c r="I439" s="8">
        <v>0.45</v>
      </c>
      <c r="J439" s="9">
        <v>2250</v>
      </c>
      <c r="K439" s="10">
        <f t="shared" si="2"/>
        <v>1012.5</v>
      </c>
      <c r="L439" s="10">
        <f t="shared" si="3"/>
        <v>354.375</v>
      </c>
      <c r="M439" s="11">
        <v>0.35</v>
      </c>
      <c r="O439" s="14"/>
      <c r="P439" s="12"/>
      <c r="Q439" s="15"/>
    </row>
    <row r="440" spans="1:17" ht="15.75" customHeight="1" x14ac:dyDescent="0.35">
      <c r="A440" s="1"/>
      <c r="B440" s="6" t="s">
        <v>14</v>
      </c>
      <c r="C440" s="6">
        <v>1185732</v>
      </c>
      <c r="D440" s="7">
        <v>44203</v>
      </c>
      <c r="E440" s="6" t="s">
        <v>15</v>
      </c>
      <c r="F440" s="6" t="s">
        <v>37</v>
      </c>
      <c r="G440" s="6" t="s">
        <v>38</v>
      </c>
      <c r="H440" s="6" t="s">
        <v>19</v>
      </c>
      <c r="I440" s="8">
        <v>0.35000000000000003</v>
      </c>
      <c r="J440" s="9">
        <v>2250</v>
      </c>
      <c r="K440" s="10">
        <f t="shared" si="2"/>
        <v>787.50000000000011</v>
      </c>
      <c r="L440" s="10">
        <f t="shared" si="3"/>
        <v>315</v>
      </c>
      <c r="M440" s="11">
        <v>0.39999999999999997</v>
      </c>
      <c r="O440" s="14"/>
      <c r="P440" s="12"/>
      <c r="Q440" s="15"/>
    </row>
    <row r="441" spans="1:17" ht="15.75" customHeight="1" x14ac:dyDescent="0.35">
      <c r="A441" s="1"/>
      <c r="B441" s="6" t="s">
        <v>14</v>
      </c>
      <c r="C441" s="6">
        <v>1185732</v>
      </c>
      <c r="D441" s="7">
        <v>44203</v>
      </c>
      <c r="E441" s="6" t="s">
        <v>15</v>
      </c>
      <c r="F441" s="6" t="s">
        <v>37</v>
      </c>
      <c r="G441" s="6" t="s">
        <v>38</v>
      </c>
      <c r="H441" s="6" t="s">
        <v>20</v>
      </c>
      <c r="I441" s="8">
        <v>0.4</v>
      </c>
      <c r="J441" s="9">
        <v>750</v>
      </c>
      <c r="K441" s="10">
        <f t="shared" si="2"/>
        <v>300</v>
      </c>
      <c r="L441" s="10">
        <f t="shared" si="3"/>
        <v>119.99999999999999</v>
      </c>
      <c r="M441" s="11">
        <v>0.39999999999999997</v>
      </c>
      <c r="O441" s="14"/>
      <c r="P441" s="12"/>
      <c r="Q441" s="15"/>
    </row>
    <row r="442" spans="1:17" ht="15.75" customHeight="1" x14ac:dyDescent="0.35">
      <c r="A442" s="1"/>
      <c r="B442" s="6" t="s">
        <v>14</v>
      </c>
      <c r="C442" s="6">
        <v>1185732</v>
      </c>
      <c r="D442" s="7">
        <v>44203</v>
      </c>
      <c r="E442" s="6" t="s">
        <v>15</v>
      </c>
      <c r="F442" s="6" t="s">
        <v>37</v>
      </c>
      <c r="G442" s="6" t="s">
        <v>38</v>
      </c>
      <c r="H442" s="6" t="s">
        <v>21</v>
      </c>
      <c r="I442" s="8">
        <v>0.54999999999999993</v>
      </c>
      <c r="J442" s="9">
        <v>1250</v>
      </c>
      <c r="K442" s="10">
        <f t="shared" si="2"/>
        <v>687.49999999999989</v>
      </c>
      <c r="L442" s="10">
        <f t="shared" si="3"/>
        <v>240.62499999999994</v>
      </c>
      <c r="M442" s="11">
        <v>0.35</v>
      </c>
      <c r="O442" s="14"/>
      <c r="P442" s="12"/>
      <c r="Q442" s="15"/>
    </row>
    <row r="443" spans="1:17" ht="15.75" customHeight="1" x14ac:dyDescent="0.35">
      <c r="A443" s="1"/>
      <c r="B443" s="6" t="s">
        <v>14</v>
      </c>
      <c r="C443" s="6">
        <v>1185732</v>
      </c>
      <c r="D443" s="7">
        <v>44203</v>
      </c>
      <c r="E443" s="6" t="s">
        <v>15</v>
      </c>
      <c r="F443" s="6" t="s">
        <v>37</v>
      </c>
      <c r="G443" s="6" t="s">
        <v>38</v>
      </c>
      <c r="H443" s="6" t="s">
        <v>22</v>
      </c>
      <c r="I443" s="8">
        <v>0.45</v>
      </c>
      <c r="J443" s="9">
        <v>2250</v>
      </c>
      <c r="K443" s="10">
        <f t="shared" si="2"/>
        <v>1012.5</v>
      </c>
      <c r="L443" s="10">
        <f t="shared" si="3"/>
        <v>303.75</v>
      </c>
      <c r="M443" s="11">
        <v>0.3</v>
      </c>
      <c r="O443" s="14"/>
      <c r="P443" s="12"/>
      <c r="Q443" s="15"/>
    </row>
    <row r="444" spans="1:17" ht="15.75" customHeight="1" x14ac:dyDescent="0.35">
      <c r="A444" s="1"/>
      <c r="B444" s="6" t="s">
        <v>14</v>
      </c>
      <c r="C444" s="6">
        <v>1185732</v>
      </c>
      <c r="D444" s="7">
        <v>44232</v>
      </c>
      <c r="E444" s="6" t="s">
        <v>15</v>
      </c>
      <c r="F444" s="6" t="s">
        <v>37</v>
      </c>
      <c r="G444" s="6" t="s">
        <v>38</v>
      </c>
      <c r="H444" s="6" t="s">
        <v>17</v>
      </c>
      <c r="I444" s="8">
        <v>0.45</v>
      </c>
      <c r="J444" s="9">
        <v>4750</v>
      </c>
      <c r="K444" s="10">
        <f t="shared" si="2"/>
        <v>2137.5</v>
      </c>
      <c r="L444" s="10">
        <f t="shared" si="3"/>
        <v>1175.625</v>
      </c>
      <c r="M444" s="11">
        <v>0.55000000000000004</v>
      </c>
      <c r="O444" s="14"/>
      <c r="P444" s="12"/>
      <c r="Q444" s="15"/>
    </row>
    <row r="445" spans="1:17" ht="15.75" customHeight="1" x14ac:dyDescent="0.35">
      <c r="A445" s="1"/>
      <c r="B445" s="6" t="s">
        <v>14</v>
      </c>
      <c r="C445" s="6">
        <v>1185732</v>
      </c>
      <c r="D445" s="7">
        <v>44232</v>
      </c>
      <c r="E445" s="6" t="s">
        <v>15</v>
      </c>
      <c r="F445" s="6" t="s">
        <v>37</v>
      </c>
      <c r="G445" s="6" t="s">
        <v>38</v>
      </c>
      <c r="H445" s="6" t="s">
        <v>18</v>
      </c>
      <c r="I445" s="8">
        <v>0.45</v>
      </c>
      <c r="J445" s="9">
        <v>1250</v>
      </c>
      <c r="K445" s="10">
        <f t="shared" si="2"/>
        <v>562.5</v>
      </c>
      <c r="L445" s="10">
        <f t="shared" si="3"/>
        <v>196.875</v>
      </c>
      <c r="M445" s="11">
        <v>0.35</v>
      </c>
      <c r="O445" s="14"/>
      <c r="P445" s="12"/>
      <c r="Q445" s="15"/>
    </row>
    <row r="446" spans="1:17" ht="15.75" customHeight="1" x14ac:dyDescent="0.35">
      <c r="A446" s="1"/>
      <c r="B446" s="6" t="s">
        <v>14</v>
      </c>
      <c r="C446" s="6">
        <v>1185732</v>
      </c>
      <c r="D446" s="7">
        <v>44232</v>
      </c>
      <c r="E446" s="6" t="s">
        <v>15</v>
      </c>
      <c r="F446" s="6" t="s">
        <v>37</v>
      </c>
      <c r="G446" s="6" t="s">
        <v>38</v>
      </c>
      <c r="H446" s="6" t="s">
        <v>19</v>
      </c>
      <c r="I446" s="8">
        <v>0.35000000000000003</v>
      </c>
      <c r="J446" s="9">
        <v>1750</v>
      </c>
      <c r="K446" s="10">
        <f t="shared" si="2"/>
        <v>612.50000000000011</v>
      </c>
      <c r="L446" s="10">
        <f t="shared" si="3"/>
        <v>245.00000000000003</v>
      </c>
      <c r="M446" s="11">
        <v>0.39999999999999997</v>
      </c>
      <c r="O446" s="14"/>
      <c r="P446" s="12"/>
      <c r="Q446" s="15"/>
    </row>
    <row r="447" spans="1:17" ht="15.75" customHeight="1" x14ac:dyDescent="0.35">
      <c r="A447" s="1"/>
      <c r="B447" s="6" t="s">
        <v>14</v>
      </c>
      <c r="C447" s="6">
        <v>1185732</v>
      </c>
      <c r="D447" s="7">
        <v>44232</v>
      </c>
      <c r="E447" s="6" t="s">
        <v>15</v>
      </c>
      <c r="F447" s="6" t="s">
        <v>37</v>
      </c>
      <c r="G447" s="6" t="s">
        <v>38</v>
      </c>
      <c r="H447" s="6" t="s">
        <v>20</v>
      </c>
      <c r="I447" s="8">
        <v>0.4</v>
      </c>
      <c r="J447" s="9">
        <v>500</v>
      </c>
      <c r="K447" s="10">
        <f t="shared" si="2"/>
        <v>200</v>
      </c>
      <c r="L447" s="10">
        <f t="shared" si="3"/>
        <v>80</v>
      </c>
      <c r="M447" s="11">
        <v>0.39999999999999997</v>
      </c>
      <c r="O447" s="14"/>
      <c r="P447" s="12"/>
      <c r="Q447" s="15"/>
    </row>
    <row r="448" spans="1:17" ht="15.75" customHeight="1" x14ac:dyDescent="0.35">
      <c r="A448" s="1"/>
      <c r="B448" s="6" t="s">
        <v>14</v>
      </c>
      <c r="C448" s="6">
        <v>1185732</v>
      </c>
      <c r="D448" s="7">
        <v>44232</v>
      </c>
      <c r="E448" s="6" t="s">
        <v>15</v>
      </c>
      <c r="F448" s="6" t="s">
        <v>37</v>
      </c>
      <c r="G448" s="6" t="s">
        <v>38</v>
      </c>
      <c r="H448" s="6" t="s">
        <v>21</v>
      </c>
      <c r="I448" s="8">
        <v>0.54999999999999993</v>
      </c>
      <c r="J448" s="9">
        <v>1250</v>
      </c>
      <c r="K448" s="10">
        <f t="shared" si="2"/>
        <v>687.49999999999989</v>
      </c>
      <c r="L448" s="10">
        <f t="shared" si="3"/>
        <v>240.62499999999994</v>
      </c>
      <c r="M448" s="11">
        <v>0.35</v>
      </c>
      <c r="O448" s="14"/>
      <c r="P448" s="12"/>
      <c r="Q448" s="15"/>
    </row>
    <row r="449" spans="1:17" ht="15.75" customHeight="1" x14ac:dyDescent="0.35">
      <c r="A449" s="1"/>
      <c r="B449" s="6" t="s">
        <v>14</v>
      </c>
      <c r="C449" s="6">
        <v>1185732</v>
      </c>
      <c r="D449" s="7">
        <v>44232</v>
      </c>
      <c r="E449" s="6" t="s">
        <v>15</v>
      </c>
      <c r="F449" s="6" t="s">
        <v>37</v>
      </c>
      <c r="G449" s="6" t="s">
        <v>38</v>
      </c>
      <c r="H449" s="6" t="s">
        <v>22</v>
      </c>
      <c r="I449" s="8">
        <v>0.45</v>
      </c>
      <c r="J449" s="9">
        <v>2250</v>
      </c>
      <c r="K449" s="10">
        <f t="shared" si="2"/>
        <v>1012.5</v>
      </c>
      <c r="L449" s="10">
        <f t="shared" si="3"/>
        <v>303.75</v>
      </c>
      <c r="M449" s="11">
        <v>0.3</v>
      </c>
      <c r="O449" s="14"/>
      <c r="P449" s="12"/>
      <c r="Q449" s="15"/>
    </row>
    <row r="450" spans="1:17" ht="15.75" customHeight="1" x14ac:dyDescent="0.35">
      <c r="A450" s="1"/>
      <c r="B450" s="6" t="s">
        <v>14</v>
      </c>
      <c r="C450" s="6">
        <v>1185732</v>
      </c>
      <c r="D450" s="7">
        <v>44258</v>
      </c>
      <c r="E450" s="6" t="s">
        <v>15</v>
      </c>
      <c r="F450" s="6" t="s">
        <v>37</v>
      </c>
      <c r="G450" s="6" t="s">
        <v>38</v>
      </c>
      <c r="H450" s="6" t="s">
        <v>17</v>
      </c>
      <c r="I450" s="8">
        <v>0.5</v>
      </c>
      <c r="J450" s="9">
        <v>4450</v>
      </c>
      <c r="K450" s="10">
        <f t="shared" si="2"/>
        <v>2225</v>
      </c>
      <c r="L450" s="10">
        <f t="shared" si="3"/>
        <v>1223.75</v>
      </c>
      <c r="M450" s="11">
        <v>0.55000000000000004</v>
      </c>
      <c r="O450" s="14"/>
      <c r="P450" s="12"/>
      <c r="Q450" s="15"/>
    </row>
    <row r="451" spans="1:17" ht="15.75" customHeight="1" x14ac:dyDescent="0.35">
      <c r="A451" s="1"/>
      <c r="B451" s="6" t="s">
        <v>14</v>
      </c>
      <c r="C451" s="6">
        <v>1185732</v>
      </c>
      <c r="D451" s="7">
        <v>44258</v>
      </c>
      <c r="E451" s="6" t="s">
        <v>15</v>
      </c>
      <c r="F451" s="6" t="s">
        <v>37</v>
      </c>
      <c r="G451" s="6" t="s">
        <v>38</v>
      </c>
      <c r="H451" s="6" t="s">
        <v>18</v>
      </c>
      <c r="I451" s="8">
        <v>0.5</v>
      </c>
      <c r="J451" s="9">
        <v>1500</v>
      </c>
      <c r="K451" s="10">
        <f t="shared" si="2"/>
        <v>750</v>
      </c>
      <c r="L451" s="10">
        <f t="shared" si="3"/>
        <v>262.5</v>
      </c>
      <c r="M451" s="11">
        <v>0.35</v>
      </c>
      <c r="O451" s="14"/>
      <c r="P451" s="12"/>
      <c r="Q451" s="15"/>
    </row>
    <row r="452" spans="1:17" ht="15.75" customHeight="1" x14ac:dyDescent="0.35">
      <c r="A452" s="1"/>
      <c r="B452" s="6" t="s">
        <v>14</v>
      </c>
      <c r="C452" s="6">
        <v>1185732</v>
      </c>
      <c r="D452" s="7">
        <v>44258</v>
      </c>
      <c r="E452" s="6" t="s">
        <v>15</v>
      </c>
      <c r="F452" s="6" t="s">
        <v>37</v>
      </c>
      <c r="G452" s="6" t="s">
        <v>38</v>
      </c>
      <c r="H452" s="6" t="s">
        <v>19</v>
      </c>
      <c r="I452" s="8">
        <v>0.4</v>
      </c>
      <c r="J452" s="9">
        <v>1750</v>
      </c>
      <c r="K452" s="10">
        <f t="shared" si="2"/>
        <v>700</v>
      </c>
      <c r="L452" s="10">
        <f t="shared" si="3"/>
        <v>280</v>
      </c>
      <c r="M452" s="11">
        <v>0.39999999999999997</v>
      </c>
      <c r="O452" s="14"/>
      <c r="P452" s="12"/>
      <c r="Q452" s="15"/>
    </row>
    <row r="453" spans="1:17" ht="15.75" customHeight="1" x14ac:dyDescent="0.35">
      <c r="A453" s="1"/>
      <c r="B453" s="6" t="s">
        <v>14</v>
      </c>
      <c r="C453" s="6">
        <v>1185732</v>
      </c>
      <c r="D453" s="7">
        <v>44258</v>
      </c>
      <c r="E453" s="6" t="s">
        <v>15</v>
      </c>
      <c r="F453" s="6" t="s">
        <v>37</v>
      </c>
      <c r="G453" s="6" t="s">
        <v>38</v>
      </c>
      <c r="H453" s="6" t="s">
        <v>20</v>
      </c>
      <c r="I453" s="8">
        <v>0.45</v>
      </c>
      <c r="J453" s="9">
        <v>250</v>
      </c>
      <c r="K453" s="10">
        <f t="shared" si="2"/>
        <v>112.5</v>
      </c>
      <c r="L453" s="10">
        <f t="shared" si="3"/>
        <v>44.999999999999993</v>
      </c>
      <c r="M453" s="11">
        <v>0.39999999999999997</v>
      </c>
      <c r="O453" s="14"/>
      <c r="P453" s="12"/>
      <c r="Q453" s="15"/>
    </row>
    <row r="454" spans="1:17" ht="15.75" customHeight="1" x14ac:dyDescent="0.35">
      <c r="A454" s="1"/>
      <c r="B454" s="6" t="s">
        <v>14</v>
      </c>
      <c r="C454" s="6">
        <v>1185732</v>
      </c>
      <c r="D454" s="7">
        <v>44258</v>
      </c>
      <c r="E454" s="6" t="s">
        <v>15</v>
      </c>
      <c r="F454" s="6" t="s">
        <v>37</v>
      </c>
      <c r="G454" s="6" t="s">
        <v>38</v>
      </c>
      <c r="H454" s="6" t="s">
        <v>21</v>
      </c>
      <c r="I454" s="8">
        <v>0.6</v>
      </c>
      <c r="J454" s="9">
        <v>750</v>
      </c>
      <c r="K454" s="10">
        <f t="shared" si="2"/>
        <v>450</v>
      </c>
      <c r="L454" s="10">
        <f t="shared" si="3"/>
        <v>135</v>
      </c>
      <c r="M454" s="11">
        <v>0.3</v>
      </c>
      <c r="O454" s="14"/>
      <c r="P454" s="12"/>
      <c r="Q454" s="15"/>
    </row>
    <row r="455" spans="1:17" ht="15.75" customHeight="1" x14ac:dyDescent="0.35">
      <c r="A455" s="1"/>
      <c r="B455" s="6" t="s">
        <v>14</v>
      </c>
      <c r="C455" s="6">
        <v>1185732</v>
      </c>
      <c r="D455" s="7">
        <v>44258</v>
      </c>
      <c r="E455" s="6" t="s">
        <v>15</v>
      </c>
      <c r="F455" s="6" t="s">
        <v>37</v>
      </c>
      <c r="G455" s="6" t="s">
        <v>38</v>
      </c>
      <c r="H455" s="6" t="s">
        <v>22</v>
      </c>
      <c r="I455" s="8">
        <v>0.5</v>
      </c>
      <c r="J455" s="9">
        <v>1750</v>
      </c>
      <c r="K455" s="10">
        <f t="shared" si="2"/>
        <v>875</v>
      </c>
      <c r="L455" s="10">
        <f t="shared" si="3"/>
        <v>218.75</v>
      </c>
      <c r="M455" s="11">
        <v>0.25</v>
      </c>
      <c r="O455" s="14"/>
      <c r="P455" s="12"/>
      <c r="Q455" s="15"/>
    </row>
    <row r="456" spans="1:17" ht="15.75" customHeight="1" x14ac:dyDescent="0.35">
      <c r="A456" s="1"/>
      <c r="B456" s="6" t="s">
        <v>14</v>
      </c>
      <c r="C456" s="6">
        <v>1185732</v>
      </c>
      <c r="D456" s="7">
        <v>44290</v>
      </c>
      <c r="E456" s="6" t="s">
        <v>15</v>
      </c>
      <c r="F456" s="6" t="s">
        <v>37</v>
      </c>
      <c r="G456" s="6" t="s">
        <v>38</v>
      </c>
      <c r="H456" s="6" t="s">
        <v>17</v>
      </c>
      <c r="I456" s="8">
        <v>0.5</v>
      </c>
      <c r="J456" s="9">
        <v>4500</v>
      </c>
      <c r="K456" s="10">
        <f t="shared" si="2"/>
        <v>2250</v>
      </c>
      <c r="L456" s="10">
        <f t="shared" si="3"/>
        <v>1125</v>
      </c>
      <c r="M456" s="11">
        <v>0.5</v>
      </c>
      <c r="O456" s="14"/>
      <c r="P456" s="12"/>
      <c r="Q456" s="15"/>
    </row>
    <row r="457" spans="1:17" ht="15.75" customHeight="1" x14ac:dyDescent="0.35">
      <c r="A457" s="1"/>
      <c r="B457" s="6" t="s">
        <v>14</v>
      </c>
      <c r="C457" s="6">
        <v>1185732</v>
      </c>
      <c r="D457" s="7">
        <v>44290</v>
      </c>
      <c r="E457" s="6" t="s">
        <v>15</v>
      </c>
      <c r="F457" s="6" t="s">
        <v>37</v>
      </c>
      <c r="G457" s="6" t="s">
        <v>38</v>
      </c>
      <c r="H457" s="6" t="s">
        <v>18</v>
      </c>
      <c r="I457" s="8">
        <v>0.5</v>
      </c>
      <c r="J457" s="9">
        <v>1500</v>
      </c>
      <c r="K457" s="10">
        <f t="shared" si="2"/>
        <v>750</v>
      </c>
      <c r="L457" s="10">
        <f t="shared" si="3"/>
        <v>225</v>
      </c>
      <c r="M457" s="11">
        <v>0.3</v>
      </c>
      <c r="O457" s="14"/>
      <c r="P457" s="12"/>
      <c r="Q457" s="15"/>
    </row>
    <row r="458" spans="1:17" ht="15.75" customHeight="1" x14ac:dyDescent="0.35">
      <c r="A458" s="1"/>
      <c r="B458" s="6" t="s">
        <v>14</v>
      </c>
      <c r="C458" s="6">
        <v>1185732</v>
      </c>
      <c r="D458" s="7">
        <v>44290</v>
      </c>
      <c r="E458" s="6" t="s">
        <v>15</v>
      </c>
      <c r="F458" s="6" t="s">
        <v>37</v>
      </c>
      <c r="G458" s="6" t="s">
        <v>38</v>
      </c>
      <c r="H458" s="6" t="s">
        <v>19</v>
      </c>
      <c r="I458" s="8">
        <v>0.4</v>
      </c>
      <c r="J458" s="9">
        <v>1500</v>
      </c>
      <c r="K458" s="10">
        <f t="shared" si="2"/>
        <v>600</v>
      </c>
      <c r="L458" s="10">
        <f t="shared" si="3"/>
        <v>210</v>
      </c>
      <c r="M458" s="11">
        <v>0.35</v>
      </c>
      <c r="O458" s="14"/>
      <c r="P458" s="12"/>
      <c r="Q458" s="15"/>
    </row>
    <row r="459" spans="1:17" ht="15.75" customHeight="1" x14ac:dyDescent="0.35">
      <c r="A459" s="1"/>
      <c r="B459" s="6" t="s">
        <v>14</v>
      </c>
      <c r="C459" s="6">
        <v>1185732</v>
      </c>
      <c r="D459" s="7">
        <v>44290</v>
      </c>
      <c r="E459" s="6" t="s">
        <v>15</v>
      </c>
      <c r="F459" s="6" t="s">
        <v>37</v>
      </c>
      <c r="G459" s="6" t="s">
        <v>38</v>
      </c>
      <c r="H459" s="6" t="s">
        <v>20</v>
      </c>
      <c r="I459" s="8">
        <v>0.45</v>
      </c>
      <c r="J459" s="9">
        <v>750</v>
      </c>
      <c r="K459" s="10">
        <f t="shared" si="2"/>
        <v>337.5</v>
      </c>
      <c r="L459" s="10">
        <f t="shared" si="3"/>
        <v>118.12499999999999</v>
      </c>
      <c r="M459" s="11">
        <v>0.35</v>
      </c>
      <c r="O459" s="14"/>
      <c r="P459" s="12"/>
      <c r="Q459" s="15"/>
    </row>
    <row r="460" spans="1:17" ht="15.75" customHeight="1" x14ac:dyDescent="0.35">
      <c r="A460" s="1"/>
      <c r="B460" s="6" t="s">
        <v>14</v>
      </c>
      <c r="C460" s="6">
        <v>1185732</v>
      </c>
      <c r="D460" s="7">
        <v>44290</v>
      </c>
      <c r="E460" s="6" t="s">
        <v>15</v>
      </c>
      <c r="F460" s="6" t="s">
        <v>37</v>
      </c>
      <c r="G460" s="6" t="s">
        <v>38</v>
      </c>
      <c r="H460" s="6" t="s">
        <v>21</v>
      </c>
      <c r="I460" s="8">
        <v>0.6</v>
      </c>
      <c r="J460" s="9">
        <v>750</v>
      </c>
      <c r="K460" s="10">
        <f t="shared" si="2"/>
        <v>450</v>
      </c>
      <c r="L460" s="10">
        <f t="shared" si="3"/>
        <v>135</v>
      </c>
      <c r="M460" s="11">
        <v>0.3</v>
      </c>
      <c r="O460" s="14"/>
      <c r="P460" s="12"/>
      <c r="Q460" s="15"/>
    </row>
    <row r="461" spans="1:17" ht="15.75" customHeight="1" x14ac:dyDescent="0.35">
      <c r="A461" s="1"/>
      <c r="B461" s="6" t="s">
        <v>14</v>
      </c>
      <c r="C461" s="6">
        <v>1185732</v>
      </c>
      <c r="D461" s="7">
        <v>44290</v>
      </c>
      <c r="E461" s="6" t="s">
        <v>15</v>
      </c>
      <c r="F461" s="6" t="s">
        <v>37</v>
      </c>
      <c r="G461" s="6" t="s">
        <v>38</v>
      </c>
      <c r="H461" s="6" t="s">
        <v>22</v>
      </c>
      <c r="I461" s="8">
        <v>0.5</v>
      </c>
      <c r="J461" s="9">
        <v>2000</v>
      </c>
      <c r="K461" s="10">
        <f t="shared" si="2"/>
        <v>1000</v>
      </c>
      <c r="L461" s="10">
        <f t="shared" si="3"/>
        <v>250</v>
      </c>
      <c r="M461" s="11">
        <v>0.25</v>
      </c>
      <c r="O461" s="14"/>
      <c r="P461" s="12"/>
      <c r="Q461" s="15"/>
    </row>
    <row r="462" spans="1:17" ht="15.75" customHeight="1" x14ac:dyDescent="0.35">
      <c r="A462" s="1"/>
      <c r="B462" s="6" t="s">
        <v>14</v>
      </c>
      <c r="C462" s="6">
        <v>1185732</v>
      </c>
      <c r="D462" s="7">
        <v>44319</v>
      </c>
      <c r="E462" s="6" t="s">
        <v>15</v>
      </c>
      <c r="F462" s="6" t="s">
        <v>37</v>
      </c>
      <c r="G462" s="6" t="s">
        <v>38</v>
      </c>
      <c r="H462" s="6" t="s">
        <v>17</v>
      </c>
      <c r="I462" s="8">
        <v>0.6</v>
      </c>
      <c r="J462" s="9">
        <v>4700</v>
      </c>
      <c r="K462" s="10">
        <f t="shared" si="2"/>
        <v>2820</v>
      </c>
      <c r="L462" s="10">
        <f t="shared" si="3"/>
        <v>1410</v>
      </c>
      <c r="M462" s="11">
        <v>0.5</v>
      </c>
      <c r="O462" s="14"/>
      <c r="P462" s="12"/>
      <c r="Q462" s="15"/>
    </row>
    <row r="463" spans="1:17" ht="15.75" customHeight="1" x14ac:dyDescent="0.35">
      <c r="A463" s="1"/>
      <c r="B463" s="6" t="s">
        <v>14</v>
      </c>
      <c r="C463" s="6">
        <v>1185732</v>
      </c>
      <c r="D463" s="7">
        <v>44319</v>
      </c>
      <c r="E463" s="6" t="s">
        <v>15</v>
      </c>
      <c r="F463" s="6" t="s">
        <v>37</v>
      </c>
      <c r="G463" s="6" t="s">
        <v>38</v>
      </c>
      <c r="H463" s="6" t="s">
        <v>18</v>
      </c>
      <c r="I463" s="8">
        <v>0.60000000000000009</v>
      </c>
      <c r="J463" s="9">
        <v>1750</v>
      </c>
      <c r="K463" s="10">
        <f t="shared" si="2"/>
        <v>1050.0000000000002</v>
      </c>
      <c r="L463" s="10">
        <f t="shared" si="3"/>
        <v>315.00000000000006</v>
      </c>
      <c r="M463" s="11">
        <v>0.3</v>
      </c>
      <c r="O463" s="14"/>
      <c r="P463" s="12"/>
      <c r="Q463" s="15"/>
    </row>
    <row r="464" spans="1:17" ht="15.75" customHeight="1" x14ac:dyDescent="0.35">
      <c r="A464" s="1"/>
      <c r="B464" s="6" t="s">
        <v>14</v>
      </c>
      <c r="C464" s="6">
        <v>1185732</v>
      </c>
      <c r="D464" s="7">
        <v>44319</v>
      </c>
      <c r="E464" s="6" t="s">
        <v>15</v>
      </c>
      <c r="F464" s="6" t="s">
        <v>37</v>
      </c>
      <c r="G464" s="6" t="s">
        <v>38</v>
      </c>
      <c r="H464" s="6" t="s">
        <v>19</v>
      </c>
      <c r="I464" s="8">
        <v>0.55000000000000004</v>
      </c>
      <c r="J464" s="9">
        <v>1500</v>
      </c>
      <c r="K464" s="10">
        <f t="shared" si="2"/>
        <v>825.00000000000011</v>
      </c>
      <c r="L464" s="10">
        <f t="shared" si="3"/>
        <v>288.75</v>
      </c>
      <c r="M464" s="11">
        <v>0.35</v>
      </c>
      <c r="O464" s="14"/>
      <c r="P464" s="12"/>
      <c r="Q464" s="15"/>
    </row>
    <row r="465" spans="1:17" ht="15.75" customHeight="1" x14ac:dyDescent="0.35">
      <c r="A465" s="1"/>
      <c r="B465" s="6" t="s">
        <v>14</v>
      </c>
      <c r="C465" s="6">
        <v>1185732</v>
      </c>
      <c r="D465" s="7">
        <v>44319</v>
      </c>
      <c r="E465" s="6" t="s">
        <v>15</v>
      </c>
      <c r="F465" s="6" t="s">
        <v>37</v>
      </c>
      <c r="G465" s="6" t="s">
        <v>38</v>
      </c>
      <c r="H465" s="6" t="s">
        <v>20</v>
      </c>
      <c r="I465" s="8">
        <v>0.55000000000000004</v>
      </c>
      <c r="J465" s="9">
        <v>1000</v>
      </c>
      <c r="K465" s="10">
        <f t="shared" si="2"/>
        <v>550</v>
      </c>
      <c r="L465" s="10">
        <f t="shared" si="3"/>
        <v>192.5</v>
      </c>
      <c r="M465" s="11">
        <v>0.35</v>
      </c>
      <c r="O465" s="14"/>
      <c r="P465" s="12"/>
      <c r="Q465" s="15"/>
    </row>
    <row r="466" spans="1:17" ht="15.75" customHeight="1" x14ac:dyDescent="0.35">
      <c r="A466" s="1"/>
      <c r="B466" s="6" t="s">
        <v>14</v>
      </c>
      <c r="C466" s="6">
        <v>1185732</v>
      </c>
      <c r="D466" s="7">
        <v>44319</v>
      </c>
      <c r="E466" s="6" t="s">
        <v>15</v>
      </c>
      <c r="F466" s="6" t="s">
        <v>37</v>
      </c>
      <c r="G466" s="6" t="s">
        <v>38</v>
      </c>
      <c r="H466" s="6" t="s">
        <v>21</v>
      </c>
      <c r="I466" s="8">
        <v>0.65</v>
      </c>
      <c r="J466" s="9">
        <v>1250</v>
      </c>
      <c r="K466" s="10">
        <f t="shared" si="2"/>
        <v>812.5</v>
      </c>
      <c r="L466" s="10">
        <f t="shared" si="3"/>
        <v>243.75</v>
      </c>
      <c r="M466" s="11">
        <v>0.3</v>
      </c>
      <c r="O466" s="14"/>
      <c r="P466" s="12"/>
      <c r="Q466" s="15"/>
    </row>
    <row r="467" spans="1:17" ht="15.75" customHeight="1" x14ac:dyDescent="0.35">
      <c r="A467" s="1"/>
      <c r="B467" s="6" t="s">
        <v>14</v>
      </c>
      <c r="C467" s="6">
        <v>1185732</v>
      </c>
      <c r="D467" s="7">
        <v>44319</v>
      </c>
      <c r="E467" s="6" t="s">
        <v>15</v>
      </c>
      <c r="F467" s="6" t="s">
        <v>37</v>
      </c>
      <c r="G467" s="6" t="s">
        <v>38</v>
      </c>
      <c r="H467" s="6" t="s">
        <v>22</v>
      </c>
      <c r="I467" s="8">
        <v>0.70000000000000007</v>
      </c>
      <c r="J467" s="9">
        <v>2500</v>
      </c>
      <c r="K467" s="10">
        <f t="shared" si="2"/>
        <v>1750.0000000000002</v>
      </c>
      <c r="L467" s="10">
        <f t="shared" si="3"/>
        <v>525</v>
      </c>
      <c r="M467" s="11">
        <v>0.3</v>
      </c>
      <c r="O467" s="14"/>
      <c r="P467" s="12"/>
      <c r="Q467" s="15"/>
    </row>
    <row r="468" spans="1:17" ht="15.75" customHeight="1" x14ac:dyDescent="0.35">
      <c r="A468" s="1"/>
      <c r="B468" s="6" t="s">
        <v>14</v>
      </c>
      <c r="C468" s="6">
        <v>1185732</v>
      </c>
      <c r="D468" s="7">
        <v>44352</v>
      </c>
      <c r="E468" s="6" t="s">
        <v>15</v>
      </c>
      <c r="F468" s="6" t="s">
        <v>37</v>
      </c>
      <c r="G468" s="6" t="s">
        <v>38</v>
      </c>
      <c r="H468" s="6" t="s">
        <v>17</v>
      </c>
      <c r="I468" s="8">
        <v>0.65</v>
      </c>
      <c r="J468" s="9">
        <v>5000</v>
      </c>
      <c r="K468" s="10">
        <f t="shared" si="2"/>
        <v>3250</v>
      </c>
      <c r="L468" s="10">
        <f t="shared" si="3"/>
        <v>1787.5000000000002</v>
      </c>
      <c r="M468" s="11">
        <v>0.55000000000000004</v>
      </c>
      <c r="O468" s="14"/>
      <c r="P468" s="12"/>
      <c r="Q468" s="15"/>
    </row>
    <row r="469" spans="1:17" ht="15.75" customHeight="1" x14ac:dyDescent="0.35">
      <c r="A469" s="1"/>
      <c r="B469" s="6" t="s">
        <v>14</v>
      </c>
      <c r="C469" s="6">
        <v>1185732</v>
      </c>
      <c r="D469" s="7">
        <v>44352</v>
      </c>
      <c r="E469" s="6" t="s">
        <v>15</v>
      </c>
      <c r="F469" s="6" t="s">
        <v>37</v>
      </c>
      <c r="G469" s="6" t="s">
        <v>38</v>
      </c>
      <c r="H469" s="6" t="s">
        <v>18</v>
      </c>
      <c r="I469" s="8">
        <v>0.60000000000000009</v>
      </c>
      <c r="J469" s="9">
        <v>2500</v>
      </c>
      <c r="K469" s="10">
        <f t="shared" si="2"/>
        <v>1500.0000000000002</v>
      </c>
      <c r="L469" s="10">
        <f t="shared" si="3"/>
        <v>525</v>
      </c>
      <c r="M469" s="11">
        <v>0.35</v>
      </c>
      <c r="O469" s="14"/>
      <c r="P469" s="12"/>
      <c r="Q469" s="15"/>
    </row>
    <row r="470" spans="1:17" ht="15.75" customHeight="1" x14ac:dyDescent="0.35">
      <c r="A470" s="1"/>
      <c r="B470" s="6" t="s">
        <v>14</v>
      </c>
      <c r="C470" s="6">
        <v>1185732</v>
      </c>
      <c r="D470" s="7">
        <v>44352</v>
      </c>
      <c r="E470" s="6" t="s">
        <v>15</v>
      </c>
      <c r="F470" s="6" t="s">
        <v>37</v>
      </c>
      <c r="G470" s="6" t="s">
        <v>38</v>
      </c>
      <c r="H470" s="6" t="s">
        <v>19</v>
      </c>
      <c r="I470" s="8">
        <v>0.55000000000000004</v>
      </c>
      <c r="J470" s="9">
        <v>1750</v>
      </c>
      <c r="K470" s="10">
        <f t="shared" si="2"/>
        <v>962.50000000000011</v>
      </c>
      <c r="L470" s="10">
        <f t="shared" si="3"/>
        <v>385</v>
      </c>
      <c r="M470" s="11">
        <v>0.39999999999999997</v>
      </c>
      <c r="O470" s="14"/>
      <c r="P470" s="12"/>
      <c r="Q470" s="15"/>
    </row>
    <row r="471" spans="1:17" ht="15.75" customHeight="1" x14ac:dyDescent="0.35">
      <c r="A471" s="1"/>
      <c r="B471" s="6" t="s">
        <v>14</v>
      </c>
      <c r="C471" s="6">
        <v>1185732</v>
      </c>
      <c r="D471" s="7">
        <v>44352</v>
      </c>
      <c r="E471" s="6" t="s">
        <v>15</v>
      </c>
      <c r="F471" s="6" t="s">
        <v>37</v>
      </c>
      <c r="G471" s="6" t="s">
        <v>38</v>
      </c>
      <c r="H471" s="6" t="s">
        <v>20</v>
      </c>
      <c r="I471" s="8">
        <v>0.55000000000000004</v>
      </c>
      <c r="J471" s="9">
        <v>1500</v>
      </c>
      <c r="K471" s="10">
        <f t="shared" si="2"/>
        <v>825.00000000000011</v>
      </c>
      <c r="L471" s="10">
        <f t="shared" si="3"/>
        <v>330</v>
      </c>
      <c r="M471" s="11">
        <v>0.39999999999999997</v>
      </c>
      <c r="O471" s="14"/>
      <c r="P471" s="12"/>
      <c r="Q471" s="15"/>
    </row>
    <row r="472" spans="1:17" ht="15.75" customHeight="1" x14ac:dyDescent="0.35">
      <c r="A472" s="1"/>
      <c r="B472" s="6" t="s">
        <v>14</v>
      </c>
      <c r="C472" s="6">
        <v>1185732</v>
      </c>
      <c r="D472" s="7">
        <v>44352</v>
      </c>
      <c r="E472" s="6" t="s">
        <v>15</v>
      </c>
      <c r="F472" s="6" t="s">
        <v>37</v>
      </c>
      <c r="G472" s="6" t="s">
        <v>38</v>
      </c>
      <c r="H472" s="6" t="s">
        <v>21</v>
      </c>
      <c r="I472" s="8">
        <v>0.65</v>
      </c>
      <c r="J472" s="9">
        <v>1500</v>
      </c>
      <c r="K472" s="10">
        <f t="shared" si="2"/>
        <v>975</v>
      </c>
      <c r="L472" s="10">
        <f t="shared" si="3"/>
        <v>341.25</v>
      </c>
      <c r="M472" s="11">
        <v>0.35</v>
      </c>
      <c r="O472" s="14"/>
      <c r="P472" s="12"/>
      <c r="Q472" s="15"/>
    </row>
    <row r="473" spans="1:17" ht="15.75" customHeight="1" x14ac:dyDescent="0.35">
      <c r="A473" s="1"/>
      <c r="B473" s="6" t="s">
        <v>14</v>
      </c>
      <c r="C473" s="6">
        <v>1185732</v>
      </c>
      <c r="D473" s="7">
        <v>44352</v>
      </c>
      <c r="E473" s="6" t="s">
        <v>15</v>
      </c>
      <c r="F473" s="6" t="s">
        <v>37</v>
      </c>
      <c r="G473" s="6" t="s">
        <v>38</v>
      </c>
      <c r="H473" s="6" t="s">
        <v>22</v>
      </c>
      <c r="I473" s="8">
        <v>0.70000000000000007</v>
      </c>
      <c r="J473" s="9">
        <v>3000</v>
      </c>
      <c r="K473" s="10">
        <f t="shared" si="2"/>
        <v>2100</v>
      </c>
      <c r="L473" s="10">
        <f t="shared" si="3"/>
        <v>630</v>
      </c>
      <c r="M473" s="11">
        <v>0.3</v>
      </c>
      <c r="O473" s="14"/>
      <c r="P473" s="12"/>
      <c r="Q473" s="15"/>
    </row>
    <row r="474" spans="1:17" ht="15.75" customHeight="1" x14ac:dyDescent="0.35">
      <c r="A474" s="1"/>
      <c r="B474" s="6" t="s">
        <v>14</v>
      </c>
      <c r="C474" s="6">
        <v>1185732</v>
      </c>
      <c r="D474" s="7">
        <v>44380</v>
      </c>
      <c r="E474" s="6" t="s">
        <v>15</v>
      </c>
      <c r="F474" s="6" t="s">
        <v>37</v>
      </c>
      <c r="G474" s="6" t="s">
        <v>38</v>
      </c>
      <c r="H474" s="6" t="s">
        <v>17</v>
      </c>
      <c r="I474" s="8">
        <v>0.65</v>
      </c>
      <c r="J474" s="9">
        <v>5000</v>
      </c>
      <c r="K474" s="10">
        <f t="shared" si="2"/>
        <v>3250</v>
      </c>
      <c r="L474" s="10">
        <f t="shared" si="3"/>
        <v>1787.5000000000002</v>
      </c>
      <c r="M474" s="11">
        <v>0.55000000000000004</v>
      </c>
      <c r="O474" s="14"/>
      <c r="P474" s="12"/>
      <c r="Q474" s="15"/>
    </row>
    <row r="475" spans="1:17" ht="15.75" customHeight="1" x14ac:dyDescent="0.35">
      <c r="A475" s="1"/>
      <c r="B475" s="6" t="s">
        <v>14</v>
      </c>
      <c r="C475" s="6">
        <v>1185732</v>
      </c>
      <c r="D475" s="7">
        <v>44380</v>
      </c>
      <c r="E475" s="6" t="s">
        <v>15</v>
      </c>
      <c r="F475" s="6" t="s">
        <v>37</v>
      </c>
      <c r="G475" s="6" t="s">
        <v>38</v>
      </c>
      <c r="H475" s="6" t="s">
        <v>18</v>
      </c>
      <c r="I475" s="8">
        <v>0.60000000000000009</v>
      </c>
      <c r="J475" s="9">
        <v>3000</v>
      </c>
      <c r="K475" s="10">
        <f t="shared" si="2"/>
        <v>1800.0000000000002</v>
      </c>
      <c r="L475" s="10">
        <f t="shared" si="3"/>
        <v>630</v>
      </c>
      <c r="M475" s="11">
        <v>0.35</v>
      </c>
      <c r="O475" s="14"/>
      <c r="P475" s="12"/>
      <c r="Q475" s="15"/>
    </row>
    <row r="476" spans="1:17" ht="15.75" customHeight="1" x14ac:dyDescent="0.35">
      <c r="A476" s="1"/>
      <c r="B476" s="6" t="s">
        <v>14</v>
      </c>
      <c r="C476" s="6">
        <v>1185732</v>
      </c>
      <c r="D476" s="7">
        <v>44380</v>
      </c>
      <c r="E476" s="6" t="s">
        <v>15</v>
      </c>
      <c r="F476" s="6" t="s">
        <v>37</v>
      </c>
      <c r="G476" s="6" t="s">
        <v>38</v>
      </c>
      <c r="H476" s="6" t="s">
        <v>19</v>
      </c>
      <c r="I476" s="8">
        <v>0.55000000000000004</v>
      </c>
      <c r="J476" s="9">
        <v>2250</v>
      </c>
      <c r="K476" s="10">
        <f t="shared" si="2"/>
        <v>1237.5</v>
      </c>
      <c r="L476" s="10">
        <f t="shared" si="3"/>
        <v>494.99999999999994</v>
      </c>
      <c r="M476" s="11">
        <v>0.39999999999999997</v>
      </c>
      <c r="O476" s="14"/>
      <c r="P476" s="12"/>
      <c r="Q476" s="15"/>
    </row>
    <row r="477" spans="1:17" ht="15.75" customHeight="1" x14ac:dyDescent="0.35">
      <c r="A477" s="1"/>
      <c r="B477" s="6" t="s">
        <v>14</v>
      </c>
      <c r="C477" s="6">
        <v>1185732</v>
      </c>
      <c r="D477" s="7">
        <v>44380</v>
      </c>
      <c r="E477" s="6" t="s">
        <v>15</v>
      </c>
      <c r="F477" s="6" t="s">
        <v>37</v>
      </c>
      <c r="G477" s="6" t="s">
        <v>38</v>
      </c>
      <c r="H477" s="6" t="s">
        <v>20</v>
      </c>
      <c r="I477" s="8">
        <v>0.55000000000000004</v>
      </c>
      <c r="J477" s="9">
        <v>1750</v>
      </c>
      <c r="K477" s="10">
        <f t="shared" si="2"/>
        <v>962.50000000000011</v>
      </c>
      <c r="L477" s="10">
        <f t="shared" si="3"/>
        <v>385</v>
      </c>
      <c r="M477" s="11">
        <v>0.39999999999999997</v>
      </c>
      <c r="O477" s="14"/>
      <c r="P477" s="12"/>
      <c r="Q477" s="15"/>
    </row>
    <row r="478" spans="1:17" ht="15.75" customHeight="1" x14ac:dyDescent="0.35">
      <c r="A478" s="1"/>
      <c r="B478" s="6" t="s">
        <v>14</v>
      </c>
      <c r="C478" s="6">
        <v>1185732</v>
      </c>
      <c r="D478" s="7">
        <v>44380</v>
      </c>
      <c r="E478" s="6" t="s">
        <v>15</v>
      </c>
      <c r="F478" s="6" t="s">
        <v>37</v>
      </c>
      <c r="G478" s="6" t="s">
        <v>38</v>
      </c>
      <c r="H478" s="6" t="s">
        <v>21</v>
      </c>
      <c r="I478" s="8">
        <v>0.65</v>
      </c>
      <c r="J478" s="9">
        <v>2000</v>
      </c>
      <c r="K478" s="10">
        <f t="shared" si="2"/>
        <v>1300</v>
      </c>
      <c r="L478" s="10">
        <f t="shared" si="3"/>
        <v>454.99999999999994</v>
      </c>
      <c r="M478" s="11">
        <v>0.35</v>
      </c>
      <c r="O478" s="14"/>
      <c r="P478" s="12"/>
      <c r="Q478" s="15"/>
    </row>
    <row r="479" spans="1:17" ht="15.75" customHeight="1" x14ac:dyDescent="0.35">
      <c r="A479" s="1"/>
      <c r="B479" s="6" t="s">
        <v>14</v>
      </c>
      <c r="C479" s="6">
        <v>1185732</v>
      </c>
      <c r="D479" s="7">
        <v>44380</v>
      </c>
      <c r="E479" s="6" t="s">
        <v>15</v>
      </c>
      <c r="F479" s="6" t="s">
        <v>37</v>
      </c>
      <c r="G479" s="6" t="s">
        <v>38</v>
      </c>
      <c r="H479" s="6" t="s">
        <v>22</v>
      </c>
      <c r="I479" s="8">
        <v>0.70000000000000007</v>
      </c>
      <c r="J479" s="9">
        <v>3750</v>
      </c>
      <c r="K479" s="10">
        <f t="shared" si="2"/>
        <v>2625.0000000000005</v>
      </c>
      <c r="L479" s="10">
        <f t="shared" si="3"/>
        <v>787.50000000000011</v>
      </c>
      <c r="M479" s="11">
        <v>0.3</v>
      </c>
      <c r="O479" s="14"/>
      <c r="P479" s="12"/>
      <c r="Q479" s="15"/>
    </row>
    <row r="480" spans="1:17" ht="15.75" customHeight="1" x14ac:dyDescent="0.35">
      <c r="A480" s="1"/>
      <c r="B480" s="6" t="s">
        <v>14</v>
      </c>
      <c r="C480" s="6">
        <v>1185732</v>
      </c>
      <c r="D480" s="7">
        <v>44412</v>
      </c>
      <c r="E480" s="6" t="s">
        <v>15</v>
      </c>
      <c r="F480" s="6" t="s">
        <v>37</v>
      </c>
      <c r="G480" s="6" t="s">
        <v>38</v>
      </c>
      <c r="H480" s="6" t="s">
        <v>17</v>
      </c>
      <c r="I480" s="8">
        <v>0.65</v>
      </c>
      <c r="J480" s="9">
        <v>5250</v>
      </c>
      <c r="K480" s="10">
        <f t="shared" si="2"/>
        <v>3412.5</v>
      </c>
      <c r="L480" s="10">
        <f t="shared" si="3"/>
        <v>1876.8750000000002</v>
      </c>
      <c r="M480" s="11">
        <v>0.55000000000000004</v>
      </c>
      <c r="O480" s="14"/>
      <c r="P480" s="12"/>
      <c r="Q480" s="15"/>
    </row>
    <row r="481" spans="1:17" ht="15.75" customHeight="1" x14ac:dyDescent="0.35">
      <c r="A481" s="1"/>
      <c r="B481" s="6" t="s">
        <v>14</v>
      </c>
      <c r="C481" s="6">
        <v>1185732</v>
      </c>
      <c r="D481" s="7">
        <v>44412</v>
      </c>
      <c r="E481" s="6" t="s">
        <v>15</v>
      </c>
      <c r="F481" s="6" t="s">
        <v>37</v>
      </c>
      <c r="G481" s="6" t="s">
        <v>38</v>
      </c>
      <c r="H481" s="6" t="s">
        <v>18</v>
      </c>
      <c r="I481" s="8">
        <v>0.60000000000000009</v>
      </c>
      <c r="J481" s="9">
        <v>3000</v>
      </c>
      <c r="K481" s="10">
        <f t="shared" si="2"/>
        <v>1800.0000000000002</v>
      </c>
      <c r="L481" s="10">
        <f t="shared" si="3"/>
        <v>630</v>
      </c>
      <c r="M481" s="11">
        <v>0.35</v>
      </c>
      <c r="O481" s="14"/>
      <c r="P481" s="12"/>
      <c r="Q481" s="15"/>
    </row>
    <row r="482" spans="1:17" ht="15.75" customHeight="1" x14ac:dyDescent="0.35">
      <c r="A482" s="1"/>
      <c r="B482" s="6" t="s">
        <v>14</v>
      </c>
      <c r="C482" s="6">
        <v>1185732</v>
      </c>
      <c r="D482" s="7">
        <v>44412</v>
      </c>
      <c r="E482" s="6" t="s">
        <v>15</v>
      </c>
      <c r="F482" s="6" t="s">
        <v>37</v>
      </c>
      <c r="G482" s="6" t="s">
        <v>38</v>
      </c>
      <c r="H482" s="6" t="s">
        <v>19</v>
      </c>
      <c r="I482" s="8">
        <v>0.55000000000000004</v>
      </c>
      <c r="J482" s="9">
        <v>2250</v>
      </c>
      <c r="K482" s="10">
        <f t="shared" si="2"/>
        <v>1237.5</v>
      </c>
      <c r="L482" s="10">
        <f t="shared" si="3"/>
        <v>494.99999999999994</v>
      </c>
      <c r="M482" s="11">
        <v>0.39999999999999997</v>
      </c>
      <c r="O482" s="14"/>
      <c r="P482" s="12"/>
      <c r="Q482" s="15"/>
    </row>
    <row r="483" spans="1:17" ht="15.75" customHeight="1" x14ac:dyDescent="0.35">
      <c r="A483" s="1"/>
      <c r="B483" s="6" t="s">
        <v>14</v>
      </c>
      <c r="C483" s="6">
        <v>1185732</v>
      </c>
      <c r="D483" s="7">
        <v>44412</v>
      </c>
      <c r="E483" s="6" t="s">
        <v>15</v>
      </c>
      <c r="F483" s="6" t="s">
        <v>37</v>
      </c>
      <c r="G483" s="6" t="s">
        <v>38</v>
      </c>
      <c r="H483" s="6" t="s">
        <v>20</v>
      </c>
      <c r="I483" s="8">
        <v>0.55000000000000004</v>
      </c>
      <c r="J483" s="9">
        <v>2000</v>
      </c>
      <c r="K483" s="10">
        <f t="shared" si="2"/>
        <v>1100</v>
      </c>
      <c r="L483" s="10">
        <f t="shared" si="3"/>
        <v>439.99999999999994</v>
      </c>
      <c r="M483" s="11">
        <v>0.39999999999999997</v>
      </c>
      <c r="O483" s="14"/>
      <c r="P483" s="12"/>
      <c r="Q483" s="15"/>
    </row>
    <row r="484" spans="1:17" ht="15.75" customHeight="1" x14ac:dyDescent="0.35">
      <c r="A484" s="1"/>
      <c r="B484" s="6" t="s">
        <v>14</v>
      </c>
      <c r="C484" s="6">
        <v>1185732</v>
      </c>
      <c r="D484" s="7">
        <v>44412</v>
      </c>
      <c r="E484" s="6" t="s">
        <v>15</v>
      </c>
      <c r="F484" s="6" t="s">
        <v>37</v>
      </c>
      <c r="G484" s="6" t="s">
        <v>38</v>
      </c>
      <c r="H484" s="6" t="s">
        <v>21</v>
      </c>
      <c r="I484" s="8">
        <v>0.65</v>
      </c>
      <c r="J484" s="9">
        <v>1750</v>
      </c>
      <c r="K484" s="10">
        <f t="shared" si="2"/>
        <v>1137.5</v>
      </c>
      <c r="L484" s="10">
        <f t="shared" si="3"/>
        <v>398.125</v>
      </c>
      <c r="M484" s="11">
        <v>0.35</v>
      </c>
      <c r="O484" s="14"/>
      <c r="P484" s="12"/>
      <c r="Q484" s="15"/>
    </row>
    <row r="485" spans="1:17" ht="15.75" customHeight="1" x14ac:dyDescent="0.35">
      <c r="A485" s="1"/>
      <c r="B485" s="6" t="s">
        <v>14</v>
      </c>
      <c r="C485" s="6">
        <v>1185732</v>
      </c>
      <c r="D485" s="7">
        <v>44412</v>
      </c>
      <c r="E485" s="6" t="s">
        <v>15</v>
      </c>
      <c r="F485" s="6" t="s">
        <v>37</v>
      </c>
      <c r="G485" s="6" t="s">
        <v>38</v>
      </c>
      <c r="H485" s="6" t="s">
        <v>22</v>
      </c>
      <c r="I485" s="8">
        <v>0.70000000000000007</v>
      </c>
      <c r="J485" s="9">
        <v>3500</v>
      </c>
      <c r="K485" s="10">
        <f t="shared" si="2"/>
        <v>2450.0000000000005</v>
      </c>
      <c r="L485" s="10">
        <f t="shared" si="3"/>
        <v>735.00000000000011</v>
      </c>
      <c r="M485" s="11">
        <v>0.3</v>
      </c>
      <c r="O485" s="14"/>
      <c r="P485" s="12"/>
      <c r="Q485" s="15"/>
    </row>
    <row r="486" spans="1:17" ht="15.75" customHeight="1" x14ac:dyDescent="0.35">
      <c r="A486" s="1"/>
      <c r="B486" s="6" t="s">
        <v>14</v>
      </c>
      <c r="C486" s="6">
        <v>1185732</v>
      </c>
      <c r="D486" s="7">
        <v>44442</v>
      </c>
      <c r="E486" s="6" t="s">
        <v>15</v>
      </c>
      <c r="F486" s="6" t="s">
        <v>37</v>
      </c>
      <c r="G486" s="6" t="s">
        <v>38</v>
      </c>
      <c r="H486" s="6" t="s">
        <v>17</v>
      </c>
      <c r="I486" s="8">
        <v>0.65</v>
      </c>
      <c r="J486" s="9">
        <v>4750</v>
      </c>
      <c r="K486" s="10">
        <f t="shared" si="2"/>
        <v>3087.5</v>
      </c>
      <c r="L486" s="10">
        <f t="shared" si="3"/>
        <v>1543.75</v>
      </c>
      <c r="M486" s="11">
        <v>0.5</v>
      </c>
      <c r="O486" s="14"/>
      <c r="P486" s="12"/>
      <c r="Q486" s="15"/>
    </row>
    <row r="487" spans="1:17" ht="15.75" customHeight="1" x14ac:dyDescent="0.35">
      <c r="A487" s="1"/>
      <c r="B487" s="6" t="s">
        <v>14</v>
      </c>
      <c r="C487" s="6">
        <v>1185732</v>
      </c>
      <c r="D487" s="7">
        <v>44442</v>
      </c>
      <c r="E487" s="6" t="s">
        <v>15</v>
      </c>
      <c r="F487" s="6" t="s">
        <v>37</v>
      </c>
      <c r="G487" s="6" t="s">
        <v>38</v>
      </c>
      <c r="H487" s="6" t="s">
        <v>18</v>
      </c>
      <c r="I487" s="8">
        <v>0.5</v>
      </c>
      <c r="J487" s="9">
        <v>2750</v>
      </c>
      <c r="K487" s="10">
        <f t="shared" si="2"/>
        <v>1375</v>
      </c>
      <c r="L487" s="10">
        <f t="shared" si="3"/>
        <v>412.5</v>
      </c>
      <c r="M487" s="11">
        <v>0.3</v>
      </c>
      <c r="O487" s="14"/>
      <c r="P487" s="12"/>
      <c r="Q487" s="15"/>
    </row>
    <row r="488" spans="1:17" ht="15.75" customHeight="1" x14ac:dyDescent="0.35">
      <c r="A488" s="1"/>
      <c r="B488" s="6" t="s">
        <v>14</v>
      </c>
      <c r="C488" s="6">
        <v>1185732</v>
      </c>
      <c r="D488" s="7">
        <v>44442</v>
      </c>
      <c r="E488" s="6" t="s">
        <v>15</v>
      </c>
      <c r="F488" s="6" t="s">
        <v>37</v>
      </c>
      <c r="G488" s="6" t="s">
        <v>38</v>
      </c>
      <c r="H488" s="6" t="s">
        <v>19</v>
      </c>
      <c r="I488" s="8">
        <v>0.45</v>
      </c>
      <c r="J488" s="9">
        <v>2000</v>
      </c>
      <c r="K488" s="10">
        <f t="shared" si="2"/>
        <v>900</v>
      </c>
      <c r="L488" s="10">
        <f t="shared" si="3"/>
        <v>315</v>
      </c>
      <c r="M488" s="11">
        <v>0.35</v>
      </c>
      <c r="O488" s="14"/>
      <c r="P488" s="12"/>
      <c r="Q488" s="15"/>
    </row>
    <row r="489" spans="1:17" ht="15.75" customHeight="1" x14ac:dyDescent="0.35">
      <c r="A489" s="1"/>
      <c r="B489" s="6" t="s">
        <v>14</v>
      </c>
      <c r="C489" s="6">
        <v>1185732</v>
      </c>
      <c r="D489" s="7">
        <v>44442</v>
      </c>
      <c r="E489" s="6" t="s">
        <v>15</v>
      </c>
      <c r="F489" s="6" t="s">
        <v>37</v>
      </c>
      <c r="G489" s="6" t="s">
        <v>38</v>
      </c>
      <c r="H489" s="6" t="s">
        <v>20</v>
      </c>
      <c r="I489" s="8">
        <v>0.45</v>
      </c>
      <c r="J489" s="9">
        <v>1750</v>
      </c>
      <c r="K489" s="10">
        <f t="shared" si="2"/>
        <v>787.5</v>
      </c>
      <c r="L489" s="10">
        <f t="shared" si="3"/>
        <v>275.625</v>
      </c>
      <c r="M489" s="11">
        <v>0.35</v>
      </c>
      <c r="O489" s="14"/>
      <c r="P489" s="12"/>
      <c r="Q489" s="15"/>
    </row>
    <row r="490" spans="1:17" ht="15.75" customHeight="1" x14ac:dyDescent="0.35">
      <c r="A490" s="1"/>
      <c r="B490" s="6" t="s">
        <v>14</v>
      </c>
      <c r="C490" s="6">
        <v>1185732</v>
      </c>
      <c r="D490" s="7">
        <v>44442</v>
      </c>
      <c r="E490" s="6" t="s">
        <v>15</v>
      </c>
      <c r="F490" s="6" t="s">
        <v>37</v>
      </c>
      <c r="G490" s="6" t="s">
        <v>38</v>
      </c>
      <c r="H490" s="6" t="s">
        <v>21</v>
      </c>
      <c r="I490" s="8">
        <v>0.54999999999999993</v>
      </c>
      <c r="J490" s="9">
        <v>1250</v>
      </c>
      <c r="K490" s="10">
        <f t="shared" si="2"/>
        <v>687.49999999999989</v>
      </c>
      <c r="L490" s="10">
        <f t="shared" si="3"/>
        <v>206.24999999999997</v>
      </c>
      <c r="M490" s="11">
        <v>0.3</v>
      </c>
      <c r="O490" s="14"/>
      <c r="P490" s="12"/>
      <c r="Q490" s="15"/>
    </row>
    <row r="491" spans="1:17" ht="15.75" customHeight="1" x14ac:dyDescent="0.35">
      <c r="A491" s="1"/>
      <c r="B491" s="6" t="s">
        <v>14</v>
      </c>
      <c r="C491" s="6">
        <v>1185732</v>
      </c>
      <c r="D491" s="7">
        <v>44442</v>
      </c>
      <c r="E491" s="6" t="s">
        <v>15</v>
      </c>
      <c r="F491" s="6" t="s">
        <v>37</v>
      </c>
      <c r="G491" s="6" t="s">
        <v>38</v>
      </c>
      <c r="H491" s="6" t="s">
        <v>22</v>
      </c>
      <c r="I491" s="8">
        <v>0.6</v>
      </c>
      <c r="J491" s="9">
        <v>2250</v>
      </c>
      <c r="K491" s="10">
        <f t="shared" si="2"/>
        <v>1350</v>
      </c>
      <c r="L491" s="10">
        <f t="shared" si="3"/>
        <v>337.5</v>
      </c>
      <c r="M491" s="11">
        <v>0.25</v>
      </c>
      <c r="O491" s="14"/>
      <c r="P491" s="12"/>
      <c r="Q491" s="15"/>
    </row>
    <row r="492" spans="1:17" ht="15.75" customHeight="1" x14ac:dyDescent="0.35">
      <c r="A492" s="1"/>
      <c r="B492" s="6" t="s">
        <v>14</v>
      </c>
      <c r="C492" s="6">
        <v>1185732</v>
      </c>
      <c r="D492" s="7">
        <v>44474</v>
      </c>
      <c r="E492" s="6" t="s">
        <v>15</v>
      </c>
      <c r="F492" s="6" t="s">
        <v>37</v>
      </c>
      <c r="G492" s="6" t="s">
        <v>38</v>
      </c>
      <c r="H492" s="6" t="s">
        <v>17</v>
      </c>
      <c r="I492" s="8">
        <v>0.6</v>
      </c>
      <c r="J492" s="9">
        <v>4000</v>
      </c>
      <c r="K492" s="10">
        <f t="shared" si="2"/>
        <v>2400</v>
      </c>
      <c r="L492" s="10">
        <f t="shared" si="3"/>
        <v>1200</v>
      </c>
      <c r="M492" s="11">
        <v>0.5</v>
      </c>
      <c r="O492" s="14"/>
      <c r="P492" s="12"/>
      <c r="Q492" s="15"/>
    </row>
    <row r="493" spans="1:17" ht="15.75" customHeight="1" x14ac:dyDescent="0.35">
      <c r="A493" s="1"/>
      <c r="B493" s="6" t="s">
        <v>14</v>
      </c>
      <c r="C493" s="6">
        <v>1185732</v>
      </c>
      <c r="D493" s="7">
        <v>44474</v>
      </c>
      <c r="E493" s="6" t="s">
        <v>15</v>
      </c>
      <c r="F493" s="6" t="s">
        <v>37</v>
      </c>
      <c r="G493" s="6" t="s">
        <v>38</v>
      </c>
      <c r="H493" s="6" t="s">
        <v>18</v>
      </c>
      <c r="I493" s="8">
        <v>0.5</v>
      </c>
      <c r="J493" s="9">
        <v>2250</v>
      </c>
      <c r="K493" s="10">
        <f t="shared" si="2"/>
        <v>1125</v>
      </c>
      <c r="L493" s="10">
        <f t="shared" si="3"/>
        <v>337.5</v>
      </c>
      <c r="M493" s="11">
        <v>0.3</v>
      </c>
      <c r="O493" s="14"/>
      <c r="P493" s="12"/>
      <c r="Q493" s="15"/>
    </row>
    <row r="494" spans="1:17" ht="15.75" customHeight="1" x14ac:dyDescent="0.35">
      <c r="A494" s="1"/>
      <c r="B494" s="6" t="s">
        <v>14</v>
      </c>
      <c r="C494" s="6">
        <v>1185732</v>
      </c>
      <c r="D494" s="7">
        <v>44474</v>
      </c>
      <c r="E494" s="6" t="s">
        <v>15</v>
      </c>
      <c r="F494" s="6" t="s">
        <v>37</v>
      </c>
      <c r="G494" s="6" t="s">
        <v>38</v>
      </c>
      <c r="H494" s="6" t="s">
        <v>19</v>
      </c>
      <c r="I494" s="8">
        <v>0.5</v>
      </c>
      <c r="J494" s="9">
        <v>1250</v>
      </c>
      <c r="K494" s="10">
        <f t="shared" si="2"/>
        <v>625</v>
      </c>
      <c r="L494" s="10">
        <f t="shared" si="3"/>
        <v>218.75</v>
      </c>
      <c r="M494" s="11">
        <v>0.35</v>
      </c>
      <c r="O494" s="14"/>
      <c r="P494" s="12"/>
      <c r="Q494" s="15"/>
    </row>
    <row r="495" spans="1:17" ht="15.75" customHeight="1" x14ac:dyDescent="0.35">
      <c r="A495" s="1"/>
      <c r="B495" s="6" t="s">
        <v>14</v>
      </c>
      <c r="C495" s="6">
        <v>1185732</v>
      </c>
      <c r="D495" s="7">
        <v>44474</v>
      </c>
      <c r="E495" s="6" t="s">
        <v>15</v>
      </c>
      <c r="F495" s="6" t="s">
        <v>37</v>
      </c>
      <c r="G495" s="6" t="s">
        <v>38</v>
      </c>
      <c r="H495" s="6" t="s">
        <v>20</v>
      </c>
      <c r="I495" s="8">
        <v>0.5</v>
      </c>
      <c r="J495" s="9">
        <v>1000</v>
      </c>
      <c r="K495" s="10">
        <f t="shared" si="2"/>
        <v>500</v>
      </c>
      <c r="L495" s="10">
        <f t="shared" si="3"/>
        <v>175</v>
      </c>
      <c r="M495" s="11">
        <v>0.35</v>
      </c>
      <c r="O495" s="14"/>
      <c r="P495" s="12"/>
      <c r="Q495" s="15"/>
    </row>
    <row r="496" spans="1:17" ht="15.75" customHeight="1" x14ac:dyDescent="0.35">
      <c r="A496" s="1"/>
      <c r="B496" s="6" t="s">
        <v>14</v>
      </c>
      <c r="C496" s="6">
        <v>1185732</v>
      </c>
      <c r="D496" s="7">
        <v>44474</v>
      </c>
      <c r="E496" s="6" t="s">
        <v>15</v>
      </c>
      <c r="F496" s="6" t="s">
        <v>37</v>
      </c>
      <c r="G496" s="6" t="s">
        <v>38</v>
      </c>
      <c r="H496" s="6" t="s">
        <v>21</v>
      </c>
      <c r="I496" s="8">
        <v>0.6</v>
      </c>
      <c r="J496" s="9">
        <v>1000</v>
      </c>
      <c r="K496" s="10">
        <f t="shared" si="2"/>
        <v>600</v>
      </c>
      <c r="L496" s="10">
        <f t="shared" si="3"/>
        <v>180</v>
      </c>
      <c r="M496" s="11">
        <v>0.3</v>
      </c>
      <c r="O496" s="14"/>
      <c r="P496" s="12"/>
      <c r="Q496" s="15"/>
    </row>
    <row r="497" spans="1:18" ht="15.75" customHeight="1" x14ac:dyDescent="0.35">
      <c r="A497" s="1"/>
      <c r="B497" s="6" t="s">
        <v>14</v>
      </c>
      <c r="C497" s="6">
        <v>1185732</v>
      </c>
      <c r="D497" s="7">
        <v>44474</v>
      </c>
      <c r="E497" s="6" t="s">
        <v>15</v>
      </c>
      <c r="F497" s="6" t="s">
        <v>37</v>
      </c>
      <c r="G497" s="6" t="s">
        <v>38</v>
      </c>
      <c r="H497" s="6" t="s">
        <v>22</v>
      </c>
      <c r="I497" s="8">
        <v>0.64999999999999991</v>
      </c>
      <c r="J497" s="9">
        <v>2250</v>
      </c>
      <c r="K497" s="10">
        <f t="shared" si="2"/>
        <v>1462.4999999999998</v>
      </c>
      <c r="L497" s="10">
        <f t="shared" si="3"/>
        <v>365.62499999999994</v>
      </c>
      <c r="M497" s="11">
        <v>0.25</v>
      </c>
      <c r="O497" s="14"/>
      <c r="P497" s="12"/>
      <c r="Q497" s="15"/>
    </row>
    <row r="498" spans="1:18" ht="15.75" customHeight="1" x14ac:dyDescent="0.35">
      <c r="A498" s="1"/>
      <c r="B498" s="6" t="s">
        <v>14</v>
      </c>
      <c r="C498" s="6">
        <v>1185732</v>
      </c>
      <c r="D498" s="7">
        <v>44504</v>
      </c>
      <c r="E498" s="6" t="s">
        <v>15</v>
      </c>
      <c r="F498" s="6" t="s">
        <v>37</v>
      </c>
      <c r="G498" s="6" t="s">
        <v>38</v>
      </c>
      <c r="H498" s="6" t="s">
        <v>17</v>
      </c>
      <c r="I498" s="8">
        <v>0.70000000000000007</v>
      </c>
      <c r="J498" s="9">
        <v>3750</v>
      </c>
      <c r="K498" s="10">
        <f t="shared" si="2"/>
        <v>2625.0000000000005</v>
      </c>
      <c r="L498" s="10">
        <f t="shared" si="3"/>
        <v>1443.7500000000005</v>
      </c>
      <c r="M498" s="11">
        <v>0.55000000000000004</v>
      </c>
      <c r="O498" s="14"/>
      <c r="P498" s="12"/>
      <c r="Q498" s="15"/>
    </row>
    <row r="499" spans="1:18" ht="15.75" customHeight="1" x14ac:dyDescent="0.35">
      <c r="A499" s="1"/>
      <c r="B499" s="6" t="s">
        <v>14</v>
      </c>
      <c r="C499" s="6">
        <v>1185732</v>
      </c>
      <c r="D499" s="7">
        <v>44504</v>
      </c>
      <c r="E499" s="6" t="s">
        <v>15</v>
      </c>
      <c r="F499" s="6" t="s">
        <v>37</v>
      </c>
      <c r="G499" s="6" t="s">
        <v>38</v>
      </c>
      <c r="H499" s="6" t="s">
        <v>18</v>
      </c>
      <c r="I499" s="8">
        <v>0.60000000000000009</v>
      </c>
      <c r="J499" s="9">
        <v>2000</v>
      </c>
      <c r="K499" s="10">
        <f t="shared" si="2"/>
        <v>1200.0000000000002</v>
      </c>
      <c r="L499" s="10">
        <f t="shared" si="3"/>
        <v>420.00000000000006</v>
      </c>
      <c r="M499" s="11">
        <v>0.35</v>
      </c>
      <c r="O499" s="14"/>
      <c r="P499" s="12"/>
      <c r="Q499" s="15"/>
    </row>
    <row r="500" spans="1:18" ht="15.75" customHeight="1" x14ac:dyDescent="0.35">
      <c r="A500" s="1"/>
      <c r="B500" s="6" t="s">
        <v>14</v>
      </c>
      <c r="C500" s="6">
        <v>1185732</v>
      </c>
      <c r="D500" s="7">
        <v>44504</v>
      </c>
      <c r="E500" s="6" t="s">
        <v>15</v>
      </c>
      <c r="F500" s="6" t="s">
        <v>37</v>
      </c>
      <c r="G500" s="6" t="s">
        <v>38</v>
      </c>
      <c r="H500" s="6" t="s">
        <v>19</v>
      </c>
      <c r="I500" s="8">
        <v>0.60000000000000009</v>
      </c>
      <c r="J500" s="9">
        <v>1950</v>
      </c>
      <c r="K500" s="10">
        <f t="shared" si="2"/>
        <v>1170.0000000000002</v>
      </c>
      <c r="L500" s="10">
        <f t="shared" si="3"/>
        <v>468.00000000000006</v>
      </c>
      <c r="M500" s="11">
        <v>0.39999999999999997</v>
      </c>
      <c r="O500" s="14"/>
      <c r="P500" s="12"/>
      <c r="Q500" s="15"/>
    </row>
    <row r="501" spans="1:18" ht="15.75" customHeight="1" x14ac:dyDescent="0.35">
      <c r="A501" s="1"/>
      <c r="B501" s="6" t="s">
        <v>14</v>
      </c>
      <c r="C501" s="6">
        <v>1185732</v>
      </c>
      <c r="D501" s="7">
        <v>44504</v>
      </c>
      <c r="E501" s="6" t="s">
        <v>15</v>
      </c>
      <c r="F501" s="6" t="s">
        <v>37</v>
      </c>
      <c r="G501" s="6" t="s">
        <v>38</v>
      </c>
      <c r="H501" s="6" t="s">
        <v>20</v>
      </c>
      <c r="I501" s="8">
        <v>0.60000000000000009</v>
      </c>
      <c r="J501" s="9">
        <v>1750</v>
      </c>
      <c r="K501" s="10">
        <f t="shared" si="2"/>
        <v>1050.0000000000002</v>
      </c>
      <c r="L501" s="10">
        <f t="shared" si="3"/>
        <v>420.00000000000006</v>
      </c>
      <c r="M501" s="11">
        <v>0.39999999999999997</v>
      </c>
      <c r="O501" s="14"/>
      <c r="P501" s="12"/>
      <c r="Q501" s="15"/>
    </row>
    <row r="502" spans="1:18" ht="15.75" customHeight="1" x14ac:dyDescent="0.35">
      <c r="A502" s="1"/>
      <c r="B502" s="6" t="s">
        <v>14</v>
      </c>
      <c r="C502" s="6">
        <v>1185732</v>
      </c>
      <c r="D502" s="7">
        <v>44504</v>
      </c>
      <c r="E502" s="6" t="s">
        <v>15</v>
      </c>
      <c r="F502" s="6" t="s">
        <v>37</v>
      </c>
      <c r="G502" s="6" t="s">
        <v>38</v>
      </c>
      <c r="H502" s="6" t="s">
        <v>21</v>
      </c>
      <c r="I502" s="8">
        <v>0.70000000000000007</v>
      </c>
      <c r="J502" s="9">
        <v>1500</v>
      </c>
      <c r="K502" s="10">
        <f t="shared" si="2"/>
        <v>1050</v>
      </c>
      <c r="L502" s="10">
        <f t="shared" si="3"/>
        <v>367.5</v>
      </c>
      <c r="M502" s="11">
        <v>0.35</v>
      </c>
      <c r="O502" s="14"/>
      <c r="P502" s="12"/>
      <c r="Q502" s="15"/>
    </row>
    <row r="503" spans="1:18" ht="15.75" customHeight="1" x14ac:dyDescent="0.35">
      <c r="A503" s="1"/>
      <c r="B503" s="6" t="s">
        <v>14</v>
      </c>
      <c r="C503" s="6">
        <v>1185732</v>
      </c>
      <c r="D503" s="7">
        <v>44504</v>
      </c>
      <c r="E503" s="6" t="s">
        <v>15</v>
      </c>
      <c r="F503" s="6" t="s">
        <v>37</v>
      </c>
      <c r="G503" s="6" t="s">
        <v>38</v>
      </c>
      <c r="H503" s="6" t="s">
        <v>22</v>
      </c>
      <c r="I503" s="8">
        <v>0.75</v>
      </c>
      <c r="J503" s="9">
        <v>2500</v>
      </c>
      <c r="K503" s="10">
        <f t="shared" si="2"/>
        <v>1875</v>
      </c>
      <c r="L503" s="10">
        <f t="shared" si="3"/>
        <v>562.5</v>
      </c>
      <c r="M503" s="11">
        <v>0.3</v>
      </c>
      <c r="O503" s="14"/>
      <c r="P503" s="12"/>
      <c r="Q503" s="15"/>
    </row>
    <row r="504" spans="1:18" ht="15.75" customHeight="1" x14ac:dyDescent="0.35">
      <c r="A504" s="1"/>
      <c r="B504" s="6" t="s">
        <v>14</v>
      </c>
      <c r="C504" s="6">
        <v>1185732</v>
      </c>
      <c r="D504" s="7">
        <v>44533</v>
      </c>
      <c r="E504" s="6" t="s">
        <v>15</v>
      </c>
      <c r="F504" s="6" t="s">
        <v>37</v>
      </c>
      <c r="G504" s="6" t="s">
        <v>38</v>
      </c>
      <c r="H504" s="6" t="s">
        <v>17</v>
      </c>
      <c r="I504" s="8">
        <v>0.70000000000000007</v>
      </c>
      <c r="J504" s="9">
        <v>4750</v>
      </c>
      <c r="K504" s="10">
        <f t="shared" si="2"/>
        <v>3325.0000000000005</v>
      </c>
      <c r="L504" s="10">
        <f t="shared" si="3"/>
        <v>1828.7500000000005</v>
      </c>
      <c r="M504" s="11">
        <v>0.55000000000000004</v>
      </c>
      <c r="O504" s="14"/>
      <c r="P504" s="12"/>
      <c r="Q504" s="15"/>
    </row>
    <row r="505" spans="1:18" ht="15.75" customHeight="1" x14ac:dyDescent="0.35">
      <c r="A505" s="1"/>
      <c r="B505" s="6" t="s">
        <v>14</v>
      </c>
      <c r="C505" s="6">
        <v>1185732</v>
      </c>
      <c r="D505" s="7">
        <v>44533</v>
      </c>
      <c r="E505" s="6" t="s">
        <v>15</v>
      </c>
      <c r="F505" s="6" t="s">
        <v>37</v>
      </c>
      <c r="G505" s="6" t="s">
        <v>38</v>
      </c>
      <c r="H505" s="6" t="s">
        <v>18</v>
      </c>
      <c r="I505" s="8">
        <v>0.60000000000000009</v>
      </c>
      <c r="J505" s="9">
        <v>2750</v>
      </c>
      <c r="K505" s="10">
        <f t="shared" si="2"/>
        <v>1650.0000000000002</v>
      </c>
      <c r="L505" s="10">
        <f t="shared" si="3"/>
        <v>577.5</v>
      </c>
      <c r="M505" s="11">
        <v>0.35</v>
      </c>
      <c r="O505" s="14"/>
      <c r="P505" s="12"/>
      <c r="Q505" s="15"/>
    </row>
    <row r="506" spans="1:18" ht="15.75" customHeight="1" x14ac:dyDescent="0.35">
      <c r="A506" s="1"/>
      <c r="B506" s="6" t="s">
        <v>14</v>
      </c>
      <c r="C506" s="6">
        <v>1185732</v>
      </c>
      <c r="D506" s="7">
        <v>44533</v>
      </c>
      <c r="E506" s="6" t="s">
        <v>15</v>
      </c>
      <c r="F506" s="6" t="s">
        <v>37</v>
      </c>
      <c r="G506" s="6" t="s">
        <v>38</v>
      </c>
      <c r="H506" s="6" t="s">
        <v>19</v>
      </c>
      <c r="I506" s="8">
        <v>0.60000000000000009</v>
      </c>
      <c r="J506" s="9">
        <v>2250</v>
      </c>
      <c r="K506" s="10">
        <f t="shared" si="2"/>
        <v>1350.0000000000002</v>
      </c>
      <c r="L506" s="10">
        <f t="shared" si="3"/>
        <v>540</v>
      </c>
      <c r="M506" s="11">
        <v>0.39999999999999997</v>
      </c>
      <c r="O506" s="14"/>
      <c r="P506" s="12"/>
      <c r="Q506" s="15"/>
    </row>
    <row r="507" spans="1:18" ht="15.75" customHeight="1" x14ac:dyDescent="0.35">
      <c r="A507" s="1"/>
      <c r="B507" s="6" t="s">
        <v>14</v>
      </c>
      <c r="C507" s="6">
        <v>1185732</v>
      </c>
      <c r="D507" s="7">
        <v>44533</v>
      </c>
      <c r="E507" s="6" t="s">
        <v>15</v>
      </c>
      <c r="F507" s="6" t="s">
        <v>37</v>
      </c>
      <c r="G507" s="6" t="s">
        <v>38</v>
      </c>
      <c r="H507" s="6" t="s">
        <v>20</v>
      </c>
      <c r="I507" s="8">
        <v>0.60000000000000009</v>
      </c>
      <c r="J507" s="9">
        <v>1750</v>
      </c>
      <c r="K507" s="10">
        <f t="shared" si="2"/>
        <v>1050.0000000000002</v>
      </c>
      <c r="L507" s="10">
        <f t="shared" si="3"/>
        <v>420.00000000000006</v>
      </c>
      <c r="M507" s="11">
        <v>0.39999999999999997</v>
      </c>
      <c r="O507" s="14"/>
      <c r="P507" s="12"/>
      <c r="Q507" s="15"/>
    </row>
    <row r="508" spans="1:18" ht="15.75" customHeight="1" x14ac:dyDescent="0.35">
      <c r="A508" s="1"/>
      <c r="B508" s="6" t="s">
        <v>14</v>
      </c>
      <c r="C508" s="6">
        <v>1185732</v>
      </c>
      <c r="D508" s="7">
        <v>44533</v>
      </c>
      <c r="E508" s="6" t="s">
        <v>15</v>
      </c>
      <c r="F508" s="6" t="s">
        <v>37</v>
      </c>
      <c r="G508" s="6" t="s">
        <v>38</v>
      </c>
      <c r="H508" s="6" t="s">
        <v>21</v>
      </c>
      <c r="I508" s="8">
        <v>0.70000000000000007</v>
      </c>
      <c r="J508" s="9">
        <v>1750</v>
      </c>
      <c r="K508" s="10">
        <f t="shared" si="2"/>
        <v>1225.0000000000002</v>
      </c>
      <c r="L508" s="10">
        <f t="shared" si="3"/>
        <v>428.75000000000006</v>
      </c>
      <c r="M508" s="11">
        <v>0.35</v>
      </c>
      <c r="O508" s="14"/>
      <c r="P508" s="12"/>
      <c r="Q508" s="15"/>
    </row>
    <row r="509" spans="1:18" ht="15.75" customHeight="1" x14ac:dyDescent="0.35">
      <c r="A509" s="1"/>
      <c r="B509" s="6" t="s">
        <v>14</v>
      </c>
      <c r="C509" s="6">
        <v>1185732</v>
      </c>
      <c r="D509" s="7">
        <v>44533</v>
      </c>
      <c r="E509" s="6" t="s">
        <v>15</v>
      </c>
      <c r="F509" s="6" t="s">
        <v>37</v>
      </c>
      <c r="G509" s="6" t="s">
        <v>38</v>
      </c>
      <c r="H509" s="6" t="s">
        <v>22</v>
      </c>
      <c r="I509" s="8">
        <v>0.75</v>
      </c>
      <c r="J509" s="9">
        <v>2750</v>
      </c>
      <c r="K509" s="10">
        <f t="shared" si="2"/>
        <v>2062.5</v>
      </c>
      <c r="L509" s="10">
        <f t="shared" si="3"/>
        <v>618.75</v>
      </c>
      <c r="M509" s="11">
        <v>0.3</v>
      </c>
      <c r="O509" s="14"/>
      <c r="P509" s="12"/>
      <c r="Q509" s="15"/>
    </row>
    <row r="510" spans="1:18" ht="15.75" customHeight="1" x14ac:dyDescent="0.35">
      <c r="A510" s="1" t="s">
        <v>39</v>
      </c>
      <c r="B510" s="6" t="s">
        <v>27</v>
      </c>
      <c r="C510" s="6">
        <v>1128299</v>
      </c>
      <c r="D510" s="7">
        <v>44211</v>
      </c>
      <c r="E510" s="6" t="s">
        <v>28</v>
      </c>
      <c r="F510" s="6" t="s">
        <v>40</v>
      </c>
      <c r="G510" s="6" t="s">
        <v>41</v>
      </c>
      <c r="H510" s="6" t="s">
        <v>17</v>
      </c>
      <c r="I510" s="8">
        <v>0.35</v>
      </c>
      <c r="J510" s="9">
        <v>4500</v>
      </c>
      <c r="K510" s="10">
        <f t="shared" si="2"/>
        <v>1575</v>
      </c>
      <c r="L510" s="10">
        <f t="shared" si="3"/>
        <v>630</v>
      </c>
      <c r="M510" s="11">
        <v>0.4</v>
      </c>
      <c r="O510" s="16"/>
      <c r="P510" s="14"/>
      <c r="Q510" s="12"/>
      <c r="R510" s="13"/>
    </row>
    <row r="511" spans="1:18" ht="15.75" customHeight="1" x14ac:dyDescent="0.35">
      <c r="A511" s="1"/>
      <c r="B511" s="6" t="s">
        <v>27</v>
      </c>
      <c r="C511" s="6">
        <v>1128299</v>
      </c>
      <c r="D511" s="7">
        <v>44211</v>
      </c>
      <c r="E511" s="6" t="s">
        <v>28</v>
      </c>
      <c r="F511" s="6" t="s">
        <v>40</v>
      </c>
      <c r="G511" s="6" t="s">
        <v>41</v>
      </c>
      <c r="H511" s="6" t="s">
        <v>18</v>
      </c>
      <c r="I511" s="8">
        <v>0.45</v>
      </c>
      <c r="J511" s="9">
        <v>4500</v>
      </c>
      <c r="K511" s="10">
        <f t="shared" si="2"/>
        <v>2025</v>
      </c>
      <c r="L511" s="10">
        <f t="shared" si="3"/>
        <v>506.25</v>
      </c>
      <c r="M511" s="11">
        <v>0.25</v>
      </c>
      <c r="O511" s="16"/>
      <c r="P511" s="14"/>
      <c r="Q511" s="12"/>
      <c r="R511" s="13"/>
    </row>
    <row r="512" spans="1:18" ht="15.75" customHeight="1" x14ac:dyDescent="0.35">
      <c r="A512" s="1"/>
      <c r="B512" s="6" t="s">
        <v>27</v>
      </c>
      <c r="C512" s="6">
        <v>1128299</v>
      </c>
      <c r="D512" s="7">
        <v>44211</v>
      </c>
      <c r="E512" s="6" t="s">
        <v>28</v>
      </c>
      <c r="F512" s="6" t="s">
        <v>40</v>
      </c>
      <c r="G512" s="6" t="s">
        <v>41</v>
      </c>
      <c r="H512" s="6" t="s">
        <v>19</v>
      </c>
      <c r="I512" s="8">
        <v>0.45</v>
      </c>
      <c r="J512" s="9">
        <v>4500</v>
      </c>
      <c r="K512" s="10">
        <f t="shared" si="2"/>
        <v>2025</v>
      </c>
      <c r="L512" s="10">
        <f t="shared" si="3"/>
        <v>810</v>
      </c>
      <c r="M512" s="11">
        <v>0.4</v>
      </c>
      <c r="O512" s="16"/>
      <c r="P512" s="14"/>
      <c r="Q512" s="12"/>
      <c r="R512" s="13"/>
    </row>
    <row r="513" spans="1:18" ht="15.75" customHeight="1" x14ac:dyDescent="0.35">
      <c r="A513" s="1"/>
      <c r="B513" s="6" t="s">
        <v>27</v>
      </c>
      <c r="C513" s="6">
        <v>1128299</v>
      </c>
      <c r="D513" s="7">
        <v>44211</v>
      </c>
      <c r="E513" s="6" t="s">
        <v>28</v>
      </c>
      <c r="F513" s="6" t="s">
        <v>40</v>
      </c>
      <c r="G513" s="6" t="s">
        <v>41</v>
      </c>
      <c r="H513" s="6" t="s">
        <v>20</v>
      </c>
      <c r="I513" s="8">
        <v>0.45</v>
      </c>
      <c r="J513" s="9">
        <v>3000</v>
      </c>
      <c r="K513" s="10">
        <f t="shared" si="2"/>
        <v>1350</v>
      </c>
      <c r="L513" s="10">
        <f t="shared" si="3"/>
        <v>472.49999999999994</v>
      </c>
      <c r="M513" s="11">
        <v>0.35</v>
      </c>
      <c r="O513" s="16"/>
      <c r="P513" s="14"/>
      <c r="Q513" s="12"/>
      <c r="R513" s="13"/>
    </row>
    <row r="514" spans="1:18" ht="15.75" customHeight="1" x14ac:dyDescent="0.35">
      <c r="A514" s="1"/>
      <c r="B514" s="6" t="s">
        <v>27</v>
      </c>
      <c r="C514" s="6">
        <v>1128299</v>
      </c>
      <c r="D514" s="7">
        <v>44211</v>
      </c>
      <c r="E514" s="6" t="s">
        <v>28</v>
      </c>
      <c r="F514" s="6" t="s">
        <v>40</v>
      </c>
      <c r="G514" s="6" t="s">
        <v>41</v>
      </c>
      <c r="H514" s="6" t="s">
        <v>21</v>
      </c>
      <c r="I514" s="8">
        <v>0.5</v>
      </c>
      <c r="J514" s="9">
        <v>2500</v>
      </c>
      <c r="K514" s="10">
        <f t="shared" si="2"/>
        <v>1250</v>
      </c>
      <c r="L514" s="10">
        <f t="shared" si="3"/>
        <v>687.5</v>
      </c>
      <c r="M514" s="11">
        <v>0.55000000000000004</v>
      </c>
      <c r="O514" s="16"/>
      <c r="P514" s="14"/>
      <c r="Q514" s="12"/>
      <c r="R514" s="13"/>
    </row>
    <row r="515" spans="1:18" ht="15.75" customHeight="1" x14ac:dyDescent="0.35">
      <c r="A515" s="1"/>
      <c r="B515" s="6" t="s">
        <v>27</v>
      </c>
      <c r="C515" s="6">
        <v>1128299</v>
      </c>
      <c r="D515" s="7">
        <v>44211</v>
      </c>
      <c r="E515" s="6" t="s">
        <v>28</v>
      </c>
      <c r="F515" s="6" t="s">
        <v>40</v>
      </c>
      <c r="G515" s="6" t="s">
        <v>41</v>
      </c>
      <c r="H515" s="6" t="s">
        <v>22</v>
      </c>
      <c r="I515" s="8">
        <v>0.45</v>
      </c>
      <c r="J515" s="9">
        <v>4750</v>
      </c>
      <c r="K515" s="10">
        <f t="shared" si="2"/>
        <v>2137.5</v>
      </c>
      <c r="L515" s="10">
        <f t="shared" si="3"/>
        <v>427.5</v>
      </c>
      <c r="M515" s="11">
        <v>0.2</v>
      </c>
      <c r="O515" s="16"/>
      <c r="P515" s="14"/>
      <c r="Q515" s="12"/>
      <c r="R515" s="13"/>
    </row>
    <row r="516" spans="1:18" ht="15.75" customHeight="1" x14ac:dyDescent="0.35">
      <c r="A516" s="1"/>
      <c r="B516" s="6" t="s">
        <v>27</v>
      </c>
      <c r="C516" s="6">
        <v>1128299</v>
      </c>
      <c r="D516" s="7">
        <v>44242</v>
      </c>
      <c r="E516" s="6" t="s">
        <v>28</v>
      </c>
      <c r="F516" s="6" t="s">
        <v>40</v>
      </c>
      <c r="G516" s="6" t="s">
        <v>41</v>
      </c>
      <c r="H516" s="6" t="s">
        <v>17</v>
      </c>
      <c r="I516" s="8">
        <v>0.35</v>
      </c>
      <c r="J516" s="9">
        <v>5250</v>
      </c>
      <c r="K516" s="10">
        <f t="shared" ref="K516:K770" si="4">I516*J516</f>
        <v>1837.4999999999998</v>
      </c>
      <c r="L516" s="10">
        <f t="shared" ref="L516:L770" si="5">K516*M516</f>
        <v>735</v>
      </c>
      <c r="M516" s="11">
        <v>0.4</v>
      </c>
      <c r="O516" s="16"/>
      <c r="P516" s="14"/>
      <c r="Q516" s="12"/>
      <c r="R516" s="13"/>
    </row>
    <row r="517" spans="1:18" ht="15.75" customHeight="1" x14ac:dyDescent="0.35">
      <c r="A517" s="1"/>
      <c r="B517" s="6" t="s">
        <v>27</v>
      </c>
      <c r="C517" s="6">
        <v>1128299</v>
      </c>
      <c r="D517" s="7">
        <v>44242</v>
      </c>
      <c r="E517" s="6" t="s">
        <v>28</v>
      </c>
      <c r="F517" s="6" t="s">
        <v>40</v>
      </c>
      <c r="G517" s="6" t="s">
        <v>41</v>
      </c>
      <c r="H517" s="6" t="s">
        <v>18</v>
      </c>
      <c r="I517" s="8">
        <v>0.45</v>
      </c>
      <c r="J517" s="9">
        <v>4250</v>
      </c>
      <c r="K517" s="10">
        <f t="shared" si="4"/>
        <v>1912.5</v>
      </c>
      <c r="L517" s="10">
        <f t="shared" si="5"/>
        <v>478.125</v>
      </c>
      <c r="M517" s="11">
        <v>0.25</v>
      </c>
      <c r="O517" s="16"/>
      <c r="P517" s="14"/>
      <c r="Q517" s="12"/>
      <c r="R517" s="13"/>
    </row>
    <row r="518" spans="1:18" ht="15.75" customHeight="1" x14ac:dyDescent="0.35">
      <c r="A518" s="1"/>
      <c r="B518" s="6" t="s">
        <v>27</v>
      </c>
      <c r="C518" s="6">
        <v>1128299</v>
      </c>
      <c r="D518" s="7">
        <v>44242</v>
      </c>
      <c r="E518" s="6" t="s">
        <v>28</v>
      </c>
      <c r="F518" s="6" t="s">
        <v>40</v>
      </c>
      <c r="G518" s="6" t="s">
        <v>41</v>
      </c>
      <c r="H518" s="6" t="s">
        <v>19</v>
      </c>
      <c r="I518" s="8">
        <v>0.45</v>
      </c>
      <c r="J518" s="9">
        <v>4250</v>
      </c>
      <c r="K518" s="10">
        <f t="shared" si="4"/>
        <v>1912.5</v>
      </c>
      <c r="L518" s="10">
        <f t="shared" si="5"/>
        <v>765</v>
      </c>
      <c r="M518" s="11">
        <v>0.4</v>
      </c>
      <c r="O518" s="16"/>
      <c r="P518" s="14"/>
      <c r="Q518" s="12"/>
      <c r="R518" s="13"/>
    </row>
    <row r="519" spans="1:18" ht="15.75" customHeight="1" x14ac:dyDescent="0.35">
      <c r="A519" s="1"/>
      <c r="B519" s="6" t="s">
        <v>27</v>
      </c>
      <c r="C519" s="6">
        <v>1128299</v>
      </c>
      <c r="D519" s="7">
        <v>44242</v>
      </c>
      <c r="E519" s="6" t="s">
        <v>28</v>
      </c>
      <c r="F519" s="6" t="s">
        <v>40</v>
      </c>
      <c r="G519" s="6" t="s">
        <v>41</v>
      </c>
      <c r="H519" s="6" t="s">
        <v>20</v>
      </c>
      <c r="I519" s="8">
        <v>0.45</v>
      </c>
      <c r="J519" s="9">
        <v>2750</v>
      </c>
      <c r="K519" s="10">
        <f t="shared" si="4"/>
        <v>1237.5</v>
      </c>
      <c r="L519" s="10">
        <f t="shared" si="5"/>
        <v>433.125</v>
      </c>
      <c r="M519" s="11">
        <v>0.35</v>
      </c>
      <c r="O519" s="16"/>
      <c r="P519" s="14"/>
      <c r="Q519" s="12"/>
      <c r="R519" s="13"/>
    </row>
    <row r="520" spans="1:18" ht="15.75" customHeight="1" x14ac:dyDescent="0.35">
      <c r="A520" s="1"/>
      <c r="B520" s="6" t="s">
        <v>27</v>
      </c>
      <c r="C520" s="6">
        <v>1128299</v>
      </c>
      <c r="D520" s="7">
        <v>44242</v>
      </c>
      <c r="E520" s="6" t="s">
        <v>28</v>
      </c>
      <c r="F520" s="6" t="s">
        <v>40</v>
      </c>
      <c r="G520" s="6" t="s">
        <v>41</v>
      </c>
      <c r="H520" s="6" t="s">
        <v>21</v>
      </c>
      <c r="I520" s="8">
        <v>0.5</v>
      </c>
      <c r="J520" s="9">
        <v>2000</v>
      </c>
      <c r="K520" s="10">
        <f t="shared" si="4"/>
        <v>1000</v>
      </c>
      <c r="L520" s="10">
        <f t="shared" si="5"/>
        <v>550</v>
      </c>
      <c r="M520" s="11">
        <v>0.55000000000000004</v>
      </c>
      <c r="O520" s="16"/>
      <c r="P520" s="14"/>
      <c r="Q520" s="12"/>
      <c r="R520" s="13"/>
    </row>
    <row r="521" spans="1:18" ht="15.75" customHeight="1" x14ac:dyDescent="0.35">
      <c r="A521" s="1"/>
      <c r="B521" s="6" t="s">
        <v>27</v>
      </c>
      <c r="C521" s="6">
        <v>1128299</v>
      </c>
      <c r="D521" s="7">
        <v>44242</v>
      </c>
      <c r="E521" s="6" t="s">
        <v>28</v>
      </c>
      <c r="F521" s="6" t="s">
        <v>40</v>
      </c>
      <c r="G521" s="6" t="s">
        <v>41</v>
      </c>
      <c r="H521" s="6" t="s">
        <v>22</v>
      </c>
      <c r="I521" s="8">
        <v>0.45</v>
      </c>
      <c r="J521" s="9">
        <v>4000</v>
      </c>
      <c r="K521" s="10">
        <f t="shared" si="4"/>
        <v>1800</v>
      </c>
      <c r="L521" s="10">
        <f t="shared" si="5"/>
        <v>360</v>
      </c>
      <c r="M521" s="11">
        <v>0.2</v>
      </c>
      <c r="O521" s="16"/>
      <c r="P521" s="14"/>
      <c r="Q521" s="12"/>
      <c r="R521" s="13"/>
    </row>
    <row r="522" spans="1:18" ht="15.75" customHeight="1" x14ac:dyDescent="0.35">
      <c r="A522" s="1"/>
      <c r="B522" s="6" t="s">
        <v>27</v>
      </c>
      <c r="C522" s="6">
        <v>1128299</v>
      </c>
      <c r="D522" s="7">
        <v>44269</v>
      </c>
      <c r="E522" s="6" t="s">
        <v>28</v>
      </c>
      <c r="F522" s="6" t="s">
        <v>40</v>
      </c>
      <c r="G522" s="6" t="s">
        <v>41</v>
      </c>
      <c r="H522" s="6" t="s">
        <v>17</v>
      </c>
      <c r="I522" s="8">
        <v>0.45</v>
      </c>
      <c r="J522" s="9">
        <v>5500</v>
      </c>
      <c r="K522" s="10">
        <f t="shared" si="4"/>
        <v>2475</v>
      </c>
      <c r="L522" s="10">
        <f t="shared" si="5"/>
        <v>990</v>
      </c>
      <c r="M522" s="11">
        <v>0.4</v>
      </c>
      <c r="O522" s="16"/>
      <c r="P522" s="14"/>
      <c r="Q522" s="12"/>
      <c r="R522" s="13"/>
    </row>
    <row r="523" spans="1:18" ht="15.75" customHeight="1" x14ac:dyDescent="0.35">
      <c r="A523" s="1"/>
      <c r="B523" s="6" t="s">
        <v>27</v>
      </c>
      <c r="C523" s="6">
        <v>1128299</v>
      </c>
      <c r="D523" s="7">
        <v>44269</v>
      </c>
      <c r="E523" s="6" t="s">
        <v>28</v>
      </c>
      <c r="F523" s="6" t="s">
        <v>40</v>
      </c>
      <c r="G523" s="6" t="s">
        <v>41</v>
      </c>
      <c r="H523" s="6" t="s">
        <v>18</v>
      </c>
      <c r="I523" s="8">
        <v>0.54999999999999993</v>
      </c>
      <c r="J523" s="9">
        <v>4000</v>
      </c>
      <c r="K523" s="10">
        <f t="shared" si="4"/>
        <v>2199.9999999999995</v>
      </c>
      <c r="L523" s="10">
        <f t="shared" si="5"/>
        <v>549.99999999999989</v>
      </c>
      <c r="M523" s="11">
        <v>0.25</v>
      </c>
      <c r="O523" s="16"/>
      <c r="P523" s="14"/>
      <c r="Q523" s="12"/>
      <c r="R523" s="13"/>
    </row>
    <row r="524" spans="1:18" ht="15.75" customHeight="1" x14ac:dyDescent="0.35">
      <c r="A524" s="1"/>
      <c r="B524" s="6" t="s">
        <v>27</v>
      </c>
      <c r="C524" s="6">
        <v>1128299</v>
      </c>
      <c r="D524" s="7">
        <v>44269</v>
      </c>
      <c r="E524" s="6" t="s">
        <v>28</v>
      </c>
      <c r="F524" s="6" t="s">
        <v>40</v>
      </c>
      <c r="G524" s="6" t="s">
        <v>41</v>
      </c>
      <c r="H524" s="6" t="s">
        <v>19</v>
      </c>
      <c r="I524" s="8">
        <v>0.54999999999999993</v>
      </c>
      <c r="J524" s="9">
        <v>4000</v>
      </c>
      <c r="K524" s="10">
        <f t="shared" si="4"/>
        <v>2199.9999999999995</v>
      </c>
      <c r="L524" s="10">
        <f t="shared" si="5"/>
        <v>879.99999999999989</v>
      </c>
      <c r="M524" s="11">
        <v>0.4</v>
      </c>
      <c r="O524" s="16"/>
      <c r="P524" s="14"/>
      <c r="Q524" s="12"/>
      <c r="R524" s="13"/>
    </row>
    <row r="525" spans="1:18" ht="15.75" customHeight="1" x14ac:dyDescent="0.35">
      <c r="A525" s="1"/>
      <c r="B525" s="6" t="s">
        <v>27</v>
      </c>
      <c r="C525" s="6">
        <v>1128299</v>
      </c>
      <c r="D525" s="7">
        <v>44269</v>
      </c>
      <c r="E525" s="6" t="s">
        <v>28</v>
      </c>
      <c r="F525" s="6" t="s">
        <v>40</v>
      </c>
      <c r="G525" s="6" t="s">
        <v>41</v>
      </c>
      <c r="H525" s="6" t="s">
        <v>20</v>
      </c>
      <c r="I525" s="8">
        <v>0.54999999999999993</v>
      </c>
      <c r="J525" s="9">
        <v>3000</v>
      </c>
      <c r="K525" s="10">
        <f t="shared" si="4"/>
        <v>1649.9999999999998</v>
      </c>
      <c r="L525" s="10">
        <f t="shared" si="5"/>
        <v>577.49999999999989</v>
      </c>
      <c r="M525" s="11">
        <v>0.35</v>
      </c>
      <c r="O525" s="16"/>
      <c r="P525" s="14"/>
      <c r="Q525" s="12"/>
      <c r="R525" s="13"/>
    </row>
    <row r="526" spans="1:18" ht="15.75" customHeight="1" x14ac:dyDescent="0.35">
      <c r="A526" s="1"/>
      <c r="B526" s="6" t="s">
        <v>27</v>
      </c>
      <c r="C526" s="6">
        <v>1128299</v>
      </c>
      <c r="D526" s="7">
        <v>44269</v>
      </c>
      <c r="E526" s="6" t="s">
        <v>28</v>
      </c>
      <c r="F526" s="6" t="s">
        <v>40</v>
      </c>
      <c r="G526" s="6" t="s">
        <v>41</v>
      </c>
      <c r="H526" s="6" t="s">
        <v>21</v>
      </c>
      <c r="I526" s="8">
        <v>0.6</v>
      </c>
      <c r="J526" s="9">
        <v>1750</v>
      </c>
      <c r="K526" s="10">
        <f t="shared" si="4"/>
        <v>1050</v>
      </c>
      <c r="L526" s="10">
        <f t="shared" si="5"/>
        <v>577.5</v>
      </c>
      <c r="M526" s="11">
        <v>0.55000000000000004</v>
      </c>
      <c r="O526" s="16"/>
      <c r="P526" s="14"/>
      <c r="Q526" s="12"/>
      <c r="R526" s="13"/>
    </row>
    <row r="527" spans="1:18" ht="15.75" customHeight="1" x14ac:dyDescent="0.35">
      <c r="A527" s="1"/>
      <c r="B527" s="6" t="s">
        <v>27</v>
      </c>
      <c r="C527" s="6">
        <v>1128299</v>
      </c>
      <c r="D527" s="7">
        <v>44269</v>
      </c>
      <c r="E527" s="6" t="s">
        <v>28</v>
      </c>
      <c r="F527" s="6" t="s">
        <v>40</v>
      </c>
      <c r="G527" s="6" t="s">
        <v>41</v>
      </c>
      <c r="H527" s="6" t="s">
        <v>22</v>
      </c>
      <c r="I527" s="8">
        <v>0.54999999999999993</v>
      </c>
      <c r="J527" s="9">
        <v>3750</v>
      </c>
      <c r="K527" s="10">
        <f t="shared" si="4"/>
        <v>2062.4999999999995</v>
      </c>
      <c r="L527" s="10">
        <f t="shared" si="5"/>
        <v>412.49999999999994</v>
      </c>
      <c r="M527" s="11">
        <v>0.2</v>
      </c>
      <c r="O527" s="16"/>
      <c r="P527" s="14"/>
      <c r="Q527" s="12"/>
      <c r="R527" s="13"/>
    </row>
    <row r="528" spans="1:18" ht="15.75" customHeight="1" x14ac:dyDescent="0.35">
      <c r="A528" s="1"/>
      <c r="B528" s="6" t="s">
        <v>27</v>
      </c>
      <c r="C528" s="6">
        <v>1128299</v>
      </c>
      <c r="D528" s="7">
        <v>44301</v>
      </c>
      <c r="E528" s="6" t="s">
        <v>28</v>
      </c>
      <c r="F528" s="6" t="s">
        <v>40</v>
      </c>
      <c r="G528" s="6" t="s">
        <v>41</v>
      </c>
      <c r="H528" s="6" t="s">
        <v>17</v>
      </c>
      <c r="I528" s="8">
        <v>0.6</v>
      </c>
      <c r="J528" s="9">
        <v>5500</v>
      </c>
      <c r="K528" s="10">
        <f t="shared" si="4"/>
        <v>3300</v>
      </c>
      <c r="L528" s="10">
        <f t="shared" si="5"/>
        <v>1320</v>
      </c>
      <c r="M528" s="11">
        <v>0.4</v>
      </c>
      <c r="O528" s="16"/>
      <c r="P528" s="14"/>
      <c r="Q528" s="12"/>
      <c r="R528" s="13"/>
    </row>
    <row r="529" spans="1:18" ht="15.75" customHeight="1" x14ac:dyDescent="0.35">
      <c r="A529" s="1"/>
      <c r="B529" s="6" t="s">
        <v>27</v>
      </c>
      <c r="C529" s="6">
        <v>1128299</v>
      </c>
      <c r="D529" s="7">
        <v>44301</v>
      </c>
      <c r="E529" s="6" t="s">
        <v>28</v>
      </c>
      <c r="F529" s="6" t="s">
        <v>40</v>
      </c>
      <c r="G529" s="6" t="s">
        <v>41</v>
      </c>
      <c r="H529" s="6" t="s">
        <v>18</v>
      </c>
      <c r="I529" s="8">
        <v>0.65</v>
      </c>
      <c r="J529" s="9">
        <v>3500</v>
      </c>
      <c r="K529" s="10">
        <f t="shared" si="4"/>
        <v>2275</v>
      </c>
      <c r="L529" s="10">
        <f t="shared" si="5"/>
        <v>568.75</v>
      </c>
      <c r="M529" s="11">
        <v>0.25</v>
      </c>
      <c r="O529" s="16"/>
      <c r="P529" s="14"/>
      <c r="Q529" s="12"/>
      <c r="R529" s="13"/>
    </row>
    <row r="530" spans="1:18" ht="15.75" customHeight="1" x14ac:dyDescent="0.35">
      <c r="A530" s="1"/>
      <c r="B530" s="6" t="s">
        <v>27</v>
      </c>
      <c r="C530" s="6">
        <v>1128299</v>
      </c>
      <c r="D530" s="7">
        <v>44301</v>
      </c>
      <c r="E530" s="6" t="s">
        <v>28</v>
      </c>
      <c r="F530" s="6" t="s">
        <v>40</v>
      </c>
      <c r="G530" s="6" t="s">
        <v>41</v>
      </c>
      <c r="H530" s="6" t="s">
        <v>19</v>
      </c>
      <c r="I530" s="8">
        <v>0.65</v>
      </c>
      <c r="J530" s="9">
        <v>4000</v>
      </c>
      <c r="K530" s="10">
        <f t="shared" si="4"/>
        <v>2600</v>
      </c>
      <c r="L530" s="10">
        <f t="shared" si="5"/>
        <v>1040</v>
      </c>
      <c r="M530" s="11">
        <v>0.4</v>
      </c>
      <c r="O530" s="16"/>
      <c r="P530" s="14"/>
      <c r="Q530" s="12"/>
      <c r="R530" s="13"/>
    </row>
    <row r="531" spans="1:18" ht="15.75" customHeight="1" x14ac:dyDescent="0.35">
      <c r="A531" s="1"/>
      <c r="B531" s="6" t="s">
        <v>27</v>
      </c>
      <c r="C531" s="6">
        <v>1128299</v>
      </c>
      <c r="D531" s="7">
        <v>44301</v>
      </c>
      <c r="E531" s="6" t="s">
        <v>28</v>
      </c>
      <c r="F531" s="6" t="s">
        <v>40</v>
      </c>
      <c r="G531" s="6" t="s">
        <v>41</v>
      </c>
      <c r="H531" s="6" t="s">
        <v>20</v>
      </c>
      <c r="I531" s="8">
        <v>0.6</v>
      </c>
      <c r="J531" s="9">
        <v>3000</v>
      </c>
      <c r="K531" s="10">
        <f t="shared" si="4"/>
        <v>1800</v>
      </c>
      <c r="L531" s="10">
        <f t="shared" si="5"/>
        <v>630</v>
      </c>
      <c r="M531" s="11">
        <v>0.35</v>
      </c>
      <c r="O531" s="16"/>
      <c r="P531" s="14"/>
      <c r="Q531" s="12"/>
      <c r="R531" s="13"/>
    </row>
    <row r="532" spans="1:18" ht="15.75" customHeight="1" x14ac:dyDescent="0.35">
      <c r="A532" s="1"/>
      <c r="B532" s="6" t="s">
        <v>27</v>
      </c>
      <c r="C532" s="6">
        <v>1128299</v>
      </c>
      <c r="D532" s="7">
        <v>44301</v>
      </c>
      <c r="E532" s="6" t="s">
        <v>28</v>
      </c>
      <c r="F532" s="6" t="s">
        <v>40</v>
      </c>
      <c r="G532" s="6" t="s">
        <v>41</v>
      </c>
      <c r="H532" s="6" t="s">
        <v>21</v>
      </c>
      <c r="I532" s="8">
        <v>0.65</v>
      </c>
      <c r="J532" s="9">
        <v>2000</v>
      </c>
      <c r="K532" s="10">
        <f t="shared" si="4"/>
        <v>1300</v>
      </c>
      <c r="L532" s="10">
        <f t="shared" si="5"/>
        <v>715.00000000000011</v>
      </c>
      <c r="M532" s="11">
        <v>0.55000000000000004</v>
      </c>
      <c r="O532" s="16"/>
      <c r="P532" s="14"/>
      <c r="Q532" s="12"/>
      <c r="R532" s="13"/>
    </row>
    <row r="533" spans="1:18" ht="15.75" customHeight="1" x14ac:dyDescent="0.35">
      <c r="A533" s="1"/>
      <c r="B533" s="6" t="s">
        <v>27</v>
      </c>
      <c r="C533" s="6">
        <v>1128299</v>
      </c>
      <c r="D533" s="7">
        <v>44301</v>
      </c>
      <c r="E533" s="6" t="s">
        <v>28</v>
      </c>
      <c r="F533" s="6" t="s">
        <v>40</v>
      </c>
      <c r="G533" s="6" t="s">
        <v>41</v>
      </c>
      <c r="H533" s="6" t="s">
        <v>22</v>
      </c>
      <c r="I533" s="8">
        <v>0.8</v>
      </c>
      <c r="J533" s="9">
        <v>3500</v>
      </c>
      <c r="K533" s="10">
        <f t="shared" si="4"/>
        <v>2800</v>
      </c>
      <c r="L533" s="10">
        <f t="shared" si="5"/>
        <v>560</v>
      </c>
      <c r="M533" s="11">
        <v>0.2</v>
      </c>
      <c r="O533" s="16"/>
      <c r="P533" s="14"/>
      <c r="Q533" s="12"/>
      <c r="R533" s="13"/>
    </row>
    <row r="534" spans="1:18" ht="15.75" customHeight="1" x14ac:dyDescent="0.35">
      <c r="A534" s="1"/>
      <c r="B534" s="6" t="s">
        <v>27</v>
      </c>
      <c r="C534" s="6">
        <v>1128299</v>
      </c>
      <c r="D534" s="7">
        <v>44332</v>
      </c>
      <c r="E534" s="6" t="s">
        <v>28</v>
      </c>
      <c r="F534" s="6" t="s">
        <v>40</v>
      </c>
      <c r="G534" s="6" t="s">
        <v>41</v>
      </c>
      <c r="H534" s="6" t="s">
        <v>17</v>
      </c>
      <c r="I534" s="8">
        <v>0.6</v>
      </c>
      <c r="J534" s="9">
        <v>5500</v>
      </c>
      <c r="K534" s="10">
        <f t="shared" si="4"/>
        <v>3300</v>
      </c>
      <c r="L534" s="10">
        <f t="shared" si="5"/>
        <v>1485</v>
      </c>
      <c r="M534" s="11">
        <v>0.45</v>
      </c>
      <c r="O534" s="16"/>
      <c r="P534" s="14"/>
      <c r="Q534" s="12"/>
      <c r="R534" s="13"/>
    </row>
    <row r="535" spans="1:18" ht="15.75" customHeight="1" x14ac:dyDescent="0.35">
      <c r="A535" s="1"/>
      <c r="B535" s="6" t="s">
        <v>27</v>
      </c>
      <c r="C535" s="6">
        <v>1128299</v>
      </c>
      <c r="D535" s="7">
        <v>44332</v>
      </c>
      <c r="E535" s="6" t="s">
        <v>28</v>
      </c>
      <c r="F535" s="6" t="s">
        <v>40</v>
      </c>
      <c r="G535" s="6" t="s">
        <v>41</v>
      </c>
      <c r="H535" s="6" t="s">
        <v>18</v>
      </c>
      <c r="I535" s="8">
        <v>0.65</v>
      </c>
      <c r="J535" s="9">
        <v>4000</v>
      </c>
      <c r="K535" s="10">
        <f t="shared" si="4"/>
        <v>2600</v>
      </c>
      <c r="L535" s="10">
        <f t="shared" si="5"/>
        <v>780</v>
      </c>
      <c r="M535" s="11">
        <v>0.3</v>
      </c>
      <c r="O535" s="16"/>
      <c r="P535" s="14"/>
      <c r="Q535" s="12"/>
      <c r="R535" s="13"/>
    </row>
    <row r="536" spans="1:18" ht="15.75" customHeight="1" x14ac:dyDescent="0.35">
      <c r="A536" s="1"/>
      <c r="B536" s="6" t="s">
        <v>27</v>
      </c>
      <c r="C536" s="6">
        <v>1128299</v>
      </c>
      <c r="D536" s="7">
        <v>44332</v>
      </c>
      <c r="E536" s="6" t="s">
        <v>28</v>
      </c>
      <c r="F536" s="6" t="s">
        <v>40</v>
      </c>
      <c r="G536" s="6" t="s">
        <v>41</v>
      </c>
      <c r="H536" s="6" t="s">
        <v>19</v>
      </c>
      <c r="I536" s="8">
        <v>0.65</v>
      </c>
      <c r="J536" s="9">
        <v>4000</v>
      </c>
      <c r="K536" s="10">
        <f t="shared" si="4"/>
        <v>2600</v>
      </c>
      <c r="L536" s="10">
        <f t="shared" si="5"/>
        <v>1170</v>
      </c>
      <c r="M536" s="11">
        <v>0.45</v>
      </c>
      <c r="O536" s="16"/>
      <c r="P536" s="14"/>
      <c r="Q536" s="12"/>
      <c r="R536" s="13"/>
    </row>
    <row r="537" spans="1:18" ht="15.75" customHeight="1" x14ac:dyDescent="0.35">
      <c r="A537" s="1"/>
      <c r="B537" s="6" t="s">
        <v>27</v>
      </c>
      <c r="C537" s="6">
        <v>1128299</v>
      </c>
      <c r="D537" s="7">
        <v>44332</v>
      </c>
      <c r="E537" s="6" t="s">
        <v>28</v>
      </c>
      <c r="F537" s="6" t="s">
        <v>40</v>
      </c>
      <c r="G537" s="6" t="s">
        <v>41</v>
      </c>
      <c r="H537" s="6" t="s">
        <v>20</v>
      </c>
      <c r="I537" s="8">
        <v>0.6</v>
      </c>
      <c r="J537" s="9">
        <v>3000</v>
      </c>
      <c r="K537" s="10">
        <f t="shared" si="4"/>
        <v>1800</v>
      </c>
      <c r="L537" s="10">
        <f t="shared" si="5"/>
        <v>719.99999999999989</v>
      </c>
      <c r="M537" s="11">
        <v>0.39999999999999997</v>
      </c>
      <c r="O537" s="16"/>
      <c r="P537" s="14"/>
      <c r="Q537" s="12"/>
      <c r="R537" s="13"/>
    </row>
    <row r="538" spans="1:18" ht="15.75" customHeight="1" x14ac:dyDescent="0.35">
      <c r="A538" s="1"/>
      <c r="B538" s="6" t="s">
        <v>27</v>
      </c>
      <c r="C538" s="6">
        <v>1128299</v>
      </c>
      <c r="D538" s="7">
        <v>44332</v>
      </c>
      <c r="E538" s="6" t="s">
        <v>28</v>
      </c>
      <c r="F538" s="6" t="s">
        <v>40</v>
      </c>
      <c r="G538" s="6" t="s">
        <v>41</v>
      </c>
      <c r="H538" s="6" t="s">
        <v>21</v>
      </c>
      <c r="I538" s="8">
        <v>0.65</v>
      </c>
      <c r="J538" s="9">
        <v>2000</v>
      </c>
      <c r="K538" s="10">
        <f t="shared" si="4"/>
        <v>1300</v>
      </c>
      <c r="L538" s="10">
        <f t="shared" si="5"/>
        <v>780.00000000000011</v>
      </c>
      <c r="M538" s="11">
        <v>0.60000000000000009</v>
      </c>
      <c r="O538" s="16"/>
      <c r="P538" s="14"/>
      <c r="Q538" s="12"/>
      <c r="R538" s="13"/>
    </row>
    <row r="539" spans="1:18" ht="15.75" customHeight="1" x14ac:dyDescent="0.35">
      <c r="A539" s="1"/>
      <c r="B539" s="6" t="s">
        <v>27</v>
      </c>
      <c r="C539" s="6">
        <v>1128299</v>
      </c>
      <c r="D539" s="7">
        <v>44332</v>
      </c>
      <c r="E539" s="6" t="s">
        <v>28</v>
      </c>
      <c r="F539" s="6" t="s">
        <v>40</v>
      </c>
      <c r="G539" s="6" t="s">
        <v>41</v>
      </c>
      <c r="H539" s="6" t="s">
        <v>22</v>
      </c>
      <c r="I539" s="8">
        <v>0.8</v>
      </c>
      <c r="J539" s="9">
        <v>4500</v>
      </c>
      <c r="K539" s="10">
        <f t="shared" si="4"/>
        <v>3600</v>
      </c>
      <c r="L539" s="10">
        <f t="shared" si="5"/>
        <v>900</v>
      </c>
      <c r="M539" s="11">
        <v>0.25</v>
      </c>
      <c r="O539" s="16"/>
      <c r="P539" s="14"/>
      <c r="Q539" s="12"/>
      <c r="R539" s="13"/>
    </row>
    <row r="540" spans="1:18" ht="15.75" customHeight="1" x14ac:dyDescent="0.35">
      <c r="A540" s="1"/>
      <c r="B540" s="6" t="s">
        <v>27</v>
      </c>
      <c r="C540" s="6">
        <v>1128299</v>
      </c>
      <c r="D540" s="7">
        <v>44362</v>
      </c>
      <c r="E540" s="6" t="s">
        <v>28</v>
      </c>
      <c r="F540" s="6" t="s">
        <v>40</v>
      </c>
      <c r="G540" s="6" t="s">
        <v>41</v>
      </c>
      <c r="H540" s="6" t="s">
        <v>17</v>
      </c>
      <c r="I540" s="8">
        <v>0.6</v>
      </c>
      <c r="J540" s="9">
        <v>7000</v>
      </c>
      <c r="K540" s="10">
        <f t="shared" si="4"/>
        <v>4200</v>
      </c>
      <c r="L540" s="10">
        <f t="shared" si="5"/>
        <v>1890</v>
      </c>
      <c r="M540" s="11">
        <v>0.45</v>
      </c>
      <c r="O540" s="16"/>
      <c r="P540" s="14"/>
      <c r="Q540" s="12"/>
      <c r="R540" s="13"/>
    </row>
    <row r="541" spans="1:18" ht="15.75" customHeight="1" x14ac:dyDescent="0.35">
      <c r="A541" s="1"/>
      <c r="B541" s="6" t="s">
        <v>27</v>
      </c>
      <c r="C541" s="6">
        <v>1128299</v>
      </c>
      <c r="D541" s="7">
        <v>44362</v>
      </c>
      <c r="E541" s="6" t="s">
        <v>28</v>
      </c>
      <c r="F541" s="6" t="s">
        <v>40</v>
      </c>
      <c r="G541" s="6" t="s">
        <v>41</v>
      </c>
      <c r="H541" s="6" t="s">
        <v>18</v>
      </c>
      <c r="I541" s="8">
        <v>0.65</v>
      </c>
      <c r="J541" s="9">
        <v>5500</v>
      </c>
      <c r="K541" s="10">
        <f t="shared" si="4"/>
        <v>3575</v>
      </c>
      <c r="L541" s="10">
        <f t="shared" si="5"/>
        <v>1072.5</v>
      </c>
      <c r="M541" s="11">
        <v>0.3</v>
      </c>
      <c r="O541" s="16"/>
      <c r="P541" s="14"/>
      <c r="Q541" s="12"/>
      <c r="R541" s="13"/>
    </row>
    <row r="542" spans="1:18" ht="15.75" customHeight="1" x14ac:dyDescent="0.35">
      <c r="A542" s="1"/>
      <c r="B542" s="6" t="s">
        <v>27</v>
      </c>
      <c r="C542" s="6">
        <v>1128299</v>
      </c>
      <c r="D542" s="7">
        <v>44362</v>
      </c>
      <c r="E542" s="6" t="s">
        <v>28</v>
      </c>
      <c r="F542" s="6" t="s">
        <v>40</v>
      </c>
      <c r="G542" s="6" t="s">
        <v>41</v>
      </c>
      <c r="H542" s="6" t="s">
        <v>19</v>
      </c>
      <c r="I542" s="8">
        <v>0.65</v>
      </c>
      <c r="J542" s="9">
        <v>5500</v>
      </c>
      <c r="K542" s="10">
        <f t="shared" si="4"/>
        <v>3575</v>
      </c>
      <c r="L542" s="10">
        <f t="shared" si="5"/>
        <v>1608.75</v>
      </c>
      <c r="M542" s="11">
        <v>0.45</v>
      </c>
      <c r="O542" s="16"/>
      <c r="P542" s="14"/>
      <c r="Q542" s="12"/>
      <c r="R542" s="13"/>
    </row>
    <row r="543" spans="1:18" ht="15.75" customHeight="1" x14ac:dyDescent="0.35">
      <c r="A543" s="1"/>
      <c r="B543" s="6" t="s">
        <v>27</v>
      </c>
      <c r="C543" s="6">
        <v>1128299</v>
      </c>
      <c r="D543" s="7">
        <v>44362</v>
      </c>
      <c r="E543" s="6" t="s">
        <v>28</v>
      </c>
      <c r="F543" s="6" t="s">
        <v>40</v>
      </c>
      <c r="G543" s="6" t="s">
        <v>41</v>
      </c>
      <c r="H543" s="6" t="s">
        <v>20</v>
      </c>
      <c r="I543" s="8">
        <v>0.6</v>
      </c>
      <c r="J543" s="9">
        <v>4250</v>
      </c>
      <c r="K543" s="10">
        <f t="shared" si="4"/>
        <v>2550</v>
      </c>
      <c r="L543" s="10">
        <f t="shared" si="5"/>
        <v>1019.9999999999999</v>
      </c>
      <c r="M543" s="11">
        <v>0.39999999999999997</v>
      </c>
      <c r="O543" s="16"/>
      <c r="P543" s="14"/>
      <c r="Q543" s="12"/>
      <c r="R543" s="13"/>
    </row>
    <row r="544" spans="1:18" ht="15.75" customHeight="1" x14ac:dyDescent="0.35">
      <c r="A544" s="1"/>
      <c r="B544" s="6" t="s">
        <v>27</v>
      </c>
      <c r="C544" s="6">
        <v>1128299</v>
      </c>
      <c r="D544" s="7">
        <v>44362</v>
      </c>
      <c r="E544" s="6" t="s">
        <v>28</v>
      </c>
      <c r="F544" s="6" t="s">
        <v>40</v>
      </c>
      <c r="G544" s="6" t="s">
        <v>41</v>
      </c>
      <c r="H544" s="6" t="s">
        <v>21</v>
      </c>
      <c r="I544" s="8">
        <v>0.65</v>
      </c>
      <c r="J544" s="9">
        <v>3000</v>
      </c>
      <c r="K544" s="10">
        <f t="shared" si="4"/>
        <v>1950</v>
      </c>
      <c r="L544" s="10">
        <f t="shared" si="5"/>
        <v>1170.0000000000002</v>
      </c>
      <c r="M544" s="11">
        <v>0.60000000000000009</v>
      </c>
      <c r="O544" s="16"/>
      <c r="P544" s="14"/>
      <c r="Q544" s="12"/>
      <c r="R544" s="13"/>
    </row>
    <row r="545" spans="1:18" ht="15.75" customHeight="1" x14ac:dyDescent="0.35">
      <c r="A545" s="1"/>
      <c r="B545" s="6" t="s">
        <v>27</v>
      </c>
      <c r="C545" s="6">
        <v>1128299</v>
      </c>
      <c r="D545" s="7">
        <v>44362</v>
      </c>
      <c r="E545" s="6" t="s">
        <v>28</v>
      </c>
      <c r="F545" s="6" t="s">
        <v>40</v>
      </c>
      <c r="G545" s="6" t="s">
        <v>41</v>
      </c>
      <c r="H545" s="6" t="s">
        <v>22</v>
      </c>
      <c r="I545" s="8">
        <v>0.8</v>
      </c>
      <c r="J545" s="9">
        <v>6000</v>
      </c>
      <c r="K545" s="10">
        <f t="shared" si="4"/>
        <v>4800</v>
      </c>
      <c r="L545" s="10">
        <f t="shared" si="5"/>
        <v>1200</v>
      </c>
      <c r="M545" s="11">
        <v>0.25</v>
      </c>
      <c r="O545" s="16"/>
      <c r="P545" s="14"/>
      <c r="Q545" s="12"/>
      <c r="R545" s="13"/>
    </row>
    <row r="546" spans="1:18" ht="15.75" customHeight="1" x14ac:dyDescent="0.35">
      <c r="A546" s="1"/>
      <c r="B546" s="6" t="s">
        <v>27</v>
      </c>
      <c r="C546" s="6">
        <v>1128299</v>
      </c>
      <c r="D546" s="7">
        <v>44391</v>
      </c>
      <c r="E546" s="6" t="s">
        <v>28</v>
      </c>
      <c r="F546" s="6" t="s">
        <v>40</v>
      </c>
      <c r="G546" s="6" t="s">
        <v>41</v>
      </c>
      <c r="H546" s="6" t="s">
        <v>17</v>
      </c>
      <c r="I546" s="8">
        <v>0.6</v>
      </c>
      <c r="J546" s="9">
        <v>7500</v>
      </c>
      <c r="K546" s="10">
        <f t="shared" si="4"/>
        <v>4500</v>
      </c>
      <c r="L546" s="10">
        <f t="shared" si="5"/>
        <v>1800</v>
      </c>
      <c r="M546" s="11">
        <v>0.4</v>
      </c>
      <c r="O546" s="16"/>
      <c r="P546" s="14"/>
      <c r="Q546" s="12"/>
      <c r="R546" s="13"/>
    </row>
    <row r="547" spans="1:18" ht="15.75" customHeight="1" x14ac:dyDescent="0.35">
      <c r="A547" s="1"/>
      <c r="B547" s="6" t="s">
        <v>27</v>
      </c>
      <c r="C547" s="6">
        <v>1128299</v>
      </c>
      <c r="D547" s="7">
        <v>44391</v>
      </c>
      <c r="E547" s="6" t="s">
        <v>28</v>
      </c>
      <c r="F547" s="6" t="s">
        <v>40</v>
      </c>
      <c r="G547" s="6" t="s">
        <v>41</v>
      </c>
      <c r="H547" s="6" t="s">
        <v>18</v>
      </c>
      <c r="I547" s="8">
        <v>0.65</v>
      </c>
      <c r="J547" s="9">
        <v>6000</v>
      </c>
      <c r="K547" s="10">
        <f t="shared" si="4"/>
        <v>3900</v>
      </c>
      <c r="L547" s="10">
        <f t="shared" si="5"/>
        <v>975</v>
      </c>
      <c r="M547" s="11">
        <v>0.25</v>
      </c>
      <c r="O547" s="16"/>
      <c r="P547" s="14"/>
      <c r="Q547" s="12"/>
      <c r="R547" s="13"/>
    </row>
    <row r="548" spans="1:18" ht="15.75" customHeight="1" x14ac:dyDescent="0.35">
      <c r="A548" s="1"/>
      <c r="B548" s="6" t="s">
        <v>27</v>
      </c>
      <c r="C548" s="6">
        <v>1128299</v>
      </c>
      <c r="D548" s="7">
        <v>44391</v>
      </c>
      <c r="E548" s="6" t="s">
        <v>28</v>
      </c>
      <c r="F548" s="6" t="s">
        <v>40</v>
      </c>
      <c r="G548" s="6" t="s">
        <v>41</v>
      </c>
      <c r="H548" s="6" t="s">
        <v>19</v>
      </c>
      <c r="I548" s="8">
        <v>0.65</v>
      </c>
      <c r="J548" s="9">
        <v>5500</v>
      </c>
      <c r="K548" s="10">
        <f t="shared" si="4"/>
        <v>3575</v>
      </c>
      <c r="L548" s="10">
        <f t="shared" si="5"/>
        <v>1430</v>
      </c>
      <c r="M548" s="11">
        <v>0.4</v>
      </c>
      <c r="O548" s="16"/>
      <c r="P548" s="14"/>
      <c r="Q548" s="12"/>
      <c r="R548" s="13"/>
    </row>
    <row r="549" spans="1:18" ht="15.75" customHeight="1" x14ac:dyDescent="0.35">
      <c r="A549" s="1"/>
      <c r="B549" s="6" t="s">
        <v>27</v>
      </c>
      <c r="C549" s="6">
        <v>1128299</v>
      </c>
      <c r="D549" s="7">
        <v>44391</v>
      </c>
      <c r="E549" s="6" t="s">
        <v>28</v>
      </c>
      <c r="F549" s="6" t="s">
        <v>40</v>
      </c>
      <c r="G549" s="6" t="s">
        <v>41</v>
      </c>
      <c r="H549" s="6" t="s">
        <v>20</v>
      </c>
      <c r="I549" s="8">
        <v>0.6</v>
      </c>
      <c r="J549" s="9">
        <v>4500</v>
      </c>
      <c r="K549" s="10">
        <f t="shared" si="4"/>
        <v>2700</v>
      </c>
      <c r="L549" s="10">
        <f t="shared" si="5"/>
        <v>944.99999999999989</v>
      </c>
      <c r="M549" s="11">
        <v>0.35</v>
      </c>
      <c r="O549" s="16"/>
      <c r="P549" s="14"/>
      <c r="Q549" s="12"/>
      <c r="R549" s="13"/>
    </row>
    <row r="550" spans="1:18" ht="15.75" customHeight="1" x14ac:dyDescent="0.35">
      <c r="A550" s="1"/>
      <c r="B550" s="6" t="s">
        <v>27</v>
      </c>
      <c r="C550" s="6">
        <v>1128299</v>
      </c>
      <c r="D550" s="7">
        <v>44391</v>
      </c>
      <c r="E550" s="6" t="s">
        <v>28</v>
      </c>
      <c r="F550" s="6" t="s">
        <v>40</v>
      </c>
      <c r="G550" s="6" t="s">
        <v>41</v>
      </c>
      <c r="H550" s="6" t="s">
        <v>21</v>
      </c>
      <c r="I550" s="8">
        <v>0.65</v>
      </c>
      <c r="J550" s="9">
        <v>5000</v>
      </c>
      <c r="K550" s="10">
        <f t="shared" si="4"/>
        <v>3250</v>
      </c>
      <c r="L550" s="10">
        <f t="shared" si="5"/>
        <v>1787.5000000000002</v>
      </c>
      <c r="M550" s="11">
        <v>0.55000000000000004</v>
      </c>
      <c r="O550" s="16"/>
      <c r="P550" s="14"/>
      <c r="Q550" s="12"/>
      <c r="R550" s="13"/>
    </row>
    <row r="551" spans="1:18" ht="15.75" customHeight="1" x14ac:dyDescent="0.35">
      <c r="A551" s="1"/>
      <c r="B551" s="6" t="s">
        <v>27</v>
      </c>
      <c r="C551" s="6">
        <v>1128299</v>
      </c>
      <c r="D551" s="7">
        <v>44391</v>
      </c>
      <c r="E551" s="6" t="s">
        <v>28</v>
      </c>
      <c r="F551" s="6" t="s">
        <v>40</v>
      </c>
      <c r="G551" s="6" t="s">
        <v>41</v>
      </c>
      <c r="H551" s="6" t="s">
        <v>22</v>
      </c>
      <c r="I551" s="8">
        <v>0.8</v>
      </c>
      <c r="J551" s="9">
        <v>5000</v>
      </c>
      <c r="K551" s="10">
        <f t="shared" si="4"/>
        <v>4000</v>
      </c>
      <c r="L551" s="10">
        <f t="shared" si="5"/>
        <v>800</v>
      </c>
      <c r="M551" s="11">
        <v>0.2</v>
      </c>
      <c r="O551" s="16"/>
      <c r="P551" s="14"/>
      <c r="Q551" s="12"/>
      <c r="R551" s="13"/>
    </row>
    <row r="552" spans="1:18" ht="15.75" customHeight="1" x14ac:dyDescent="0.35">
      <c r="A552" s="1"/>
      <c r="B552" s="6" t="s">
        <v>27</v>
      </c>
      <c r="C552" s="6">
        <v>1128299</v>
      </c>
      <c r="D552" s="7">
        <v>44423</v>
      </c>
      <c r="E552" s="6" t="s">
        <v>28</v>
      </c>
      <c r="F552" s="6" t="s">
        <v>40</v>
      </c>
      <c r="G552" s="6" t="s">
        <v>41</v>
      </c>
      <c r="H552" s="6" t="s">
        <v>17</v>
      </c>
      <c r="I552" s="8">
        <v>0.65</v>
      </c>
      <c r="J552" s="9">
        <v>7000</v>
      </c>
      <c r="K552" s="10">
        <f t="shared" si="4"/>
        <v>4550</v>
      </c>
      <c r="L552" s="10">
        <f t="shared" si="5"/>
        <v>1820</v>
      </c>
      <c r="M552" s="11">
        <v>0.4</v>
      </c>
      <c r="O552" s="16"/>
      <c r="P552" s="14"/>
      <c r="Q552" s="12"/>
      <c r="R552" s="13"/>
    </row>
    <row r="553" spans="1:18" ht="15.75" customHeight="1" x14ac:dyDescent="0.35">
      <c r="A553" s="1"/>
      <c r="B553" s="6" t="s">
        <v>27</v>
      </c>
      <c r="C553" s="6">
        <v>1128299</v>
      </c>
      <c r="D553" s="7">
        <v>44423</v>
      </c>
      <c r="E553" s="6" t="s">
        <v>28</v>
      </c>
      <c r="F553" s="6" t="s">
        <v>40</v>
      </c>
      <c r="G553" s="6" t="s">
        <v>41</v>
      </c>
      <c r="H553" s="6" t="s">
        <v>18</v>
      </c>
      <c r="I553" s="8">
        <v>0.70000000000000007</v>
      </c>
      <c r="J553" s="9">
        <v>6500</v>
      </c>
      <c r="K553" s="10">
        <f t="shared" si="4"/>
        <v>4550</v>
      </c>
      <c r="L553" s="10">
        <f t="shared" si="5"/>
        <v>1137.5</v>
      </c>
      <c r="M553" s="11">
        <v>0.25</v>
      </c>
      <c r="O553" s="16"/>
      <c r="P553" s="14"/>
      <c r="Q553" s="12"/>
      <c r="R553" s="13"/>
    </row>
    <row r="554" spans="1:18" ht="15.75" customHeight="1" x14ac:dyDescent="0.35">
      <c r="A554" s="1"/>
      <c r="B554" s="6" t="s">
        <v>27</v>
      </c>
      <c r="C554" s="6">
        <v>1128299</v>
      </c>
      <c r="D554" s="7">
        <v>44423</v>
      </c>
      <c r="E554" s="6" t="s">
        <v>28</v>
      </c>
      <c r="F554" s="6" t="s">
        <v>40</v>
      </c>
      <c r="G554" s="6" t="s">
        <v>41</v>
      </c>
      <c r="H554" s="6" t="s">
        <v>19</v>
      </c>
      <c r="I554" s="8">
        <v>0.65</v>
      </c>
      <c r="J554" s="9">
        <v>5250</v>
      </c>
      <c r="K554" s="10">
        <f t="shared" si="4"/>
        <v>3412.5</v>
      </c>
      <c r="L554" s="10">
        <f t="shared" si="5"/>
        <v>1365</v>
      </c>
      <c r="M554" s="11">
        <v>0.4</v>
      </c>
      <c r="O554" s="16"/>
      <c r="P554" s="14"/>
      <c r="Q554" s="12"/>
      <c r="R554" s="13"/>
    </row>
    <row r="555" spans="1:18" ht="15.75" customHeight="1" x14ac:dyDescent="0.35">
      <c r="A555" s="1"/>
      <c r="B555" s="6" t="s">
        <v>27</v>
      </c>
      <c r="C555" s="6">
        <v>1128299</v>
      </c>
      <c r="D555" s="7">
        <v>44423</v>
      </c>
      <c r="E555" s="6" t="s">
        <v>28</v>
      </c>
      <c r="F555" s="6" t="s">
        <v>40</v>
      </c>
      <c r="G555" s="6" t="s">
        <v>41</v>
      </c>
      <c r="H555" s="6" t="s">
        <v>20</v>
      </c>
      <c r="I555" s="8">
        <v>0.65</v>
      </c>
      <c r="J555" s="9">
        <v>4750</v>
      </c>
      <c r="K555" s="10">
        <f t="shared" si="4"/>
        <v>3087.5</v>
      </c>
      <c r="L555" s="10">
        <f t="shared" si="5"/>
        <v>1080.625</v>
      </c>
      <c r="M555" s="11">
        <v>0.35</v>
      </c>
      <c r="O555" s="16"/>
      <c r="P555" s="14"/>
      <c r="Q555" s="12"/>
      <c r="R555" s="13"/>
    </row>
    <row r="556" spans="1:18" ht="15.75" customHeight="1" x14ac:dyDescent="0.35">
      <c r="A556" s="1"/>
      <c r="B556" s="6" t="s">
        <v>27</v>
      </c>
      <c r="C556" s="6">
        <v>1128299</v>
      </c>
      <c r="D556" s="7">
        <v>44423</v>
      </c>
      <c r="E556" s="6" t="s">
        <v>28</v>
      </c>
      <c r="F556" s="6" t="s">
        <v>40</v>
      </c>
      <c r="G556" s="6" t="s">
        <v>41</v>
      </c>
      <c r="H556" s="6" t="s">
        <v>21</v>
      </c>
      <c r="I556" s="8">
        <v>0.75</v>
      </c>
      <c r="J556" s="9">
        <v>4750</v>
      </c>
      <c r="K556" s="10">
        <f t="shared" si="4"/>
        <v>3562.5</v>
      </c>
      <c r="L556" s="10">
        <f t="shared" si="5"/>
        <v>1959.3750000000002</v>
      </c>
      <c r="M556" s="11">
        <v>0.55000000000000004</v>
      </c>
      <c r="O556" s="16"/>
      <c r="P556" s="14"/>
      <c r="Q556" s="12"/>
      <c r="R556" s="13"/>
    </row>
    <row r="557" spans="1:18" ht="15.75" customHeight="1" x14ac:dyDescent="0.35">
      <c r="A557" s="1"/>
      <c r="B557" s="6" t="s">
        <v>27</v>
      </c>
      <c r="C557" s="6">
        <v>1128299</v>
      </c>
      <c r="D557" s="7">
        <v>44423</v>
      </c>
      <c r="E557" s="6" t="s">
        <v>28</v>
      </c>
      <c r="F557" s="6" t="s">
        <v>40</v>
      </c>
      <c r="G557" s="6" t="s">
        <v>41</v>
      </c>
      <c r="H557" s="6" t="s">
        <v>22</v>
      </c>
      <c r="I557" s="8">
        <v>0.8</v>
      </c>
      <c r="J557" s="9">
        <v>4000</v>
      </c>
      <c r="K557" s="10">
        <f t="shared" si="4"/>
        <v>3200</v>
      </c>
      <c r="L557" s="10">
        <f t="shared" si="5"/>
        <v>640</v>
      </c>
      <c r="M557" s="11">
        <v>0.2</v>
      </c>
      <c r="O557" s="16"/>
      <c r="P557" s="14"/>
      <c r="Q557" s="12"/>
      <c r="R557" s="13"/>
    </row>
    <row r="558" spans="1:18" ht="15.75" customHeight="1" x14ac:dyDescent="0.35">
      <c r="A558" s="1"/>
      <c r="B558" s="6" t="s">
        <v>27</v>
      </c>
      <c r="C558" s="6">
        <v>1128299</v>
      </c>
      <c r="D558" s="7">
        <v>44455</v>
      </c>
      <c r="E558" s="6" t="s">
        <v>28</v>
      </c>
      <c r="F558" s="6" t="s">
        <v>40</v>
      </c>
      <c r="G558" s="6" t="s">
        <v>41</v>
      </c>
      <c r="H558" s="6" t="s">
        <v>17</v>
      </c>
      <c r="I558" s="8">
        <v>0.60000000000000009</v>
      </c>
      <c r="J558" s="9">
        <v>6000</v>
      </c>
      <c r="K558" s="10">
        <f t="shared" si="4"/>
        <v>3600.0000000000005</v>
      </c>
      <c r="L558" s="10">
        <f t="shared" si="5"/>
        <v>1260.0000000000002</v>
      </c>
      <c r="M558" s="11">
        <v>0.35000000000000003</v>
      </c>
      <c r="O558" s="16"/>
      <c r="P558" s="14"/>
      <c r="Q558" s="12"/>
      <c r="R558" s="13"/>
    </row>
    <row r="559" spans="1:18" ht="15.75" customHeight="1" x14ac:dyDescent="0.35">
      <c r="A559" s="1"/>
      <c r="B559" s="6" t="s">
        <v>27</v>
      </c>
      <c r="C559" s="6">
        <v>1128299</v>
      </c>
      <c r="D559" s="7">
        <v>44455</v>
      </c>
      <c r="E559" s="6" t="s">
        <v>28</v>
      </c>
      <c r="F559" s="6" t="s">
        <v>40</v>
      </c>
      <c r="G559" s="6" t="s">
        <v>41</v>
      </c>
      <c r="H559" s="6" t="s">
        <v>18</v>
      </c>
      <c r="I559" s="8">
        <v>0.65000000000000013</v>
      </c>
      <c r="J559" s="9">
        <v>6000</v>
      </c>
      <c r="K559" s="10">
        <f t="shared" si="4"/>
        <v>3900.0000000000009</v>
      </c>
      <c r="L559" s="10">
        <f t="shared" si="5"/>
        <v>780.00000000000023</v>
      </c>
      <c r="M559" s="11">
        <v>0.2</v>
      </c>
      <c r="O559" s="16"/>
      <c r="P559" s="14"/>
      <c r="Q559" s="12"/>
      <c r="R559" s="13"/>
    </row>
    <row r="560" spans="1:18" ht="15.75" customHeight="1" x14ac:dyDescent="0.35">
      <c r="A560" s="1"/>
      <c r="B560" s="6" t="s">
        <v>27</v>
      </c>
      <c r="C560" s="6">
        <v>1128299</v>
      </c>
      <c r="D560" s="7">
        <v>44455</v>
      </c>
      <c r="E560" s="6" t="s">
        <v>28</v>
      </c>
      <c r="F560" s="6" t="s">
        <v>40</v>
      </c>
      <c r="G560" s="6" t="s">
        <v>41</v>
      </c>
      <c r="H560" s="6" t="s">
        <v>19</v>
      </c>
      <c r="I560" s="8">
        <v>0.60000000000000009</v>
      </c>
      <c r="J560" s="9">
        <v>4500</v>
      </c>
      <c r="K560" s="10">
        <f t="shared" si="4"/>
        <v>2700.0000000000005</v>
      </c>
      <c r="L560" s="10">
        <f t="shared" si="5"/>
        <v>945.00000000000023</v>
      </c>
      <c r="M560" s="11">
        <v>0.35000000000000003</v>
      </c>
      <c r="O560" s="16"/>
      <c r="P560" s="14"/>
      <c r="Q560" s="12"/>
      <c r="R560" s="13"/>
    </row>
    <row r="561" spans="1:18" ht="15.75" customHeight="1" x14ac:dyDescent="0.35">
      <c r="A561" s="1"/>
      <c r="B561" s="6" t="s">
        <v>27</v>
      </c>
      <c r="C561" s="6">
        <v>1128299</v>
      </c>
      <c r="D561" s="7">
        <v>44455</v>
      </c>
      <c r="E561" s="6" t="s">
        <v>28</v>
      </c>
      <c r="F561" s="6" t="s">
        <v>40</v>
      </c>
      <c r="G561" s="6" t="s">
        <v>41</v>
      </c>
      <c r="H561" s="6" t="s">
        <v>20</v>
      </c>
      <c r="I561" s="8">
        <v>0.60000000000000009</v>
      </c>
      <c r="J561" s="9">
        <v>4000</v>
      </c>
      <c r="K561" s="10">
        <f t="shared" si="4"/>
        <v>2400.0000000000005</v>
      </c>
      <c r="L561" s="10">
        <f t="shared" si="5"/>
        <v>720.00000000000011</v>
      </c>
      <c r="M561" s="11">
        <v>0.3</v>
      </c>
      <c r="O561" s="16"/>
      <c r="P561" s="14"/>
      <c r="Q561" s="12"/>
      <c r="R561" s="13"/>
    </row>
    <row r="562" spans="1:18" ht="15.75" customHeight="1" x14ac:dyDescent="0.35">
      <c r="A562" s="1"/>
      <c r="B562" s="6" t="s">
        <v>27</v>
      </c>
      <c r="C562" s="6">
        <v>1128299</v>
      </c>
      <c r="D562" s="7">
        <v>44455</v>
      </c>
      <c r="E562" s="6" t="s">
        <v>28</v>
      </c>
      <c r="F562" s="6" t="s">
        <v>40</v>
      </c>
      <c r="G562" s="6" t="s">
        <v>41</v>
      </c>
      <c r="H562" s="6" t="s">
        <v>21</v>
      </c>
      <c r="I562" s="8">
        <v>0.70000000000000007</v>
      </c>
      <c r="J562" s="9">
        <v>4000</v>
      </c>
      <c r="K562" s="10">
        <f t="shared" si="4"/>
        <v>2800.0000000000005</v>
      </c>
      <c r="L562" s="10">
        <f t="shared" si="5"/>
        <v>1400.0000000000005</v>
      </c>
      <c r="M562" s="11">
        <v>0.50000000000000011</v>
      </c>
      <c r="O562" s="16"/>
      <c r="P562" s="14"/>
      <c r="Q562" s="12"/>
      <c r="R562" s="13"/>
    </row>
    <row r="563" spans="1:18" ht="15.75" customHeight="1" x14ac:dyDescent="0.35">
      <c r="A563" s="1"/>
      <c r="B563" s="6" t="s">
        <v>27</v>
      </c>
      <c r="C563" s="6">
        <v>1128299</v>
      </c>
      <c r="D563" s="7">
        <v>44455</v>
      </c>
      <c r="E563" s="6" t="s">
        <v>28</v>
      </c>
      <c r="F563" s="6" t="s">
        <v>40</v>
      </c>
      <c r="G563" s="6" t="s">
        <v>41</v>
      </c>
      <c r="H563" s="6" t="s">
        <v>22</v>
      </c>
      <c r="I563" s="8">
        <v>0.75000000000000011</v>
      </c>
      <c r="J563" s="9">
        <v>4500</v>
      </c>
      <c r="K563" s="10">
        <f t="shared" si="4"/>
        <v>3375.0000000000005</v>
      </c>
      <c r="L563" s="10">
        <f t="shared" si="5"/>
        <v>506.25000000000017</v>
      </c>
      <c r="M563" s="11">
        <v>0.15000000000000002</v>
      </c>
      <c r="O563" s="16"/>
      <c r="P563" s="14"/>
      <c r="Q563" s="12"/>
      <c r="R563" s="13"/>
    </row>
    <row r="564" spans="1:18" ht="15.75" customHeight="1" x14ac:dyDescent="0.35">
      <c r="A564" s="1"/>
      <c r="B564" s="6" t="s">
        <v>27</v>
      </c>
      <c r="C564" s="6">
        <v>1128299</v>
      </c>
      <c r="D564" s="7">
        <v>44484</v>
      </c>
      <c r="E564" s="6" t="s">
        <v>28</v>
      </c>
      <c r="F564" s="6" t="s">
        <v>40</v>
      </c>
      <c r="G564" s="6" t="s">
        <v>41</v>
      </c>
      <c r="H564" s="6" t="s">
        <v>17</v>
      </c>
      <c r="I564" s="8">
        <v>0.60000000000000009</v>
      </c>
      <c r="J564" s="9">
        <v>5500</v>
      </c>
      <c r="K564" s="10">
        <f t="shared" si="4"/>
        <v>3300.0000000000005</v>
      </c>
      <c r="L564" s="10">
        <f t="shared" si="5"/>
        <v>1155.0000000000002</v>
      </c>
      <c r="M564" s="11">
        <v>0.35000000000000003</v>
      </c>
      <c r="O564" s="16"/>
      <c r="P564" s="14"/>
      <c r="Q564" s="12"/>
      <c r="R564" s="13"/>
    </row>
    <row r="565" spans="1:18" ht="15.75" customHeight="1" x14ac:dyDescent="0.35">
      <c r="A565" s="1"/>
      <c r="B565" s="6" t="s">
        <v>27</v>
      </c>
      <c r="C565" s="6">
        <v>1128299</v>
      </c>
      <c r="D565" s="7">
        <v>44484</v>
      </c>
      <c r="E565" s="6" t="s">
        <v>28</v>
      </c>
      <c r="F565" s="6" t="s">
        <v>40</v>
      </c>
      <c r="G565" s="6" t="s">
        <v>41</v>
      </c>
      <c r="H565" s="6" t="s">
        <v>18</v>
      </c>
      <c r="I565" s="8">
        <v>0.65000000000000013</v>
      </c>
      <c r="J565" s="9">
        <v>5500</v>
      </c>
      <c r="K565" s="10">
        <f t="shared" si="4"/>
        <v>3575.0000000000009</v>
      </c>
      <c r="L565" s="10">
        <f t="shared" si="5"/>
        <v>715.00000000000023</v>
      </c>
      <c r="M565" s="11">
        <v>0.2</v>
      </c>
      <c r="O565" s="16"/>
      <c r="P565" s="14"/>
      <c r="Q565" s="12"/>
      <c r="R565" s="13"/>
    </row>
    <row r="566" spans="1:18" ht="15.75" customHeight="1" x14ac:dyDescent="0.35">
      <c r="A566" s="1"/>
      <c r="B566" s="6" t="s">
        <v>27</v>
      </c>
      <c r="C566" s="6">
        <v>1128299</v>
      </c>
      <c r="D566" s="7">
        <v>44484</v>
      </c>
      <c r="E566" s="6" t="s">
        <v>28</v>
      </c>
      <c r="F566" s="6" t="s">
        <v>40</v>
      </c>
      <c r="G566" s="6" t="s">
        <v>41</v>
      </c>
      <c r="H566" s="6" t="s">
        <v>19</v>
      </c>
      <c r="I566" s="8">
        <v>0.60000000000000009</v>
      </c>
      <c r="J566" s="9">
        <v>3750</v>
      </c>
      <c r="K566" s="10">
        <f t="shared" si="4"/>
        <v>2250.0000000000005</v>
      </c>
      <c r="L566" s="10">
        <f t="shared" si="5"/>
        <v>787.50000000000023</v>
      </c>
      <c r="M566" s="11">
        <v>0.35000000000000003</v>
      </c>
      <c r="O566" s="16"/>
      <c r="P566" s="14"/>
      <c r="Q566" s="12"/>
      <c r="R566" s="13"/>
    </row>
    <row r="567" spans="1:18" ht="15.75" customHeight="1" x14ac:dyDescent="0.35">
      <c r="A567" s="1"/>
      <c r="B567" s="6" t="s">
        <v>27</v>
      </c>
      <c r="C567" s="6">
        <v>1128299</v>
      </c>
      <c r="D567" s="7">
        <v>44484</v>
      </c>
      <c r="E567" s="6" t="s">
        <v>28</v>
      </c>
      <c r="F567" s="6" t="s">
        <v>40</v>
      </c>
      <c r="G567" s="6" t="s">
        <v>41</v>
      </c>
      <c r="H567" s="6" t="s">
        <v>20</v>
      </c>
      <c r="I567" s="8">
        <v>0.60000000000000009</v>
      </c>
      <c r="J567" s="9">
        <v>3500</v>
      </c>
      <c r="K567" s="10">
        <f t="shared" si="4"/>
        <v>2100.0000000000005</v>
      </c>
      <c r="L567" s="10">
        <f t="shared" si="5"/>
        <v>630.00000000000011</v>
      </c>
      <c r="M567" s="11">
        <v>0.3</v>
      </c>
      <c r="O567" s="16"/>
      <c r="P567" s="14"/>
      <c r="Q567" s="12"/>
      <c r="R567" s="13"/>
    </row>
    <row r="568" spans="1:18" ht="15.75" customHeight="1" x14ac:dyDescent="0.35">
      <c r="A568" s="1"/>
      <c r="B568" s="6" t="s">
        <v>27</v>
      </c>
      <c r="C568" s="6">
        <v>1128299</v>
      </c>
      <c r="D568" s="7">
        <v>44484</v>
      </c>
      <c r="E568" s="6" t="s">
        <v>28</v>
      </c>
      <c r="F568" s="6" t="s">
        <v>40</v>
      </c>
      <c r="G568" s="6" t="s">
        <v>41</v>
      </c>
      <c r="H568" s="6" t="s">
        <v>21</v>
      </c>
      <c r="I568" s="8">
        <v>0.70000000000000007</v>
      </c>
      <c r="J568" s="9">
        <v>3250</v>
      </c>
      <c r="K568" s="10">
        <f t="shared" si="4"/>
        <v>2275</v>
      </c>
      <c r="L568" s="10">
        <f t="shared" si="5"/>
        <v>1137.5000000000002</v>
      </c>
      <c r="M568" s="11">
        <v>0.50000000000000011</v>
      </c>
      <c r="O568" s="16"/>
      <c r="P568" s="14"/>
      <c r="Q568" s="12"/>
      <c r="R568" s="13"/>
    </row>
    <row r="569" spans="1:18" ht="15.75" customHeight="1" x14ac:dyDescent="0.35">
      <c r="A569" s="1"/>
      <c r="B569" s="6" t="s">
        <v>27</v>
      </c>
      <c r="C569" s="6">
        <v>1128299</v>
      </c>
      <c r="D569" s="7">
        <v>44484</v>
      </c>
      <c r="E569" s="6" t="s">
        <v>28</v>
      </c>
      <c r="F569" s="6" t="s">
        <v>40</v>
      </c>
      <c r="G569" s="6" t="s">
        <v>41</v>
      </c>
      <c r="H569" s="6" t="s">
        <v>22</v>
      </c>
      <c r="I569" s="8">
        <v>0.75000000000000011</v>
      </c>
      <c r="J569" s="9">
        <v>3750</v>
      </c>
      <c r="K569" s="10">
        <f t="shared" si="4"/>
        <v>2812.5000000000005</v>
      </c>
      <c r="L569" s="10">
        <f t="shared" si="5"/>
        <v>421.87500000000011</v>
      </c>
      <c r="M569" s="11">
        <v>0.15000000000000002</v>
      </c>
      <c r="O569" s="16"/>
      <c r="P569" s="14"/>
      <c r="Q569" s="12"/>
      <c r="R569" s="13"/>
    </row>
    <row r="570" spans="1:18" ht="15.75" customHeight="1" x14ac:dyDescent="0.35">
      <c r="A570" s="1"/>
      <c r="B570" s="6" t="s">
        <v>27</v>
      </c>
      <c r="C570" s="6">
        <v>1128299</v>
      </c>
      <c r="D570" s="7">
        <v>44515</v>
      </c>
      <c r="E570" s="6" t="s">
        <v>28</v>
      </c>
      <c r="F570" s="6" t="s">
        <v>40</v>
      </c>
      <c r="G570" s="6" t="s">
        <v>41</v>
      </c>
      <c r="H570" s="6" t="s">
        <v>17</v>
      </c>
      <c r="I570" s="8">
        <v>0.60000000000000009</v>
      </c>
      <c r="J570" s="9">
        <v>5750</v>
      </c>
      <c r="K570" s="10">
        <f t="shared" si="4"/>
        <v>3450.0000000000005</v>
      </c>
      <c r="L570" s="10">
        <f t="shared" si="5"/>
        <v>1207.5000000000002</v>
      </c>
      <c r="M570" s="11">
        <v>0.35000000000000003</v>
      </c>
      <c r="O570" s="16"/>
      <c r="P570" s="14"/>
      <c r="Q570" s="12"/>
      <c r="R570" s="13"/>
    </row>
    <row r="571" spans="1:18" ht="15.75" customHeight="1" x14ac:dyDescent="0.35">
      <c r="A571" s="1"/>
      <c r="B571" s="6" t="s">
        <v>27</v>
      </c>
      <c r="C571" s="6">
        <v>1128299</v>
      </c>
      <c r="D571" s="7">
        <v>44515</v>
      </c>
      <c r="E571" s="6" t="s">
        <v>28</v>
      </c>
      <c r="F571" s="6" t="s">
        <v>40</v>
      </c>
      <c r="G571" s="6" t="s">
        <v>41</v>
      </c>
      <c r="H571" s="6" t="s">
        <v>18</v>
      </c>
      <c r="I571" s="8">
        <v>0.65000000000000013</v>
      </c>
      <c r="J571" s="9">
        <v>5750</v>
      </c>
      <c r="K571" s="10">
        <f t="shared" si="4"/>
        <v>3737.5000000000009</v>
      </c>
      <c r="L571" s="10">
        <f t="shared" si="5"/>
        <v>747.50000000000023</v>
      </c>
      <c r="M571" s="11">
        <v>0.2</v>
      </c>
      <c r="O571" s="16"/>
      <c r="P571" s="14"/>
      <c r="Q571" s="12"/>
      <c r="R571" s="13"/>
    </row>
    <row r="572" spans="1:18" ht="15.75" customHeight="1" x14ac:dyDescent="0.35">
      <c r="A572" s="1"/>
      <c r="B572" s="6" t="s">
        <v>27</v>
      </c>
      <c r="C572" s="6">
        <v>1128299</v>
      </c>
      <c r="D572" s="7">
        <v>44515</v>
      </c>
      <c r="E572" s="6" t="s">
        <v>28</v>
      </c>
      <c r="F572" s="6" t="s">
        <v>40</v>
      </c>
      <c r="G572" s="6" t="s">
        <v>41</v>
      </c>
      <c r="H572" s="6" t="s">
        <v>19</v>
      </c>
      <c r="I572" s="8">
        <v>0.60000000000000009</v>
      </c>
      <c r="J572" s="9">
        <v>4250</v>
      </c>
      <c r="K572" s="10">
        <f t="shared" si="4"/>
        <v>2550.0000000000005</v>
      </c>
      <c r="L572" s="10">
        <f t="shared" si="5"/>
        <v>892.50000000000023</v>
      </c>
      <c r="M572" s="11">
        <v>0.35000000000000003</v>
      </c>
      <c r="O572" s="16"/>
      <c r="P572" s="14"/>
      <c r="Q572" s="12"/>
      <c r="R572" s="13"/>
    </row>
    <row r="573" spans="1:18" ht="15.75" customHeight="1" x14ac:dyDescent="0.35">
      <c r="A573" s="1"/>
      <c r="B573" s="6" t="s">
        <v>27</v>
      </c>
      <c r="C573" s="6">
        <v>1128299</v>
      </c>
      <c r="D573" s="7">
        <v>44515</v>
      </c>
      <c r="E573" s="6" t="s">
        <v>28</v>
      </c>
      <c r="F573" s="6" t="s">
        <v>40</v>
      </c>
      <c r="G573" s="6" t="s">
        <v>41</v>
      </c>
      <c r="H573" s="6" t="s">
        <v>20</v>
      </c>
      <c r="I573" s="8">
        <v>0.60000000000000009</v>
      </c>
      <c r="J573" s="9">
        <v>4000</v>
      </c>
      <c r="K573" s="10">
        <f t="shared" si="4"/>
        <v>2400.0000000000005</v>
      </c>
      <c r="L573" s="10">
        <f t="shared" si="5"/>
        <v>720.00000000000011</v>
      </c>
      <c r="M573" s="11">
        <v>0.3</v>
      </c>
      <c r="O573" s="16"/>
      <c r="P573" s="14"/>
      <c r="Q573" s="12"/>
      <c r="R573" s="13"/>
    </row>
    <row r="574" spans="1:18" ht="15.75" customHeight="1" x14ac:dyDescent="0.35">
      <c r="A574" s="1"/>
      <c r="B574" s="6" t="s">
        <v>27</v>
      </c>
      <c r="C574" s="6">
        <v>1128299</v>
      </c>
      <c r="D574" s="7">
        <v>44515</v>
      </c>
      <c r="E574" s="6" t="s">
        <v>28</v>
      </c>
      <c r="F574" s="6" t="s">
        <v>40</v>
      </c>
      <c r="G574" s="6" t="s">
        <v>41</v>
      </c>
      <c r="H574" s="6" t="s">
        <v>21</v>
      </c>
      <c r="I574" s="8">
        <v>0.70000000000000007</v>
      </c>
      <c r="J574" s="9">
        <v>3500</v>
      </c>
      <c r="K574" s="10">
        <f t="shared" si="4"/>
        <v>2450.0000000000005</v>
      </c>
      <c r="L574" s="10">
        <f t="shared" si="5"/>
        <v>1225.0000000000005</v>
      </c>
      <c r="M574" s="11">
        <v>0.50000000000000011</v>
      </c>
      <c r="O574" s="16"/>
      <c r="P574" s="14"/>
      <c r="Q574" s="12"/>
      <c r="R574" s="13"/>
    </row>
    <row r="575" spans="1:18" ht="15.75" customHeight="1" x14ac:dyDescent="0.35">
      <c r="A575" s="1"/>
      <c r="B575" s="6" t="s">
        <v>27</v>
      </c>
      <c r="C575" s="6">
        <v>1128299</v>
      </c>
      <c r="D575" s="7">
        <v>44515</v>
      </c>
      <c r="E575" s="6" t="s">
        <v>28</v>
      </c>
      <c r="F575" s="6" t="s">
        <v>40</v>
      </c>
      <c r="G575" s="6" t="s">
        <v>41</v>
      </c>
      <c r="H575" s="6" t="s">
        <v>22</v>
      </c>
      <c r="I575" s="8">
        <v>0.75000000000000011</v>
      </c>
      <c r="J575" s="9">
        <v>4750</v>
      </c>
      <c r="K575" s="10">
        <f t="shared" si="4"/>
        <v>3562.5000000000005</v>
      </c>
      <c r="L575" s="10">
        <f t="shared" si="5"/>
        <v>534.37500000000011</v>
      </c>
      <c r="M575" s="11">
        <v>0.15000000000000002</v>
      </c>
      <c r="O575" s="16"/>
      <c r="P575" s="14"/>
      <c r="Q575" s="12"/>
      <c r="R575" s="13"/>
    </row>
    <row r="576" spans="1:18" ht="15.75" customHeight="1" x14ac:dyDescent="0.35">
      <c r="A576" s="1"/>
      <c r="B576" s="6" t="s">
        <v>27</v>
      </c>
      <c r="C576" s="6">
        <v>1128299</v>
      </c>
      <c r="D576" s="7">
        <v>44544</v>
      </c>
      <c r="E576" s="6" t="s">
        <v>28</v>
      </c>
      <c r="F576" s="6" t="s">
        <v>40</v>
      </c>
      <c r="G576" s="6" t="s">
        <v>41</v>
      </c>
      <c r="H576" s="6" t="s">
        <v>17</v>
      </c>
      <c r="I576" s="8">
        <v>0.60000000000000009</v>
      </c>
      <c r="J576" s="9">
        <v>6750</v>
      </c>
      <c r="K576" s="10">
        <f t="shared" si="4"/>
        <v>4050.0000000000005</v>
      </c>
      <c r="L576" s="10">
        <f t="shared" si="5"/>
        <v>1417.5000000000002</v>
      </c>
      <c r="M576" s="11">
        <v>0.35000000000000003</v>
      </c>
      <c r="O576" s="16"/>
      <c r="P576" s="14"/>
      <c r="Q576" s="12"/>
      <c r="R576" s="13"/>
    </row>
    <row r="577" spans="1:18" ht="15.75" customHeight="1" x14ac:dyDescent="0.35">
      <c r="A577" s="1"/>
      <c r="B577" s="6" t="s">
        <v>27</v>
      </c>
      <c r="C577" s="6">
        <v>1128299</v>
      </c>
      <c r="D577" s="7">
        <v>44544</v>
      </c>
      <c r="E577" s="6" t="s">
        <v>28</v>
      </c>
      <c r="F577" s="6" t="s">
        <v>40</v>
      </c>
      <c r="G577" s="6" t="s">
        <v>41</v>
      </c>
      <c r="H577" s="6" t="s">
        <v>18</v>
      </c>
      <c r="I577" s="8">
        <v>0.65000000000000013</v>
      </c>
      <c r="J577" s="9">
        <v>6750</v>
      </c>
      <c r="K577" s="10">
        <f t="shared" si="4"/>
        <v>4387.5000000000009</v>
      </c>
      <c r="L577" s="10">
        <f t="shared" si="5"/>
        <v>877.50000000000023</v>
      </c>
      <c r="M577" s="11">
        <v>0.2</v>
      </c>
      <c r="O577" s="16"/>
      <c r="P577" s="14"/>
      <c r="Q577" s="12"/>
      <c r="R577" s="13"/>
    </row>
    <row r="578" spans="1:18" ht="15.75" customHeight="1" x14ac:dyDescent="0.35">
      <c r="A578" s="1"/>
      <c r="B578" s="6" t="s">
        <v>27</v>
      </c>
      <c r="C578" s="6">
        <v>1128299</v>
      </c>
      <c r="D578" s="7">
        <v>44544</v>
      </c>
      <c r="E578" s="6" t="s">
        <v>28</v>
      </c>
      <c r="F578" s="6" t="s">
        <v>40</v>
      </c>
      <c r="G578" s="6" t="s">
        <v>41</v>
      </c>
      <c r="H578" s="6" t="s">
        <v>19</v>
      </c>
      <c r="I578" s="8">
        <v>0.60000000000000009</v>
      </c>
      <c r="J578" s="9">
        <v>4750</v>
      </c>
      <c r="K578" s="10">
        <f t="shared" si="4"/>
        <v>2850.0000000000005</v>
      </c>
      <c r="L578" s="10">
        <f t="shared" si="5"/>
        <v>997.50000000000023</v>
      </c>
      <c r="M578" s="11">
        <v>0.35000000000000003</v>
      </c>
      <c r="O578" s="16"/>
      <c r="P578" s="14"/>
      <c r="Q578" s="12"/>
      <c r="R578" s="13"/>
    </row>
    <row r="579" spans="1:18" ht="15.75" customHeight="1" x14ac:dyDescent="0.35">
      <c r="A579" s="1"/>
      <c r="B579" s="6" t="s">
        <v>27</v>
      </c>
      <c r="C579" s="6">
        <v>1128299</v>
      </c>
      <c r="D579" s="7">
        <v>44544</v>
      </c>
      <c r="E579" s="6" t="s">
        <v>28</v>
      </c>
      <c r="F579" s="6" t="s">
        <v>40</v>
      </c>
      <c r="G579" s="6" t="s">
        <v>41</v>
      </c>
      <c r="H579" s="6" t="s">
        <v>20</v>
      </c>
      <c r="I579" s="8">
        <v>0.60000000000000009</v>
      </c>
      <c r="J579" s="9">
        <v>4750</v>
      </c>
      <c r="K579" s="10">
        <f t="shared" si="4"/>
        <v>2850.0000000000005</v>
      </c>
      <c r="L579" s="10">
        <f t="shared" si="5"/>
        <v>855.00000000000011</v>
      </c>
      <c r="M579" s="11">
        <v>0.3</v>
      </c>
      <c r="O579" s="16"/>
      <c r="P579" s="14"/>
      <c r="Q579" s="12"/>
      <c r="R579" s="13"/>
    </row>
    <row r="580" spans="1:18" ht="15.75" customHeight="1" x14ac:dyDescent="0.35">
      <c r="A580" s="1"/>
      <c r="B580" s="6" t="s">
        <v>27</v>
      </c>
      <c r="C580" s="6">
        <v>1128299</v>
      </c>
      <c r="D580" s="7">
        <v>44544</v>
      </c>
      <c r="E580" s="6" t="s">
        <v>28</v>
      </c>
      <c r="F580" s="6" t="s">
        <v>40</v>
      </c>
      <c r="G580" s="6" t="s">
        <v>41</v>
      </c>
      <c r="H580" s="6" t="s">
        <v>21</v>
      </c>
      <c r="I580" s="8">
        <v>0.70000000000000007</v>
      </c>
      <c r="J580" s="9">
        <v>4000</v>
      </c>
      <c r="K580" s="10">
        <f t="shared" si="4"/>
        <v>2800.0000000000005</v>
      </c>
      <c r="L580" s="10">
        <f t="shared" si="5"/>
        <v>1400.0000000000005</v>
      </c>
      <c r="M580" s="11">
        <v>0.50000000000000011</v>
      </c>
      <c r="O580" s="16"/>
      <c r="P580" s="14"/>
      <c r="Q580" s="12"/>
      <c r="R580" s="13"/>
    </row>
    <row r="581" spans="1:18" ht="15.75" customHeight="1" x14ac:dyDescent="0.35">
      <c r="A581" s="1"/>
      <c r="B581" s="6" t="s">
        <v>27</v>
      </c>
      <c r="C581" s="6">
        <v>1128299</v>
      </c>
      <c r="D581" s="7">
        <v>44544</v>
      </c>
      <c r="E581" s="6" t="s">
        <v>28</v>
      </c>
      <c r="F581" s="6" t="s">
        <v>40</v>
      </c>
      <c r="G581" s="6" t="s">
        <v>41</v>
      </c>
      <c r="H581" s="6" t="s">
        <v>22</v>
      </c>
      <c r="I581" s="8">
        <v>0.75000000000000011</v>
      </c>
      <c r="J581" s="9">
        <v>5000</v>
      </c>
      <c r="K581" s="10">
        <f t="shared" si="4"/>
        <v>3750.0000000000005</v>
      </c>
      <c r="L581" s="10">
        <f t="shared" si="5"/>
        <v>562.50000000000011</v>
      </c>
      <c r="M581" s="11">
        <v>0.15000000000000002</v>
      </c>
      <c r="O581" s="16"/>
      <c r="P581" s="14"/>
      <c r="Q581" s="12"/>
      <c r="R581" s="13"/>
    </row>
    <row r="582" spans="1:18" ht="15.75" customHeight="1" x14ac:dyDescent="0.35">
      <c r="A582" s="1" t="s">
        <v>39</v>
      </c>
      <c r="B582" s="6" t="s">
        <v>27</v>
      </c>
      <c r="C582" s="6">
        <v>1128299</v>
      </c>
      <c r="D582" s="7">
        <v>44201</v>
      </c>
      <c r="E582" s="6" t="s">
        <v>28</v>
      </c>
      <c r="F582" s="6" t="s">
        <v>42</v>
      </c>
      <c r="G582" s="6" t="s">
        <v>43</v>
      </c>
      <c r="H582" s="6" t="s">
        <v>17</v>
      </c>
      <c r="I582" s="8">
        <v>0.3</v>
      </c>
      <c r="J582" s="9">
        <v>4250</v>
      </c>
      <c r="K582" s="10">
        <f t="shared" si="4"/>
        <v>1275</v>
      </c>
      <c r="L582" s="10">
        <f t="shared" si="5"/>
        <v>446.25000000000006</v>
      </c>
      <c r="M582" s="11">
        <v>0.35000000000000003</v>
      </c>
      <c r="O582" s="16"/>
      <c r="P582" s="14"/>
      <c r="Q582" s="12"/>
      <c r="R582" s="13"/>
    </row>
    <row r="583" spans="1:18" ht="15.75" customHeight="1" x14ac:dyDescent="0.35">
      <c r="A583" s="1"/>
      <c r="B583" s="6" t="s">
        <v>27</v>
      </c>
      <c r="C583" s="6">
        <v>1128299</v>
      </c>
      <c r="D583" s="7">
        <v>44201</v>
      </c>
      <c r="E583" s="6" t="s">
        <v>28</v>
      </c>
      <c r="F583" s="6" t="s">
        <v>42</v>
      </c>
      <c r="G583" s="6" t="s">
        <v>43</v>
      </c>
      <c r="H583" s="6" t="s">
        <v>18</v>
      </c>
      <c r="I583" s="8">
        <v>0.4</v>
      </c>
      <c r="J583" s="9">
        <v>4250</v>
      </c>
      <c r="K583" s="10">
        <f t="shared" si="4"/>
        <v>1700</v>
      </c>
      <c r="L583" s="10">
        <f t="shared" si="5"/>
        <v>340</v>
      </c>
      <c r="M583" s="11">
        <v>0.2</v>
      </c>
      <c r="O583" s="16"/>
      <c r="P583" s="14"/>
      <c r="Q583" s="12"/>
      <c r="R583" s="13"/>
    </row>
    <row r="584" spans="1:18" ht="15.75" customHeight="1" x14ac:dyDescent="0.35">
      <c r="A584" s="1"/>
      <c r="B584" s="6" t="s">
        <v>27</v>
      </c>
      <c r="C584" s="6">
        <v>1128299</v>
      </c>
      <c r="D584" s="7">
        <v>44201</v>
      </c>
      <c r="E584" s="6" t="s">
        <v>28</v>
      </c>
      <c r="F584" s="6" t="s">
        <v>42</v>
      </c>
      <c r="G584" s="6" t="s">
        <v>43</v>
      </c>
      <c r="H584" s="6" t="s">
        <v>19</v>
      </c>
      <c r="I584" s="8">
        <v>0.4</v>
      </c>
      <c r="J584" s="9">
        <v>4250</v>
      </c>
      <c r="K584" s="10">
        <f t="shared" si="4"/>
        <v>1700</v>
      </c>
      <c r="L584" s="10">
        <f t="shared" si="5"/>
        <v>595</v>
      </c>
      <c r="M584" s="11">
        <v>0.35000000000000003</v>
      </c>
      <c r="O584" s="16"/>
      <c r="P584" s="14"/>
      <c r="Q584" s="12"/>
      <c r="R584" s="13"/>
    </row>
    <row r="585" spans="1:18" ht="15.75" customHeight="1" x14ac:dyDescent="0.35">
      <c r="A585" s="1"/>
      <c r="B585" s="6" t="s">
        <v>27</v>
      </c>
      <c r="C585" s="6">
        <v>1128299</v>
      </c>
      <c r="D585" s="7">
        <v>44201</v>
      </c>
      <c r="E585" s="6" t="s">
        <v>28</v>
      </c>
      <c r="F585" s="6" t="s">
        <v>42</v>
      </c>
      <c r="G585" s="6" t="s">
        <v>43</v>
      </c>
      <c r="H585" s="6" t="s">
        <v>20</v>
      </c>
      <c r="I585" s="8">
        <v>0.4</v>
      </c>
      <c r="J585" s="9">
        <v>2750</v>
      </c>
      <c r="K585" s="10">
        <f t="shared" si="4"/>
        <v>1100</v>
      </c>
      <c r="L585" s="10">
        <f t="shared" si="5"/>
        <v>330</v>
      </c>
      <c r="M585" s="11">
        <v>0.3</v>
      </c>
      <c r="O585" s="16"/>
      <c r="P585" s="14"/>
      <c r="Q585" s="12"/>
      <c r="R585" s="13"/>
    </row>
    <row r="586" spans="1:18" ht="15.75" customHeight="1" x14ac:dyDescent="0.35">
      <c r="A586" s="1"/>
      <c r="B586" s="6" t="s">
        <v>27</v>
      </c>
      <c r="C586" s="6">
        <v>1128299</v>
      </c>
      <c r="D586" s="7">
        <v>44201</v>
      </c>
      <c r="E586" s="6" t="s">
        <v>28</v>
      </c>
      <c r="F586" s="6" t="s">
        <v>42</v>
      </c>
      <c r="G586" s="6" t="s">
        <v>43</v>
      </c>
      <c r="H586" s="6" t="s">
        <v>21</v>
      </c>
      <c r="I586" s="8">
        <v>0.45</v>
      </c>
      <c r="J586" s="9">
        <v>2250</v>
      </c>
      <c r="K586" s="10">
        <f t="shared" si="4"/>
        <v>1012.5</v>
      </c>
      <c r="L586" s="10">
        <f t="shared" si="5"/>
        <v>506.25</v>
      </c>
      <c r="M586" s="11">
        <v>0.5</v>
      </c>
      <c r="O586" s="16"/>
      <c r="P586" s="14"/>
      <c r="Q586" s="12"/>
      <c r="R586" s="13"/>
    </row>
    <row r="587" spans="1:18" ht="15.75" customHeight="1" x14ac:dyDescent="0.35">
      <c r="A587" s="1"/>
      <c r="B587" s="6" t="s">
        <v>27</v>
      </c>
      <c r="C587" s="6">
        <v>1128299</v>
      </c>
      <c r="D587" s="7">
        <v>44201</v>
      </c>
      <c r="E587" s="6" t="s">
        <v>28</v>
      </c>
      <c r="F587" s="6" t="s">
        <v>42</v>
      </c>
      <c r="G587" s="6" t="s">
        <v>43</v>
      </c>
      <c r="H587" s="6" t="s">
        <v>22</v>
      </c>
      <c r="I587" s="8">
        <v>0.4</v>
      </c>
      <c r="J587" s="9">
        <v>4750</v>
      </c>
      <c r="K587" s="10">
        <f t="shared" si="4"/>
        <v>1900</v>
      </c>
      <c r="L587" s="10">
        <f t="shared" si="5"/>
        <v>285.00000000000006</v>
      </c>
      <c r="M587" s="11">
        <v>0.15000000000000002</v>
      </c>
      <c r="O587" s="16"/>
      <c r="P587" s="14"/>
      <c r="Q587" s="12"/>
      <c r="R587" s="13"/>
    </row>
    <row r="588" spans="1:18" ht="15.75" customHeight="1" x14ac:dyDescent="0.35">
      <c r="A588" s="1"/>
      <c r="B588" s="6" t="s">
        <v>27</v>
      </c>
      <c r="C588" s="6">
        <v>1128299</v>
      </c>
      <c r="D588" s="7">
        <v>44232</v>
      </c>
      <c r="E588" s="6" t="s">
        <v>28</v>
      </c>
      <c r="F588" s="6" t="s">
        <v>42</v>
      </c>
      <c r="G588" s="6" t="s">
        <v>43</v>
      </c>
      <c r="H588" s="6" t="s">
        <v>17</v>
      </c>
      <c r="I588" s="8">
        <v>0.3</v>
      </c>
      <c r="J588" s="9">
        <v>5250</v>
      </c>
      <c r="K588" s="10">
        <f t="shared" si="4"/>
        <v>1575</v>
      </c>
      <c r="L588" s="10">
        <f t="shared" si="5"/>
        <v>551.25</v>
      </c>
      <c r="M588" s="11">
        <v>0.35000000000000003</v>
      </c>
      <c r="O588" s="16"/>
      <c r="P588" s="14"/>
      <c r="Q588" s="12"/>
      <c r="R588" s="13"/>
    </row>
    <row r="589" spans="1:18" ht="15.75" customHeight="1" x14ac:dyDescent="0.35">
      <c r="A589" s="1"/>
      <c r="B589" s="6" t="s">
        <v>27</v>
      </c>
      <c r="C589" s="6">
        <v>1128299</v>
      </c>
      <c r="D589" s="7">
        <v>44232</v>
      </c>
      <c r="E589" s="6" t="s">
        <v>28</v>
      </c>
      <c r="F589" s="6" t="s">
        <v>42</v>
      </c>
      <c r="G589" s="6" t="s">
        <v>43</v>
      </c>
      <c r="H589" s="6" t="s">
        <v>18</v>
      </c>
      <c r="I589" s="8">
        <v>0.4</v>
      </c>
      <c r="J589" s="9">
        <v>4250</v>
      </c>
      <c r="K589" s="10">
        <f t="shared" si="4"/>
        <v>1700</v>
      </c>
      <c r="L589" s="10">
        <f t="shared" si="5"/>
        <v>340</v>
      </c>
      <c r="M589" s="11">
        <v>0.2</v>
      </c>
      <c r="O589" s="16"/>
      <c r="P589" s="14"/>
      <c r="Q589" s="12"/>
      <c r="R589" s="13"/>
    </row>
    <row r="590" spans="1:18" ht="15.75" customHeight="1" x14ac:dyDescent="0.35">
      <c r="A590" s="1"/>
      <c r="B590" s="6" t="s">
        <v>27</v>
      </c>
      <c r="C590" s="6">
        <v>1128299</v>
      </c>
      <c r="D590" s="7">
        <v>44232</v>
      </c>
      <c r="E590" s="6" t="s">
        <v>28</v>
      </c>
      <c r="F590" s="6" t="s">
        <v>42</v>
      </c>
      <c r="G590" s="6" t="s">
        <v>43</v>
      </c>
      <c r="H590" s="6" t="s">
        <v>19</v>
      </c>
      <c r="I590" s="8">
        <v>0.4</v>
      </c>
      <c r="J590" s="9">
        <v>4250</v>
      </c>
      <c r="K590" s="10">
        <f t="shared" si="4"/>
        <v>1700</v>
      </c>
      <c r="L590" s="10">
        <f t="shared" si="5"/>
        <v>595</v>
      </c>
      <c r="M590" s="11">
        <v>0.35000000000000003</v>
      </c>
      <c r="O590" s="16"/>
      <c r="P590" s="14"/>
      <c r="Q590" s="12"/>
      <c r="R590" s="13"/>
    </row>
    <row r="591" spans="1:18" ht="15.75" customHeight="1" x14ac:dyDescent="0.35">
      <c r="A591" s="1"/>
      <c r="B591" s="6" t="s">
        <v>27</v>
      </c>
      <c r="C591" s="6">
        <v>1128299</v>
      </c>
      <c r="D591" s="7">
        <v>44232</v>
      </c>
      <c r="E591" s="6" t="s">
        <v>28</v>
      </c>
      <c r="F591" s="6" t="s">
        <v>42</v>
      </c>
      <c r="G591" s="6" t="s">
        <v>43</v>
      </c>
      <c r="H591" s="6" t="s">
        <v>20</v>
      </c>
      <c r="I591" s="8">
        <v>0.4</v>
      </c>
      <c r="J591" s="9">
        <v>2750</v>
      </c>
      <c r="K591" s="10">
        <f t="shared" si="4"/>
        <v>1100</v>
      </c>
      <c r="L591" s="10">
        <f t="shared" si="5"/>
        <v>330</v>
      </c>
      <c r="M591" s="11">
        <v>0.3</v>
      </c>
      <c r="O591" s="16"/>
      <c r="P591" s="14"/>
      <c r="Q591" s="12"/>
      <c r="R591" s="13"/>
    </row>
    <row r="592" spans="1:18" ht="15.75" customHeight="1" x14ac:dyDescent="0.35">
      <c r="A592" s="1"/>
      <c r="B592" s="6" t="s">
        <v>27</v>
      </c>
      <c r="C592" s="6">
        <v>1128299</v>
      </c>
      <c r="D592" s="7">
        <v>44232</v>
      </c>
      <c r="E592" s="6" t="s">
        <v>28</v>
      </c>
      <c r="F592" s="6" t="s">
        <v>42</v>
      </c>
      <c r="G592" s="6" t="s">
        <v>43</v>
      </c>
      <c r="H592" s="6" t="s">
        <v>21</v>
      </c>
      <c r="I592" s="8">
        <v>0.45</v>
      </c>
      <c r="J592" s="9">
        <v>2000</v>
      </c>
      <c r="K592" s="10">
        <f t="shared" si="4"/>
        <v>900</v>
      </c>
      <c r="L592" s="10">
        <f t="shared" si="5"/>
        <v>450</v>
      </c>
      <c r="M592" s="11">
        <v>0.5</v>
      </c>
      <c r="O592" s="16"/>
      <c r="P592" s="14"/>
      <c r="Q592" s="12"/>
      <c r="R592" s="13"/>
    </row>
    <row r="593" spans="1:18" ht="15.75" customHeight="1" x14ac:dyDescent="0.35">
      <c r="A593" s="1"/>
      <c r="B593" s="6" t="s">
        <v>27</v>
      </c>
      <c r="C593" s="6">
        <v>1128299</v>
      </c>
      <c r="D593" s="7">
        <v>44232</v>
      </c>
      <c r="E593" s="6" t="s">
        <v>28</v>
      </c>
      <c r="F593" s="6" t="s">
        <v>42</v>
      </c>
      <c r="G593" s="6" t="s">
        <v>43</v>
      </c>
      <c r="H593" s="6" t="s">
        <v>22</v>
      </c>
      <c r="I593" s="8">
        <v>0.4</v>
      </c>
      <c r="J593" s="9">
        <v>4000</v>
      </c>
      <c r="K593" s="10">
        <f t="shared" si="4"/>
        <v>1600</v>
      </c>
      <c r="L593" s="10">
        <f t="shared" si="5"/>
        <v>240.00000000000003</v>
      </c>
      <c r="M593" s="11">
        <v>0.15000000000000002</v>
      </c>
      <c r="O593" s="16"/>
      <c r="P593" s="14"/>
      <c r="Q593" s="12"/>
      <c r="R593" s="13"/>
    </row>
    <row r="594" spans="1:18" ht="15.75" customHeight="1" x14ac:dyDescent="0.35">
      <c r="A594" s="1"/>
      <c r="B594" s="6" t="s">
        <v>27</v>
      </c>
      <c r="C594" s="6">
        <v>1128299</v>
      </c>
      <c r="D594" s="7">
        <v>44259</v>
      </c>
      <c r="E594" s="6" t="s">
        <v>28</v>
      </c>
      <c r="F594" s="6" t="s">
        <v>42</v>
      </c>
      <c r="G594" s="6" t="s">
        <v>43</v>
      </c>
      <c r="H594" s="6" t="s">
        <v>17</v>
      </c>
      <c r="I594" s="8">
        <v>0.4</v>
      </c>
      <c r="J594" s="9">
        <v>5500</v>
      </c>
      <c r="K594" s="10">
        <f t="shared" si="4"/>
        <v>2200</v>
      </c>
      <c r="L594" s="10">
        <f t="shared" si="5"/>
        <v>770.00000000000011</v>
      </c>
      <c r="M594" s="11">
        <v>0.35000000000000003</v>
      </c>
      <c r="O594" s="16"/>
      <c r="P594" s="14"/>
      <c r="Q594" s="12"/>
      <c r="R594" s="13"/>
    </row>
    <row r="595" spans="1:18" ht="15.75" customHeight="1" x14ac:dyDescent="0.35">
      <c r="A595" s="1"/>
      <c r="B595" s="6" t="s">
        <v>27</v>
      </c>
      <c r="C595" s="6">
        <v>1128299</v>
      </c>
      <c r="D595" s="7">
        <v>44259</v>
      </c>
      <c r="E595" s="6" t="s">
        <v>28</v>
      </c>
      <c r="F595" s="6" t="s">
        <v>42</v>
      </c>
      <c r="G595" s="6" t="s">
        <v>43</v>
      </c>
      <c r="H595" s="6" t="s">
        <v>18</v>
      </c>
      <c r="I595" s="8">
        <v>0.49999999999999994</v>
      </c>
      <c r="J595" s="9">
        <v>4000</v>
      </c>
      <c r="K595" s="10">
        <f t="shared" si="4"/>
        <v>1999.9999999999998</v>
      </c>
      <c r="L595" s="10">
        <f t="shared" si="5"/>
        <v>400</v>
      </c>
      <c r="M595" s="11">
        <v>0.2</v>
      </c>
      <c r="O595" s="16"/>
      <c r="P595" s="14"/>
      <c r="Q595" s="12"/>
      <c r="R595" s="13"/>
    </row>
    <row r="596" spans="1:18" ht="15.75" customHeight="1" x14ac:dyDescent="0.35">
      <c r="A596" s="1"/>
      <c r="B596" s="6" t="s">
        <v>27</v>
      </c>
      <c r="C596" s="6">
        <v>1128299</v>
      </c>
      <c r="D596" s="7">
        <v>44259</v>
      </c>
      <c r="E596" s="6" t="s">
        <v>28</v>
      </c>
      <c r="F596" s="6" t="s">
        <v>42</v>
      </c>
      <c r="G596" s="6" t="s">
        <v>43</v>
      </c>
      <c r="H596" s="6" t="s">
        <v>19</v>
      </c>
      <c r="I596" s="8">
        <v>0.54999999999999993</v>
      </c>
      <c r="J596" s="9">
        <v>4000</v>
      </c>
      <c r="K596" s="10">
        <f t="shared" si="4"/>
        <v>2199.9999999999995</v>
      </c>
      <c r="L596" s="10">
        <f t="shared" si="5"/>
        <v>769.99999999999989</v>
      </c>
      <c r="M596" s="11">
        <v>0.35000000000000003</v>
      </c>
      <c r="O596" s="16"/>
      <c r="P596" s="14"/>
      <c r="Q596" s="12"/>
      <c r="R596" s="13"/>
    </row>
    <row r="597" spans="1:18" ht="15.75" customHeight="1" x14ac:dyDescent="0.35">
      <c r="A597" s="1"/>
      <c r="B597" s="6" t="s">
        <v>27</v>
      </c>
      <c r="C597" s="6">
        <v>1128299</v>
      </c>
      <c r="D597" s="7">
        <v>44259</v>
      </c>
      <c r="E597" s="6" t="s">
        <v>28</v>
      </c>
      <c r="F597" s="6" t="s">
        <v>42</v>
      </c>
      <c r="G597" s="6" t="s">
        <v>43</v>
      </c>
      <c r="H597" s="6" t="s">
        <v>20</v>
      </c>
      <c r="I597" s="8">
        <v>0.54999999999999993</v>
      </c>
      <c r="J597" s="9">
        <v>3000</v>
      </c>
      <c r="K597" s="10">
        <f t="shared" si="4"/>
        <v>1649.9999999999998</v>
      </c>
      <c r="L597" s="10">
        <f t="shared" si="5"/>
        <v>494.99999999999989</v>
      </c>
      <c r="M597" s="11">
        <v>0.3</v>
      </c>
      <c r="O597" s="16"/>
      <c r="P597" s="14"/>
      <c r="Q597" s="12"/>
      <c r="R597" s="13"/>
    </row>
    <row r="598" spans="1:18" ht="15.75" customHeight="1" x14ac:dyDescent="0.35">
      <c r="A598" s="1"/>
      <c r="B598" s="6" t="s">
        <v>27</v>
      </c>
      <c r="C598" s="6">
        <v>1128299</v>
      </c>
      <c r="D598" s="7">
        <v>44259</v>
      </c>
      <c r="E598" s="6" t="s">
        <v>28</v>
      </c>
      <c r="F598" s="6" t="s">
        <v>42</v>
      </c>
      <c r="G598" s="6" t="s">
        <v>43</v>
      </c>
      <c r="H598" s="6" t="s">
        <v>21</v>
      </c>
      <c r="I598" s="8">
        <v>0.6</v>
      </c>
      <c r="J598" s="9">
        <v>1500</v>
      </c>
      <c r="K598" s="10">
        <f t="shared" si="4"/>
        <v>900</v>
      </c>
      <c r="L598" s="10">
        <f t="shared" si="5"/>
        <v>450</v>
      </c>
      <c r="M598" s="11">
        <v>0.5</v>
      </c>
      <c r="O598" s="16"/>
      <c r="P598" s="14"/>
      <c r="Q598" s="12"/>
      <c r="R598" s="13"/>
    </row>
    <row r="599" spans="1:18" ht="15.75" customHeight="1" x14ac:dyDescent="0.35">
      <c r="A599" s="1"/>
      <c r="B599" s="6" t="s">
        <v>27</v>
      </c>
      <c r="C599" s="6">
        <v>1128299</v>
      </c>
      <c r="D599" s="7">
        <v>44259</v>
      </c>
      <c r="E599" s="6" t="s">
        <v>28</v>
      </c>
      <c r="F599" s="6" t="s">
        <v>42</v>
      </c>
      <c r="G599" s="6" t="s">
        <v>43</v>
      </c>
      <c r="H599" s="6" t="s">
        <v>22</v>
      </c>
      <c r="I599" s="8">
        <v>0.54999999999999993</v>
      </c>
      <c r="J599" s="9">
        <v>3500</v>
      </c>
      <c r="K599" s="10">
        <f t="shared" si="4"/>
        <v>1924.9999999999998</v>
      </c>
      <c r="L599" s="10">
        <f t="shared" si="5"/>
        <v>288.75</v>
      </c>
      <c r="M599" s="11">
        <v>0.15000000000000002</v>
      </c>
      <c r="O599" s="16"/>
      <c r="P599" s="14"/>
      <c r="Q599" s="12"/>
      <c r="R599" s="13"/>
    </row>
    <row r="600" spans="1:18" ht="15.75" customHeight="1" x14ac:dyDescent="0.35">
      <c r="A600" s="1"/>
      <c r="B600" s="6" t="s">
        <v>27</v>
      </c>
      <c r="C600" s="6">
        <v>1128299</v>
      </c>
      <c r="D600" s="7">
        <v>44291</v>
      </c>
      <c r="E600" s="6" t="s">
        <v>28</v>
      </c>
      <c r="F600" s="6" t="s">
        <v>42</v>
      </c>
      <c r="G600" s="6" t="s">
        <v>43</v>
      </c>
      <c r="H600" s="6" t="s">
        <v>17</v>
      </c>
      <c r="I600" s="8">
        <v>0.6</v>
      </c>
      <c r="J600" s="9">
        <v>5250</v>
      </c>
      <c r="K600" s="10">
        <f t="shared" si="4"/>
        <v>3150</v>
      </c>
      <c r="L600" s="10">
        <f t="shared" si="5"/>
        <v>1102.5</v>
      </c>
      <c r="M600" s="11">
        <v>0.35000000000000003</v>
      </c>
      <c r="O600" s="16"/>
      <c r="P600" s="14"/>
      <c r="Q600" s="12"/>
      <c r="R600" s="13"/>
    </row>
    <row r="601" spans="1:18" ht="15.75" customHeight="1" x14ac:dyDescent="0.35">
      <c r="A601" s="1"/>
      <c r="B601" s="6" t="s">
        <v>27</v>
      </c>
      <c r="C601" s="6">
        <v>1128299</v>
      </c>
      <c r="D601" s="7">
        <v>44291</v>
      </c>
      <c r="E601" s="6" t="s">
        <v>28</v>
      </c>
      <c r="F601" s="6" t="s">
        <v>42</v>
      </c>
      <c r="G601" s="6" t="s">
        <v>43</v>
      </c>
      <c r="H601" s="6" t="s">
        <v>18</v>
      </c>
      <c r="I601" s="8">
        <v>0.65</v>
      </c>
      <c r="J601" s="9">
        <v>3250</v>
      </c>
      <c r="K601" s="10">
        <f t="shared" si="4"/>
        <v>2112.5</v>
      </c>
      <c r="L601" s="10">
        <f t="shared" si="5"/>
        <v>422.5</v>
      </c>
      <c r="M601" s="11">
        <v>0.2</v>
      </c>
      <c r="O601" s="16"/>
      <c r="P601" s="14"/>
      <c r="Q601" s="12"/>
      <c r="R601" s="13"/>
    </row>
    <row r="602" spans="1:18" ht="15.75" customHeight="1" x14ac:dyDescent="0.35">
      <c r="A602" s="1"/>
      <c r="B602" s="6" t="s">
        <v>27</v>
      </c>
      <c r="C602" s="6">
        <v>1128299</v>
      </c>
      <c r="D602" s="7">
        <v>44291</v>
      </c>
      <c r="E602" s="6" t="s">
        <v>28</v>
      </c>
      <c r="F602" s="6" t="s">
        <v>42</v>
      </c>
      <c r="G602" s="6" t="s">
        <v>43</v>
      </c>
      <c r="H602" s="6" t="s">
        <v>19</v>
      </c>
      <c r="I602" s="8">
        <v>0.65</v>
      </c>
      <c r="J602" s="9">
        <v>3750</v>
      </c>
      <c r="K602" s="10">
        <f t="shared" si="4"/>
        <v>2437.5</v>
      </c>
      <c r="L602" s="10">
        <f t="shared" si="5"/>
        <v>853.12500000000011</v>
      </c>
      <c r="M602" s="11">
        <v>0.35000000000000003</v>
      </c>
      <c r="O602" s="16"/>
      <c r="P602" s="14"/>
      <c r="Q602" s="12"/>
      <c r="R602" s="13"/>
    </row>
    <row r="603" spans="1:18" ht="15.75" customHeight="1" x14ac:dyDescent="0.35">
      <c r="A603" s="1"/>
      <c r="B603" s="6" t="s">
        <v>27</v>
      </c>
      <c r="C603" s="6">
        <v>1128299</v>
      </c>
      <c r="D603" s="7">
        <v>44291</v>
      </c>
      <c r="E603" s="6" t="s">
        <v>28</v>
      </c>
      <c r="F603" s="6" t="s">
        <v>42</v>
      </c>
      <c r="G603" s="6" t="s">
        <v>43</v>
      </c>
      <c r="H603" s="6" t="s">
        <v>20</v>
      </c>
      <c r="I603" s="8">
        <v>0.6</v>
      </c>
      <c r="J603" s="9">
        <v>2750</v>
      </c>
      <c r="K603" s="10">
        <f t="shared" si="4"/>
        <v>1650</v>
      </c>
      <c r="L603" s="10">
        <f t="shared" si="5"/>
        <v>495</v>
      </c>
      <c r="M603" s="11">
        <v>0.3</v>
      </c>
      <c r="O603" s="16"/>
      <c r="P603" s="14"/>
      <c r="Q603" s="12"/>
      <c r="R603" s="13"/>
    </row>
    <row r="604" spans="1:18" ht="15.75" customHeight="1" x14ac:dyDescent="0.35">
      <c r="A604" s="1"/>
      <c r="B604" s="6" t="s">
        <v>27</v>
      </c>
      <c r="C604" s="6">
        <v>1128299</v>
      </c>
      <c r="D604" s="7">
        <v>44291</v>
      </c>
      <c r="E604" s="6" t="s">
        <v>28</v>
      </c>
      <c r="F604" s="6" t="s">
        <v>42</v>
      </c>
      <c r="G604" s="6" t="s">
        <v>43</v>
      </c>
      <c r="H604" s="6" t="s">
        <v>21</v>
      </c>
      <c r="I604" s="8">
        <v>0.65</v>
      </c>
      <c r="J604" s="9">
        <v>1750</v>
      </c>
      <c r="K604" s="10">
        <f t="shared" si="4"/>
        <v>1137.5</v>
      </c>
      <c r="L604" s="10">
        <f t="shared" si="5"/>
        <v>568.75</v>
      </c>
      <c r="M604" s="11">
        <v>0.5</v>
      </c>
      <c r="O604" s="16"/>
      <c r="P604" s="14"/>
      <c r="Q604" s="12"/>
      <c r="R604" s="13"/>
    </row>
    <row r="605" spans="1:18" ht="15.75" customHeight="1" x14ac:dyDescent="0.35">
      <c r="A605" s="1"/>
      <c r="B605" s="6" t="s">
        <v>27</v>
      </c>
      <c r="C605" s="6">
        <v>1128299</v>
      </c>
      <c r="D605" s="7">
        <v>44291</v>
      </c>
      <c r="E605" s="6" t="s">
        <v>28</v>
      </c>
      <c r="F605" s="6" t="s">
        <v>42</v>
      </c>
      <c r="G605" s="6" t="s">
        <v>43</v>
      </c>
      <c r="H605" s="6" t="s">
        <v>22</v>
      </c>
      <c r="I605" s="8">
        <v>0.8</v>
      </c>
      <c r="J605" s="9">
        <v>3250</v>
      </c>
      <c r="K605" s="10">
        <f t="shared" si="4"/>
        <v>2600</v>
      </c>
      <c r="L605" s="10">
        <f t="shared" si="5"/>
        <v>390.00000000000006</v>
      </c>
      <c r="M605" s="11">
        <v>0.15000000000000002</v>
      </c>
      <c r="O605" s="16"/>
      <c r="P605" s="14"/>
      <c r="Q605" s="12"/>
      <c r="R605" s="13"/>
    </row>
    <row r="606" spans="1:18" ht="15.75" customHeight="1" x14ac:dyDescent="0.35">
      <c r="A606" s="1"/>
      <c r="B606" s="6" t="s">
        <v>27</v>
      </c>
      <c r="C606" s="6">
        <v>1128299</v>
      </c>
      <c r="D606" s="7">
        <v>44322</v>
      </c>
      <c r="E606" s="6" t="s">
        <v>28</v>
      </c>
      <c r="F606" s="6" t="s">
        <v>42</v>
      </c>
      <c r="G606" s="6" t="s">
        <v>43</v>
      </c>
      <c r="H606" s="6" t="s">
        <v>17</v>
      </c>
      <c r="I606" s="8">
        <v>0.6</v>
      </c>
      <c r="J606" s="9">
        <v>5250</v>
      </c>
      <c r="K606" s="10">
        <f t="shared" si="4"/>
        <v>3150</v>
      </c>
      <c r="L606" s="10">
        <f t="shared" si="5"/>
        <v>1575</v>
      </c>
      <c r="M606" s="11">
        <v>0.5</v>
      </c>
      <c r="O606" s="16"/>
      <c r="P606" s="14"/>
      <c r="Q606" s="12"/>
      <c r="R606" s="13"/>
    </row>
    <row r="607" spans="1:18" ht="15.75" customHeight="1" x14ac:dyDescent="0.35">
      <c r="A607" s="1"/>
      <c r="B607" s="6" t="s">
        <v>27</v>
      </c>
      <c r="C607" s="6">
        <v>1128299</v>
      </c>
      <c r="D607" s="7">
        <v>44322</v>
      </c>
      <c r="E607" s="6" t="s">
        <v>28</v>
      </c>
      <c r="F607" s="6" t="s">
        <v>42</v>
      </c>
      <c r="G607" s="6" t="s">
        <v>43</v>
      </c>
      <c r="H607" s="6" t="s">
        <v>18</v>
      </c>
      <c r="I607" s="8">
        <v>0.65</v>
      </c>
      <c r="J607" s="9">
        <v>3750</v>
      </c>
      <c r="K607" s="10">
        <f t="shared" si="4"/>
        <v>2437.5</v>
      </c>
      <c r="L607" s="10">
        <f t="shared" si="5"/>
        <v>853.125</v>
      </c>
      <c r="M607" s="11">
        <v>0.35</v>
      </c>
      <c r="O607" s="16"/>
      <c r="P607" s="14"/>
      <c r="Q607" s="12"/>
      <c r="R607" s="13"/>
    </row>
    <row r="608" spans="1:18" ht="15.75" customHeight="1" x14ac:dyDescent="0.35">
      <c r="A608" s="1"/>
      <c r="B608" s="6" t="s">
        <v>27</v>
      </c>
      <c r="C608" s="6">
        <v>1128299</v>
      </c>
      <c r="D608" s="7">
        <v>44322</v>
      </c>
      <c r="E608" s="6" t="s">
        <v>28</v>
      </c>
      <c r="F608" s="6" t="s">
        <v>42</v>
      </c>
      <c r="G608" s="6" t="s">
        <v>43</v>
      </c>
      <c r="H608" s="6" t="s">
        <v>19</v>
      </c>
      <c r="I608" s="8">
        <v>0.65</v>
      </c>
      <c r="J608" s="9">
        <v>3750</v>
      </c>
      <c r="K608" s="10">
        <f t="shared" si="4"/>
        <v>2437.5</v>
      </c>
      <c r="L608" s="10">
        <f t="shared" si="5"/>
        <v>1218.75</v>
      </c>
      <c r="M608" s="11">
        <v>0.5</v>
      </c>
      <c r="O608" s="16"/>
      <c r="P608" s="14"/>
      <c r="Q608" s="12"/>
      <c r="R608" s="13"/>
    </row>
    <row r="609" spans="1:18" ht="15.75" customHeight="1" x14ac:dyDescent="0.35">
      <c r="A609" s="1"/>
      <c r="B609" s="6" t="s">
        <v>27</v>
      </c>
      <c r="C609" s="6">
        <v>1128299</v>
      </c>
      <c r="D609" s="7">
        <v>44322</v>
      </c>
      <c r="E609" s="6" t="s">
        <v>28</v>
      </c>
      <c r="F609" s="6" t="s">
        <v>42</v>
      </c>
      <c r="G609" s="6" t="s">
        <v>43</v>
      </c>
      <c r="H609" s="6" t="s">
        <v>20</v>
      </c>
      <c r="I609" s="8">
        <v>0.6</v>
      </c>
      <c r="J609" s="9">
        <v>2750</v>
      </c>
      <c r="K609" s="10">
        <f t="shared" si="4"/>
        <v>1650</v>
      </c>
      <c r="L609" s="10">
        <f t="shared" si="5"/>
        <v>742.49999999999989</v>
      </c>
      <c r="M609" s="11">
        <v>0.44999999999999996</v>
      </c>
      <c r="O609" s="16"/>
      <c r="P609" s="14"/>
      <c r="Q609" s="12"/>
      <c r="R609" s="13"/>
    </row>
    <row r="610" spans="1:18" ht="15.75" customHeight="1" x14ac:dyDescent="0.35">
      <c r="A610" s="1"/>
      <c r="B610" s="6" t="s">
        <v>27</v>
      </c>
      <c r="C610" s="6">
        <v>1128299</v>
      </c>
      <c r="D610" s="7">
        <v>44322</v>
      </c>
      <c r="E610" s="6" t="s">
        <v>28</v>
      </c>
      <c r="F610" s="6" t="s">
        <v>42</v>
      </c>
      <c r="G610" s="6" t="s">
        <v>43</v>
      </c>
      <c r="H610" s="6" t="s">
        <v>21</v>
      </c>
      <c r="I610" s="8">
        <v>0.65</v>
      </c>
      <c r="J610" s="9">
        <v>1750</v>
      </c>
      <c r="K610" s="10">
        <f t="shared" si="4"/>
        <v>1137.5</v>
      </c>
      <c r="L610" s="10">
        <f t="shared" si="5"/>
        <v>739.37500000000011</v>
      </c>
      <c r="M610" s="11">
        <v>0.65000000000000013</v>
      </c>
      <c r="O610" s="16"/>
      <c r="P610" s="14"/>
      <c r="Q610" s="12"/>
      <c r="R610" s="13"/>
    </row>
    <row r="611" spans="1:18" ht="15.75" customHeight="1" x14ac:dyDescent="0.35">
      <c r="A611" s="1"/>
      <c r="B611" s="6" t="s">
        <v>27</v>
      </c>
      <c r="C611" s="6">
        <v>1128299</v>
      </c>
      <c r="D611" s="7">
        <v>44322</v>
      </c>
      <c r="E611" s="6" t="s">
        <v>28</v>
      </c>
      <c r="F611" s="6" t="s">
        <v>42</v>
      </c>
      <c r="G611" s="6" t="s">
        <v>43</v>
      </c>
      <c r="H611" s="6" t="s">
        <v>22</v>
      </c>
      <c r="I611" s="8">
        <v>0.8</v>
      </c>
      <c r="J611" s="9">
        <v>4750</v>
      </c>
      <c r="K611" s="10">
        <f t="shared" si="4"/>
        <v>3800</v>
      </c>
      <c r="L611" s="10">
        <f t="shared" si="5"/>
        <v>1140</v>
      </c>
      <c r="M611" s="11">
        <v>0.3</v>
      </c>
      <c r="O611" s="16"/>
      <c r="P611" s="14"/>
      <c r="Q611" s="12"/>
      <c r="R611" s="13"/>
    </row>
    <row r="612" spans="1:18" ht="15.75" customHeight="1" x14ac:dyDescent="0.35">
      <c r="A612" s="1"/>
      <c r="B612" s="6" t="s">
        <v>27</v>
      </c>
      <c r="C612" s="6">
        <v>1128299</v>
      </c>
      <c r="D612" s="7">
        <v>44352</v>
      </c>
      <c r="E612" s="6" t="s">
        <v>28</v>
      </c>
      <c r="F612" s="6" t="s">
        <v>42</v>
      </c>
      <c r="G612" s="6" t="s">
        <v>43</v>
      </c>
      <c r="H612" s="6" t="s">
        <v>17</v>
      </c>
      <c r="I612" s="8">
        <v>0.6</v>
      </c>
      <c r="J612" s="9">
        <v>7250</v>
      </c>
      <c r="K612" s="10">
        <f t="shared" si="4"/>
        <v>4350</v>
      </c>
      <c r="L612" s="10">
        <f t="shared" si="5"/>
        <v>2175</v>
      </c>
      <c r="M612" s="11">
        <v>0.5</v>
      </c>
      <c r="O612" s="16"/>
      <c r="P612" s="14"/>
      <c r="Q612" s="12"/>
      <c r="R612" s="13"/>
    </row>
    <row r="613" spans="1:18" ht="15.75" customHeight="1" x14ac:dyDescent="0.35">
      <c r="A613" s="1"/>
      <c r="B613" s="6" t="s">
        <v>27</v>
      </c>
      <c r="C613" s="6">
        <v>1128299</v>
      </c>
      <c r="D613" s="7">
        <v>44352</v>
      </c>
      <c r="E613" s="6" t="s">
        <v>28</v>
      </c>
      <c r="F613" s="6" t="s">
        <v>42</v>
      </c>
      <c r="G613" s="6" t="s">
        <v>43</v>
      </c>
      <c r="H613" s="6" t="s">
        <v>18</v>
      </c>
      <c r="I613" s="8">
        <v>0.65</v>
      </c>
      <c r="J613" s="9">
        <v>5750</v>
      </c>
      <c r="K613" s="10">
        <f t="shared" si="4"/>
        <v>3737.5</v>
      </c>
      <c r="L613" s="10">
        <f t="shared" si="5"/>
        <v>1308.125</v>
      </c>
      <c r="M613" s="11">
        <v>0.35</v>
      </c>
      <c r="O613" s="16"/>
      <c r="P613" s="14"/>
      <c r="Q613" s="12"/>
      <c r="R613" s="13"/>
    </row>
    <row r="614" spans="1:18" ht="15.75" customHeight="1" x14ac:dyDescent="0.35">
      <c r="A614" s="1"/>
      <c r="B614" s="6" t="s">
        <v>27</v>
      </c>
      <c r="C614" s="6">
        <v>1128299</v>
      </c>
      <c r="D614" s="7">
        <v>44352</v>
      </c>
      <c r="E614" s="6" t="s">
        <v>28</v>
      </c>
      <c r="F614" s="6" t="s">
        <v>42</v>
      </c>
      <c r="G614" s="6" t="s">
        <v>43</v>
      </c>
      <c r="H614" s="6" t="s">
        <v>19</v>
      </c>
      <c r="I614" s="8">
        <v>0.65</v>
      </c>
      <c r="J614" s="9">
        <v>5750</v>
      </c>
      <c r="K614" s="10">
        <f t="shared" si="4"/>
        <v>3737.5</v>
      </c>
      <c r="L614" s="10">
        <f t="shared" si="5"/>
        <v>1868.75</v>
      </c>
      <c r="M614" s="11">
        <v>0.5</v>
      </c>
      <c r="O614" s="16"/>
      <c r="P614" s="14"/>
      <c r="Q614" s="12"/>
      <c r="R614" s="13"/>
    </row>
    <row r="615" spans="1:18" ht="15.75" customHeight="1" x14ac:dyDescent="0.35">
      <c r="A615" s="1"/>
      <c r="B615" s="6" t="s">
        <v>27</v>
      </c>
      <c r="C615" s="6">
        <v>1128299</v>
      </c>
      <c r="D615" s="7">
        <v>44352</v>
      </c>
      <c r="E615" s="6" t="s">
        <v>28</v>
      </c>
      <c r="F615" s="6" t="s">
        <v>42</v>
      </c>
      <c r="G615" s="6" t="s">
        <v>43</v>
      </c>
      <c r="H615" s="6" t="s">
        <v>20</v>
      </c>
      <c r="I615" s="8">
        <v>0.65</v>
      </c>
      <c r="J615" s="9">
        <v>4500</v>
      </c>
      <c r="K615" s="10">
        <f t="shared" si="4"/>
        <v>2925</v>
      </c>
      <c r="L615" s="10">
        <f t="shared" si="5"/>
        <v>1316.2499999999998</v>
      </c>
      <c r="M615" s="11">
        <v>0.44999999999999996</v>
      </c>
      <c r="O615" s="16"/>
      <c r="P615" s="14"/>
      <c r="Q615" s="12"/>
      <c r="R615" s="13"/>
    </row>
    <row r="616" spans="1:18" ht="15.75" customHeight="1" x14ac:dyDescent="0.35">
      <c r="A616" s="1"/>
      <c r="B616" s="6" t="s">
        <v>27</v>
      </c>
      <c r="C616" s="6">
        <v>1128299</v>
      </c>
      <c r="D616" s="7">
        <v>44352</v>
      </c>
      <c r="E616" s="6" t="s">
        <v>28</v>
      </c>
      <c r="F616" s="6" t="s">
        <v>42</v>
      </c>
      <c r="G616" s="6" t="s">
        <v>43</v>
      </c>
      <c r="H616" s="6" t="s">
        <v>21</v>
      </c>
      <c r="I616" s="8">
        <v>0.70000000000000007</v>
      </c>
      <c r="J616" s="9">
        <v>3250</v>
      </c>
      <c r="K616" s="10">
        <f t="shared" si="4"/>
        <v>2275</v>
      </c>
      <c r="L616" s="10">
        <f t="shared" si="5"/>
        <v>1478.7500000000002</v>
      </c>
      <c r="M616" s="11">
        <v>0.65000000000000013</v>
      </c>
      <c r="O616" s="16"/>
      <c r="P616" s="14"/>
      <c r="Q616" s="12"/>
      <c r="R616" s="13"/>
    </row>
    <row r="617" spans="1:18" ht="15.75" customHeight="1" x14ac:dyDescent="0.35">
      <c r="A617" s="1"/>
      <c r="B617" s="6" t="s">
        <v>27</v>
      </c>
      <c r="C617" s="6">
        <v>1128299</v>
      </c>
      <c r="D617" s="7">
        <v>44352</v>
      </c>
      <c r="E617" s="6" t="s">
        <v>28</v>
      </c>
      <c r="F617" s="6" t="s">
        <v>42</v>
      </c>
      <c r="G617" s="6" t="s">
        <v>43</v>
      </c>
      <c r="H617" s="6" t="s">
        <v>22</v>
      </c>
      <c r="I617" s="8">
        <v>0.85000000000000009</v>
      </c>
      <c r="J617" s="9">
        <v>6250</v>
      </c>
      <c r="K617" s="10">
        <f t="shared" si="4"/>
        <v>5312.5000000000009</v>
      </c>
      <c r="L617" s="10">
        <f t="shared" si="5"/>
        <v>1593.7500000000002</v>
      </c>
      <c r="M617" s="11">
        <v>0.3</v>
      </c>
      <c r="O617" s="16"/>
      <c r="P617" s="14"/>
      <c r="Q617" s="12"/>
      <c r="R617" s="13"/>
    </row>
    <row r="618" spans="1:18" ht="15.75" customHeight="1" x14ac:dyDescent="0.35">
      <c r="A618" s="1"/>
      <c r="B618" s="6" t="s">
        <v>27</v>
      </c>
      <c r="C618" s="6">
        <v>1128299</v>
      </c>
      <c r="D618" s="7">
        <v>44381</v>
      </c>
      <c r="E618" s="6" t="s">
        <v>28</v>
      </c>
      <c r="F618" s="6" t="s">
        <v>42</v>
      </c>
      <c r="G618" s="6" t="s">
        <v>43</v>
      </c>
      <c r="H618" s="6" t="s">
        <v>17</v>
      </c>
      <c r="I618" s="8">
        <v>0.65</v>
      </c>
      <c r="J618" s="9">
        <v>7750</v>
      </c>
      <c r="K618" s="10">
        <f t="shared" si="4"/>
        <v>5037.5</v>
      </c>
      <c r="L618" s="10">
        <f t="shared" si="5"/>
        <v>2266.875</v>
      </c>
      <c r="M618" s="11">
        <v>0.45</v>
      </c>
      <c r="O618" s="16"/>
      <c r="P618" s="14"/>
      <c r="Q618" s="12"/>
      <c r="R618" s="13"/>
    </row>
    <row r="619" spans="1:18" ht="15.75" customHeight="1" x14ac:dyDescent="0.35">
      <c r="A619" s="1"/>
      <c r="B619" s="6" t="s">
        <v>27</v>
      </c>
      <c r="C619" s="6">
        <v>1128299</v>
      </c>
      <c r="D619" s="7">
        <v>44381</v>
      </c>
      <c r="E619" s="6" t="s">
        <v>28</v>
      </c>
      <c r="F619" s="6" t="s">
        <v>42</v>
      </c>
      <c r="G619" s="6" t="s">
        <v>43</v>
      </c>
      <c r="H619" s="6" t="s">
        <v>18</v>
      </c>
      <c r="I619" s="8">
        <v>0.70000000000000007</v>
      </c>
      <c r="J619" s="9">
        <v>6250</v>
      </c>
      <c r="K619" s="10">
        <f t="shared" si="4"/>
        <v>4375</v>
      </c>
      <c r="L619" s="10">
        <f t="shared" si="5"/>
        <v>1312.5</v>
      </c>
      <c r="M619" s="11">
        <v>0.3</v>
      </c>
      <c r="O619" s="16"/>
      <c r="P619" s="14"/>
      <c r="Q619" s="12"/>
      <c r="R619" s="13"/>
    </row>
    <row r="620" spans="1:18" ht="15.75" customHeight="1" x14ac:dyDescent="0.35">
      <c r="A620" s="1"/>
      <c r="B620" s="6" t="s">
        <v>27</v>
      </c>
      <c r="C620" s="6">
        <v>1128299</v>
      </c>
      <c r="D620" s="7">
        <v>44381</v>
      </c>
      <c r="E620" s="6" t="s">
        <v>28</v>
      </c>
      <c r="F620" s="6" t="s">
        <v>42</v>
      </c>
      <c r="G620" s="6" t="s">
        <v>43</v>
      </c>
      <c r="H620" s="6" t="s">
        <v>19</v>
      </c>
      <c r="I620" s="8">
        <v>0.70000000000000007</v>
      </c>
      <c r="J620" s="9">
        <v>5750</v>
      </c>
      <c r="K620" s="10">
        <f t="shared" si="4"/>
        <v>4025.0000000000005</v>
      </c>
      <c r="L620" s="10">
        <f t="shared" si="5"/>
        <v>1811.2500000000002</v>
      </c>
      <c r="M620" s="11">
        <v>0.45</v>
      </c>
      <c r="O620" s="16"/>
      <c r="P620" s="14"/>
      <c r="Q620" s="12"/>
      <c r="R620" s="13"/>
    </row>
    <row r="621" spans="1:18" ht="15.75" customHeight="1" x14ac:dyDescent="0.35">
      <c r="A621" s="1"/>
      <c r="B621" s="6" t="s">
        <v>27</v>
      </c>
      <c r="C621" s="6">
        <v>1128299</v>
      </c>
      <c r="D621" s="7">
        <v>44381</v>
      </c>
      <c r="E621" s="6" t="s">
        <v>28</v>
      </c>
      <c r="F621" s="6" t="s">
        <v>42</v>
      </c>
      <c r="G621" s="6" t="s">
        <v>43</v>
      </c>
      <c r="H621" s="6" t="s">
        <v>20</v>
      </c>
      <c r="I621" s="8">
        <v>0.65</v>
      </c>
      <c r="J621" s="9">
        <v>4750</v>
      </c>
      <c r="K621" s="10">
        <f t="shared" si="4"/>
        <v>3087.5</v>
      </c>
      <c r="L621" s="10">
        <f t="shared" si="5"/>
        <v>1235</v>
      </c>
      <c r="M621" s="11">
        <v>0.39999999999999997</v>
      </c>
      <c r="O621" s="16"/>
      <c r="P621" s="14"/>
      <c r="Q621" s="12"/>
      <c r="R621" s="13"/>
    </row>
    <row r="622" spans="1:18" ht="15.75" customHeight="1" x14ac:dyDescent="0.35">
      <c r="A622" s="1"/>
      <c r="B622" s="6" t="s">
        <v>27</v>
      </c>
      <c r="C622" s="6">
        <v>1128299</v>
      </c>
      <c r="D622" s="7">
        <v>44381</v>
      </c>
      <c r="E622" s="6" t="s">
        <v>28</v>
      </c>
      <c r="F622" s="6" t="s">
        <v>42</v>
      </c>
      <c r="G622" s="6" t="s">
        <v>43</v>
      </c>
      <c r="H622" s="6" t="s">
        <v>21</v>
      </c>
      <c r="I622" s="8">
        <v>0.70000000000000007</v>
      </c>
      <c r="J622" s="9">
        <v>5250</v>
      </c>
      <c r="K622" s="10">
        <f t="shared" si="4"/>
        <v>3675.0000000000005</v>
      </c>
      <c r="L622" s="10">
        <f t="shared" si="5"/>
        <v>2205.0000000000005</v>
      </c>
      <c r="M622" s="11">
        <v>0.60000000000000009</v>
      </c>
      <c r="O622" s="16"/>
      <c r="P622" s="14"/>
      <c r="Q622" s="12"/>
      <c r="R622" s="13"/>
    </row>
    <row r="623" spans="1:18" ht="15.75" customHeight="1" x14ac:dyDescent="0.35">
      <c r="A623" s="1"/>
      <c r="B623" s="6" t="s">
        <v>27</v>
      </c>
      <c r="C623" s="6">
        <v>1128299</v>
      </c>
      <c r="D623" s="7">
        <v>44381</v>
      </c>
      <c r="E623" s="6" t="s">
        <v>28</v>
      </c>
      <c r="F623" s="6" t="s">
        <v>42</v>
      </c>
      <c r="G623" s="6" t="s">
        <v>43</v>
      </c>
      <c r="H623" s="6" t="s">
        <v>22</v>
      </c>
      <c r="I623" s="8">
        <v>0.85000000000000009</v>
      </c>
      <c r="J623" s="9">
        <v>5250</v>
      </c>
      <c r="K623" s="10">
        <f t="shared" si="4"/>
        <v>4462.5000000000009</v>
      </c>
      <c r="L623" s="10">
        <f t="shared" si="5"/>
        <v>1115.6250000000002</v>
      </c>
      <c r="M623" s="11">
        <v>0.25</v>
      </c>
      <c r="O623" s="16"/>
      <c r="P623" s="14"/>
      <c r="Q623" s="12"/>
      <c r="R623" s="13"/>
    </row>
    <row r="624" spans="1:18" ht="15.75" customHeight="1" x14ac:dyDescent="0.35">
      <c r="A624" s="1"/>
      <c r="B624" s="6" t="s">
        <v>27</v>
      </c>
      <c r="C624" s="6">
        <v>1128299</v>
      </c>
      <c r="D624" s="7">
        <v>44413</v>
      </c>
      <c r="E624" s="6" t="s">
        <v>28</v>
      </c>
      <c r="F624" s="6" t="s">
        <v>42</v>
      </c>
      <c r="G624" s="6" t="s">
        <v>43</v>
      </c>
      <c r="H624" s="6" t="s">
        <v>17</v>
      </c>
      <c r="I624" s="8">
        <v>0.70000000000000007</v>
      </c>
      <c r="J624" s="9">
        <v>7250</v>
      </c>
      <c r="K624" s="10">
        <f t="shared" si="4"/>
        <v>5075.0000000000009</v>
      </c>
      <c r="L624" s="10">
        <f t="shared" si="5"/>
        <v>2283.7500000000005</v>
      </c>
      <c r="M624" s="11">
        <v>0.45</v>
      </c>
      <c r="O624" s="16"/>
      <c r="P624" s="14"/>
      <c r="Q624" s="12"/>
      <c r="R624" s="13"/>
    </row>
    <row r="625" spans="1:18" ht="15.75" customHeight="1" x14ac:dyDescent="0.35">
      <c r="A625" s="1"/>
      <c r="B625" s="6" t="s">
        <v>27</v>
      </c>
      <c r="C625" s="6">
        <v>1128299</v>
      </c>
      <c r="D625" s="7">
        <v>44413</v>
      </c>
      <c r="E625" s="6" t="s">
        <v>28</v>
      </c>
      <c r="F625" s="6" t="s">
        <v>42</v>
      </c>
      <c r="G625" s="6" t="s">
        <v>43</v>
      </c>
      <c r="H625" s="6" t="s">
        <v>18</v>
      </c>
      <c r="I625" s="8">
        <v>0.75000000000000011</v>
      </c>
      <c r="J625" s="9">
        <v>6750</v>
      </c>
      <c r="K625" s="10">
        <f t="shared" si="4"/>
        <v>5062.5000000000009</v>
      </c>
      <c r="L625" s="10">
        <f t="shared" si="5"/>
        <v>1518.7500000000002</v>
      </c>
      <c r="M625" s="11">
        <v>0.3</v>
      </c>
      <c r="O625" s="16"/>
      <c r="P625" s="14"/>
      <c r="Q625" s="12"/>
      <c r="R625" s="13"/>
    </row>
    <row r="626" spans="1:18" ht="15.75" customHeight="1" x14ac:dyDescent="0.35">
      <c r="A626" s="1"/>
      <c r="B626" s="6" t="s">
        <v>27</v>
      </c>
      <c r="C626" s="6">
        <v>1128299</v>
      </c>
      <c r="D626" s="7">
        <v>44413</v>
      </c>
      <c r="E626" s="6" t="s">
        <v>28</v>
      </c>
      <c r="F626" s="6" t="s">
        <v>42</v>
      </c>
      <c r="G626" s="6" t="s">
        <v>43</v>
      </c>
      <c r="H626" s="6" t="s">
        <v>19</v>
      </c>
      <c r="I626" s="8">
        <v>0.70000000000000007</v>
      </c>
      <c r="J626" s="9">
        <v>5500</v>
      </c>
      <c r="K626" s="10">
        <f t="shared" si="4"/>
        <v>3850.0000000000005</v>
      </c>
      <c r="L626" s="10">
        <f t="shared" si="5"/>
        <v>1732.5000000000002</v>
      </c>
      <c r="M626" s="11">
        <v>0.45</v>
      </c>
      <c r="O626" s="16"/>
      <c r="P626" s="14"/>
      <c r="Q626" s="12"/>
      <c r="R626" s="13"/>
    </row>
    <row r="627" spans="1:18" ht="15.75" customHeight="1" x14ac:dyDescent="0.35">
      <c r="A627" s="1"/>
      <c r="B627" s="6" t="s">
        <v>27</v>
      </c>
      <c r="C627" s="6">
        <v>1128299</v>
      </c>
      <c r="D627" s="7">
        <v>44413</v>
      </c>
      <c r="E627" s="6" t="s">
        <v>28</v>
      </c>
      <c r="F627" s="6" t="s">
        <v>42</v>
      </c>
      <c r="G627" s="6" t="s">
        <v>43</v>
      </c>
      <c r="H627" s="6" t="s">
        <v>20</v>
      </c>
      <c r="I627" s="8">
        <v>0.70000000000000007</v>
      </c>
      <c r="J627" s="9">
        <v>5000</v>
      </c>
      <c r="K627" s="10">
        <f t="shared" si="4"/>
        <v>3500.0000000000005</v>
      </c>
      <c r="L627" s="10">
        <f t="shared" si="5"/>
        <v>1400</v>
      </c>
      <c r="M627" s="11">
        <v>0.39999999999999997</v>
      </c>
      <c r="O627" s="16"/>
      <c r="P627" s="14"/>
      <c r="Q627" s="12"/>
      <c r="R627" s="13"/>
    </row>
    <row r="628" spans="1:18" ht="15.75" customHeight="1" x14ac:dyDescent="0.35">
      <c r="A628" s="1"/>
      <c r="B628" s="6" t="s">
        <v>27</v>
      </c>
      <c r="C628" s="6">
        <v>1128299</v>
      </c>
      <c r="D628" s="7">
        <v>44413</v>
      </c>
      <c r="E628" s="6" t="s">
        <v>28</v>
      </c>
      <c r="F628" s="6" t="s">
        <v>42</v>
      </c>
      <c r="G628" s="6" t="s">
        <v>43</v>
      </c>
      <c r="H628" s="6" t="s">
        <v>21</v>
      </c>
      <c r="I628" s="8">
        <v>0.75</v>
      </c>
      <c r="J628" s="9">
        <v>5000</v>
      </c>
      <c r="K628" s="10">
        <f t="shared" si="4"/>
        <v>3750</v>
      </c>
      <c r="L628" s="10">
        <f t="shared" si="5"/>
        <v>2250.0000000000005</v>
      </c>
      <c r="M628" s="11">
        <v>0.60000000000000009</v>
      </c>
      <c r="O628" s="16"/>
      <c r="P628" s="14"/>
      <c r="Q628" s="12"/>
      <c r="R628" s="13"/>
    </row>
    <row r="629" spans="1:18" ht="15.75" customHeight="1" x14ac:dyDescent="0.35">
      <c r="A629" s="1"/>
      <c r="B629" s="6" t="s">
        <v>27</v>
      </c>
      <c r="C629" s="6">
        <v>1128299</v>
      </c>
      <c r="D629" s="7">
        <v>44413</v>
      </c>
      <c r="E629" s="6" t="s">
        <v>28</v>
      </c>
      <c r="F629" s="6" t="s">
        <v>42</v>
      </c>
      <c r="G629" s="6" t="s">
        <v>43</v>
      </c>
      <c r="H629" s="6" t="s">
        <v>22</v>
      </c>
      <c r="I629" s="8">
        <v>0.8</v>
      </c>
      <c r="J629" s="9">
        <v>4000</v>
      </c>
      <c r="K629" s="10">
        <f t="shared" si="4"/>
        <v>3200</v>
      </c>
      <c r="L629" s="10">
        <f t="shared" si="5"/>
        <v>800</v>
      </c>
      <c r="M629" s="11">
        <v>0.25</v>
      </c>
      <c r="O629" s="16"/>
      <c r="P629" s="14"/>
      <c r="Q629" s="12"/>
      <c r="R629" s="13"/>
    </row>
    <row r="630" spans="1:18" ht="15.75" customHeight="1" x14ac:dyDescent="0.35">
      <c r="A630" s="1"/>
      <c r="B630" s="6" t="s">
        <v>27</v>
      </c>
      <c r="C630" s="6">
        <v>1128299</v>
      </c>
      <c r="D630" s="7">
        <v>44445</v>
      </c>
      <c r="E630" s="6" t="s">
        <v>28</v>
      </c>
      <c r="F630" s="6" t="s">
        <v>42</v>
      </c>
      <c r="G630" s="6" t="s">
        <v>43</v>
      </c>
      <c r="H630" s="6" t="s">
        <v>17</v>
      </c>
      <c r="I630" s="8">
        <v>0.65000000000000013</v>
      </c>
      <c r="J630" s="9">
        <v>6000</v>
      </c>
      <c r="K630" s="10">
        <f t="shared" si="4"/>
        <v>3900.0000000000009</v>
      </c>
      <c r="L630" s="10">
        <f t="shared" si="5"/>
        <v>1560.0000000000005</v>
      </c>
      <c r="M630" s="11">
        <v>0.4</v>
      </c>
      <c r="O630" s="16"/>
      <c r="P630" s="14"/>
      <c r="Q630" s="12"/>
      <c r="R630" s="13"/>
    </row>
    <row r="631" spans="1:18" ht="15.75" customHeight="1" x14ac:dyDescent="0.35">
      <c r="A631" s="1"/>
      <c r="B631" s="6" t="s">
        <v>27</v>
      </c>
      <c r="C631" s="6">
        <v>1128299</v>
      </c>
      <c r="D631" s="7">
        <v>44445</v>
      </c>
      <c r="E631" s="6" t="s">
        <v>28</v>
      </c>
      <c r="F631" s="6" t="s">
        <v>42</v>
      </c>
      <c r="G631" s="6" t="s">
        <v>43</v>
      </c>
      <c r="H631" s="6" t="s">
        <v>18</v>
      </c>
      <c r="I631" s="8">
        <v>0.70000000000000018</v>
      </c>
      <c r="J631" s="9">
        <v>6000</v>
      </c>
      <c r="K631" s="10">
        <f t="shared" si="4"/>
        <v>4200.0000000000009</v>
      </c>
      <c r="L631" s="10">
        <f t="shared" si="5"/>
        <v>1050.0000000000002</v>
      </c>
      <c r="M631" s="11">
        <v>0.25</v>
      </c>
      <c r="O631" s="16"/>
      <c r="P631" s="14"/>
      <c r="Q631" s="12"/>
      <c r="R631" s="13"/>
    </row>
    <row r="632" spans="1:18" ht="15.75" customHeight="1" x14ac:dyDescent="0.35">
      <c r="A632" s="1"/>
      <c r="B632" s="6" t="s">
        <v>27</v>
      </c>
      <c r="C632" s="6">
        <v>1128299</v>
      </c>
      <c r="D632" s="7">
        <v>44445</v>
      </c>
      <c r="E632" s="6" t="s">
        <v>28</v>
      </c>
      <c r="F632" s="6" t="s">
        <v>42</v>
      </c>
      <c r="G632" s="6" t="s">
        <v>43</v>
      </c>
      <c r="H632" s="6" t="s">
        <v>19</v>
      </c>
      <c r="I632" s="8">
        <v>0.65000000000000013</v>
      </c>
      <c r="J632" s="9">
        <v>4500</v>
      </c>
      <c r="K632" s="10">
        <f t="shared" si="4"/>
        <v>2925.0000000000005</v>
      </c>
      <c r="L632" s="10">
        <f t="shared" si="5"/>
        <v>1170.0000000000002</v>
      </c>
      <c r="M632" s="11">
        <v>0.4</v>
      </c>
      <c r="O632" s="16"/>
      <c r="P632" s="14"/>
      <c r="Q632" s="12"/>
      <c r="R632" s="13"/>
    </row>
    <row r="633" spans="1:18" ht="15.75" customHeight="1" x14ac:dyDescent="0.35">
      <c r="A633" s="1"/>
      <c r="B633" s="6" t="s">
        <v>27</v>
      </c>
      <c r="C633" s="6">
        <v>1128299</v>
      </c>
      <c r="D633" s="7">
        <v>44445</v>
      </c>
      <c r="E633" s="6" t="s">
        <v>28</v>
      </c>
      <c r="F633" s="6" t="s">
        <v>42</v>
      </c>
      <c r="G633" s="6" t="s">
        <v>43</v>
      </c>
      <c r="H633" s="6" t="s">
        <v>20</v>
      </c>
      <c r="I633" s="8">
        <v>0.65000000000000013</v>
      </c>
      <c r="J633" s="9">
        <v>4000</v>
      </c>
      <c r="K633" s="10">
        <f t="shared" si="4"/>
        <v>2600.0000000000005</v>
      </c>
      <c r="L633" s="10">
        <f t="shared" si="5"/>
        <v>910.00000000000011</v>
      </c>
      <c r="M633" s="11">
        <v>0.35</v>
      </c>
      <c r="O633" s="16"/>
      <c r="P633" s="14"/>
      <c r="Q633" s="12"/>
      <c r="R633" s="13"/>
    </row>
    <row r="634" spans="1:18" ht="15.75" customHeight="1" x14ac:dyDescent="0.35">
      <c r="A634" s="1"/>
      <c r="B634" s="6" t="s">
        <v>27</v>
      </c>
      <c r="C634" s="6">
        <v>1128299</v>
      </c>
      <c r="D634" s="7">
        <v>44445</v>
      </c>
      <c r="E634" s="6" t="s">
        <v>28</v>
      </c>
      <c r="F634" s="6" t="s">
        <v>42</v>
      </c>
      <c r="G634" s="6" t="s">
        <v>43</v>
      </c>
      <c r="H634" s="6" t="s">
        <v>21</v>
      </c>
      <c r="I634" s="8">
        <v>0.75000000000000011</v>
      </c>
      <c r="J634" s="9">
        <v>4000</v>
      </c>
      <c r="K634" s="10">
        <f t="shared" si="4"/>
        <v>3000.0000000000005</v>
      </c>
      <c r="L634" s="10">
        <f t="shared" si="5"/>
        <v>1650.0000000000007</v>
      </c>
      <c r="M634" s="11">
        <v>0.55000000000000016</v>
      </c>
      <c r="O634" s="16"/>
      <c r="P634" s="14"/>
      <c r="Q634" s="12"/>
      <c r="R634" s="13"/>
    </row>
    <row r="635" spans="1:18" ht="15.75" customHeight="1" x14ac:dyDescent="0.35">
      <c r="A635" s="1"/>
      <c r="B635" s="6" t="s">
        <v>27</v>
      </c>
      <c r="C635" s="6">
        <v>1128299</v>
      </c>
      <c r="D635" s="7">
        <v>44445</v>
      </c>
      <c r="E635" s="6" t="s">
        <v>28</v>
      </c>
      <c r="F635" s="6" t="s">
        <v>42</v>
      </c>
      <c r="G635" s="6" t="s">
        <v>43</v>
      </c>
      <c r="H635" s="6" t="s">
        <v>22</v>
      </c>
      <c r="I635" s="8">
        <v>0.70000000000000007</v>
      </c>
      <c r="J635" s="9">
        <v>4250</v>
      </c>
      <c r="K635" s="10">
        <f t="shared" si="4"/>
        <v>2975.0000000000005</v>
      </c>
      <c r="L635" s="10">
        <f t="shared" si="5"/>
        <v>595.00000000000011</v>
      </c>
      <c r="M635" s="11">
        <v>0.2</v>
      </c>
      <c r="O635" s="16"/>
      <c r="P635" s="14"/>
      <c r="Q635" s="12"/>
      <c r="R635" s="13"/>
    </row>
    <row r="636" spans="1:18" ht="15.75" customHeight="1" x14ac:dyDescent="0.35">
      <c r="A636" s="1"/>
      <c r="B636" s="6" t="s">
        <v>27</v>
      </c>
      <c r="C636" s="6">
        <v>1128299</v>
      </c>
      <c r="D636" s="7">
        <v>44474</v>
      </c>
      <c r="E636" s="6" t="s">
        <v>28</v>
      </c>
      <c r="F636" s="6" t="s">
        <v>42</v>
      </c>
      <c r="G636" s="6" t="s">
        <v>43</v>
      </c>
      <c r="H636" s="6" t="s">
        <v>17</v>
      </c>
      <c r="I636" s="8">
        <v>0.55000000000000004</v>
      </c>
      <c r="J636" s="9">
        <v>5250</v>
      </c>
      <c r="K636" s="10">
        <f t="shared" si="4"/>
        <v>2887.5000000000005</v>
      </c>
      <c r="L636" s="10">
        <f t="shared" si="5"/>
        <v>1155.0000000000002</v>
      </c>
      <c r="M636" s="11">
        <v>0.4</v>
      </c>
      <c r="O636" s="16"/>
      <c r="P636" s="14"/>
      <c r="Q636" s="12"/>
      <c r="R636" s="13"/>
    </row>
    <row r="637" spans="1:18" ht="15.75" customHeight="1" x14ac:dyDescent="0.35">
      <c r="A637" s="1"/>
      <c r="B637" s="6" t="s">
        <v>27</v>
      </c>
      <c r="C637" s="6">
        <v>1128299</v>
      </c>
      <c r="D637" s="7">
        <v>44474</v>
      </c>
      <c r="E637" s="6" t="s">
        <v>28</v>
      </c>
      <c r="F637" s="6" t="s">
        <v>42</v>
      </c>
      <c r="G637" s="6" t="s">
        <v>43</v>
      </c>
      <c r="H637" s="6" t="s">
        <v>18</v>
      </c>
      <c r="I637" s="8">
        <v>0.60000000000000009</v>
      </c>
      <c r="J637" s="9">
        <v>5250</v>
      </c>
      <c r="K637" s="10">
        <f t="shared" si="4"/>
        <v>3150.0000000000005</v>
      </c>
      <c r="L637" s="10">
        <f t="shared" si="5"/>
        <v>787.50000000000011</v>
      </c>
      <c r="M637" s="11">
        <v>0.25</v>
      </c>
      <c r="O637" s="16"/>
      <c r="P637" s="14"/>
      <c r="Q637" s="12"/>
      <c r="R637" s="13"/>
    </row>
    <row r="638" spans="1:18" ht="15.75" customHeight="1" x14ac:dyDescent="0.35">
      <c r="A638" s="1"/>
      <c r="B638" s="6" t="s">
        <v>27</v>
      </c>
      <c r="C638" s="6">
        <v>1128299</v>
      </c>
      <c r="D638" s="7">
        <v>44474</v>
      </c>
      <c r="E638" s="6" t="s">
        <v>28</v>
      </c>
      <c r="F638" s="6" t="s">
        <v>42</v>
      </c>
      <c r="G638" s="6" t="s">
        <v>43</v>
      </c>
      <c r="H638" s="6" t="s">
        <v>19</v>
      </c>
      <c r="I638" s="8">
        <v>0.55000000000000004</v>
      </c>
      <c r="J638" s="9">
        <v>3500</v>
      </c>
      <c r="K638" s="10">
        <f t="shared" si="4"/>
        <v>1925.0000000000002</v>
      </c>
      <c r="L638" s="10">
        <f t="shared" si="5"/>
        <v>770.00000000000011</v>
      </c>
      <c r="M638" s="11">
        <v>0.4</v>
      </c>
      <c r="O638" s="16"/>
      <c r="P638" s="14"/>
      <c r="Q638" s="12"/>
      <c r="R638" s="13"/>
    </row>
    <row r="639" spans="1:18" ht="15.75" customHeight="1" x14ac:dyDescent="0.35">
      <c r="A639" s="1"/>
      <c r="B639" s="6" t="s">
        <v>27</v>
      </c>
      <c r="C639" s="6">
        <v>1128299</v>
      </c>
      <c r="D639" s="7">
        <v>44474</v>
      </c>
      <c r="E639" s="6" t="s">
        <v>28</v>
      </c>
      <c r="F639" s="6" t="s">
        <v>42</v>
      </c>
      <c r="G639" s="6" t="s">
        <v>43</v>
      </c>
      <c r="H639" s="6" t="s">
        <v>20</v>
      </c>
      <c r="I639" s="8">
        <v>0.55000000000000004</v>
      </c>
      <c r="J639" s="9">
        <v>3250</v>
      </c>
      <c r="K639" s="10">
        <f t="shared" si="4"/>
        <v>1787.5000000000002</v>
      </c>
      <c r="L639" s="10">
        <f t="shared" si="5"/>
        <v>625.625</v>
      </c>
      <c r="M639" s="11">
        <v>0.35</v>
      </c>
      <c r="O639" s="16"/>
      <c r="P639" s="14"/>
      <c r="Q639" s="12"/>
      <c r="R639" s="13"/>
    </row>
    <row r="640" spans="1:18" ht="15.75" customHeight="1" x14ac:dyDescent="0.35">
      <c r="A640" s="1"/>
      <c r="B640" s="6" t="s">
        <v>27</v>
      </c>
      <c r="C640" s="6">
        <v>1128299</v>
      </c>
      <c r="D640" s="7">
        <v>44474</v>
      </c>
      <c r="E640" s="6" t="s">
        <v>28</v>
      </c>
      <c r="F640" s="6" t="s">
        <v>42</v>
      </c>
      <c r="G640" s="6" t="s">
        <v>43</v>
      </c>
      <c r="H640" s="6" t="s">
        <v>21</v>
      </c>
      <c r="I640" s="8">
        <v>0.65</v>
      </c>
      <c r="J640" s="9">
        <v>3000</v>
      </c>
      <c r="K640" s="10">
        <f t="shared" si="4"/>
        <v>1950</v>
      </c>
      <c r="L640" s="10">
        <f t="shared" si="5"/>
        <v>1072.5000000000002</v>
      </c>
      <c r="M640" s="11">
        <v>0.55000000000000016</v>
      </c>
      <c r="O640" s="16"/>
      <c r="P640" s="14"/>
      <c r="Q640" s="12"/>
      <c r="R640" s="13"/>
    </row>
    <row r="641" spans="1:18" ht="15.75" customHeight="1" x14ac:dyDescent="0.35">
      <c r="A641" s="1"/>
      <c r="B641" s="6" t="s">
        <v>27</v>
      </c>
      <c r="C641" s="6">
        <v>1128299</v>
      </c>
      <c r="D641" s="7">
        <v>44474</v>
      </c>
      <c r="E641" s="6" t="s">
        <v>28</v>
      </c>
      <c r="F641" s="6" t="s">
        <v>42</v>
      </c>
      <c r="G641" s="6" t="s">
        <v>43</v>
      </c>
      <c r="H641" s="6" t="s">
        <v>22</v>
      </c>
      <c r="I641" s="8">
        <v>0.70000000000000007</v>
      </c>
      <c r="J641" s="9">
        <v>3500</v>
      </c>
      <c r="K641" s="10">
        <f t="shared" si="4"/>
        <v>2450.0000000000005</v>
      </c>
      <c r="L641" s="10">
        <f t="shared" si="5"/>
        <v>490.00000000000011</v>
      </c>
      <c r="M641" s="11">
        <v>0.2</v>
      </c>
      <c r="O641" s="16"/>
      <c r="P641" s="14"/>
      <c r="Q641" s="12"/>
      <c r="R641" s="13"/>
    </row>
    <row r="642" spans="1:18" ht="15.75" customHeight="1" x14ac:dyDescent="0.35">
      <c r="A642" s="1"/>
      <c r="B642" s="6" t="s">
        <v>27</v>
      </c>
      <c r="C642" s="6">
        <v>1128299</v>
      </c>
      <c r="D642" s="7">
        <v>44505</v>
      </c>
      <c r="E642" s="6" t="s">
        <v>28</v>
      </c>
      <c r="F642" s="6" t="s">
        <v>42</v>
      </c>
      <c r="G642" s="6" t="s">
        <v>43</v>
      </c>
      <c r="H642" s="6" t="s">
        <v>17</v>
      </c>
      <c r="I642" s="8">
        <v>0.55000000000000004</v>
      </c>
      <c r="J642" s="9">
        <v>5750</v>
      </c>
      <c r="K642" s="10">
        <f t="shared" si="4"/>
        <v>3162.5000000000005</v>
      </c>
      <c r="L642" s="10">
        <f t="shared" si="5"/>
        <v>1265.0000000000002</v>
      </c>
      <c r="M642" s="11">
        <v>0.4</v>
      </c>
      <c r="O642" s="16"/>
      <c r="P642" s="14"/>
      <c r="Q642" s="12"/>
      <c r="R642" s="13"/>
    </row>
    <row r="643" spans="1:18" ht="15.75" customHeight="1" x14ac:dyDescent="0.35">
      <c r="A643" s="1"/>
      <c r="B643" s="6" t="s">
        <v>27</v>
      </c>
      <c r="C643" s="6">
        <v>1128299</v>
      </c>
      <c r="D643" s="7">
        <v>44505</v>
      </c>
      <c r="E643" s="6" t="s">
        <v>28</v>
      </c>
      <c r="F643" s="6" t="s">
        <v>42</v>
      </c>
      <c r="G643" s="6" t="s">
        <v>43</v>
      </c>
      <c r="H643" s="6" t="s">
        <v>18</v>
      </c>
      <c r="I643" s="8">
        <v>0.60000000000000009</v>
      </c>
      <c r="J643" s="9">
        <v>5750</v>
      </c>
      <c r="K643" s="10">
        <f t="shared" si="4"/>
        <v>3450.0000000000005</v>
      </c>
      <c r="L643" s="10">
        <f t="shared" si="5"/>
        <v>862.50000000000011</v>
      </c>
      <c r="M643" s="11">
        <v>0.25</v>
      </c>
      <c r="O643" s="16"/>
      <c r="P643" s="14"/>
      <c r="Q643" s="12"/>
      <c r="R643" s="13"/>
    </row>
    <row r="644" spans="1:18" ht="15.75" customHeight="1" x14ac:dyDescent="0.35">
      <c r="A644" s="1"/>
      <c r="B644" s="6" t="s">
        <v>27</v>
      </c>
      <c r="C644" s="6">
        <v>1128299</v>
      </c>
      <c r="D644" s="7">
        <v>44505</v>
      </c>
      <c r="E644" s="6" t="s">
        <v>28</v>
      </c>
      <c r="F644" s="6" t="s">
        <v>42</v>
      </c>
      <c r="G644" s="6" t="s">
        <v>43</v>
      </c>
      <c r="H644" s="6" t="s">
        <v>19</v>
      </c>
      <c r="I644" s="8">
        <v>0.55000000000000004</v>
      </c>
      <c r="J644" s="9">
        <v>4250</v>
      </c>
      <c r="K644" s="10">
        <f t="shared" si="4"/>
        <v>2337.5</v>
      </c>
      <c r="L644" s="10">
        <f t="shared" si="5"/>
        <v>935</v>
      </c>
      <c r="M644" s="11">
        <v>0.4</v>
      </c>
      <c r="O644" s="16"/>
      <c r="P644" s="14"/>
      <c r="Q644" s="12"/>
      <c r="R644" s="13"/>
    </row>
    <row r="645" spans="1:18" ht="15.75" customHeight="1" x14ac:dyDescent="0.35">
      <c r="A645" s="1"/>
      <c r="B645" s="6" t="s">
        <v>27</v>
      </c>
      <c r="C645" s="6">
        <v>1128299</v>
      </c>
      <c r="D645" s="7">
        <v>44505</v>
      </c>
      <c r="E645" s="6" t="s">
        <v>28</v>
      </c>
      <c r="F645" s="6" t="s">
        <v>42</v>
      </c>
      <c r="G645" s="6" t="s">
        <v>43</v>
      </c>
      <c r="H645" s="6" t="s">
        <v>20</v>
      </c>
      <c r="I645" s="8">
        <v>0.65000000000000013</v>
      </c>
      <c r="J645" s="9">
        <v>4000</v>
      </c>
      <c r="K645" s="10">
        <f t="shared" si="4"/>
        <v>2600.0000000000005</v>
      </c>
      <c r="L645" s="10">
        <f t="shared" si="5"/>
        <v>910.00000000000011</v>
      </c>
      <c r="M645" s="11">
        <v>0.35</v>
      </c>
      <c r="O645" s="16"/>
      <c r="P645" s="14"/>
      <c r="Q645" s="12"/>
      <c r="R645" s="13"/>
    </row>
    <row r="646" spans="1:18" ht="15.75" customHeight="1" x14ac:dyDescent="0.35">
      <c r="A646" s="1"/>
      <c r="B646" s="6" t="s">
        <v>27</v>
      </c>
      <c r="C646" s="6">
        <v>1128299</v>
      </c>
      <c r="D646" s="7">
        <v>44505</v>
      </c>
      <c r="E646" s="6" t="s">
        <v>28</v>
      </c>
      <c r="F646" s="6" t="s">
        <v>42</v>
      </c>
      <c r="G646" s="6" t="s">
        <v>43</v>
      </c>
      <c r="H646" s="6" t="s">
        <v>21</v>
      </c>
      <c r="I646" s="8">
        <v>0.75000000000000011</v>
      </c>
      <c r="J646" s="9">
        <v>3750</v>
      </c>
      <c r="K646" s="10">
        <f t="shared" si="4"/>
        <v>2812.5000000000005</v>
      </c>
      <c r="L646" s="10">
        <f t="shared" si="5"/>
        <v>1546.8750000000007</v>
      </c>
      <c r="M646" s="11">
        <v>0.55000000000000016</v>
      </c>
      <c r="O646" s="16"/>
      <c r="P646" s="14"/>
      <c r="Q646" s="12"/>
      <c r="R646" s="13"/>
    </row>
    <row r="647" spans="1:18" ht="15.75" customHeight="1" x14ac:dyDescent="0.35">
      <c r="A647" s="1"/>
      <c r="B647" s="6" t="s">
        <v>27</v>
      </c>
      <c r="C647" s="6">
        <v>1128299</v>
      </c>
      <c r="D647" s="7">
        <v>44505</v>
      </c>
      <c r="E647" s="6" t="s">
        <v>28</v>
      </c>
      <c r="F647" s="6" t="s">
        <v>42</v>
      </c>
      <c r="G647" s="6" t="s">
        <v>43</v>
      </c>
      <c r="H647" s="6" t="s">
        <v>22</v>
      </c>
      <c r="I647" s="8">
        <v>0.80000000000000016</v>
      </c>
      <c r="J647" s="9">
        <v>5000</v>
      </c>
      <c r="K647" s="10">
        <f t="shared" si="4"/>
        <v>4000.0000000000009</v>
      </c>
      <c r="L647" s="10">
        <f t="shared" si="5"/>
        <v>800.00000000000023</v>
      </c>
      <c r="M647" s="11">
        <v>0.2</v>
      </c>
      <c r="O647" s="16"/>
      <c r="P647" s="14"/>
      <c r="Q647" s="12"/>
      <c r="R647" s="13"/>
    </row>
    <row r="648" spans="1:18" ht="15.75" customHeight="1" x14ac:dyDescent="0.35">
      <c r="A648" s="1"/>
      <c r="B648" s="6" t="s">
        <v>27</v>
      </c>
      <c r="C648" s="6">
        <v>1128299</v>
      </c>
      <c r="D648" s="7">
        <v>44534</v>
      </c>
      <c r="E648" s="6" t="s">
        <v>28</v>
      </c>
      <c r="F648" s="6" t="s">
        <v>42</v>
      </c>
      <c r="G648" s="6" t="s">
        <v>43</v>
      </c>
      <c r="H648" s="6" t="s">
        <v>17</v>
      </c>
      <c r="I648" s="8">
        <v>0.65000000000000013</v>
      </c>
      <c r="J648" s="9">
        <v>7000</v>
      </c>
      <c r="K648" s="10">
        <f t="shared" si="4"/>
        <v>4550.0000000000009</v>
      </c>
      <c r="L648" s="10">
        <f t="shared" si="5"/>
        <v>1820.0000000000005</v>
      </c>
      <c r="M648" s="11">
        <v>0.4</v>
      </c>
      <c r="O648" s="16"/>
      <c r="P648" s="14"/>
      <c r="Q648" s="12"/>
      <c r="R648" s="13"/>
    </row>
    <row r="649" spans="1:18" ht="15.75" customHeight="1" x14ac:dyDescent="0.35">
      <c r="A649" s="1"/>
      <c r="B649" s="6" t="s">
        <v>27</v>
      </c>
      <c r="C649" s="6">
        <v>1128299</v>
      </c>
      <c r="D649" s="7">
        <v>44534</v>
      </c>
      <c r="E649" s="6" t="s">
        <v>28</v>
      </c>
      <c r="F649" s="6" t="s">
        <v>42</v>
      </c>
      <c r="G649" s="6" t="s">
        <v>43</v>
      </c>
      <c r="H649" s="6" t="s">
        <v>18</v>
      </c>
      <c r="I649" s="8">
        <v>0.70000000000000018</v>
      </c>
      <c r="J649" s="9">
        <v>7000</v>
      </c>
      <c r="K649" s="10">
        <f t="shared" si="4"/>
        <v>4900.0000000000009</v>
      </c>
      <c r="L649" s="10">
        <f t="shared" si="5"/>
        <v>1225.0000000000002</v>
      </c>
      <c r="M649" s="11">
        <v>0.25</v>
      </c>
      <c r="O649" s="16"/>
      <c r="P649" s="14"/>
      <c r="Q649" s="12"/>
      <c r="R649" s="13"/>
    </row>
    <row r="650" spans="1:18" ht="15.75" customHeight="1" x14ac:dyDescent="0.35">
      <c r="A650" s="1"/>
      <c r="B650" s="6" t="s">
        <v>27</v>
      </c>
      <c r="C650" s="6">
        <v>1128299</v>
      </c>
      <c r="D650" s="7">
        <v>44534</v>
      </c>
      <c r="E650" s="6" t="s">
        <v>28</v>
      </c>
      <c r="F650" s="6" t="s">
        <v>42</v>
      </c>
      <c r="G650" s="6" t="s">
        <v>43</v>
      </c>
      <c r="H650" s="6" t="s">
        <v>19</v>
      </c>
      <c r="I650" s="8">
        <v>0.65000000000000013</v>
      </c>
      <c r="J650" s="9">
        <v>5000</v>
      </c>
      <c r="K650" s="10">
        <f t="shared" si="4"/>
        <v>3250.0000000000005</v>
      </c>
      <c r="L650" s="10">
        <f t="shared" si="5"/>
        <v>1300.0000000000002</v>
      </c>
      <c r="M650" s="11">
        <v>0.4</v>
      </c>
      <c r="O650" s="16"/>
      <c r="P650" s="14"/>
      <c r="Q650" s="12"/>
      <c r="R650" s="13"/>
    </row>
    <row r="651" spans="1:18" ht="15.75" customHeight="1" x14ac:dyDescent="0.35">
      <c r="A651" s="1"/>
      <c r="B651" s="6" t="s">
        <v>27</v>
      </c>
      <c r="C651" s="6">
        <v>1128299</v>
      </c>
      <c r="D651" s="7">
        <v>44534</v>
      </c>
      <c r="E651" s="6" t="s">
        <v>28</v>
      </c>
      <c r="F651" s="6" t="s">
        <v>42</v>
      </c>
      <c r="G651" s="6" t="s">
        <v>43</v>
      </c>
      <c r="H651" s="6" t="s">
        <v>20</v>
      </c>
      <c r="I651" s="8">
        <v>0.65000000000000013</v>
      </c>
      <c r="J651" s="9">
        <v>5000</v>
      </c>
      <c r="K651" s="10">
        <f t="shared" si="4"/>
        <v>3250.0000000000005</v>
      </c>
      <c r="L651" s="10">
        <f t="shared" si="5"/>
        <v>1137.5</v>
      </c>
      <c r="M651" s="11">
        <v>0.35</v>
      </c>
      <c r="O651" s="16"/>
      <c r="P651" s="14"/>
      <c r="Q651" s="12"/>
      <c r="R651" s="13"/>
    </row>
    <row r="652" spans="1:18" ht="15.75" customHeight="1" x14ac:dyDescent="0.35">
      <c r="A652" s="1"/>
      <c r="B652" s="6" t="s">
        <v>27</v>
      </c>
      <c r="C652" s="6">
        <v>1128299</v>
      </c>
      <c r="D652" s="7">
        <v>44534</v>
      </c>
      <c r="E652" s="6" t="s">
        <v>28</v>
      </c>
      <c r="F652" s="6" t="s">
        <v>42</v>
      </c>
      <c r="G652" s="6" t="s">
        <v>43</v>
      </c>
      <c r="H652" s="6" t="s">
        <v>21</v>
      </c>
      <c r="I652" s="8">
        <v>0.75000000000000011</v>
      </c>
      <c r="J652" s="9">
        <v>4250</v>
      </c>
      <c r="K652" s="10">
        <f t="shared" si="4"/>
        <v>3187.5000000000005</v>
      </c>
      <c r="L652" s="10">
        <f t="shared" si="5"/>
        <v>1753.1250000000007</v>
      </c>
      <c r="M652" s="11">
        <v>0.55000000000000016</v>
      </c>
      <c r="O652" s="16"/>
      <c r="P652" s="14"/>
      <c r="Q652" s="12"/>
      <c r="R652" s="13"/>
    </row>
    <row r="653" spans="1:18" ht="15.75" customHeight="1" x14ac:dyDescent="0.35">
      <c r="A653" s="1"/>
      <c r="B653" s="6" t="s">
        <v>27</v>
      </c>
      <c r="C653" s="6">
        <v>1128299</v>
      </c>
      <c r="D653" s="7">
        <v>44534</v>
      </c>
      <c r="E653" s="6" t="s">
        <v>28</v>
      </c>
      <c r="F653" s="6" t="s">
        <v>42</v>
      </c>
      <c r="G653" s="6" t="s">
        <v>43</v>
      </c>
      <c r="H653" s="6" t="s">
        <v>22</v>
      </c>
      <c r="I653" s="8">
        <v>0.80000000000000016</v>
      </c>
      <c r="J653" s="9">
        <v>5250</v>
      </c>
      <c r="K653" s="10">
        <f t="shared" si="4"/>
        <v>4200.0000000000009</v>
      </c>
      <c r="L653" s="10">
        <f t="shared" si="5"/>
        <v>840.00000000000023</v>
      </c>
      <c r="M653" s="11">
        <v>0.2</v>
      </c>
      <c r="O653" s="16"/>
      <c r="P653" s="14"/>
      <c r="Q653" s="12"/>
      <c r="R653" s="13"/>
    </row>
    <row r="654" spans="1:18" ht="15.75" customHeight="1" x14ac:dyDescent="0.35">
      <c r="A654" s="1" t="s">
        <v>39</v>
      </c>
      <c r="B654" s="6" t="s">
        <v>27</v>
      </c>
      <c r="C654" s="6">
        <v>1128299</v>
      </c>
      <c r="D654" s="7">
        <v>44199</v>
      </c>
      <c r="E654" s="6" t="s">
        <v>28</v>
      </c>
      <c r="F654" s="6" t="s">
        <v>44</v>
      </c>
      <c r="G654" s="6" t="s">
        <v>45</v>
      </c>
      <c r="H654" s="6" t="s">
        <v>17</v>
      </c>
      <c r="I654" s="8">
        <v>0.4</v>
      </c>
      <c r="J654" s="9">
        <v>4500</v>
      </c>
      <c r="K654" s="10">
        <f t="shared" si="4"/>
        <v>1800</v>
      </c>
      <c r="L654" s="10">
        <f t="shared" si="5"/>
        <v>540</v>
      </c>
      <c r="M654" s="11">
        <v>0.3</v>
      </c>
      <c r="O654" s="16"/>
      <c r="P654" s="14"/>
      <c r="Q654" s="12"/>
      <c r="R654" s="13"/>
    </row>
    <row r="655" spans="1:18" ht="15.75" customHeight="1" x14ac:dyDescent="0.35">
      <c r="A655" s="1"/>
      <c r="B655" s="6" t="s">
        <v>27</v>
      </c>
      <c r="C655" s="6">
        <v>1128299</v>
      </c>
      <c r="D655" s="7">
        <v>44199</v>
      </c>
      <c r="E655" s="6" t="s">
        <v>28</v>
      </c>
      <c r="F655" s="6" t="s">
        <v>44</v>
      </c>
      <c r="G655" s="6" t="s">
        <v>45</v>
      </c>
      <c r="H655" s="6" t="s">
        <v>18</v>
      </c>
      <c r="I655" s="8">
        <v>0.5</v>
      </c>
      <c r="J655" s="9">
        <v>4500</v>
      </c>
      <c r="K655" s="10">
        <f t="shared" si="4"/>
        <v>2250</v>
      </c>
      <c r="L655" s="10">
        <f t="shared" si="5"/>
        <v>562.5</v>
      </c>
      <c r="M655" s="11">
        <v>0.25</v>
      </c>
      <c r="O655" s="16"/>
      <c r="P655" s="14"/>
      <c r="Q655" s="12"/>
      <c r="R655" s="13"/>
    </row>
    <row r="656" spans="1:18" ht="15.75" customHeight="1" x14ac:dyDescent="0.35">
      <c r="A656" s="1"/>
      <c r="B656" s="6" t="s">
        <v>27</v>
      </c>
      <c r="C656" s="6">
        <v>1128299</v>
      </c>
      <c r="D656" s="7">
        <v>44199</v>
      </c>
      <c r="E656" s="6" t="s">
        <v>28</v>
      </c>
      <c r="F656" s="6" t="s">
        <v>44</v>
      </c>
      <c r="G656" s="6" t="s">
        <v>45</v>
      </c>
      <c r="H656" s="6" t="s">
        <v>19</v>
      </c>
      <c r="I656" s="8">
        <v>0.5</v>
      </c>
      <c r="J656" s="9">
        <v>4500</v>
      </c>
      <c r="K656" s="10">
        <f t="shared" si="4"/>
        <v>2250</v>
      </c>
      <c r="L656" s="10">
        <f t="shared" si="5"/>
        <v>562.5</v>
      </c>
      <c r="M656" s="11">
        <v>0.25</v>
      </c>
      <c r="O656" s="16"/>
      <c r="P656" s="14"/>
      <c r="Q656" s="12"/>
      <c r="R656" s="13"/>
    </row>
    <row r="657" spans="1:18" ht="15.75" customHeight="1" x14ac:dyDescent="0.35">
      <c r="A657" s="1"/>
      <c r="B657" s="6" t="s">
        <v>27</v>
      </c>
      <c r="C657" s="6">
        <v>1128299</v>
      </c>
      <c r="D657" s="7">
        <v>44199</v>
      </c>
      <c r="E657" s="6" t="s">
        <v>28</v>
      </c>
      <c r="F657" s="6" t="s">
        <v>44</v>
      </c>
      <c r="G657" s="6" t="s">
        <v>45</v>
      </c>
      <c r="H657" s="6" t="s">
        <v>20</v>
      </c>
      <c r="I657" s="8">
        <v>0.5</v>
      </c>
      <c r="J657" s="9">
        <v>3000</v>
      </c>
      <c r="K657" s="10">
        <f t="shared" si="4"/>
        <v>1500</v>
      </c>
      <c r="L657" s="10">
        <f t="shared" si="5"/>
        <v>450</v>
      </c>
      <c r="M657" s="11">
        <v>0.3</v>
      </c>
      <c r="O657" s="16"/>
      <c r="P657" s="14"/>
      <c r="Q657" s="12"/>
      <c r="R657" s="13"/>
    </row>
    <row r="658" spans="1:18" ht="15.75" customHeight="1" x14ac:dyDescent="0.35">
      <c r="A658" s="1"/>
      <c r="B658" s="6" t="s">
        <v>27</v>
      </c>
      <c r="C658" s="6">
        <v>1128299</v>
      </c>
      <c r="D658" s="7">
        <v>44199</v>
      </c>
      <c r="E658" s="6" t="s">
        <v>28</v>
      </c>
      <c r="F658" s="6" t="s">
        <v>44</v>
      </c>
      <c r="G658" s="6" t="s">
        <v>45</v>
      </c>
      <c r="H658" s="6" t="s">
        <v>21</v>
      </c>
      <c r="I658" s="8">
        <v>0.55000000000000004</v>
      </c>
      <c r="J658" s="9">
        <v>2500</v>
      </c>
      <c r="K658" s="10">
        <f t="shared" si="4"/>
        <v>1375</v>
      </c>
      <c r="L658" s="10">
        <f t="shared" si="5"/>
        <v>343.75</v>
      </c>
      <c r="M658" s="11">
        <v>0.25</v>
      </c>
      <c r="O658" s="16"/>
      <c r="P658" s="14"/>
      <c r="Q658" s="12"/>
      <c r="R658" s="13"/>
    </row>
    <row r="659" spans="1:18" ht="15.75" customHeight="1" x14ac:dyDescent="0.35">
      <c r="A659" s="1"/>
      <c r="B659" s="6" t="s">
        <v>27</v>
      </c>
      <c r="C659" s="6">
        <v>1128299</v>
      </c>
      <c r="D659" s="7">
        <v>44199</v>
      </c>
      <c r="E659" s="6" t="s">
        <v>28</v>
      </c>
      <c r="F659" s="6" t="s">
        <v>44</v>
      </c>
      <c r="G659" s="6" t="s">
        <v>45</v>
      </c>
      <c r="H659" s="6" t="s">
        <v>22</v>
      </c>
      <c r="I659" s="8">
        <v>0.5</v>
      </c>
      <c r="J659" s="9">
        <v>5000</v>
      </c>
      <c r="K659" s="10">
        <f t="shared" si="4"/>
        <v>2500</v>
      </c>
      <c r="L659" s="10">
        <f t="shared" si="5"/>
        <v>500</v>
      </c>
      <c r="M659" s="11">
        <v>0.2</v>
      </c>
      <c r="O659" s="16"/>
      <c r="P659" s="14"/>
      <c r="Q659" s="12"/>
      <c r="R659" s="13"/>
    </row>
    <row r="660" spans="1:18" ht="15.75" customHeight="1" x14ac:dyDescent="0.35">
      <c r="A660" s="1"/>
      <c r="B660" s="6" t="s">
        <v>27</v>
      </c>
      <c r="C660" s="6">
        <v>1128299</v>
      </c>
      <c r="D660" s="7">
        <v>44230</v>
      </c>
      <c r="E660" s="6" t="s">
        <v>28</v>
      </c>
      <c r="F660" s="6" t="s">
        <v>44</v>
      </c>
      <c r="G660" s="6" t="s">
        <v>45</v>
      </c>
      <c r="H660" s="6" t="s">
        <v>17</v>
      </c>
      <c r="I660" s="8">
        <v>0.4</v>
      </c>
      <c r="J660" s="9">
        <v>5500</v>
      </c>
      <c r="K660" s="10">
        <f t="shared" si="4"/>
        <v>2200</v>
      </c>
      <c r="L660" s="10">
        <f t="shared" si="5"/>
        <v>660</v>
      </c>
      <c r="M660" s="11">
        <v>0.3</v>
      </c>
      <c r="O660" s="16"/>
      <c r="P660" s="14"/>
      <c r="Q660" s="12"/>
      <c r="R660" s="13"/>
    </row>
    <row r="661" spans="1:18" ht="15.75" customHeight="1" x14ac:dyDescent="0.35">
      <c r="A661" s="1"/>
      <c r="B661" s="6" t="s">
        <v>27</v>
      </c>
      <c r="C661" s="6">
        <v>1128299</v>
      </c>
      <c r="D661" s="7">
        <v>44230</v>
      </c>
      <c r="E661" s="6" t="s">
        <v>28</v>
      </c>
      <c r="F661" s="6" t="s">
        <v>44</v>
      </c>
      <c r="G661" s="6" t="s">
        <v>45</v>
      </c>
      <c r="H661" s="6" t="s">
        <v>18</v>
      </c>
      <c r="I661" s="8">
        <v>0.5</v>
      </c>
      <c r="J661" s="9">
        <v>4500</v>
      </c>
      <c r="K661" s="10">
        <f t="shared" si="4"/>
        <v>2250</v>
      </c>
      <c r="L661" s="10">
        <f t="shared" si="5"/>
        <v>562.5</v>
      </c>
      <c r="M661" s="11">
        <v>0.25</v>
      </c>
      <c r="O661" s="16"/>
      <c r="P661" s="14"/>
      <c r="Q661" s="12"/>
      <c r="R661" s="13"/>
    </row>
    <row r="662" spans="1:18" ht="15.75" customHeight="1" x14ac:dyDescent="0.35">
      <c r="A662" s="1"/>
      <c r="B662" s="6" t="s">
        <v>27</v>
      </c>
      <c r="C662" s="6">
        <v>1128299</v>
      </c>
      <c r="D662" s="7">
        <v>44230</v>
      </c>
      <c r="E662" s="6" t="s">
        <v>28</v>
      </c>
      <c r="F662" s="6" t="s">
        <v>44</v>
      </c>
      <c r="G662" s="6" t="s">
        <v>45</v>
      </c>
      <c r="H662" s="6" t="s">
        <v>19</v>
      </c>
      <c r="I662" s="8">
        <v>0.5</v>
      </c>
      <c r="J662" s="9">
        <v>4500</v>
      </c>
      <c r="K662" s="10">
        <f t="shared" si="4"/>
        <v>2250</v>
      </c>
      <c r="L662" s="10">
        <f t="shared" si="5"/>
        <v>562.5</v>
      </c>
      <c r="M662" s="11">
        <v>0.25</v>
      </c>
      <c r="O662" s="16"/>
      <c r="P662" s="14"/>
      <c r="Q662" s="12"/>
      <c r="R662" s="13"/>
    </row>
    <row r="663" spans="1:18" ht="15.75" customHeight="1" x14ac:dyDescent="0.35">
      <c r="A663" s="1"/>
      <c r="B663" s="6" t="s">
        <v>27</v>
      </c>
      <c r="C663" s="6">
        <v>1128299</v>
      </c>
      <c r="D663" s="7">
        <v>44230</v>
      </c>
      <c r="E663" s="6" t="s">
        <v>28</v>
      </c>
      <c r="F663" s="6" t="s">
        <v>44</v>
      </c>
      <c r="G663" s="6" t="s">
        <v>45</v>
      </c>
      <c r="H663" s="6" t="s">
        <v>20</v>
      </c>
      <c r="I663" s="8">
        <v>0.5</v>
      </c>
      <c r="J663" s="9">
        <v>3000</v>
      </c>
      <c r="K663" s="10">
        <f t="shared" si="4"/>
        <v>1500</v>
      </c>
      <c r="L663" s="10">
        <f t="shared" si="5"/>
        <v>450</v>
      </c>
      <c r="M663" s="11">
        <v>0.3</v>
      </c>
      <c r="O663" s="16"/>
      <c r="P663" s="14"/>
      <c r="Q663" s="12"/>
      <c r="R663" s="13"/>
    </row>
    <row r="664" spans="1:18" ht="15.75" customHeight="1" x14ac:dyDescent="0.35">
      <c r="A664" s="1"/>
      <c r="B664" s="6" t="s">
        <v>27</v>
      </c>
      <c r="C664" s="6">
        <v>1128299</v>
      </c>
      <c r="D664" s="7">
        <v>44230</v>
      </c>
      <c r="E664" s="6" t="s">
        <v>28</v>
      </c>
      <c r="F664" s="6" t="s">
        <v>44</v>
      </c>
      <c r="G664" s="6" t="s">
        <v>45</v>
      </c>
      <c r="H664" s="6" t="s">
        <v>21</v>
      </c>
      <c r="I664" s="8">
        <v>0.55000000000000004</v>
      </c>
      <c r="J664" s="9">
        <v>2250</v>
      </c>
      <c r="K664" s="10">
        <f t="shared" si="4"/>
        <v>1237.5</v>
      </c>
      <c r="L664" s="10">
        <f t="shared" si="5"/>
        <v>309.375</v>
      </c>
      <c r="M664" s="11">
        <v>0.25</v>
      </c>
      <c r="O664" s="16"/>
      <c r="P664" s="14"/>
      <c r="Q664" s="12"/>
      <c r="R664" s="13"/>
    </row>
    <row r="665" spans="1:18" ht="15.75" customHeight="1" x14ac:dyDescent="0.35">
      <c r="A665" s="1"/>
      <c r="B665" s="6" t="s">
        <v>27</v>
      </c>
      <c r="C665" s="6">
        <v>1128299</v>
      </c>
      <c r="D665" s="7">
        <v>44230</v>
      </c>
      <c r="E665" s="6" t="s">
        <v>28</v>
      </c>
      <c r="F665" s="6" t="s">
        <v>44</v>
      </c>
      <c r="G665" s="6" t="s">
        <v>45</v>
      </c>
      <c r="H665" s="6" t="s">
        <v>22</v>
      </c>
      <c r="I665" s="8">
        <v>0.5</v>
      </c>
      <c r="J665" s="9">
        <v>4250</v>
      </c>
      <c r="K665" s="10">
        <f t="shared" si="4"/>
        <v>2125</v>
      </c>
      <c r="L665" s="10">
        <f t="shared" si="5"/>
        <v>425</v>
      </c>
      <c r="M665" s="11">
        <v>0.2</v>
      </c>
      <c r="O665" s="16"/>
      <c r="P665" s="14"/>
      <c r="Q665" s="12"/>
      <c r="R665" s="13"/>
    </row>
    <row r="666" spans="1:18" ht="15.75" customHeight="1" x14ac:dyDescent="0.35">
      <c r="A666" s="1"/>
      <c r="B666" s="6" t="s">
        <v>27</v>
      </c>
      <c r="C666" s="6">
        <v>1128299</v>
      </c>
      <c r="D666" s="7">
        <v>44257</v>
      </c>
      <c r="E666" s="6" t="s">
        <v>28</v>
      </c>
      <c r="F666" s="6" t="s">
        <v>44</v>
      </c>
      <c r="G666" s="6" t="s">
        <v>45</v>
      </c>
      <c r="H666" s="6" t="s">
        <v>17</v>
      </c>
      <c r="I666" s="8">
        <v>0.5</v>
      </c>
      <c r="J666" s="9">
        <v>5750</v>
      </c>
      <c r="K666" s="10">
        <f t="shared" si="4"/>
        <v>2875</v>
      </c>
      <c r="L666" s="10">
        <f t="shared" si="5"/>
        <v>862.5</v>
      </c>
      <c r="M666" s="11">
        <v>0.3</v>
      </c>
      <c r="O666" s="16"/>
      <c r="P666" s="14"/>
      <c r="Q666" s="12"/>
      <c r="R666" s="13"/>
    </row>
    <row r="667" spans="1:18" ht="15.75" customHeight="1" x14ac:dyDescent="0.35">
      <c r="A667" s="1"/>
      <c r="B667" s="6" t="s">
        <v>27</v>
      </c>
      <c r="C667" s="6">
        <v>1128299</v>
      </c>
      <c r="D667" s="7">
        <v>44257</v>
      </c>
      <c r="E667" s="6" t="s">
        <v>28</v>
      </c>
      <c r="F667" s="6" t="s">
        <v>44</v>
      </c>
      <c r="G667" s="6" t="s">
        <v>45</v>
      </c>
      <c r="H667" s="6" t="s">
        <v>18</v>
      </c>
      <c r="I667" s="8">
        <v>0.6</v>
      </c>
      <c r="J667" s="9">
        <v>4250</v>
      </c>
      <c r="K667" s="10">
        <f t="shared" si="4"/>
        <v>2550</v>
      </c>
      <c r="L667" s="10">
        <f t="shared" si="5"/>
        <v>637.5</v>
      </c>
      <c r="M667" s="11">
        <v>0.25</v>
      </c>
      <c r="O667" s="16"/>
      <c r="P667" s="14"/>
      <c r="Q667" s="12"/>
      <c r="R667" s="13"/>
    </row>
    <row r="668" spans="1:18" ht="15.75" customHeight="1" x14ac:dyDescent="0.35">
      <c r="A668" s="1"/>
      <c r="B668" s="6" t="s">
        <v>27</v>
      </c>
      <c r="C668" s="6">
        <v>1128299</v>
      </c>
      <c r="D668" s="7">
        <v>44257</v>
      </c>
      <c r="E668" s="6" t="s">
        <v>28</v>
      </c>
      <c r="F668" s="6" t="s">
        <v>44</v>
      </c>
      <c r="G668" s="6" t="s">
        <v>45</v>
      </c>
      <c r="H668" s="6" t="s">
        <v>19</v>
      </c>
      <c r="I668" s="8">
        <v>0.64999999999999991</v>
      </c>
      <c r="J668" s="9">
        <v>4250</v>
      </c>
      <c r="K668" s="10">
        <f t="shared" si="4"/>
        <v>2762.4999999999995</v>
      </c>
      <c r="L668" s="10">
        <f t="shared" si="5"/>
        <v>690.62499999999989</v>
      </c>
      <c r="M668" s="11">
        <v>0.25</v>
      </c>
      <c r="O668" s="16"/>
      <c r="P668" s="14"/>
      <c r="Q668" s="12"/>
      <c r="R668" s="13"/>
    </row>
    <row r="669" spans="1:18" ht="15.75" customHeight="1" x14ac:dyDescent="0.35">
      <c r="A669" s="1"/>
      <c r="B669" s="6" t="s">
        <v>27</v>
      </c>
      <c r="C669" s="6">
        <v>1128299</v>
      </c>
      <c r="D669" s="7">
        <v>44257</v>
      </c>
      <c r="E669" s="6" t="s">
        <v>28</v>
      </c>
      <c r="F669" s="6" t="s">
        <v>44</v>
      </c>
      <c r="G669" s="6" t="s">
        <v>45</v>
      </c>
      <c r="H669" s="6" t="s">
        <v>20</v>
      </c>
      <c r="I669" s="8">
        <v>0.64999999999999991</v>
      </c>
      <c r="J669" s="9">
        <v>3250</v>
      </c>
      <c r="K669" s="10">
        <f t="shared" si="4"/>
        <v>2112.4999999999995</v>
      </c>
      <c r="L669" s="10">
        <f t="shared" si="5"/>
        <v>633.74999999999989</v>
      </c>
      <c r="M669" s="11">
        <v>0.3</v>
      </c>
      <c r="O669" s="16"/>
      <c r="P669" s="14"/>
      <c r="Q669" s="12"/>
      <c r="R669" s="13"/>
    </row>
    <row r="670" spans="1:18" ht="15.75" customHeight="1" x14ac:dyDescent="0.35">
      <c r="A670" s="1"/>
      <c r="B670" s="6" t="s">
        <v>27</v>
      </c>
      <c r="C670" s="6">
        <v>1128299</v>
      </c>
      <c r="D670" s="7">
        <v>44257</v>
      </c>
      <c r="E670" s="6" t="s">
        <v>28</v>
      </c>
      <c r="F670" s="6" t="s">
        <v>44</v>
      </c>
      <c r="G670" s="6" t="s">
        <v>45</v>
      </c>
      <c r="H670" s="6" t="s">
        <v>21</v>
      </c>
      <c r="I670" s="8">
        <v>0.7</v>
      </c>
      <c r="J670" s="9">
        <v>1750</v>
      </c>
      <c r="K670" s="10">
        <f t="shared" si="4"/>
        <v>1225</v>
      </c>
      <c r="L670" s="10">
        <f t="shared" si="5"/>
        <v>306.25</v>
      </c>
      <c r="M670" s="11">
        <v>0.25</v>
      </c>
      <c r="O670" s="16"/>
      <c r="P670" s="14"/>
      <c r="Q670" s="12"/>
      <c r="R670" s="13"/>
    </row>
    <row r="671" spans="1:18" ht="15.75" customHeight="1" x14ac:dyDescent="0.35">
      <c r="A671" s="1"/>
      <c r="B671" s="6" t="s">
        <v>27</v>
      </c>
      <c r="C671" s="6">
        <v>1128299</v>
      </c>
      <c r="D671" s="7">
        <v>44257</v>
      </c>
      <c r="E671" s="6" t="s">
        <v>28</v>
      </c>
      <c r="F671" s="6" t="s">
        <v>44</v>
      </c>
      <c r="G671" s="6" t="s">
        <v>45</v>
      </c>
      <c r="H671" s="6" t="s">
        <v>22</v>
      </c>
      <c r="I671" s="8">
        <v>0.64999999999999991</v>
      </c>
      <c r="J671" s="9">
        <v>3750</v>
      </c>
      <c r="K671" s="10">
        <f t="shared" si="4"/>
        <v>2437.4999999999995</v>
      </c>
      <c r="L671" s="10">
        <f t="shared" si="5"/>
        <v>487.49999999999994</v>
      </c>
      <c r="M671" s="11">
        <v>0.2</v>
      </c>
      <c r="O671" s="16"/>
      <c r="P671" s="14"/>
      <c r="Q671" s="12"/>
      <c r="R671" s="13"/>
    </row>
    <row r="672" spans="1:18" ht="15.75" customHeight="1" x14ac:dyDescent="0.35">
      <c r="A672" s="1"/>
      <c r="B672" s="6" t="s">
        <v>27</v>
      </c>
      <c r="C672" s="6">
        <v>1128299</v>
      </c>
      <c r="D672" s="7">
        <v>44289</v>
      </c>
      <c r="E672" s="6" t="s">
        <v>28</v>
      </c>
      <c r="F672" s="6" t="s">
        <v>44</v>
      </c>
      <c r="G672" s="6" t="s">
        <v>45</v>
      </c>
      <c r="H672" s="6" t="s">
        <v>17</v>
      </c>
      <c r="I672" s="8">
        <v>0.7</v>
      </c>
      <c r="J672" s="9">
        <v>5500</v>
      </c>
      <c r="K672" s="10">
        <f t="shared" si="4"/>
        <v>3849.9999999999995</v>
      </c>
      <c r="L672" s="10">
        <f t="shared" si="5"/>
        <v>1154.9999999999998</v>
      </c>
      <c r="M672" s="11">
        <v>0.3</v>
      </c>
      <c r="O672" s="16"/>
      <c r="P672" s="14"/>
      <c r="Q672" s="12"/>
      <c r="R672" s="13"/>
    </row>
    <row r="673" spans="1:18" ht="15.75" customHeight="1" x14ac:dyDescent="0.35">
      <c r="A673" s="1"/>
      <c r="B673" s="6" t="s">
        <v>27</v>
      </c>
      <c r="C673" s="6">
        <v>1128299</v>
      </c>
      <c r="D673" s="7">
        <v>44289</v>
      </c>
      <c r="E673" s="6" t="s">
        <v>28</v>
      </c>
      <c r="F673" s="6" t="s">
        <v>44</v>
      </c>
      <c r="G673" s="6" t="s">
        <v>45</v>
      </c>
      <c r="H673" s="6" t="s">
        <v>18</v>
      </c>
      <c r="I673" s="8">
        <v>0.75</v>
      </c>
      <c r="J673" s="9">
        <v>3500</v>
      </c>
      <c r="K673" s="10">
        <f t="shared" si="4"/>
        <v>2625</v>
      </c>
      <c r="L673" s="10">
        <f t="shared" si="5"/>
        <v>656.25</v>
      </c>
      <c r="M673" s="11">
        <v>0.25</v>
      </c>
      <c r="O673" s="16"/>
      <c r="P673" s="14"/>
      <c r="Q673" s="12"/>
      <c r="R673" s="13"/>
    </row>
    <row r="674" spans="1:18" ht="15.75" customHeight="1" x14ac:dyDescent="0.35">
      <c r="A674" s="1"/>
      <c r="B674" s="6" t="s">
        <v>27</v>
      </c>
      <c r="C674" s="6">
        <v>1128299</v>
      </c>
      <c r="D674" s="7">
        <v>44289</v>
      </c>
      <c r="E674" s="6" t="s">
        <v>28</v>
      </c>
      <c r="F674" s="6" t="s">
        <v>44</v>
      </c>
      <c r="G674" s="6" t="s">
        <v>45</v>
      </c>
      <c r="H674" s="6" t="s">
        <v>19</v>
      </c>
      <c r="I674" s="8">
        <v>0.75</v>
      </c>
      <c r="J674" s="9">
        <v>4000</v>
      </c>
      <c r="K674" s="10">
        <f t="shared" si="4"/>
        <v>3000</v>
      </c>
      <c r="L674" s="10">
        <f t="shared" si="5"/>
        <v>750</v>
      </c>
      <c r="M674" s="11">
        <v>0.25</v>
      </c>
      <c r="O674" s="16"/>
      <c r="P674" s="14"/>
      <c r="Q674" s="12"/>
      <c r="R674" s="13"/>
    </row>
    <row r="675" spans="1:18" ht="15.75" customHeight="1" x14ac:dyDescent="0.35">
      <c r="A675" s="1"/>
      <c r="B675" s="6" t="s">
        <v>27</v>
      </c>
      <c r="C675" s="6">
        <v>1128299</v>
      </c>
      <c r="D675" s="7">
        <v>44289</v>
      </c>
      <c r="E675" s="6" t="s">
        <v>28</v>
      </c>
      <c r="F675" s="6" t="s">
        <v>44</v>
      </c>
      <c r="G675" s="6" t="s">
        <v>45</v>
      </c>
      <c r="H675" s="6" t="s">
        <v>20</v>
      </c>
      <c r="I675" s="8">
        <v>0.6</v>
      </c>
      <c r="J675" s="9">
        <v>3000</v>
      </c>
      <c r="K675" s="10">
        <f t="shared" si="4"/>
        <v>1800</v>
      </c>
      <c r="L675" s="10">
        <f t="shared" si="5"/>
        <v>540</v>
      </c>
      <c r="M675" s="11">
        <v>0.3</v>
      </c>
      <c r="O675" s="16"/>
      <c r="P675" s="14"/>
      <c r="Q675" s="12"/>
      <c r="R675" s="13"/>
    </row>
    <row r="676" spans="1:18" ht="15.75" customHeight="1" x14ac:dyDescent="0.35">
      <c r="A676" s="1"/>
      <c r="B676" s="6" t="s">
        <v>27</v>
      </c>
      <c r="C676" s="6">
        <v>1128299</v>
      </c>
      <c r="D676" s="7">
        <v>44289</v>
      </c>
      <c r="E676" s="6" t="s">
        <v>28</v>
      </c>
      <c r="F676" s="6" t="s">
        <v>44</v>
      </c>
      <c r="G676" s="6" t="s">
        <v>45</v>
      </c>
      <c r="H676" s="6" t="s">
        <v>21</v>
      </c>
      <c r="I676" s="8">
        <v>0.65</v>
      </c>
      <c r="J676" s="9">
        <v>2000</v>
      </c>
      <c r="K676" s="10">
        <f t="shared" si="4"/>
        <v>1300</v>
      </c>
      <c r="L676" s="10">
        <f t="shared" si="5"/>
        <v>325</v>
      </c>
      <c r="M676" s="11">
        <v>0.25</v>
      </c>
      <c r="O676" s="16"/>
      <c r="P676" s="14"/>
      <c r="Q676" s="12"/>
      <c r="R676" s="13"/>
    </row>
    <row r="677" spans="1:18" ht="15.75" customHeight="1" x14ac:dyDescent="0.35">
      <c r="A677" s="1"/>
      <c r="B677" s="6" t="s">
        <v>27</v>
      </c>
      <c r="C677" s="6">
        <v>1128299</v>
      </c>
      <c r="D677" s="7">
        <v>44289</v>
      </c>
      <c r="E677" s="6" t="s">
        <v>28</v>
      </c>
      <c r="F677" s="6" t="s">
        <v>44</v>
      </c>
      <c r="G677" s="6" t="s">
        <v>45</v>
      </c>
      <c r="H677" s="6" t="s">
        <v>22</v>
      </c>
      <c r="I677" s="8">
        <v>0.8</v>
      </c>
      <c r="J677" s="9">
        <v>3500</v>
      </c>
      <c r="K677" s="10">
        <f t="shared" si="4"/>
        <v>2800</v>
      </c>
      <c r="L677" s="10">
        <f t="shared" si="5"/>
        <v>560</v>
      </c>
      <c r="M677" s="11">
        <v>0.2</v>
      </c>
      <c r="O677" s="16"/>
      <c r="P677" s="14"/>
      <c r="Q677" s="12"/>
      <c r="R677" s="13"/>
    </row>
    <row r="678" spans="1:18" ht="15.75" customHeight="1" x14ac:dyDescent="0.35">
      <c r="A678" s="1"/>
      <c r="B678" s="6" t="s">
        <v>27</v>
      </c>
      <c r="C678" s="6">
        <v>1128299</v>
      </c>
      <c r="D678" s="7">
        <v>44320</v>
      </c>
      <c r="E678" s="6" t="s">
        <v>28</v>
      </c>
      <c r="F678" s="6" t="s">
        <v>44</v>
      </c>
      <c r="G678" s="6" t="s">
        <v>45</v>
      </c>
      <c r="H678" s="6" t="s">
        <v>17</v>
      </c>
      <c r="I678" s="8">
        <v>0.6</v>
      </c>
      <c r="J678" s="9">
        <v>5500</v>
      </c>
      <c r="K678" s="10">
        <f t="shared" si="4"/>
        <v>3300</v>
      </c>
      <c r="L678" s="10">
        <f t="shared" si="5"/>
        <v>990</v>
      </c>
      <c r="M678" s="11">
        <v>0.3</v>
      </c>
      <c r="O678" s="16"/>
      <c r="P678" s="14"/>
      <c r="Q678" s="12"/>
      <c r="R678" s="13"/>
    </row>
    <row r="679" spans="1:18" ht="15.75" customHeight="1" x14ac:dyDescent="0.35">
      <c r="A679" s="1"/>
      <c r="B679" s="6" t="s">
        <v>27</v>
      </c>
      <c r="C679" s="6">
        <v>1128299</v>
      </c>
      <c r="D679" s="7">
        <v>44320</v>
      </c>
      <c r="E679" s="6" t="s">
        <v>28</v>
      </c>
      <c r="F679" s="6" t="s">
        <v>44</v>
      </c>
      <c r="G679" s="6" t="s">
        <v>45</v>
      </c>
      <c r="H679" s="6" t="s">
        <v>18</v>
      </c>
      <c r="I679" s="8">
        <v>0.65</v>
      </c>
      <c r="J679" s="9">
        <v>4000</v>
      </c>
      <c r="K679" s="10">
        <f t="shared" si="4"/>
        <v>2600</v>
      </c>
      <c r="L679" s="10">
        <f t="shared" si="5"/>
        <v>650</v>
      </c>
      <c r="M679" s="11">
        <v>0.25</v>
      </c>
      <c r="O679" s="16"/>
      <c r="P679" s="14"/>
      <c r="Q679" s="12"/>
      <c r="R679" s="13"/>
    </row>
    <row r="680" spans="1:18" ht="15.75" customHeight="1" x14ac:dyDescent="0.35">
      <c r="A680" s="1"/>
      <c r="B680" s="6" t="s">
        <v>27</v>
      </c>
      <c r="C680" s="6">
        <v>1128299</v>
      </c>
      <c r="D680" s="7">
        <v>44320</v>
      </c>
      <c r="E680" s="6" t="s">
        <v>28</v>
      </c>
      <c r="F680" s="6" t="s">
        <v>44</v>
      </c>
      <c r="G680" s="6" t="s">
        <v>45</v>
      </c>
      <c r="H680" s="6" t="s">
        <v>19</v>
      </c>
      <c r="I680" s="8">
        <v>0.65</v>
      </c>
      <c r="J680" s="9">
        <v>4000</v>
      </c>
      <c r="K680" s="10">
        <f t="shared" si="4"/>
        <v>2600</v>
      </c>
      <c r="L680" s="10">
        <f t="shared" si="5"/>
        <v>650</v>
      </c>
      <c r="M680" s="11">
        <v>0.25</v>
      </c>
      <c r="O680" s="16"/>
      <c r="P680" s="14"/>
      <c r="Q680" s="12"/>
      <c r="R680" s="13"/>
    </row>
    <row r="681" spans="1:18" ht="15.75" customHeight="1" x14ac:dyDescent="0.35">
      <c r="A681" s="1"/>
      <c r="B681" s="6" t="s">
        <v>27</v>
      </c>
      <c r="C681" s="6">
        <v>1128299</v>
      </c>
      <c r="D681" s="7">
        <v>44320</v>
      </c>
      <c r="E681" s="6" t="s">
        <v>28</v>
      </c>
      <c r="F681" s="6" t="s">
        <v>44</v>
      </c>
      <c r="G681" s="6" t="s">
        <v>45</v>
      </c>
      <c r="H681" s="6" t="s">
        <v>20</v>
      </c>
      <c r="I681" s="8">
        <v>0.6</v>
      </c>
      <c r="J681" s="9">
        <v>3000</v>
      </c>
      <c r="K681" s="10">
        <f t="shared" si="4"/>
        <v>1800</v>
      </c>
      <c r="L681" s="10">
        <f t="shared" si="5"/>
        <v>540</v>
      </c>
      <c r="M681" s="11">
        <v>0.3</v>
      </c>
      <c r="O681" s="16"/>
      <c r="P681" s="14"/>
      <c r="Q681" s="12"/>
      <c r="R681" s="13"/>
    </row>
    <row r="682" spans="1:18" ht="15.75" customHeight="1" x14ac:dyDescent="0.35">
      <c r="A682" s="1"/>
      <c r="B682" s="6" t="s">
        <v>27</v>
      </c>
      <c r="C682" s="6">
        <v>1128299</v>
      </c>
      <c r="D682" s="7">
        <v>44320</v>
      </c>
      <c r="E682" s="6" t="s">
        <v>28</v>
      </c>
      <c r="F682" s="6" t="s">
        <v>44</v>
      </c>
      <c r="G682" s="6" t="s">
        <v>45</v>
      </c>
      <c r="H682" s="6" t="s">
        <v>21</v>
      </c>
      <c r="I682" s="8">
        <v>0.65</v>
      </c>
      <c r="J682" s="9">
        <v>2000</v>
      </c>
      <c r="K682" s="10">
        <f t="shared" si="4"/>
        <v>1300</v>
      </c>
      <c r="L682" s="10">
        <f t="shared" si="5"/>
        <v>325</v>
      </c>
      <c r="M682" s="11">
        <v>0.25</v>
      </c>
      <c r="O682" s="16"/>
      <c r="P682" s="14"/>
      <c r="Q682" s="12"/>
      <c r="R682" s="13"/>
    </row>
    <row r="683" spans="1:18" ht="15.75" customHeight="1" x14ac:dyDescent="0.35">
      <c r="A683" s="1"/>
      <c r="B683" s="6" t="s">
        <v>27</v>
      </c>
      <c r="C683" s="6">
        <v>1128299</v>
      </c>
      <c r="D683" s="7">
        <v>44320</v>
      </c>
      <c r="E683" s="6" t="s">
        <v>28</v>
      </c>
      <c r="F683" s="6" t="s">
        <v>44</v>
      </c>
      <c r="G683" s="6" t="s">
        <v>45</v>
      </c>
      <c r="H683" s="6" t="s">
        <v>22</v>
      </c>
      <c r="I683" s="8">
        <v>0.8</v>
      </c>
      <c r="J683" s="9">
        <v>5000</v>
      </c>
      <c r="K683" s="10">
        <f t="shared" si="4"/>
        <v>4000</v>
      </c>
      <c r="L683" s="10">
        <f t="shared" si="5"/>
        <v>800</v>
      </c>
      <c r="M683" s="11">
        <v>0.2</v>
      </c>
      <c r="O683" s="16"/>
      <c r="P683" s="14"/>
      <c r="Q683" s="12"/>
      <c r="R683" s="13"/>
    </row>
    <row r="684" spans="1:18" ht="15.75" customHeight="1" x14ac:dyDescent="0.35">
      <c r="A684" s="1"/>
      <c r="B684" s="6" t="s">
        <v>27</v>
      </c>
      <c r="C684" s="6">
        <v>1128299</v>
      </c>
      <c r="D684" s="7">
        <v>44350</v>
      </c>
      <c r="E684" s="6" t="s">
        <v>28</v>
      </c>
      <c r="F684" s="6" t="s">
        <v>44</v>
      </c>
      <c r="G684" s="6" t="s">
        <v>45</v>
      </c>
      <c r="H684" s="6" t="s">
        <v>17</v>
      </c>
      <c r="I684" s="8">
        <v>0.75</v>
      </c>
      <c r="J684" s="9">
        <v>7500</v>
      </c>
      <c r="K684" s="10">
        <f t="shared" si="4"/>
        <v>5625</v>
      </c>
      <c r="L684" s="10">
        <f t="shared" si="5"/>
        <v>1687.5</v>
      </c>
      <c r="M684" s="11">
        <v>0.3</v>
      </c>
      <c r="O684" s="16"/>
      <c r="P684" s="14"/>
      <c r="Q684" s="12"/>
      <c r="R684" s="13"/>
    </row>
    <row r="685" spans="1:18" ht="15.75" customHeight="1" x14ac:dyDescent="0.35">
      <c r="A685" s="1"/>
      <c r="B685" s="6" t="s">
        <v>27</v>
      </c>
      <c r="C685" s="6">
        <v>1128299</v>
      </c>
      <c r="D685" s="7">
        <v>44350</v>
      </c>
      <c r="E685" s="6" t="s">
        <v>28</v>
      </c>
      <c r="F685" s="6" t="s">
        <v>44</v>
      </c>
      <c r="G685" s="6" t="s">
        <v>45</v>
      </c>
      <c r="H685" s="6" t="s">
        <v>18</v>
      </c>
      <c r="I685" s="8">
        <v>0.8</v>
      </c>
      <c r="J685" s="9">
        <v>6250</v>
      </c>
      <c r="K685" s="10">
        <f t="shared" si="4"/>
        <v>5000</v>
      </c>
      <c r="L685" s="10">
        <f t="shared" si="5"/>
        <v>1250</v>
      </c>
      <c r="M685" s="11">
        <v>0.25</v>
      </c>
      <c r="O685" s="16"/>
      <c r="P685" s="14"/>
      <c r="Q685" s="12"/>
      <c r="R685" s="13"/>
    </row>
    <row r="686" spans="1:18" ht="15.75" customHeight="1" x14ac:dyDescent="0.35">
      <c r="A686" s="1"/>
      <c r="B686" s="6" t="s">
        <v>27</v>
      </c>
      <c r="C686" s="6">
        <v>1128299</v>
      </c>
      <c r="D686" s="7">
        <v>44350</v>
      </c>
      <c r="E686" s="6" t="s">
        <v>28</v>
      </c>
      <c r="F686" s="6" t="s">
        <v>44</v>
      </c>
      <c r="G686" s="6" t="s">
        <v>45</v>
      </c>
      <c r="H686" s="6" t="s">
        <v>19</v>
      </c>
      <c r="I686" s="8">
        <v>0.8</v>
      </c>
      <c r="J686" s="9">
        <v>6250</v>
      </c>
      <c r="K686" s="10">
        <f t="shared" si="4"/>
        <v>5000</v>
      </c>
      <c r="L686" s="10">
        <f t="shared" si="5"/>
        <v>1250</v>
      </c>
      <c r="M686" s="11">
        <v>0.25</v>
      </c>
      <c r="O686" s="16"/>
      <c r="P686" s="14"/>
      <c r="Q686" s="12"/>
      <c r="R686" s="13"/>
    </row>
    <row r="687" spans="1:18" ht="15.75" customHeight="1" x14ac:dyDescent="0.35">
      <c r="A687" s="1"/>
      <c r="B687" s="6" t="s">
        <v>27</v>
      </c>
      <c r="C687" s="6">
        <v>1128299</v>
      </c>
      <c r="D687" s="7">
        <v>44350</v>
      </c>
      <c r="E687" s="6" t="s">
        <v>28</v>
      </c>
      <c r="F687" s="6" t="s">
        <v>44</v>
      </c>
      <c r="G687" s="6" t="s">
        <v>45</v>
      </c>
      <c r="H687" s="6" t="s">
        <v>20</v>
      </c>
      <c r="I687" s="8">
        <v>0.8</v>
      </c>
      <c r="J687" s="9">
        <v>5000</v>
      </c>
      <c r="K687" s="10">
        <f t="shared" si="4"/>
        <v>4000</v>
      </c>
      <c r="L687" s="10">
        <f t="shared" si="5"/>
        <v>1200</v>
      </c>
      <c r="M687" s="11">
        <v>0.3</v>
      </c>
      <c r="O687" s="16"/>
      <c r="P687" s="14"/>
      <c r="Q687" s="12"/>
      <c r="R687" s="13"/>
    </row>
    <row r="688" spans="1:18" ht="15.75" customHeight="1" x14ac:dyDescent="0.35">
      <c r="A688" s="1"/>
      <c r="B688" s="6" t="s">
        <v>27</v>
      </c>
      <c r="C688" s="6">
        <v>1128299</v>
      </c>
      <c r="D688" s="7">
        <v>44350</v>
      </c>
      <c r="E688" s="6" t="s">
        <v>28</v>
      </c>
      <c r="F688" s="6" t="s">
        <v>44</v>
      </c>
      <c r="G688" s="6" t="s">
        <v>45</v>
      </c>
      <c r="H688" s="6" t="s">
        <v>21</v>
      </c>
      <c r="I688" s="8">
        <v>0.85000000000000009</v>
      </c>
      <c r="J688" s="9">
        <v>3750</v>
      </c>
      <c r="K688" s="10">
        <f t="shared" si="4"/>
        <v>3187.5000000000005</v>
      </c>
      <c r="L688" s="10">
        <f t="shared" si="5"/>
        <v>796.87500000000011</v>
      </c>
      <c r="M688" s="11">
        <v>0.25</v>
      </c>
      <c r="O688" s="16"/>
      <c r="P688" s="14"/>
      <c r="Q688" s="12"/>
      <c r="R688" s="13"/>
    </row>
    <row r="689" spans="1:18" ht="15.75" customHeight="1" x14ac:dyDescent="0.35">
      <c r="A689" s="1"/>
      <c r="B689" s="6" t="s">
        <v>27</v>
      </c>
      <c r="C689" s="6">
        <v>1128299</v>
      </c>
      <c r="D689" s="7">
        <v>44350</v>
      </c>
      <c r="E689" s="6" t="s">
        <v>28</v>
      </c>
      <c r="F689" s="6" t="s">
        <v>44</v>
      </c>
      <c r="G689" s="6" t="s">
        <v>45</v>
      </c>
      <c r="H689" s="6" t="s">
        <v>22</v>
      </c>
      <c r="I689" s="8">
        <v>1</v>
      </c>
      <c r="J689" s="9">
        <v>6750</v>
      </c>
      <c r="K689" s="10">
        <f t="shared" si="4"/>
        <v>6750</v>
      </c>
      <c r="L689" s="10">
        <f t="shared" si="5"/>
        <v>1350</v>
      </c>
      <c r="M689" s="11">
        <v>0.2</v>
      </c>
      <c r="O689" s="16"/>
      <c r="P689" s="14"/>
      <c r="Q689" s="12"/>
      <c r="R689" s="13"/>
    </row>
    <row r="690" spans="1:18" ht="15.75" customHeight="1" x14ac:dyDescent="0.35">
      <c r="A690" s="1"/>
      <c r="B690" s="6" t="s">
        <v>27</v>
      </c>
      <c r="C690" s="6">
        <v>1128299</v>
      </c>
      <c r="D690" s="7">
        <v>44379</v>
      </c>
      <c r="E690" s="6" t="s">
        <v>28</v>
      </c>
      <c r="F690" s="6" t="s">
        <v>44</v>
      </c>
      <c r="G690" s="6" t="s">
        <v>45</v>
      </c>
      <c r="H690" s="6" t="s">
        <v>17</v>
      </c>
      <c r="I690" s="8">
        <v>0.8</v>
      </c>
      <c r="J690" s="9">
        <v>8250</v>
      </c>
      <c r="K690" s="10">
        <f t="shared" si="4"/>
        <v>6600</v>
      </c>
      <c r="L690" s="10">
        <f t="shared" si="5"/>
        <v>1980</v>
      </c>
      <c r="M690" s="11">
        <v>0.3</v>
      </c>
      <c r="O690" s="16"/>
      <c r="P690" s="14"/>
      <c r="Q690" s="12"/>
      <c r="R690" s="13"/>
    </row>
    <row r="691" spans="1:18" ht="15.75" customHeight="1" x14ac:dyDescent="0.35">
      <c r="A691" s="1"/>
      <c r="B691" s="6" t="s">
        <v>27</v>
      </c>
      <c r="C691" s="6">
        <v>1128299</v>
      </c>
      <c r="D691" s="7">
        <v>44379</v>
      </c>
      <c r="E691" s="6" t="s">
        <v>28</v>
      </c>
      <c r="F691" s="6" t="s">
        <v>44</v>
      </c>
      <c r="G691" s="6" t="s">
        <v>45</v>
      </c>
      <c r="H691" s="6" t="s">
        <v>18</v>
      </c>
      <c r="I691" s="8">
        <v>0.85000000000000009</v>
      </c>
      <c r="J691" s="9">
        <v>6750</v>
      </c>
      <c r="K691" s="10">
        <f t="shared" si="4"/>
        <v>5737.5000000000009</v>
      </c>
      <c r="L691" s="10">
        <f t="shared" si="5"/>
        <v>1434.3750000000002</v>
      </c>
      <c r="M691" s="11">
        <v>0.25</v>
      </c>
      <c r="O691" s="16"/>
      <c r="P691" s="14"/>
      <c r="Q691" s="12"/>
      <c r="R691" s="13"/>
    </row>
    <row r="692" spans="1:18" ht="15.75" customHeight="1" x14ac:dyDescent="0.35">
      <c r="A692" s="1"/>
      <c r="B692" s="6" t="s">
        <v>27</v>
      </c>
      <c r="C692" s="6">
        <v>1128299</v>
      </c>
      <c r="D692" s="7">
        <v>44379</v>
      </c>
      <c r="E692" s="6" t="s">
        <v>28</v>
      </c>
      <c r="F692" s="6" t="s">
        <v>44</v>
      </c>
      <c r="G692" s="6" t="s">
        <v>45</v>
      </c>
      <c r="H692" s="6" t="s">
        <v>19</v>
      </c>
      <c r="I692" s="8">
        <v>0.85000000000000009</v>
      </c>
      <c r="J692" s="9">
        <v>6250</v>
      </c>
      <c r="K692" s="10">
        <f t="shared" si="4"/>
        <v>5312.5000000000009</v>
      </c>
      <c r="L692" s="10">
        <f t="shared" si="5"/>
        <v>1328.1250000000002</v>
      </c>
      <c r="M692" s="11">
        <v>0.25</v>
      </c>
      <c r="O692" s="16"/>
      <c r="P692" s="14"/>
      <c r="Q692" s="12"/>
      <c r="R692" s="13"/>
    </row>
    <row r="693" spans="1:18" ht="15.75" customHeight="1" x14ac:dyDescent="0.35">
      <c r="A693" s="1"/>
      <c r="B693" s="6" t="s">
        <v>27</v>
      </c>
      <c r="C693" s="6">
        <v>1128299</v>
      </c>
      <c r="D693" s="7">
        <v>44379</v>
      </c>
      <c r="E693" s="6" t="s">
        <v>28</v>
      </c>
      <c r="F693" s="6" t="s">
        <v>44</v>
      </c>
      <c r="G693" s="6" t="s">
        <v>45</v>
      </c>
      <c r="H693" s="6" t="s">
        <v>20</v>
      </c>
      <c r="I693" s="8">
        <v>0.8</v>
      </c>
      <c r="J693" s="9">
        <v>5250</v>
      </c>
      <c r="K693" s="10">
        <f t="shared" si="4"/>
        <v>4200</v>
      </c>
      <c r="L693" s="10">
        <f t="shared" si="5"/>
        <v>1260</v>
      </c>
      <c r="M693" s="11">
        <v>0.3</v>
      </c>
      <c r="O693" s="16"/>
      <c r="P693" s="14"/>
      <c r="Q693" s="12"/>
      <c r="R693" s="13"/>
    </row>
    <row r="694" spans="1:18" ht="15.75" customHeight="1" x14ac:dyDescent="0.35">
      <c r="A694" s="1"/>
      <c r="B694" s="6" t="s">
        <v>27</v>
      </c>
      <c r="C694" s="6">
        <v>1128299</v>
      </c>
      <c r="D694" s="7">
        <v>44379</v>
      </c>
      <c r="E694" s="6" t="s">
        <v>28</v>
      </c>
      <c r="F694" s="6" t="s">
        <v>44</v>
      </c>
      <c r="G694" s="6" t="s">
        <v>45</v>
      </c>
      <c r="H694" s="6" t="s">
        <v>21</v>
      </c>
      <c r="I694" s="8">
        <v>0.85000000000000009</v>
      </c>
      <c r="J694" s="9">
        <v>5750</v>
      </c>
      <c r="K694" s="10">
        <f t="shared" si="4"/>
        <v>4887.5000000000009</v>
      </c>
      <c r="L694" s="10">
        <f t="shared" si="5"/>
        <v>1221.8750000000002</v>
      </c>
      <c r="M694" s="11">
        <v>0.25</v>
      </c>
      <c r="O694" s="16"/>
      <c r="P694" s="14"/>
      <c r="Q694" s="12"/>
      <c r="R694" s="13"/>
    </row>
    <row r="695" spans="1:18" ht="15.75" customHeight="1" x14ac:dyDescent="0.35">
      <c r="A695" s="1"/>
      <c r="B695" s="6" t="s">
        <v>27</v>
      </c>
      <c r="C695" s="6">
        <v>1128299</v>
      </c>
      <c r="D695" s="7">
        <v>44379</v>
      </c>
      <c r="E695" s="6" t="s">
        <v>28</v>
      </c>
      <c r="F695" s="6" t="s">
        <v>44</v>
      </c>
      <c r="G695" s="6" t="s">
        <v>45</v>
      </c>
      <c r="H695" s="6" t="s">
        <v>22</v>
      </c>
      <c r="I695" s="8">
        <v>1</v>
      </c>
      <c r="J695" s="9">
        <v>5750</v>
      </c>
      <c r="K695" s="10">
        <f t="shared" si="4"/>
        <v>5750</v>
      </c>
      <c r="L695" s="10">
        <f t="shared" si="5"/>
        <v>1150</v>
      </c>
      <c r="M695" s="11">
        <v>0.2</v>
      </c>
      <c r="O695" s="16"/>
      <c r="P695" s="14"/>
      <c r="Q695" s="12"/>
      <c r="R695" s="13"/>
    </row>
    <row r="696" spans="1:18" ht="15.75" customHeight="1" x14ac:dyDescent="0.35">
      <c r="A696" s="1"/>
      <c r="B696" s="6" t="s">
        <v>27</v>
      </c>
      <c r="C696" s="6">
        <v>1128299</v>
      </c>
      <c r="D696" s="7">
        <v>44411</v>
      </c>
      <c r="E696" s="6" t="s">
        <v>28</v>
      </c>
      <c r="F696" s="6" t="s">
        <v>44</v>
      </c>
      <c r="G696" s="6" t="s">
        <v>45</v>
      </c>
      <c r="H696" s="6" t="s">
        <v>17</v>
      </c>
      <c r="I696" s="8">
        <v>0.85000000000000009</v>
      </c>
      <c r="J696" s="9">
        <v>7750</v>
      </c>
      <c r="K696" s="10">
        <f t="shared" si="4"/>
        <v>6587.5000000000009</v>
      </c>
      <c r="L696" s="10">
        <f t="shared" si="5"/>
        <v>1976.2500000000002</v>
      </c>
      <c r="M696" s="11">
        <v>0.3</v>
      </c>
      <c r="O696" s="16"/>
      <c r="P696" s="14"/>
      <c r="Q696" s="12"/>
      <c r="R696" s="13"/>
    </row>
    <row r="697" spans="1:18" ht="15.75" customHeight="1" x14ac:dyDescent="0.35">
      <c r="A697" s="1"/>
      <c r="B697" s="6" t="s">
        <v>27</v>
      </c>
      <c r="C697" s="6">
        <v>1128299</v>
      </c>
      <c r="D697" s="7">
        <v>44411</v>
      </c>
      <c r="E697" s="6" t="s">
        <v>28</v>
      </c>
      <c r="F697" s="6" t="s">
        <v>44</v>
      </c>
      <c r="G697" s="6" t="s">
        <v>45</v>
      </c>
      <c r="H697" s="6" t="s">
        <v>18</v>
      </c>
      <c r="I697" s="8">
        <v>0.80000000000000016</v>
      </c>
      <c r="J697" s="9">
        <v>7500</v>
      </c>
      <c r="K697" s="10">
        <f t="shared" si="4"/>
        <v>6000.0000000000009</v>
      </c>
      <c r="L697" s="10">
        <f t="shared" si="5"/>
        <v>1500.0000000000002</v>
      </c>
      <c r="M697" s="11">
        <v>0.25</v>
      </c>
      <c r="O697" s="16"/>
      <c r="P697" s="14"/>
      <c r="Q697" s="12"/>
      <c r="R697" s="13"/>
    </row>
    <row r="698" spans="1:18" ht="15.75" customHeight="1" x14ac:dyDescent="0.35">
      <c r="A698" s="1"/>
      <c r="B698" s="6" t="s">
        <v>27</v>
      </c>
      <c r="C698" s="6">
        <v>1128299</v>
      </c>
      <c r="D698" s="7">
        <v>44411</v>
      </c>
      <c r="E698" s="6" t="s">
        <v>28</v>
      </c>
      <c r="F698" s="6" t="s">
        <v>44</v>
      </c>
      <c r="G698" s="6" t="s">
        <v>45</v>
      </c>
      <c r="H698" s="6" t="s">
        <v>19</v>
      </c>
      <c r="I698" s="8">
        <v>0.75000000000000011</v>
      </c>
      <c r="J698" s="9">
        <v>6250</v>
      </c>
      <c r="K698" s="10">
        <f t="shared" si="4"/>
        <v>4687.5000000000009</v>
      </c>
      <c r="L698" s="10">
        <f t="shared" si="5"/>
        <v>1171.8750000000002</v>
      </c>
      <c r="M698" s="11">
        <v>0.25</v>
      </c>
      <c r="O698" s="16"/>
      <c r="P698" s="14"/>
      <c r="Q698" s="12"/>
      <c r="R698" s="13"/>
    </row>
    <row r="699" spans="1:18" ht="15.75" customHeight="1" x14ac:dyDescent="0.35">
      <c r="A699" s="1"/>
      <c r="B699" s="6" t="s">
        <v>27</v>
      </c>
      <c r="C699" s="6">
        <v>1128299</v>
      </c>
      <c r="D699" s="7">
        <v>44411</v>
      </c>
      <c r="E699" s="6" t="s">
        <v>28</v>
      </c>
      <c r="F699" s="6" t="s">
        <v>44</v>
      </c>
      <c r="G699" s="6" t="s">
        <v>45</v>
      </c>
      <c r="H699" s="6" t="s">
        <v>20</v>
      </c>
      <c r="I699" s="8">
        <v>0.75000000000000011</v>
      </c>
      <c r="J699" s="9">
        <v>5750</v>
      </c>
      <c r="K699" s="10">
        <f t="shared" si="4"/>
        <v>4312.5000000000009</v>
      </c>
      <c r="L699" s="10">
        <f t="shared" si="5"/>
        <v>1293.7500000000002</v>
      </c>
      <c r="M699" s="11">
        <v>0.3</v>
      </c>
      <c r="O699" s="16"/>
      <c r="P699" s="14"/>
      <c r="Q699" s="12"/>
      <c r="R699" s="13"/>
    </row>
    <row r="700" spans="1:18" ht="15.75" customHeight="1" x14ac:dyDescent="0.35">
      <c r="A700" s="1"/>
      <c r="B700" s="6" t="s">
        <v>27</v>
      </c>
      <c r="C700" s="6">
        <v>1128299</v>
      </c>
      <c r="D700" s="7">
        <v>44411</v>
      </c>
      <c r="E700" s="6" t="s">
        <v>28</v>
      </c>
      <c r="F700" s="6" t="s">
        <v>44</v>
      </c>
      <c r="G700" s="6" t="s">
        <v>45</v>
      </c>
      <c r="H700" s="6" t="s">
        <v>21</v>
      </c>
      <c r="I700" s="8">
        <v>0.75</v>
      </c>
      <c r="J700" s="9">
        <v>5750</v>
      </c>
      <c r="K700" s="10">
        <f t="shared" si="4"/>
        <v>4312.5</v>
      </c>
      <c r="L700" s="10">
        <f t="shared" si="5"/>
        <v>1078.125</v>
      </c>
      <c r="M700" s="11">
        <v>0.25</v>
      </c>
      <c r="O700" s="16"/>
      <c r="P700" s="14"/>
      <c r="Q700" s="12"/>
      <c r="R700" s="13"/>
    </row>
    <row r="701" spans="1:18" ht="15.75" customHeight="1" x14ac:dyDescent="0.35">
      <c r="A701" s="1"/>
      <c r="B701" s="6" t="s">
        <v>27</v>
      </c>
      <c r="C701" s="6">
        <v>1128299</v>
      </c>
      <c r="D701" s="7">
        <v>44411</v>
      </c>
      <c r="E701" s="6" t="s">
        <v>28</v>
      </c>
      <c r="F701" s="6" t="s">
        <v>44</v>
      </c>
      <c r="G701" s="6" t="s">
        <v>45</v>
      </c>
      <c r="H701" s="6" t="s">
        <v>22</v>
      </c>
      <c r="I701" s="8">
        <v>0.8</v>
      </c>
      <c r="J701" s="9">
        <v>4000</v>
      </c>
      <c r="K701" s="10">
        <f t="shared" si="4"/>
        <v>3200</v>
      </c>
      <c r="L701" s="10">
        <f t="shared" si="5"/>
        <v>640</v>
      </c>
      <c r="M701" s="11">
        <v>0.2</v>
      </c>
      <c r="O701" s="16"/>
      <c r="P701" s="14"/>
      <c r="Q701" s="12"/>
      <c r="R701" s="13"/>
    </row>
    <row r="702" spans="1:18" ht="15.75" customHeight="1" x14ac:dyDescent="0.35">
      <c r="A702" s="1"/>
      <c r="B702" s="6" t="s">
        <v>27</v>
      </c>
      <c r="C702" s="6">
        <v>1128299</v>
      </c>
      <c r="D702" s="7">
        <v>44443</v>
      </c>
      <c r="E702" s="6" t="s">
        <v>28</v>
      </c>
      <c r="F702" s="6" t="s">
        <v>44</v>
      </c>
      <c r="G702" s="6" t="s">
        <v>45</v>
      </c>
      <c r="H702" s="6" t="s">
        <v>17</v>
      </c>
      <c r="I702" s="8">
        <v>0.70000000000000018</v>
      </c>
      <c r="J702" s="9">
        <v>6000</v>
      </c>
      <c r="K702" s="10">
        <f t="shared" si="4"/>
        <v>4200.0000000000009</v>
      </c>
      <c r="L702" s="10">
        <f t="shared" si="5"/>
        <v>1260.0000000000002</v>
      </c>
      <c r="M702" s="11">
        <v>0.3</v>
      </c>
      <c r="O702" s="16"/>
      <c r="P702" s="14"/>
      <c r="Q702" s="12"/>
      <c r="R702" s="13"/>
    </row>
    <row r="703" spans="1:18" ht="15.75" customHeight="1" x14ac:dyDescent="0.35">
      <c r="A703" s="1"/>
      <c r="B703" s="6" t="s">
        <v>27</v>
      </c>
      <c r="C703" s="6">
        <v>1128299</v>
      </c>
      <c r="D703" s="7">
        <v>44443</v>
      </c>
      <c r="E703" s="6" t="s">
        <v>28</v>
      </c>
      <c r="F703" s="6" t="s">
        <v>44</v>
      </c>
      <c r="G703" s="6" t="s">
        <v>45</v>
      </c>
      <c r="H703" s="6" t="s">
        <v>18</v>
      </c>
      <c r="I703" s="8">
        <v>0.75000000000000022</v>
      </c>
      <c r="J703" s="9">
        <v>6000</v>
      </c>
      <c r="K703" s="10">
        <f t="shared" si="4"/>
        <v>4500.0000000000009</v>
      </c>
      <c r="L703" s="10">
        <f t="shared" si="5"/>
        <v>1125.0000000000002</v>
      </c>
      <c r="M703" s="11">
        <v>0.25</v>
      </c>
      <c r="O703" s="16"/>
      <c r="P703" s="14"/>
      <c r="Q703" s="12"/>
      <c r="R703" s="13"/>
    </row>
    <row r="704" spans="1:18" ht="15.75" customHeight="1" x14ac:dyDescent="0.35">
      <c r="A704" s="1"/>
      <c r="B704" s="6" t="s">
        <v>27</v>
      </c>
      <c r="C704" s="6">
        <v>1128299</v>
      </c>
      <c r="D704" s="7">
        <v>44443</v>
      </c>
      <c r="E704" s="6" t="s">
        <v>28</v>
      </c>
      <c r="F704" s="6" t="s">
        <v>44</v>
      </c>
      <c r="G704" s="6" t="s">
        <v>45</v>
      </c>
      <c r="H704" s="6" t="s">
        <v>19</v>
      </c>
      <c r="I704" s="8">
        <v>0.70000000000000018</v>
      </c>
      <c r="J704" s="9">
        <v>4500</v>
      </c>
      <c r="K704" s="10">
        <f t="shared" si="4"/>
        <v>3150.0000000000009</v>
      </c>
      <c r="L704" s="10">
        <f t="shared" si="5"/>
        <v>787.50000000000023</v>
      </c>
      <c r="M704" s="11">
        <v>0.25</v>
      </c>
      <c r="O704" s="16"/>
      <c r="P704" s="14"/>
      <c r="Q704" s="12"/>
      <c r="R704" s="13"/>
    </row>
    <row r="705" spans="1:18" ht="15.75" customHeight="1" x14ac:dyDescent="0.35">
      <c r="A705" s="1"/>
      <c r="B705" s="6" t="s">
        <v>27</v>
      </c>
      <c r="C705" s="6">
        <v>1128299</v>
      </c>
      <c r="D705" s="7">
        <v>44443</v>
      </c>
      <c r="E705" s="6" t="s">
        <v>28</v>
      </c>
      <c r="F705" s="6" t="s">
        <v>44</v>
      </c>
      <c r="G705" s="6" t="s">
        <v>45</v>
      </c>
      <c r="H705" s="6" t="s">
        <v>20</v>
      </c>
      <c r="I705" s="8">
        <v>0.70000000000000018</v>
      </c>
      <c r="J705" s="9">
        <v>4000</v>
      </c>
      <c r="K705" s="10">
        <f t="shared" si="4"/>
        <v>2800.0000000000009</v>
      </c>
      <c r="L705" s="10">
        <f t="shared" si="5"/>
        <v>840.00000000000023</v>
      </c>
      <c r="M705" s="11">
        <v>0.3</v>
      </c>
      <c r="O705" s="16"/>
      <c r="P705" s="14"/>
      <c r="Q705" s="12"/>
      <c r="R705" s="13"/>
    </row>
    <row r="706" spans="1:18" ht="15.75" customHeight="1" x14ac:dyDescent="0.35">
      <c r="A706" s="1"/>
      <c r="B706" s="6" t="s">
        <v>27</v>
      </c>
      <c r="C706" s="6">
        <v>1128299</v>
      </c>
      <c r="D706" s="7">
        <v>44443</v>
      </c>
      <c r="E706" s="6" t="s">
        <v>28</v>
      </c>
      <c r="F706" s="6" t="s">
        <v>44</v>
      </c>
      <c r="G706" s="6" t="s">
        <v>45</v>
      </c>
      <c r="H706" s="6" t="s">
        <v>21</v>
      </c>
      <c r="I706" s="8">
        <v>0.80000000000000016</v>
      </c>
      <c r="J706" s="9">
        <v>4250</v>
      </c>
      <c r="K706" s="10">
        <f t="shared" si="4"/>
        <v>3400.0000000000005</v>
      </c>
      <c r="L706" s="10">
        <f t="shared" si="5"/>
        <v>850.00000000000011</v>
      </c>
      <c r="M706" s="11">
        <v>0.25</v>
      </c>
      <c r="O706" s="16"/>
      <c r="P706" s="14"/>
      <c r="Q706" s="12"/>
      <c r="R706" s="13"/>
    </row>
    <row r="707" spans="1:18" ht="15.75" customHeight="1" x14ac:dyDescent="0.35">
      <c r="A707" s="1"/>
      <c r="B707" s="6" t="s">
        <v>27</v>
      </c>
      <c r="C707" s="6">
        <v>1128299</v>
      </c>
      <c r="D707" s="7">
        <v>44443</v>
      </c>
      <c r="E707" s="6" t="s">
        <v>28</v>
      </c>
      <c r="F707" s="6" t="s">
        <v>44</v>
      </c>
      <c r="G707" s="6" t="s">
        <v>45</v>
      </c>
      <c r="H707" s="6" t="s">
        <v>22</v>
      </c>
      <c r="I707" s="8">
        <v>0.65</v>
      </c>
      <c r="J707" s="9">
        <v>4500</v>
      </c>
      <c r="K707" s="10">
        <f t="shared" si="4"/>
        <v>2925</v>
      </c>
      <c r="L707" s="10">
        <f t="shared" si="5"/>
        <v>585</v>
      </c>
      <c r="M707" s="11">
        <v>0.2</v>
      </c>
      <c r="O707" s="16"/>
      <c r="P707" s="14"/>
      <c r="Q707" s="12"/>
      <c r="R707" s="13"/>
    </row>
    <row r="708" spans="1:18" ht="15.75" customHeight="1" x14ac:dyDescent="0.35">
      <c r="A708" s="1"/>
      <c r="B708" s="6" t="s">
        <v>27</v>
      </c>
      <c r="C708" s="6">
        <v>1128299</v>
      </c>
      <c r="D708" s="7">
        <v>44472</v>
      </c>
      <c r="E708" s="6" t="s">
        <v>28</v>
      </c>
      <c r="F708" s="6" t="s">
        <v>44</v>
      </c>
      <c r="G708" s="6" t="s">
        <v>45</v>
      </c>
      <c r="H708" s="6" t="s">
        <v>17</v>
      </c>
      <c r="I708" s="8">
        <v>0.60000000000000009</v>
      </c>
      <c r="J708" s="9">
        <v>5500</v>
      </c>
      <c r="K708" s="10">
        <f t="shared" si="4"/>
        <v>3300.0000000000005</v>
      </c>
      <c r="L708" s="10">
        <f t="shared" si="5"/>
        <v>990.00000000000011</v>
      </c>
      <c r="M708" s="11">
        <v>0.3</v>
      </c>
      <c r="O708" s="16"/>
      <c r="P708" s="14"/>
      <c r="Q708" s="12"/>
      <c r="R708" s="13"/>
    </row>
    <row r="709" spans="1:18" ht="15.75" customHeight="1" x14ac:dyDescent="0.35">
      <c r="A709" s="1"/>
      <c r="B709" s="6" t="s">
        <v>27</v>
      </c>
      <c r="C709" s="6">
        <v>1128299</v>
      </c>
      <c r="D709" s="7">
        <v>44472</v>
      </c>
      <c r="E709" s="6" t="s">
        <v>28</v>
      </c>
      <c r="F709" s="6" t="s">
        <v>44</v>
      </c>
      <c r="G709" s="6" t="s">
        <v>45</v>
      </c>
      <c r="H709" s="6" t="s">
        <v>18</v>
      </c>
      <c r="I709" s="8">
        <v>0.65000000000000013</v>
      </c>
      <c r="J709" s="9">
        <v>5500</v>
      </c>
      <c r="K709" s="10">
        <f t="shared" si="4"/>
        <v>3575.0000000000009</v>
      </c>
      <c r="L709" s="10">
        <f t="shared" si="5"/>
        <v>893.75000000000023</v>
      </c>
      <c r="M709" s="11">
        <v>0.25</v>
      </c>
      <c r="O709" s="16"/>
      <c r="P709" s="14"/>
      <c r="Q709" s="12"/>
      <c r="R709" s="13"/>
    </row>
    <row r="710" spans="1:18" ht="15.75" customHeight="1" x14ac:dyDescent="0.35">
      <c r="A710" s="1"/>
      <c r="B710" s="6" t="s">
        <v>27</v>
      </c>
      <c r="C710" s="6">
        <v>1128299</v>
      </c>
      <c r="D710" s="7">
        <v>44472</v>
      </c>
      <c r="E710" s="6" t="s">
        <v>28</v>
      </c>
      <c r="F710" s="6" t="s">
        <v>44</v>
      </c>
      <c r="G710" s="6" t="s">
        <v>45</v>
      </c>
      <c r="H710" s="6" t="s">
        <v>19</v>
      </c>
      <c r="I710" s="8">
        <v>0.60000000000000009</v>
      </c>
      <c r="J710" s="9">
        <v>3750</v>
      </c>
      <c r="K710" s="10">
        <f t="shared" si="4"/>
        <v>2250.0000000000005</v>
      </c>
      <c r="L710" s="10">
        <f t="shared" si="5"/>
        <v>562.50000000000011</v>
      </c>
      <c r="M710" s="11">
        <v>0.25</v>
      </c>
      <c r="O710" s="16"/>
      <c r="P710" s="14"/>
      <c r="Q710" s="12"/>
      <c r="R710" s="13"/>
    </row>
    <row r="711" spans="1:18" ht="15.75" customHeight="1" x14ac:dyDescent="0.35">
      <c r="A711" s="1"/>
      <c r="B711" s="6" t="s">
        <v>27</v>
      </c>
      <c r="C711" s="6">
        <v>1128299</v>
      </c>
      <c r="D711" s="7">
        <v>44472</v>
      </c>
      <c r="E711" s="6" t="s">
        <v>28</v>
      </c>
      <c r="F711" s="6" t="s">
        <v>44</v>
      </c>
      <c r="G711" s="6" t="s">
        <v>45</v>
      </c>
      <c r="H711" s="6" t="s">
        <v>20</v>
      </c>
      <c r="I711" s="8">
        <v>0.60000000000000009</v>
      </c>
      <c r="J711" s="9">
        <v>3500</v>
      </c>
      <c r="K711" s="10">
        <f t="shared" si="4"/>
        <v>2100.0000000000005</v>
      </c>
      <c r="L711" s="10">
        <f t="shared" si="5"/>
        <v>630.00000000000011</v>
      </c>
      <c r="M711" s="11">
        <v>0.3</v>
      </c>
      <c r="O711" s="16"/>
      <c r="P711" s="14"/>
      <c r="Q711" s="12"/>
      <c r="R711" s="13"/>
    </row>
    <row r="712" spans="1:18" ht="15.75" customHeight="1" x14ac:dyDescent="0.35">
      <c r="A712" s="1"/>
      <c r="B712" s="6" t="s">
        <v>27</v>
      </c>
      <c r="C712" s="6">
        <v>1128299</v>
      </c>
      <c r="D712" s="7">
        <v>44472</v>
      </c>
      <c r="E712" s="6" t="s">
        <v>28</v>
      </c>
      <c r="F712" s="6" t="s">
        <v>44</v>
      </c>
      <c r="G712" s="6" t="s">
        <v>45</v>
      </c>
      <c r="H712" s="6" t="s">
        <v>21</v>
      </c>
      <c r="I712" s="8">
        <v>0.70000000000000007</v>
      </c>
      <c r="J712" s="9">
        <v>3250</v>
      </c>
      <c r="K712" s="10">
        <f t="shared" si="4"/>
        <v>2275</v>
      </c>
      <c r="L712" s="10">
        <f t="shared" si="5"/>
        <v>568.75</v>
      </c>
      <c r="M712" s="11">
        <v>0.25</v>
      </c>
      <c r="O712" s="16"/>
      <c r="P712" s="14"/>
      <c r="Q712" s="12"/>
      <c r="R712" s="13"/>
    </row>
    <row r="713" spans="1:18" ht="15.75" customHeight="1" x14ac:dyDescent="0.35">
      <c r="A713" s="1"/>
      <c r="B713" s="6" t="s">
        <v>27</v>
      </c>
      <c r="C713" s="6">
        <v>1128299</v>
      </c>
      <c r="D713" s="7">
        <v>44472</v>
      </c>
      <c r="E713" s="6" t="s">
        <v>28</v>
      </c>
      <c r="F713" s="6" t="s">
        <v>44</v>
      </c>
      <c r="G713" s="6" t="s">
        <v>45</v>
      </c>
      <c r="H713" s="6" t="s">
        <v>22</v>
      </c>
      <c r="I713" s="8">
        <v>0.75000000000000011</v>
      </c>
      <c r="J713" s="9">
        <v>3750</v>
      </c>
      <c r="K713" s="10">
        <f t="shared" si="4"/>
        <v>2812.5000000000005</v>
      </c>
      <c r="L713" s="10">
        <f t="shared" si="5"/>
        <v>562.50000000000011</v>
      </c>
      <c r="M713" s="11">
        <v>0.2</v>
      </c>
      <c r="O713" s="16"/>
      <c r="P713" s="14"/>
      <c r="Q713" s="12"/>
      <c r="R713" s="13"/>
    </row>
    <row r="714" spans="1:18" ht="15.75" customHeight="1" x14ac:dyDescent="0.35">
      <c r="A714" s="1"/>
      <c r="B714" s="6" t="s">
        <v>27</v>
      </c>
      <c r="C714" s="6">
        <v>1128299</v>
      </c>
      <c r="D714" s="7">
        <v>44503</v>
      </c>
      <c r="E714" s="6" t="s">
        <v>28</v>
      </c>
      <c r="F714" s="6" t="s">
        <v>44</v>
      </c>
      <c r="G714" s="6" t="s">
        <v>45</v>
      </c>
      <c r="H714" s="6" t="s">
        <v>17</v>
      </c>
      <c r="I714" s="8">
        <v>0.60000000000000009</v>
      </c>
      <c r="J714" s="9">
        <v>6000</v>
      </c>
      <c r="K714" s="10">
        <f t="shared" si="4"/>
        <v>3600.0000000000005</v>
      </c>
      <c r="L714" s="10">
        <f t="shared" si="5"/>
        <v>1080</v>
      </c>
      <c r="M714" s="11">
        <v>0.3</v>
      </c>
      <c r="O714" s="16"/>
      <c r="P714" s="14"/>
      <c r="Q714" s="12"/>
      <c r="R714" s="13"/>
    </row>
    <row r="715" spans="1:18" ht="15.75" customHeight="1" x14ac:dyDescent="0.35">
      <c r="A715" s="1"/>
      <c r="B715" s="6" t="s">
        <v>27</v>
      </c>
      <c r="C715" s="6">
        <v>1128299</v>
      </c>
      <c r="D715" s="7">
        <v>44503</v>
      </c>
      <c r="E715" s="6" t="s">
        <v>28</v>
      </c>
      <c r="F715" s="6" t="s">
        <v>44</v>
      </c>
      <c r="G715" s="6" t="s">
        <v>45</v>
      </c>
      <c r="H715" s="6" t="s">
        <v>18</v>
      </c>
      <c r="I715" s="8">
        <v>0.65000000000000013</v>
      </c>
      <c r="J715" s="9">
        <v>6250</v>
      </c>
      <c r="K715" s="10">
        <f t="shared" si="4"/>
        <v>4062.5000000000009</v>
      </c>
      <c r="L715" s="10">
        <f t="shared" si="5"/>
        <v>1015.6250000000002</v>
      </c>
      <c r="M715" s="11">
        <v>0.25</v>
      </c>
      <c r="O715" s="16"/>
      <c r="P715" s="14"/>
      <c r="Q715" s="12"/>
      <c r="R715" s="13"/>
    </row>
    <row r="716" spans="1:18" ht="15.75" customHeight="1" x14ac:dyDescent="0.35">
      <c r="A716" s="1"/>
      <c r="B716" s="6" t="s">
        <v>27</v>
      </c>
      <c r="C716" s="6">
        <v>1128299</v>
      </c>
      <c r="D716" s="7">
        <v>44503</v>
      </c>
      <c r="E716" s="6" t="s">
        <v>28</v>
      </c>
      <c r="F716" s="6" t="s">
        <v>44</v>
      </c>
      <c r="G716" s="6" t="s">
        <v>45</v>
      </c>
      <c r="H716" s="6" t="s">
        <v>19</v>
      </c>
      <c r="I716" s="8">
        <v>0.60000000000000009</v>
      </c>
      <c r="J716" s="9">
        <v>4750</v>
      </c>
      <c r="K716" s="10">
        <f t="shared" si="4"/>
        <v>2850.0000000000005</v>
      </c>
      <c r="L716" s="10">
        <f t="shared" si="5"/>
        <v>712.50000000000011</v>
      </c>
      <c r="M716" s="11">
        <v>0.25</v>
      </c>
      <c r="O716" s="16"/>
      <c r="P716" s="14"/>
      <c r="Q716" s="12"/>
      <c r="R716" s="13"/>
    </row>
    <row r="717" spans="1:18" ht="15.75" customHeight="1" x14ac:dyDescent="0.35">
      <c r="A717" s="1"/>
      <c r="B717" s="6" t="s">
        <v>27</v>
      </c>
      <c r="C717" s="6">
        <v>1128299</v>
      </c>
      <c r="D717" s="7">
        <v>44503</v>
      </c>
      <c r="E717" s="6" t="s">
        <v>28</v>
      </c>
      <c r="F717" s="6" t="s">
        <v>44</v>
      </c>
      <c r="G717" s="6" t="s">
        <v>45</v>
      </c>
      <c r="H717" s="6" t="s">
        <v>20</v>
      </c>
      <c r="I717" s="8">
        <v>0.70000000000000018</v>
      </c>
      <c r="J717" s="9">
        <v>4500</v>
      </c>
      <c r="K717" s="10">
        <f t="shared" si="4"/>
        <v>3150.0000000000009</v>
      </c>
      <c r="L717" s="10">
        <f t="shared" si="5"/>
        <v>945.00000000000023</v>
      </c>
      <c r="M717" s="11">
        <v>0.3</v>
      </c>
      <c r="O717" s="16"/>
      <c r="P717" s="14"/>
      <c r="Q717" s="12"/>
      <c r="R717" s="13"/>
    </row>
    <row r="718" spans="1:18" ht="15.75" customHeight="1" x14ac:dyDescent="0.35">
      <c r="A718" s="1"/>
      <c r="B718" s="6" t="s">
        <v>27</v>
      </c>
      <c r="C718" s="6">
        <v>1128299</v>
      </c>
      <c r="D718" s="7">
        <v>44503</v>
      </c>
      <c r="E718" s="6" t="s">
        <v>28</v>
      </c>
      <c r="F718" s="6" t="s">
        <v>44</v>
      </c>
      <c r="G718" s="6" t="s">
        <v>45</v>
      </c>
      <c r="H718" s="6" t="s">
        <v>21</v>
      </c>
      <c r="I718" s="8">
        <v>0.90000000000000013</v>
      </c>
      <c r="J718" s="9">
        <v>4250</v>
      </c>
      <c r="K718" s="10">
        <f t="shared" si="4"/>
        <v>3825.0000000000005</v>
      </c>
      <c r="L718" s="10">
        <f t="shared" si="5"/>
        <v>956.25000000000011</v>
      </c>
      <c r="M718" s="11">
        <v>0.25</v>
      </c>
      <c r="O718" s="16"/>
      <c r="P718" s="14"/>
      <c r="Q718" s="12"/>
      <c r="R718" s="13"/>
    </row>
    <row r="719" spans="1:18" ht="15.75" customHeight="1" x14ac:dyDescent="0.35">
      <c r="A719" s="1"/>
      <c r="B719" s="6" t="s">
        <v>27</v>
      </c>
      <c r="C719" s="6">
        <v>1128299</v>
      </c>
      <c r="D719" s="7">
        <v>44503</v>
      </c>
      <c r="E719" s="6" t="s">
        <v>28</v>
      </c>
      <c r="F719" s="6" t="s">
        <v>44</v>
      </c>
      <c r="G719" s="6" t="s">
        <v>45</v>
      </c>
      <c r="H719" s="6" t="s">
        <v>22</v>
      </c>
      <c r="I719" s="8">
        <v>0.95000000000000018</v>
      </c>
      <c r="J719" s="9">
        <v>5500</v>
      </c>
      <c r="K719" s="10">
        <f t="shared" si="4"/>
        <v>5225.0000000000009</v>
      </c>
      <c r="L719" s="10">
        <f t="shared" si="5"/>
        <v>1045.0000000000002</v>
      </c>
      <c r="M719" s="11">
        <v>0.2</v>
      </c>
      <c r="O719" s="16"/>
      <c r="P719" s="14"/>
      <c r="Q719" s="12"/>
      <c r="R719" s="13"/>
    </row>
    <row r="720" spans="1:18" ht="15.75" customHeight="1" x14ac:dyDescent="0.35">
      <c r="A720" s="1"/>
      <c r="B720" s="6" t="s">
        <v>27</v>
      </c>
      <c r="C720" s="6">
        <v>1128299</v>
      </c>
      <c r="D720" s="7">
        <v>44532</v>
      </c>
      <c r="E720" s="6" t="s">
        <v>28</v>
      </c>
      <c r="F720" s="6" t="s">
        <v>44</v>
      </c>
      <c r="G720" s="6" t="s">
        <v>45</v>
      </c>
      <c r="H720" s="6" t="s">
        <v>17</v>
      </c>
      <c r="I720" s="8">
        <v>0.80000000000000016</v>
      </c>
      <c r="J720" s="9">
        <v>7500</v>
      </c>
      <c r="K720" s="10">
        <f t="shared" si="4"/>
        <v>6000.0000000000009</v>
      </c>
      <c r="L720" s="10">
        <f t="shared" si="5"/>
        <v>1800.0000000000002</v>
      </c>
      <c r="M720" s="11">
        <v>0.3</v>
      </c>
      <c r="O720" s="16"/>
      <c r="P720" s="14"/>
      <c r="Q720" s="12"/>
      <c r="R720" s="13"/>
    </row>
    <row r="721" spans="1:18" ht="15.75" customHeight="1" x14ac:dyDescent="0.35">
      <c r="A721" s="1"/>
      <c r="B721" s="6" t="s">
        <v>27</v>
      </c>
      <c r="C721" s="6">
        <v>1128299</v>
      </c>
      <c r="D721" s="7">
        <v>44532</v>
      </c>
      <c r="E721" s="6" t="s">
        <v>28</v>
      </c>
      <c r="F721" s="6" t="s">
        <v>44</v>
      </c>
      <c r="G721" s="6" t="s">
        <v>45</v>
      </c>
      <c r="H721" s="6" t="s">
        <v>18</v>
      </c>
      <c r="I721" s="8">
        <v>0.8500000000000002</v>
      </c>
      <c r="J721" s="9">
        <v>7500</v>
      </c>
      <c r="K721" s="10">
        <f t="shared" si="4"/>
        <v>6375.0000000000018</v>
      </c>
      <c r="L721" s="10">
        <f t="shared" si="5"/>
        <v>1593.7500000000005</v>
      </c>
      <c r="M721" s="11">
        <v>0.25</v>
      </c>
      <c r="O721" s="16"/>
      <c r="P721" s="14"/>
      <c r="Q721" s="12"/>
      <c r="R721" s="13"/>
    </row>
    <row r="722" spans="1:18" ht="15.75" customHeight="1" x14ac:dyDescent="0.35">
      <c r="A722" s="1"/>
      <c r="B722" s="6" t="s">
        <v>27</v>
      </c>
      <c r="C722" s="6">
        <v>1128299</v>
      </c>
      <c r="D722" s="7">
        <v>44532</v>
      </c>
      <c r="E722" s="6" t="s">
        <v>28</v>
      </c>
      <c r="F722" s="6" t="s">
        <v>44</v>
      </c>
      <c r="G722" s="6" t="s">
        <v>45</v>
      </c>
      <c r="H722" s="6" t="s">
        <v>19</v>
      </c>
      <c r="I722" s="8">
        <v>0.80000000000000016</v>
      </c>
      <c r="J722" s="9">
        <v>5500</v>
      </c>
      <c r="K722" s="10">
        <f t="shared" si="4"/>
        <v>4400.0000000000009</v>
      </c>
      <c r="L722" s="10">
        <f t="shared" si="5"/>
        <v>1100.0000000000002</v>
      </c>
      <c r="M722" s="11">
        <v>0.25</v>
      </c>
      <c r="O722" s="16"/>
      <c r="P722" s="14"/>
      <c r="Q722" s="12"/>
      <c r="R722" s="13"/>
    </row>
    <row r="723" spans="1:18" ht="15.75" customHeight="1" x14ac:dyDescent="0.35">
      <c r="A723" s="1"/>
      <c r="B723" s="6" t="s">
        <v>27</v>
      </c>
      <c r="C723" s="6">
        <v>1128299</v>
      </c>
      <c r="D723" s="7">
        <v>44532</v>
      </c>
      <c r="E723" s="6" t="s">
        <v>28</v>
      </c>
      <c r="F723" s="6" t="s">
        <v>44</v>
      </c>
      <c r="G723" s="6" t="s">
        <v>45</v>
      </c>
      <c r="H723" s="6" t="s">
        <v>20</v>
      </c>
      <c r="I723" s="8">
        <v>0.80000000000000016</v>
      </c>
      <c r="J723" s="9">
        <v>5500</v>
      </c>
      <c r="K723" s="10">
        <f t="shared" si="4"/>
        <v>4400.0000000000009</v>
      </c>
      <c r="L723" s="10">
        <f t="shared" si="5"/>
        <v>1320.0000000000002</v>
      </c>
      <c r="M723" s="11">
        <v>0.3</v>
      </c>
      <c r="O723" s="16"/>
      <c r="P723" s="14"/>
      <c r="Q723" s="12"/>
      <c r="R723" s="13"/>
    </row>
    <row r="724" spans="1:18" ht="15.75" customHeight="1" x14ac:dyDescent="0.35">
      <c r="A724" s="1"/>
      <c r="B724" s="6" t="s">
        <v>27</v>
      </c>
      <c r="C724" s="6">
        <v>1128299</v>
      </c>
      <c r="D724" s="7">
        <v>44532</v>
      </c>
      <c r="E724" s="6" t="s">
        <v>28</v>
      </c>
      <c r="F724" s="6" t="s">
        <v>44</v>
      </c>
      <c r="G724" s="6" t="s">
        <v>45</v>
      </c>
      <c r="H724" s="6" t="s">
        <v>21</v>
      </c>
      <c r="I724" s="8">
        <v>0.90000000000000013</v>
      </c>
      <c r="J724" s="9">
        <v>4750</v>
      </c>
      <c r="K724" s="10">
        <f t="shared" si="4"/>
        <v>4275.0000000000009</v>
      </c>
      <c r="L724" s="10">
        <f t="shared" si="5"/>
        <v>1068.7500000000002</v>
      </c>
      <c r="M724" s="11">
        <v>0.25</v>
      </c>
      <c r="O724" s="16"/>
      <c r="P724" s="14"/>
      <c r="Q724" s="12"/>
      <c r="R724" s="13"/>
    </row>
    <row r="725" spans="1:18" ht="15.75" customHeight="1" x14ac:dyDescent="0.35">
      <c r="A725" s="1"/>
      <c r="B725" s="6" t="s">
        <v>27</v>
      </c>
      <c r="C725" s="6">
        <v>1128299</v>
      </c>
      <c r="D725" s="7">
        <v>44532</v>
      </c>
      <c r="E725" s="6" t="s">
        <v>28</v>
      </c>
      <c r="F725" s="6" t="s">
        <v>44</v>
      </c>
      <c r="G725" s="6" t="s">
        <v>45</v>
      </c>
      <c r="H725" s="6" t="s">
        <v>22</v>
      </c>
      <c r="I725" s="8">
        <v>0.95000000000000018</v>
      </c>
      <c r="J725" s="9">
        <v>5750</v>
      </c>
      <c r="K725" s="10">
        <f t="shared" si="4"/>
        <v>5462.5000000000009</v>
      </c>
      <c r="L725" s="10">
        <f t="shared" si="5"/>
        <v>1092.5000000000002</v>
      </c>
      <c r="M725" s="11">
        <v>0.2</v>
      </c>
      <c r="O725" s="16"/>
      <c r="P725" s="14"/>
      <c r="Q725" s="12"/>
      <c r="R725" s="13"/>
    </row>
    <row r="726" spans="1:18" ht="15.75" customHeight="1" x14ac:dyDescent="0.35">
      <c r="A726" s="1" t="s">
        <v>39</v>
      </c>
      <c r="B726" s="6" t="s">
        <v>14</v>
      </c>
      <c r="C726" s="6">
        <v>1185732</v>
      </c>
      <c r="D726" s="7">
        <v>44208</v>
      </c>
      <c r="E726" s="6" t="s">
        <v>46</v>
      </c>
      <c r="F726" s="6" t="s">
        <v>47</v>
      </c>
      <c r="G726" s="6" t="s">
        <v>48</v>
      </c>
      <c r="H726" s="6" t="s">
        <v>17</v>
      </c>
      <c r="I726" s="8">
        <v>0.45</v>
      </c>
      <c r="J726" s="9">
        <v>10500</v>
      </c>
      <c r="K726" s="10">
        <f t="shared" si="4"/>
        <v>4725</v>
      </c>
      <c r="L726" s="10">
        <f t="shared" si="5"/>
        <v>2126.25</v>
      </c>
      <c r="M726" s="11">
        <v>0.45</v>
      </c>
      <c r="O726" s="12"/>
      <c r="P726" s="17">
        <f>Data!$I726+0.05</f>
        <v>0.5</v>
      </c>
      <c r="Q726" s="12"/>
      <c r="R726" s="13"/>
    </row>
    <row r="727" spans="1:18" ht="15.75" customHeight="1" x14ac:dyDescent="0.35">
      <c r="A727" s="1"/>
      <c r="B727" s="6" t="s">
        <v>14</v>
      </c>
      <c r="C727" s="6">
        <v>1185732</v>
      </c>
      <c r="D727" s="7">
        <v>44208</v>
      </c>
      <c r="E727" s="6" t="s">
        <v>46</v>
      </c>
      <c r="F727" s="6" t="s">
        <v>47</v>
      </c>
      <c r="G727" s="6" t="s">
        <v>48</v>
      </c>
      <c r="H727" s="6" t="s">
        <v>18</v>
      </c>
      <c r="I727" s="8">
        <v>0.45</v>
      </c>
      <c r="J727" s="9">
        <v>8500</v>
      </c>
      <c r="K727" s="10">
        <f t="shared" si="4"/>
        <v>3825</v>
      </c>
      <c r="L727" s="10">
        <f t="shared" si="5"/>
        <v>1338.75</v>
      </c>
      <c r="M727" s="11">
        <v>0.35</v>
      </c>
      <c r="O727" s="12"/>
      <c r="P727" s="17">
        <f>Data!$I727+0.05</f>
        <v>0.5</v>
      </c>
      <c r="Q727" s="12"/>
      <c r="R727" s="13"/>
    </row>
    <row r="728" spans="1:18" ht="15.75" customHeight="1" x14ac:dyDescent="0.35">
      <c r="A728" s="1"/>
      <c r="B728" s="6" t="s">
        <v>14</v>
      </c>
      <c r="C728" s="6">
        <v>1185732</v>
      </c>
      <c r="D728" s="7">
        <v>44208</v>
      </c>
      <c r="E728" s="6" t="s">
        <v>46</v>
      </c>
      <c r="F728" s="6" t="s">
        <v>47</v>
      </c>
      <c r="G728" s="6" t="s">
        <v>48</v>
      </c>
      <c r="H728" s="6" t="s">
        <v>19</v>
      </c>
      <c r="I728" s="8">
        <v>0.35000000000000003</v>
      </c>
      <c r="J728" s="9">
        <v>8500</v>
      </c>
      <c r="K728" s="10">
        <f t="shared" si="4"/>
        <v>2975.0000000000005</v>
      </c>
      <c r="L728" s="10">
        <f t="shared" si="5"/>
        <v>743.75000000000011</v>
      </c>
      <c r="M728" s="11">
        <v>0.25</v>
      </c>
      <c r="O728" s="12"/>
      <c r="P728" s="17">
        <f>Data!$I728+0.05</f>
        <v>0.4</v>
      </c>
      <c r="Q728" s="12"/>
      <c r="R728" s="13"/>
    </row>
    <row r="729" spans="1:18" ht="15.75" customHeight="1" x14ac:dyDescent="0.35">
      <c r="A729" s="1"/>
      <c r="B729" s="6" t="s">
        <v>14</v>
      </c>
      <c r="C729" s="6">
        <v>1185732</v>
      </c>
      <c r="D729" s="7">
        <v>44208</v>
      </c>
      <c r="E729" s="6" t="s">
        <v>46</v>
      </c>
      <c r="F729" s="6" t="s">
        <v>47</v>
      </c>
      <c r="G729" s="6" t="s">
        <v>48</v>
      </c>
      <c r="H729" s="6" t="s">
        <v>20</v>
      </c>
      <c r="I729" s="8">
        <v>0.39999999999999997</v>
      </c>
      <c r="J729" s="9">
        <v>7000</v>
      </c>
      <c r="K729" s="10">
        <f t="shared" si="4"/>
        <v>2799.9999999999995</v>
      </c>
      <c r="L729" s="10">
        <f t="shared" si="5"/>
        <v>839.99999999999989</v>
      </c>
      <c r="M729" s="11">
        <v>0.3</v>
      </c>
      <c r="O729" s="12"/>
      <c r="P729" s="17">
        <f>Data!$I729+0.05</f>
        <v>0.44999999999999996</v>
      </c>
      <c r="Q729" s="12"/>
      <c r="R729" s="13"/>
    </row>
    <row r="730" spans="1:18" ht="15.75" customHeight="1" x14ac:dyDescent="0.35">
      <c r="A730" s="1"/>
      <c r="B730" s="6" t="s">
        <v>14</v>
      </c>
      <c r="C730" s="6">
        <v>1185732</v>
      </c>
      <c r="D730" s="7">
        <v>44208</v>
      </c>
      <c r="E730" s="6" t="s">
        <v>46</v>
      </c>
      <c r="F730" s="6" t="s">
        <v>47</v>
      </c>
      <c r="G730" s="6" t="s">
        <v>48</v>
      </c>
      <c r="H730" s="6" t="s">
        <v>21</v>
      </c>
      <c r="I730" s="8">
        <v>0.55000000000000004</v>
      </c>
      <c r="J730" s="9">
        <v>7500</v>
      </c>
      <c r="K730" s="10">
        <f t="shared" si="4"/>
        <v>4125</v>
      </c>
      <c r="L730" s="10">
        <f t="shared" si="5"/>
        <v>1443.75</v>
      </c>
      <c r="M730" s="11">
        <v>0.35</v>
      </c>
      <c r="O730" s="12"/>
      <c r="P730" s="17">
        <f>Data!$I730+0.05</f>
        <v>0.60000000000000009</v>
      </c>
      <c r="Q730" s="12"/>
      <c r="R730" s="13"/>
    </row>
    <row r="731" spans="1:18" ht="15.75" customHeight="1" x14ac:dyDescent="0.35">
      <c r="A731" s="1"/>
      <c r="B731" s="6" t="s">
        <v>14</v>
      </c>
      <c r="C731" s="6">
        <v>1185732</v>
      </c>
      <c r="D731" s="7">
        <v>44208</v>
      </c>
      <c r="E731" s="6" t="s">
        <v>46</v>
      </c>
      <c r="F731" s="6" t="s">
        <v>47</v>
      </c>
      <c r="G731" s="6" t="s">
        <v>48</v>
      </c>
      <c r="H731" s="6" t="s">
        <v>22</v>
      </c>
      <c r="I731" s="8">
        <v>0.45</v>
      </c>
      <c r="J731" s="9">
        <v>8500</v>
      </c>
      <c r="K731" s="10">
        <f t="shared" si="4"/>
        <v>3825</v>
      </c>
      <c r="L731" s="10">
        <f t="shared" si="5"/>
        <v>1912.5</v>
      </c>
      <c r="M731" s="11">
        <v>0.5</v>
      </c>
      <c r="O731" s="12"/>
      <c r="P731" s="17">
        <f>Data!$I731+0.05</f>
        <v>0.5</v>
      </c>
      <c r="Q731" s="12"/>
      <c r="R731" s="13"/>
    </row>
    <row r="732" spans="1:18" ht="15.75" customHeight="1" x14ac:dyDescent="0.35">
      <c r="A732" s="1"/>
      <c r="B732" s="6" t="s">
        <v>14</v>
      </c>
      <c r="C732" s="6">
        <v>1185732</v>
      </c>
      <c r="D732" s="7">
        <v>44237</v>
      </c>
      <c r="E732" s="6" t="s">
        <v>46</v>
      </c>
      <c r="F732" s="6" t="s">
        <v>47</v>
      </c>
      <c r="G732" s="6" t="s">
        <v>48</v>
      </c>
      <c r="H732" s="6" t="s">
        <v>17</v>
      </c>
      <c r="I732" s="8">
        <v>0.45</v>
      </c>
      <c r="J732" s="9">
        <v>11000</v>
      </c>
      <c r="K732" s="10">
        <f t="shared" si="4"/>
        <v>4950</v>
      </c>
      <c r="L732" s="10">
        <f t="shared" si="5"/>
        <v>2227.5</v>
      </c>
      <c r="M732" s="11">
        <v>0.45</v>
      </c>
      <c r="O732" s="12"/>
      <c r="P732" s="17">
        <f>Data!$I732+0.05</f>
        <v>0.5</v>
      </c>
      <c r="Q732" s="12"/>
      <c r="R732" s="13"/>
    </row>
    <row r="733" spans="1:18" ht="15.75" customHeight="1" x14ac:dyDescent="0.35">
      <c r="A733" s="1"/>
      <c r="B733" s="6" t="s">
        <v>14</v>
      </c>
      <c r="C733" s="6">
        <v>1185732</v>
      </c>
      <c r="D733" s="7">
        <v>44237</v>
      </c>
      <c r="E733" s="6" t="s">
        <v>46</v>
      </c>
      <c r="F733" s="6" t="s">
        <v>47</v>
      </c>
      <c r="G733" s="6" t="s">
        <v>48</v>
      </c>
      <c r="H733" s="6" t="s">
        <v>18</v>
      </c>
      <c r="I733" s="8">
        <v>0.45</v>
      </c>
      <c r="J733" s="9">
        <v>7500</v>
      </c>
      <c r="K733" s="10">
        <f t="shared" si="4"/>
        <v>3375</v>
      </c>
      <c r="L733" s="10">
        <f t="shared" si="5"/>
        <v>1181.25</v>
      </c>
      <c r="M733" s="11">
        <v>0.35</v>
      </c>
      <c r="O733" s="12"/>
      <c r="P733" s="17">
        <f>Data!$I733+0.05</f>
        <v>0.5</v>
      </c>
      <c r="Q733" s="12"/>
      <c r="R733" s="13"/>
    </row>
    <row r="734" spans="1:18" ht="15.75" customHeight="1" x14ac:dyDescent="0.35">
      <c r="A734" s="1"/>
      <c r="B734" s="6" t="s">
        <v>14</v>
      </c>
      <c r="C734" s="6">
        <v>1185732</v>
      </c>
      <c r="D734" s="7">
        <v>44237</v>
      </c>
      <c r="E734" s="6" t="s">
        <v>46</v>
      </c>
      <c r="F734" s="6" t="s">
        <v>47</v>
      </c>
      <c r="G734" s="6" t="s">
        <v>48</v>
      </c>
      <c r="H734" s="6" t="s">
        <v>19</v>
      </c>
      <c r="I734" s="8">
        <v>0.35000000000000003</v>
      </c>
      <c r="J734" s="9">
        <v>8000</v>
      </c>
      <c r="K734" s="10">
        <f t="shared" si="4"/>
        <v>2800.0000000000005</v>
      </c>
      <c r="L734" s="10">
        <f t="shared" si="5"/>
        <v>700.00000000000011</v>
      </c>
      <c r="M734" s="11">
        <v>0.25</v>
      </c>
      <c r="O734" s="12"/>
      <c r="P734" s="17">
        <f>Data!$I734+0.05</f>
        <v>0.4</v>
      </c>
      <c r="Q734" s="12"/>
      <c r="R734" s="13"/>
    </row>
    <row r="735" spans="1:18" ht="15.75" customHeight="1" x14ac:dyDescent="0.35">
      <c r="A735" s="1"/>
      <c r="B735" s="6" t="s">
        <v>14</v>
      </c>
      <c r="C735" s="6">
        <v>1185732</v>
      </c>
      <c r="D735" s="7">
        <v>44237</v>
      </c>
      <c r="E735" s="6" t="s">
        <v>46</v>
      </c>
      <c r="F735" s="6" t="s">
        <v>47</v>
      </c>
      <c r="G735" s="6" t="s">
        <v>48</v>
      </c>
      <c r="H735" s="6" t="s">
        <v>20</v>
      </c>
      <c r="I735" s="8">
        <v>0.39999999999999997</v>
      </c>
      <c r="J735" s="9">
        <v>6750</v>
      </c>
      <c r="K735" s="10">
        <f t="shared" si="4"/>
        <v>2700</v>
      </c>
      <c r="L735" s="10">
        <f t="shared" si="5"/>
        <v>810</v>
      </c>
      <c r="M735" s="11">
        <v>0.3</v>
      </c>
      <c r="O735" s="12"/>
      <c r="P735" s="17">
        <f>Data!$I735+0.05</f>
        <v>0.44999999999999996</v>
      </c>
      <c r="Q735" s="12"/>
      <c r="R735" s="13"/>
    </row>
    <row r="736" spans="1:18" ht="15.75" customHeight="1" x14ac:dyDescent="0.35">
      <c r="A736" s="1"/>
      <c r="B736" s="6" t="s">
        <v>14</v>
      </c>
      <c r="C736" s="6">
        <v>1185732</v>
      </c>
      <c r="D736" s="7">
        <v>44237</v>
      </c>
      <c r="E736" s="6" t="s">
        <v>46</v>
      </c>
      <c r="F736" s="6" t="s">
        <v>47</v>
      </c>
      <c r="G736" s="6" t="s">
        <v>48</v>
      </c>
      <c r="H736" s="6" t="s">
        <v>21</v>
      </c>
      <c r="I736" s="8">
        <v>0.55000000000000004</v>
      </c>
      <c r="J736" s="9">
        <v>7500</v>
      </c>
      <c r="K736" s="10">
        <f t="shared" si="4"/>
        <v>4125</v>
      </c>
      <c r="L736" s="10">
        <f t="shared" si="5"/>
        <v>1443.75</v>
      </c>
      <c r="M736" s="11">
        <v>0.35</v>
      </c>
      <c r="O736" s="12"/>
      <c r="P736" s="17">
        <f>Data!$I736+0.05</f>
        <v>0.60000000000000009</v>
      </c>
      <c r="Q736" s="12"/>
      <c r="R736" s="13"/>
    </row>
    <row r="737" spans="1:18" ht="15.75" customHeight="1" x14ac:dyDescent="0.35">
      <c r="A737" s="1"/>
      <c r="B737" s="6" t="s">
        <v>14</v>
      </c>
      <c r="C737" s="6">
        <v>1185732</v>
      </c>
      <c r="D737" s="7">
        <v>44237</v>
      </c>
      <c r="E737" s="6" t="s">
        <v>46</v>
      </c>
      <c r="F737" s="6" t="s">
        <v>47</v>
      </c>
      <c r="G737" s="6" t="s">
        <v>48</v>
      </c>
      <c r="H737" s="6" t="s">
        <v>22</v>
      </c>
      <c r="I737" s="8">
        <v>0.45</v>
      </c>
      <c r="J737" s="9">
        <v>8500</v>
      </c>
      <c r="K737" s="10">
        <f t="shared" si="4"/>
        <v>3825</v>
      </c>
      <c r="L737" s="10">
        <f t="shared" si="5"/>
        <v>1912.5</v>
      </c>
      <c r="M737" s="11">
        <v>0.5</v>
      </c>
      <c r="O737" s="12"/>
      <c r="P737" s="17">
        <f>Data!$I737+0.05</f>
        <v>0.5</v>
      </c>
      <c r="Q737" s="12"/>
      <c r="R737" s="13"/>
    </row>
    <row r="738" spans="1:18" ht="15.75" customHeight="1" x14ac:dyDescent="0.35">
      <c r="A738" s="1"/>
      <c r="B738" s="6" t="s">
        <v>14</v>
      </c>
      <c r="C738" s="6">
        <v>1185732</v>
      </c>
      <c r="D738" s="7">
        <v>44263</v>
      </c>
      <c r="E738" s="6" t="s">
        <v>46</v>
      </c>
      <c r="F738" s="6" t="s">
        <v>47</v>
      </c>
      <c r="G738" s="6" t="s">
        <v>48</v>
      </c>
      <c r="H738" s="6" t="s">
        <v>17</v>
      </c>
      <c r="I738" s="8">
        <v>0.45</v>
      </c>
      <c r="J738" s="9">
        <v>10700</v>
      </c>
      <c r="K738" s="10">
        <f t="shared" si="4"/>
        <v>4815</v>
      </c>
      <c r="L738" s="10">
        <f t="shared" si="5"/>
        <v>2166.75</v>
      </c>
      <c r="M738" s="11">
        <v>0.45</v>
      </c>
      <c r="O738" s="12"/>
      <c r="P738" s="17">
        <f>Data!$I738+0.05</f>
        <v>0.5</v>
      </c>
      <c r="Q738" s="12"/>
      <c r="R738" s="13"/>
    </row>
    <row r="739" spans="1:18" ht="15.75" customHeight="1" x14ac:dyDescent="0.35">
      <c r="A739" s="1"/>
      <c r="B739" s="6" t="s">
        <v>14</v>
      </c>
      <c r="C739" s="6">
        <v>1185732</v>
      </c>
      <c r="D739" s="7">
        <v>44263</v>
      </c>
      <c r="E739" s="6" t="s">
        <v>46</v>
      </c>
      <c r="F739" s="6" t="s">
        <v>47</v>
      </c>
      <c r="G739" s="6" t="s">
        <v>48</v>
      </c>
      <c r="H739" s="6" t="s">
        <v>18</v>
      </c>
      <c r="I739" s="8">
        <v>0.45</v>
      </c>
      <c r="J739" s="9">
        <v>7500</v>
      </c>
      <c r="K739" s="10">
        <f t="shared" si="4"/>
        <v>3375</v>
      </c>
      <c r="L739" s="10">
        <f t="shared" si="5"/>
        <v>1181.25</v>
      </c>
      <c r="M739" s="11">
        <v>0.35</v>
      </c>
      <c r="O739" s="12"/>
      <c r="P739" s="17">
        <f>Data!$I739+0.05</f>
        <v>0.5</v>
      </c>
      <c r="Q739" s="12"/>
      <c r="R739" s="13"/>
    </row>
    <row r="740" spans="1:18" ht="15.75" customHeight="1" x14ac:dyDescent="0.35">
      <c r="A740" s="1"/>
      <c r="B740" s="6" t="s">
        <v>14</v>
      </c>
      <c r="C740" s="6">
        <v>1185732</v>
      </c>
      <c r="D740" s="7">
        <v>44263</v>
      </c>
      <c r="E740" s="6" t="s">
        <v>46</v>
      </c>
      <c r="F740" s="6" t="s">
        <v>47</v>
      </c>
      <c r="G740" s="6" t="s">
        <v>48</v>
      </c>
      <c r="H740" s="6" t="s">
        <v>19</v>
      </c>
      <c r="I740" s="8">
        <v>0.35000000000000003</v>
      </c>
      <c r="J740" s="9">
        <v>7750</v>
      </c>
      <c r="K740" s="10">
        <f t="shared" si="4"/>
        <v>2712.5000000000005</v>
      </c>
      <c r="L740" s="10">
        <f t="shared" si="5"/>
        <v>678.12500000000011</v>
      </c>
      <c r="M740" s="11">
        <v>0.25</v>
      </c>
      <c r="O740" s="12"/>
      <c r="P740" s="17">
        <f>Data!$I740+0.05</f>
        <v>0.4</v>
      </c>
      <c r="Q740" s="12"/>
      <c r="R740" s="13"/>
    </row>
    <row r="741" spans="1:18" ht="15.75" customHeight="1" x14ac:dyDescent="0.35">
      <c r="A741" s="1"/>
      <c r="B741" s="6" t="s">
        <v>14</v>
      </c>
      <c r="C741" s="6">
        <v>1185732</v>
      </c>
      <c r="D741" s="7">
        <v>44263</v>
      </c>
      <c r="E741" s="6" t="s">
        <v>46</v>
      </c>
      <c r="F741" s="6" t="s">
        <v>47</v>
      </c>
      <c r="G741" s="6" t="s">
        <v>48</v>
      </c>
      <c r="H741" s="6" t="s">
        <v>20</v>
      </c>
      <c r="I741" s="8">
        <v>0.39999999999999997</v>
      </c>
      <c r="J741" s="9">
        <v>6250</v>
      </c>
      <c r="K741" s="10">
        <f t="shared" si="4"/>
        <v>2500</v>
      </c>
      <c r="L741" s="10">
        <f t="shared" si="5"/>
        <v>750</v>
      </c>
      <c r="M741" s="11">
        <v>0.3</v>
      </c>
      <c r="O741" s="12"/>
      <c r="P741" s="17">
        <f>Data!$I741+0.05</f>
        <v>0.44999999999999996</v>
      </c>
      <c r="Q741" s="12"/>
      <c r="R741" s="13"/>
    </row>
    <row r="742" spans="1:18" ht="15.75" customHeight="1" x14ac:dyDescent="0.35">
      <c r="A742" s="1"/>
      <c r="B742" s="6" t="s">
        <v>14</v>
      </c>
      <c r="C742" s="6">
        <v>1185732</v>
      </c>
      <c r="D742" s="7">
        <v>44263</v>
      </c>
      <c r="E742" s="6" t="s">
        <v>46</v>
      </c>
      <c r="F742" s="6" t="s">
        <v>47</v>
      </c>
      <c r="G742" s="6" t="s">
        <v>48</v>
      </c>
      <c r="H742" s="6" t="s">
        <v>21</v>
      </c>
      <c r="I742" s="8">
        <v>0.55000000000000004</v>
      </c>
      <c r="J742" s="9">
        <v>6750</v>
      </c>
      <c r="K742" s="10">
        <f t="shared" si="4"/>
        <v>3712.5000000000005</v>
      </c>
      <c r="L742" s="10">
        <f t="shared" si="5"/>
        <v>1299.375</v>
      </c>
      <c r="M742" s="11">
        <v>0.35</v>
      </c>
      <c r="O742" s="12"/>
      <c r="P742" s="17">
        <f>Data!$I742+0.05</f>
        <v>0.60000000000000009</v>
      </c>
      <c r="Q742" s="12"/>
      <c r="R742" s="13"/>
    </row>
    <row r="743" spans="1:18" ht="15.75" customHeight="1" x14ac:dyDescent="0.35">
      <c r="A743" s="1"/>
      <c r="B743" s="6" t="s">
        <v>14</v>
      </c>
      <c r="C743" s="6">
        <v>1185732</v>
      </c>
      <c r="D743" s="7">
        <v>44263</v>
      </c>
      <c r="E743" s="6" t="s">
        <v>46</v>
      </c>
      <c r="F743" s="6" t="s">
        <v>47</v>
      </c>
      <c r="G743" s="6" t="s">
        <v>48</v>
      </c>
      <c r="H743" s="6" t="s">
        <v>22</v>
      </c>
      <c r="I743" s="8">
        <v>0.45</v>
      </c>
      <c r="J743" s="9">
        <v>7750</v>
      </c>
      <c r="K743" s="10">
        <f t="shared" si="4"/>
        <v>3487.5</v>
      </c>
      <c r="L743" s="10">
        <f t="shared" si="5"/>
        <v>1743.75</v>
      </c>
      <c r="M743" s="11">
        <v>0.5</v>
      </c>
      <c r="O743" s="12"/>
      <c r="P743" s="17">
        <f>Data!$I743+0.05</f>
        <v>0.5</v>
      </c>
      <c r="Q743" s="12"/>
      <c r="R743" s="13"/>
    </row>
    <row r="744" spans="1:18" ht="15.75" customHeight="1" x14ac:dyDescent="0.35">
      <c r="A744" s="1"/>
      <c r="B744" s="6" t="s">
        <v>14</v>
      </c>
      <c r="C744" s="6">
        <v>1185732</v>
      </c>
      <c r="D744" s="7">
        <v>44295</v>
      </c>
      <c r="E744" s="6" t="s">
        <v>46</v>
      </c>
      <c r="F744" s="6" t="s">
        <v>47</v>
      </c>
      <c r="G744" s="6" t="s">
        <v>48</v>
      </c>
      <c r="H744" s="6" t="s">
        <v>17</v>
      </c>
      <c r="I744" s="8">
        <v>0.45</v>
      </c>
      <c r="J744" s="9">
        <v>10250</v>
      </c>
      <c r="K744" s="10">
        <f t="shared" si="4"/>
        <v>4612.5</v>
      </c>
      <c r="L744" s="10">
        <f t="shared" si="5"/>
        <v>2075.625</v>
      </c>
      <c r="M744" s="11">
        <v>0.45</v>
      </c>
      <c r="O744" s="12"/>
      <c r="P744" s="17">
        <f>Data!$I744+0.05</f>
        <v>0.5</v>
      </c>
      <c r="Q744" s="12"/>
      <c r="R744" s="13"/>
    </row>
    <row r="745" spans="1:18" ht="15.75" customHeight="1" x14ac:dyDescent="0.35">
      <c r="A745" s="1"/>
      <c r="B745" s="6" t="s">
        <v>14</v>
      </c>
      <c r="C745" s="6">
        <v>1185732</v>
      </c>
      <c r="D745" s="7">
        <v>44295</v>
      </c>
      <c r="E745" s="6" t="s">
        <v>46</v>
      </c>
      <c r="F745" s="6" t="s">
        <v>47</v>
      </c>
      <c r="G745" s="6" t="s">
        <v>48</v>
      </c>
      <c r="H745" s="6" t="s">
        <v>18</v>
      </c>
      <c r="I745" s="8">
        <v>0.45</v>
      </c>
      <c r="J745" s="9">
        <v>7250</v>
      </c>
      <c r="K745" s="10">
        <f t="shared" si="4"/>
        <v>3262.5</v>
      </c>
      <c r="L745" s="10">
        <f t="shared" si="5"/>
        <v>1141.875</v>
      </c>
      <c r="M745" s="11">
        <v>0.35</v>
      </c>
      <c r="O745" s="12"/>
      <c r="P745" s="17">
        <f>Data!$I745+0.05</f>
        <v>0.5</v>
      </c>
      <c r="Q745" s="12"/>
      <c r="R745" s="13"/>
    </row>
    <row r="746" spans="1:18" ht="15.75" customHeight="1" x14ac:dyDescent="0.35">
      <c r="A746" s="1"/>
      <c r="B746" s="6" t="s">
        <v>14</v>
      </c>
      <c r="C746" s="6">
        <v>1185732</v>
      </c>
      <c r="D746" s="7">
        <v>44295</v>
      </c>
      <c r="E746" s="6" t="s">
        <v>46</v>
      </c>
      <c r="F746" s="6" t="s">
        <v>47</v>
      </c>
      <c r="G746" s="6" t="s">
        <v>48</v>
      </c>
      <c r="H746" s="6" t="s">
        <v>19</v>
      </c>
      <c r="I746" s="8">
        <v>0.35000000000000003</v>
      </c>
      <c r="J746" s="9">
        <v>7250</v>
      </c>
      <c r="K746" s="10">
        <f t="shared" si="4"/>
        <v>2537.5000000000005</v>
      </c>
      <c r="L746" s="10">
        <f t="shared" si="5"/>
        <v>634.37500000000011</v>
      </c>
      <c r="M746" s="11">
        <v>0.25</v>
      </c>
      <c r="O746" s="12"/>
      <c r="P746" s="17">
        <f>Data!$I746+0.05</f>
        <v>0.4</v>
      </c>
      <c r="Q746" s="12"/>
      <c r="R746" s="13"/>
    </row>
    <row r="747" spans="1:18" ht="15.75" customHeight="1" x14ac:dyDescent="0.35">
      <c r="A747" s="1"/>
      <c r="B747" s="6" t="s">
        <v>14</v>
      </c>
      <c r="C747" s="6">
        <v>1185732</v>
      </c>
      <c r="D747" s="7">
        <v>44295</v>
      </c>
      <c r="E747" s="6" t="s">
        <v>46</v>
      </c>
      <c r="F747" s="6" t="s">
        <v>47</v>
      </c>
      <c r="G747" s="6" t="s">
        <v>48</v>
      </c>
      <c r="H747" s="6" t="s">
        <v>20</v>
      </c>
      <c r="I747" s="8">
        <v>0.39999999999999997</v>
      </c>
      <c r="J747" s="9">
        <v>6500</v>
      </c>
      <c r="K747" s="10">
        <f t="shared" si="4"/>
        <v>2600</v>
      </c>
      <c r="L747" s="10">
        <f t="shared" si="5"/>
        <v>780</v>
      </c>
      <c r="M747" s="11">
        <v>0.3</v>
      </c>
      <c r="O747" s="12"/>
      <c r="P747" s="17">
        <f>Data!$I747+0.05</f>
        <v>0.44999999999999996</v>
      </c>
      <c r="Q747" s="12"/>
      <c r="R747" s="13"/>
    </row>
    <row r="748" spans="1:18" ht="15.75" customHeight="1" x14ac:dyDescent="0.35">
      <c r="A748" s="1"/>
      <c r="B748" s="6" t="s">
        <v>14</v>
      </c>
      <c r="C748" s="6">
        <v>1185732</v>
      </c>
      <c r="D748" s="7">
        <v>44295</v>
      </c>
      <c r="E748" s="6" t="s">
        <v>46</v>
      </c>
      <c r="F748" s="6" t="s">
        <v>47</v>
      </c>
      <c r="G748" s="6" t="s">
        <v>48</v>
      </c>
      <c r="H748" s="6" t="s">
        <v>21</v>
      </c>
      <c r="I748" s="8">
        <v>0.55000000000000004</v>
      </c>
      <c r="J748" s="9">
        <v>6750</v>
      </c>
      <c r="K748" s="10">
        <f t="shared" si="4"/>
        <v>3712.5000000000005</v>
      </c>
      <c r="L748" s="10">
        <f t="shared" si="5"/>
        <v>1299.375</v>
      </c>
      <c r="M748" s="11">
        <v>0.35</v>
      </c>
      <c r="O748" s="12"/>
      <c r="P748" s="17">
        <f>Data!$I748+0.05</f>
        <v>0.60000000000000009</v>
      </c>
      <c r="Q748" s="12"/>
      <c r="R748" s="13"/>
    </row>
    <row r="749" spans="1:18" ht="15.75" customHeight="1" x14ac:dyDescent="0.35">
      <c r="A749" s="1"/>
      <c r="B749" s="6" t="s">
        <v>14</v>
      </c>
      <c r="C749" s="6">
        <v>1185732</v>
      </c>
      <c r="D749" s="7">
        <v>44295</v>
      </c>
      <c r="E749" s="6" t="s">
        <v>46</v>
      </c>
      <c r="F749" s="6" t="s">
        <v>47</v>
      </c>
      <c r="G749" s="6" t="s">
        <v>48</v>
      </c>
      <c r="H749" s="6" t="s">
        <v>22</v>
      </c>
      <c r="I749" s="8">
        <v>0.45</v>
      </c>
      <c r="J749" s="9">
        <v>8000</v>
      </c>
      <c r="K749" s="10">
        <f t="shared" si="4"/>
        <v>3600</v>
      </c>
      <c r="L749" s="10">
        <f t="shared" si="5"/>
        <v>1800</v>
      </c>
      <c r="M749" s="11">
        <v>0.5</v>
      </c>
      <c r="O749" s="12"/>
      <c r="P749" s="17">
        <f>Data!$I749+0.05</f>
        <v>0.5</v>
      </c>
      <c r="Q749" s="12"/>
      <c r="R749" s="13"/>
    </row>
    <row r="750" spans="1:18" ht="15.75" customHeight="1" x14ac:dyDescent="0.35">
      <c r="A750" s="1"/>
      <c r="B750" s="6" t="s">
        <v>14</v>
      </c>
      <c r="C750" s="6">
        <v>1185732</v>
      </c>
      <c r="D750" s="7">
        <v>44324</v>
      </c>
      <c r="E750" s="6" t="s">
        <v>46</v>
      </c>
      <c r="F750" s="6" t="s">
        <v>47</v>
      </c>
      <c r="G750" s="6" t="s">
        <v>48</v>
      </c>
      <c r="H750" s="6" t="s">
        <v>17</v>
      </c>
      <c r="I750" s="8">
        <v>0.55000000000000004</v>
      </c>
      <c r="J750" s="9">
        <v>10700</v>
      </c>
      <c r="K750" s="10">
        <f t="shared" si="4"/>
        <v>5885.0000000000009</v>
      </c>
      <c r="L750" s="10">
        <f t="shared" si="5"/>
        <v>2648.2500000000005</v>
      </c>
      <c r="M750" s="11">
        <v>0.45</v>
      </c>
      <c r="O750" s="12"/>
      <c r="P750" s="17">
        <f>Data!$I750+0.05</f>
        <v>0.60000000000000009</v>
      </c>
      <c r="Q750" s="12"/>
      <c r="R750" s="13"/>
    </row>
    <row r="751" spans="1:18" ht="15.75" customHeight="1" x14ac:dyDescent="0.35">
      <c r="A751" s="1"/>
      <c r="B751" s="6" t="s">
        <v>14</v>
      </c>
      <c r="C751" s="6">
        <v>1185732</v>
      </c>
      <c r="D751" s="7">
        <v>44324</v>
      </c>
      <c r="E751" s="6" t="s">
        <v>46</v>
      </c>
      <c r="F751" s="6" t="s">
        <v>47</v>
      </c>
      <c r="G751" s="6" t="s">
        <v>48</v>
      </c>
      <c r="H751" s="6" t="s">
        <v>18</v>
      </c>
      <c r="I751" s="8">
        <v>0.55000000000000004</v>
      </c>
      <c r="J751" s="9">
        <v>7750</v>
      </c>
      <c r="K751" s="10">
        <f t="shared" si="4"/>
        <v>4262.5</v>
      </c>
      <c r="L751" s="10">
        <f t="shared" si="5"/>
        <v>1491.875</v>
      </c>
      <c r="M751" s="11">
        <v>0.35</v>
      </c>
      <c r="O751" s="12"/>
      <c r="P751" s="17">
        <f>Data!$I751+0.05</f>
        <v>0.60000000000000009</v>
      </c>
      <c r="Q751" s="12"/>
      <c r="R751" s="13"/>
    </row>
    <row r="752" spans="1:18" ht="15.75" customHeight="1" x14ac:dyDescent="0.35">
      <c r="A752" s="1"/>
      <c r="B752" s="6" t="s">
        <v>14</v>
      </c>
      <c r="C752" s="6">
        <v>1185732</v>
      </c>
      <c r="D752" s="7">
        <v>44324</v>
      </c>
      <c r="E752" s="6" t="s">
        <v>46</v>
      </c>
      <c r="F752" s="6" t="s">
        <v>47</v>
      </c>
      <c r="G752" s="6" t="s">
        <v>48</v>
      </c>
      <c r="H752" s="6" t="s">
        <v>19</v>
      </c>
      <c r="I752" s="8">
        <v>0.5</v>
      </c>
      <c r="J752" s="9">
        <v>7500</v>
      </c>
      <c r="K752" s="10">
        <f t="shared" si="4"/>
        <v>3750</v>
      </c>
      <c r="L752" s="10">
        <f t="shared" si="5"/>
        <v>937.5</v>
      </c>
      <c r="M752" s="11">
        <v>0.25</v>
      </c>
      <c r="O752" s="12"/>
      <c r="P752" s="17">
        <f>Data!$I752+0.05</f>
        <v>0.55000000000000004</v>
      </c>
      <c r="Q752" s="12"/>
      <c r="R752" s="13"/>
    </row>
    <row r="753" spans="1:18" ht="15.75" customHeight="1" x14ac:dyDescent="0.35">
      <c r="A753" s="1"/>
      <c r="B753" s="6" t="s">
        <v>14</v>
      </c>
      <c r="C753" s="6">
        <v>1185732</v>
      </c>
      <c r="D753" s="7">
        <v>44324</v>
      </c>
      <c r="E753" s="6" t="s">
        <v>46</v>
      </c>
      <c r="F753" s="6" t="s">
        <v>47</v>
      </c>
      <c r="G753" s="6" t="s">
        <v>48</v>
      </c>
      <c r="H753" s="6" t="s">
        <v>20</v>
      </c>
      <c r="I753" s="8">
        <v>0.5</v>
      </c>
      <c r="J753" s="9">
        <v>7000</v>
      </c>
      <c r="K753" s="10">
        <f t="shared" si="4"/>
        <v>3500</v>
      </c>
      <c r="L753" s="10">
        <f t="shared" si="5"/>
        <v>1050</v>
      </c>
      <c r="M753" s="11">
        <v>0.3</v>
      </c>
      <c r="O753" s="12"/>
      <c r="P753" s="17">
        <f>Data!$I753+0.05</f>
        <v>0.55000000000000004</v>
      </c>
      <c r="Q753" s="12"/>
      <c r="R753" s="13"/>
    </row>
    <row r="754" spans="1:18" ht="15.75" customHeight="1" x14ac:dyDescent="0.35">
      <c r="A754" s="1"/>
      <c r="B754" s="6" t="s">
        <v>14</v>
      </c>
      <c r="C754" s="6">
        <v>1185732</v>
      </c>
      <c r="D754" s="7">
        <v>44324</v>
      </c>
      <c r="E754" s="6" t="s">
        <v>46</v>
      </c>
      <c r="F754" s="6" t="s">
        <v>47</v>
      </c>
      <c r="G754" s="6" t="s">
        <v>48</v>
      </c>
      <c r="H754" s="6" t="s">
        <v>21</v>
      </c>
      <c r="I754" s="8">
        <v>0.6</v>
      </c>
      <c r="J754" s="9">
        <v>7250</v>
      </c>
      <c r="K754" s="10">
        <f t="shared" si="4"/>
        <v>4350</v>
      </c>
      <c r="L754" s="10">
        <f t="shared" si="5"/>
        <v>1522.5</v>
      </c>
      <c r="M754" s="11">
        <v>0.35</v>
      </c>
      <c r="O754" s="12"/>
      <c r="P754" s="17">
        <f>Data!$I754+0.05</f>
        <v>0.65</v>
      </c>
      <c r="Q754" s="12"/>
      <c r="R754" s="13"/>
    </row>
    <row r="755" spans="1:18" ht="15.75" customHeight="1" x14ac:dyDescent="0.35">
      <c r="A755" s="1"/>
      <c r="B755" s="6" t="s">
        <v>14</v>
      </c>
      <c r="C755" s="6">
        <v>1185732</v>
      </c>
      <c r="D755" s="7">
        <v>44324</v>
      </c>
      <c r="E755" s="6" t="s">
        <v>46</v>
      </c>
      <c r="F755" s="6" t="s">
        <v>47</v>
      </c>
      <c r="G755" s="6" t="s">
        <v>48</v>
      </c>
      <c r="H755" s="6" t="s">
        <v>22</v>
      </c>
      <c r="I755" s="8">
        <v>0.65</v>
      </c>
      <c r="J755" s="9">
        <v>8250</v>
      </c>
      <c r="K755" s="10">
        <f t="shared" si="4"/>
        <v>5362.5</v>
      </c>
      <c r="L755" s="10">
        <f t="shared" si="5"/>
        <v>2681.25</v>
      </c>
      <c r="M755" s="11">
        <v>0.5</v>
      </c>
      <c r="O755" s="12"/>
      <c r="P755" s="17">
        <f>Data!$I755+0.05</f>
        <v>0.70000000000000007</v>
      </c>
      <c r="Q755" s="12"/>
      <c r="R755" s="13"/>
    </row>
    <row r="756" spans="1:18" ht="15.75" customHeight="1" x14ac:dyDescent="0.35">
      <c r="A756" s="1"/>
      <c r="B756" s="6" t="s">
        <v>14</v>
      </c>
      <c r="C756" s="6">
        <v>1185732</v>
      </c>
      <c r="D756" s="7">
        <v>44357</v>
      </c>
      <c r="E756" s="6" t="s">
        <v>46</v>
      </c>
      <c r="F756" s="6" t="s">
        <v>47</v>
      </c>
      <c r="G756" s="6" t="s">
        <v>48</v>
      </c>
      <c r="H756" s="6" t="s">
        <v>17</v>
      </c>
      <c r="I756" s="8">
        <v>0.6</v>
      </c>
      <c r="J756" s="9">
        <v>10750</v>
      </c>
      <c r="K756" s="10">
        <f t="shared" si="4"/>
        <v>6450</v>
      </c>
      <c r="L756" s="10">
        <f t="shared" si="5"/>
        <v>2902.5</v>
      </c>
      <c r="M756" s="11">
        <v>0.45</v>
      </c>
      <c r="O756" s="12"/>
      <c r="P756" s="17">
        <f>Data!$I756+0.05</f>
        <v>0.65</v>
      </c>
      <c r="Q756" s="12"/>
      <c r="R756" s="13"/>
    </row>
    <row r="757" spans="1:18" ht="15.75" customHeight="1" x14ac:dyDescent="0.35">
      <c r="A757" s="1"/>
      <c r="B757" s="6" t="s">
        <v>14</v>
      </c>
      <c r="C757" s="6">
        <v>1185732</v>
      </c>
      <c r="D757" s="7">
        <v>44357</v>
      </c>
      <c r="E757" s="6" t="s">
        <v>46</v>
      </c>
      <c r="F757" s="6" t="s">
        <v>47</v>
      </c>
      <c r="G757" s="6" t="s">
        <v>48</v>
      </c>
      <c r="H757" s="6" t="s">
        <v>18</v>
      </c>
      <c r="I757" s="8">
        <v>0.55000000000000004</v>
      </c>
      <c r="J757" s="9">
        <v>8250</v>
      </c>
      <c r="K757" s="10">
        <f t="shared" si="4"/>
        <v>4537.5</v>
      </c>
      <c r="L757" s="10">
        <f t="shared" si="5"/>
        <v>1588.125</v>
      </c>
      <c r="M757" s="11">
        <v>0.35</v>
      </c>
      <c r="O757" s="12"/>
      <c r="P757" s="17">
        <f>Data!$I757+0.05</f>
        <v>0.60000000000000009</v>
      </c>
      <c r="Q757" s="12"/>
      <c r="R757" s="13"/>
    </row>
    <row r="758" spans="1:18" ht="15.75" customHeight="1" x14ac:dyDescent="0.35">
      <c r="A758" s="1"/>
      <c r="B758" s="6" t="s">
        <v>14</v>
      </c>
      <c r="C758" s="6">
        <v>1185732</v>
      </c>
      <c r="D758" s="7">
        <v>44357</v>
      </c>
      <c r="E758" s="6" t="s">
        <v>46</v>
      </c>
      <c r="F758" s="6" t="s">
        <v>47</v>
      </c>
      <c r="G758" s="6" t="s">
        <v>48</v>
      </c>
      <c r="H758" s="6" t="s">
        <v>19</v>
      </c>
      <c r="I758" s="8">
        <v>0.5</v>
      </c>
      <c r="J758" s="9">
        <v>8000</v>
      </c>
      <c r="K758" s="10">
        <f t="shared" si="4"/>
        <v>4000</v>
      </c>
      <c r="L758" s="10">
        <f t="shared" si="5"/>
        <v>1000</v>
      </c>
      <c r="M758" s="11">
        <v>0.25</v>
      </c>
      <c r="O758" s="12"/>
      <c r="P758" s="17">
        <f>Data!$I758+0.05</f>
        <v>0.55000000000000004</v>
      </c>
      <c r="Q758" s="12"/>
      <c r="R758" s="13"/>
    </row>
    <row r="759" spans="1:18" ht="15.75" customHeight="1" x14ac:dyDescent="0.35">
      <c r="A759" s="1"/>
      <c r="B759" s="6" t="s">
        <v>14</v>
      </c>
      <c r="C759" s="6">
        <v>1185732</v>
      </c>
      <c r="D759" s="7">
        <v>44357</v>
      </c>
      <c r="E759" s="6" t="s">
        <v>46</v>
      </c>
      <c r="F759" s="6" t="s">
        <v>47</v>
      </c>
      <c r="G759" s="6" t="s">
        <v>48</v>
      </c>
      <c r="H759" s="6" t="s">
        <v>20</v>
      </c>
      <c r="I759" s="8">
        <v>0.5</v>
      </c>
      <c r="J759" s="9">
        <v>7750</v>
      </c>
      <c r="K759" s="10">
        <f t="shared" si="4"/>
        <v>3875</v>
      </c>
      <c r="L759" s="10">
        <f t="shared" si="5"/>
        <v>1162.5</v>
      </c>
      <c r="M759" s="11">
        <v>0.3</v>
      </c>
      <c r="O759" s="12"/>
      <c r="P759" s="17">
        <f>Data!$I759+0.05</f>
        <v>0.55000000000000004</v>
      </c>
      <c r="Q759" s="12"/>
      <c r="R759" s="13"/>
    </row>
    <row r="760" spans="1:18" ht="15.75" customHeight="1" x14ac:dyDescent="0.35">
      <c r="A760" s="1"/>
      <c r="B760" s="6" t="s">
        <v>14</v>
      </c>
      <c r="C760" s="6">
        <v>1185732</v>
      </c>
      <c r="D760" s="7">
        <v>44357</v>
      </c>
      <c r="E760" s="6" t="s">
        <v>46</v>
      </c>
      <c r="F760" s="6" t="s">
        <v>47</v>
      </c>
      <c r="G760" s="6" t="s">
        <v>48</v>
      </c>
      <c r="H760" s="6" t="s">
        <v>21</v>
      </c>
      <c r="I760" s="8">
        <v>0.65</v>
      </c>
      <c r="J760" s="9">
        <v>7750</v>
      </c>
      <c r="K760" s="10">
        <f t="shared" si="4"/>
        <v>5037.5</v>
      </c>
      <c r="L760" s="10">
        <f t="shared" si="5"/>
        <v>1763.125</v>
      </c>
      <c r="M760" s="11">
        <v>0.35</v>
      </c>
      <c r="O760" s="12"/>
      <c r="P760" s="17">
        <f>Data!$I760+0.05</f>
        <v>0.70000000000000007</v>
      </c>
      <c r="Q760" s="12"/>
      <c r="R760" s="13"/>
    </row>
    <row r="761" spans="1:18" ht="15.75" customHeight="1" x14ac:dyDescent="0.35">
      <c r="A761" s="1"/>
      <c r="B761" s="6" t="s">
        <v>14</v>
      </c>
      <c r="C761" s="6">
        <v>1185732</v>
      </c>
      <c r="D761" s="7">
        <v>44357</v>
      </c>
      <c r="E761" s="6" t="s">
        <v>46</v>
      </c>
      <c r="F761" s="6" t="s">
        <v>47</v>
      </c>
      <c r="G761" s="6" t="s">
        <v>48</v>
      </c>
      <c r="H761" s="6" t="s">
        <v>22</v>
      </c>
      <c r="I761" s="8">
        <v>0.70000000000000007</v>
      </c>
      <c r="J761" s="9">
        <v>9250</v>
      </c>
      <c r="K761" s="10">
        <f t="shared" si="4"/>
        <v>6475.0000000000009</v>
      </c>
      <c r="L761" s="10">
        <f t="shared" si="5"/>
        <v>3237.5000000000005</v>
      </c>
      <c r="M761" s="11">
        <v>0.5</v>
      </c>
      <c r="O761" s="12"/>
      <c r="P761" s="17">
        <f>Data!$I761+0.05</f>
        <v>0.75000000000000011</v>
      </c>
      <c r="Q761" s="12"/>
      <c r="R761" s="13"/>
    </row>
    <row r="762" spans="1:18" ht="15.75" customHeight="1" x14ac:dyDescent="0.35">
      <c r="A762" s="1"/>
      <c r="B762" s="6" t="s">
        <v>14</v>
      </c>
      <c r="C762" s="6">
        <v>1185732</v>
      </c>
      <c r="D762" s="7">
        <v>44385</v>
      </c>
      <c r="E762" s="6" t="s">
        <v>46</v>
      </c>
      <c r="F762" s="6" t="s">
        <v>47</v>
      </c>
      <c r="G762" s="6" t="s">
        <v>48</v>
      </c>
      <c r="H762" s="6" t="s">
        <v>17</v>
      </c>
      <c r="I762" s="8">
        <v>0.65</v>
      </c>
      <c r="J762" s="9">
        <v>11500</v>
      </c>
      <c r="K762" s="10">
        <f t="shared" si="4"/>
        <v>7475</v>
      </c>
      <c r="L762" s="10">
        <f t="shared" si="5"/>
        <v>3363.75</v>
      </c>
      <c r="M762" s="11">
        <v>0.45</v>
      </c>
      <c r="O762" s="12"/>
      <c r="P762" s="17">
        <f>Data!$I762+0.05</f>
        <v>0.70000000000000007</v>
      </c>
      <c r="Q762" s="12"/>
      <c r="R762" s="13"/>
    </row>
    <row r="763" spans="1:18" ht="15.75" customHeight="1" x14ac:dyDescent="0.35">
      <c r="A763" s="1"/>
      <c r="B763" s="6" t="s">
        <v>14</v>
      </c>
      <c r="C763" s="6">
        <v>1185732</v>
      </c>
      <c r="D763" s="7">
        <v>44385</v>
      </c>
      <c r="E763" s="6" t="s">
        <v>46</v>
      </c>
      <c r="F763" s="6" t="s">
        <v>47</v>
      </c>
      <c r="G763" s="6" t="s">
        <v>48</v>
      </c>
      <c r="H763" s="6" t="s">
        <v>18</v>
      </c>
      <c r="I763" s="8">
        <v>0.60000000000000009</v>
      </c>
      <c r="J763" s="9">
        <v>9000</v>
      </c>
      <c r="K763" s="10">
        <f t="shared" si="4"/>
        <v>5400.0000000000009</v>
      </c>
      <c r="L763" s="10">
        <f t="shared" si="5"/>
        <v>1890.0000000000002</v>
      </c>
      <c r="M763" s="11">
        <v>0.35</v>
      </c>
      <c r="O763" s="12"/>
      <c r="P763" s="17">
        <f>Data!$I763+0.05</f>
        <v>0.65000000000000013</v>
      </c>
      <c r="Q763" s="12"/>
      <c r="R763" s="13"/>
    </row>
    <row r="764" spans="1:18" ht="15.75" customHeight="1" x14ac:dyDescent="0.35">
      <c r="A764" s="1"/>
      <c r="B764" s="6" t="s">
        <v>14</v>
      </c>
      <c r="C764" s="6">
        <v>1185732</v>
      </c>
      <c r="D764" s="7">
        <v>44385</v>
      </c>
      <c r="E764" s="6" t="s">
        <v>46</v>
      </c>
      <c r="F764" s="6" t="s">
        <v>47</v>
      </c>
      <c r="G764" s="6" t="s">
        <v>48</v>
      </c>
      <c r="H764" s="6" t="s">
        <v>19</v>
      </c>
      <c r="I764" s="8">
        <v>0.55000000000000004</v>
      </c>
      <c r="J764" s="9">
        <v>8250</v>
      </c>
      <c r="K764" s="10">
        <f t="shared" si="4"/>
        <v>4537.5</v>
      </c>
      <c r="L764" s="10">
        <f t="shared" si="5"/>
        <v>1134.375</v>
      </c>
      <c r="M764" s="11">
        <v>0.25</v>
      </c>
      <c r="O764" s="12"/>
      <c r="P764" s="17">
        <f>Data!$I764+0.05</f>
        <v>0.60000000000000009</v>
      </c>
      <c r="Q764" s="12"/>
      <c r="R764" s="13"/>
    </row>
    <row r="765" spans="1:18" ht="15.75" customHeight="1" x14ac:dyDescent="0.35">
      <c r="A765" s="1"/>
      <c r="B765" s="6" t="s">
        <v>14</v>
      </c>
      <c r="C765" s="6">
        <v>1185732</v>
      </c>
      <c r="D765" s="7">
        <v>44385</v>
      </c>
      <c r="E765" s="6" t="s">
        <v>46</v>
      </c>
      <c r="F765" s="6" t="s">
        <v>47</v>
      </c>
      <c r="G765" s="6" t="s">
        <v>48</v>
      </c>
      <c r="H765" s="6" t="s">
        <v>20</v>
      </c>
      <c r="I765" s="8">
        <v>0.55000000000000004</v>
      </c>
      <c r="J765" s="9">
        <v>7750</v>
      </c>
      <c r="K765" s="10">
        <f t="shared" si="4"/>
        <v>4262.5</v>
      </c>
      <c r="L765" s="10">
        <f t="shared" si="5"/>
        <v>1278.75</v>
      </c>
      <c r="M765" s="11">
        <v>0.3</v>
      </c>
      <c r="O765" s="12"/>
      <c r="P765" s="17">
        <f>Data!$I765+0.05</f>
        <v>0.60000000000000009</v>
      </c>
      <c r="Q765" s="12"/>
      <c r="R765" s="13"/>
    </row>
    <row r="766" spans="1:18" ht="15.75" customHeight="1" x14ac:dyDescent="0.35">
      <c r="A766" s="1"/>
      <c r="B766" s="6" t="s">
        <v>14</v>
      </c>
      <c r="C766" s="6">
        <v>1185732</v>
      </c>
      <c r="D766" s="7">
        <v>44385</v>
      </c>
      <c r="E766" s="6" t="s">
        <v>46</v>
      </c>
      <c r="F766" s="6" t="s">
        <v>47</v>
      </c>
      <c r="G766" s="6" t="s">
        <v>48</v>
      </c>
      <c r="H766" s="6" t="s">
        <v>21</v>
      </c>
      <c r="I766" s="8">
        <v>0.65</v>
      </c>
      <c r="J766" s="9">
        <v>8000</v>
      </c>
      <c r="K766" s="10">
        <f t="shared" si="4"/>
        <v>5200</v>
      </c>
      <c r="L766" s="10">
        <f t="shared" si="5"/>
        <v>1819.9999999999998</v>
      </c>
      <c r="M766" s="11">
        <v>0.35</v>
      </c>
      <c r="O766" s="12"/>
      <c r="P766" s="17">
        <f>Data!$I766+0.05</f>
        <v>0.70000000000000007</v>
      </c>
      <c r="Q766" s="12"/>
      <c r="R766" s="13"/>
    </row>
    <row r="767" spans="1:18" ht="15.75" customHeight="1" x14ac:dyDescent="0.35">
      <c r="A767" s="1"/>
      <c r="B767" s="6" t="s">
        <v>14</v>
      </c>
      <c r="C767" s="6">
        <v>1185732</v>
      </c>
      <c r="D767" s="7">
        <v>44385</v>
      </c>
      <c r="E767" s="6" t="s">
        <v>46</v>
      </c>
      <c r="F767" s="6" t="s">
        <v>47</v>
      </c>
      <c r="G767" s="6" t="s">
        <v>48</v>
      </c>
      <c r="H767" s="6" t="s">
        <v>22</v>
      </c>
      <c r="I767" s="8">
        <v>0.70000000000000007</v>
      </c>
      <c r="J767" s="9">
        <v>9750</v>
      </c>
      <c r="K767" s="10">
        <f t="shared" si="4"/>
        <v>6825.0000000000009</v>
      </c>
      <c r="L767" s="10">
        <f t="shared" si="5"/>
        <v>3412.5000000000005</v>
      </c>
      <c r="M767" s="11">
        <v>0.5</v>
      </c>
      <c r="O767" s="12"/>
      <c r="P767" s="17">
        <f>Data!$I767+0.05</f>
        <v>0.75000000000000011</v>
      </c>
      <c r="Q767" s="12"/>
      <c r="R767" s="13"/>
    </row>
    <row r="768" spans="1:18" ht="15.75" customHeight="1" x14ac:dyDescent="0.35">
      <c r="A768" s="1"/>
      <c r="B768" s="6" t="s">
        <v>14</v>
      </c>
      <c r="C768" s="6">
        <v>1185732</v>
      </c>
      <c r="D768" s="7">
        <v>44417</v>
      </c>
      <c r="E768" s="6" t="s">
        <v>46</v>
      </c>
      <c r="F768" s="6" t="s">
        <v>47</v>
      </c>
      <c r="G768" s="6" t="s">
        <v>48</v>
      </c>
      <c r="H768" s="6" t="s">
        <v>17</v>
      </c>
      <c r="I768" s="8">
        <v>0.65</v>
      </c>
      <c r="J768" s="9">
        <v>11250</v>
      </c>
      <c r="K768" s="10">
        <f t="shared" si="4"/>
        <v>7312.5</v>
      </c>
      <c r="L768" s="10">
        <f t="shared" si="5"/>
        <v>3290.625</v>
      </c>
      <c r="M768" s="11">
        <v>0.45</v>
      </c>
      <c r="O768" s="12"/>
      <c r="P768" s="17">
        <f>Data!$I768+0.05</f>
        <v>0.70000000000000007</v>
      </c>
      <c r="Q768" s="12"/>
      <c r="R768" s="13"/>
    </row>
    <row r="769" spans="1:18" ht="15.75" customHeight="1" x14ac:dyDescent="0.35">
      <c r="A769" s="1"/>
      <c r="B769" s="6" t="s">
        <v>14</v>
      </c>
      <c r="C769" s="6">
        <v>1185732</v>
      </c>
      <c r="D769" s="7">
        <v>44417</v>
      </c>
      <c r="E769" s="6" t="s">
        <v>46</v>
      </c>
      <c r="F769" s="6" t="s">
        <v>47</v>
      </c>
      <c r="G769" s="6" t="s">
        <v>48</v>
      </c>
      <c r="H769" s="6" t="s">
        <v>18</v>
      </c>
      <c r="I769" s="8">
        <v>0.60000000000000009</v>
      </c>
      <c r="J769" s="9">
        <v>9000</v>
      </c>
      <c r="K769" s="10">
        <f t="shared" si="4"/>
        <v>5400.0000000000009</v>
      </c>
      <c r="L769" s="10">
        <f t="shared" si="5"/>
        <v>1890.0000000000002</v>
      </c>
      <c r="M769" s="11">
        <v>0.35</v>
      </c>
      <c r="O769" s="12"/>
      <c r="P769" s="17">
        <f>Data!$I769+0.05</f>
        <v>0.65000000000000013</v>
      </c>
      <c r="Q769" s="12"/>
      <c r="R769" s="13"/>
    </row>
    <row r="770" spans="1:18" ht="15.75" customHeight="1" x14ac:dyDescent="0.35">
      <c r="A770" s="1"/>
      <c r="B770" s="6" t="s">
        <v>14</v>
      </c>
      <c r="C770" s="6">
        <v>1185732</v>
      </c>
      <c r="D770" s="7">
        <v>44417</v>
      </c>
      <c r="E770" s="6" t="s">
        <v>46</v>
      </c>
      <c r="F770" s="6" t="s">
        <v>47</v>
      </c>
      <c r="G770" s="6" t="s">
        <v>48</v>
      </c>
      <c r="H770" s="6" t="s">
        <v>19</v>
      </c>
      <c r="I770" s="8">
        <v>0.55000000000000004</v>
      </c>
      <c r="J770" s="9">
        <v>8250</v>
      </c>
      <c r="K770" s="10">
        <f t="shared" si="4"/>
        <v>4537.5</v>
      </c>
      <c r="L770" s="10">
        <f t="shared" si="5"/>
        <v>1134.375</v>
      </c>
      <c r="M770" s="11">
        <v>0.25</v>
      </c>
      <c r="O770" s="12"/>
      <c r="P770" s="17">
        <f>Data!$I770+0.05</f>
        <v>0.60000000000000009</v>
      </c>
      <c r="Q770" s="12"/>
      <c r="R770" s="13"/>
    </row>
    <row r="771" spans="1:18" ht="15.75" customHeight="1" x14ac:dyDescent="0.35">
      <c r="A771" s="1"/>
      <c r="B771" s="6" t="s">
        <v>14</v>
      </c>
      <c r="C771" s="6">
        <v>1185732</v>
      </c>
      <c r="D771" s="7">
        <v>44417</v>
      </c>
      <c r="E771" s="6" t="s">
        <v>46</v>
      </c>
      <c r="F771" s="6" t="s">
        <v>47</v>
      </c>
      <c r="G771" s="6" t="s">
        <v>48</v>
      </c>
      <c r="H771" s="6" t="s">
        <v>20</v>
      </c>
      <c r="I771" s="8">
        <v>0.45</v>
      </c>
      <c r="J771" s="9">
        <v>7750</v>
      </c>
      <c r="K771" s="10">
        <f t="shared" ref="K771:K1025" si="6">I771*J771</f>
        <v>3487.5</v>
      </c>
      <c r="L771" s="10">
        <f t="shared" ref="L771:L1025" si="7">K771*M771</f>
        <v>1046.25</v>
      </c>
      <c r="M771" s="11">
        <v>0.3</v>
      </c>
      <c r="O771" s="12"/>
      <c r="P771" s="17">
        <f>Data!$I771+0.05</f>
        <v>0.5</v>
      </c>
      <c r="Q771" s="12"/>
      <c r="R771" s="13"/>
    </row>
    <row r="772" spans="1:18" ht="15.75" customHeight="1" x14ac:dyDescent="0.35">
      <c r="A772" s="1"/>
      <c r="B772" s="6" t="s">
        <v>14</v>
      </c>
      <c r="C772" s="6">
        <v>1185732</v>
      </c>
      <c r="D772" s="7">
        <v>44417</v>
      </c>
      <c r="E772" s="6" t="s">
        <v>46</v>
      </c>
      <c r="F772" s="6" t="s">
        <v>47</v>
      </c>
      <c r="G772" s="6" t="s">
        <v>48</v>
      </c>
      <c r="H772" s="6" t="s">
        <v>21</v>
      </c>
      <c r="I772" s="8">
        <v>0.55000000000000004</v>
      </c>
      <c r="J772" s="9">
        <v>7500</v>
      </c>
      <c r="K772" s="10">
        <f t="shared" si="6"/>
        <v>4125</v>
      </c>
      <c r="L772" s="10">
        <f t="shared" si="7"/>
        <v>1443.75</v>
      </c>
      <c r="M772" s="11">
        <v>0.35</v>
      </c>
      <c r="O772" s="12"/>
      <c r="P772" s="17">
        <f>Data!$I772+0.05</f>
        <v>0.60000000000000009</v>
      </c>
      <c r="Q772" s="12"/>
      <c r="R772" s="13"/>
    </row>
    <row r="773" spans="1:18" ht="15.75" customHeight="1" x14ac:dyDescent="0.35">
      <c r="A773" s="1"/>
      <c r="B773" s="6" t="s">
        <v>14</v>
      </c>
      <c r="C773" s="6">
        <v>1185732</v>
      </c>
      <c r="D773" s="7">
        <v>44417</v>
      </c>
      <c r="E773" s="6" t="s">
        <v>46</v>
      </c>
      <c r="F773" s="6" t="s">
        <v>47</v>
      </c>
      <c r="G773" s="6" t="s">
        <v>48</v>
      </c>
      <c r="H773" s="6" t="s">
        <v>22</v>
      </c>
      <c r="I773" s="8">
        <v>0.60000000000000009</v>
      </c>
      <c r="J773" s="9">
        <v>9250</v>
      </c>
      <c r="K773" s="10">
        <f t="shared" si="6"/>
        <v>5550.0000000000009</v>
      </c>
      <c r="L773" s="10">
        <f t="shared" si="7"/>
        <v>2775.0000000000005</v>
      </c>
      <c r="M773" s="11">
        <v>0.5</v>
      </c>
      <c r="O773" s="12"/>
      <c r="P773" s="17">
        <f>Data!$I773+0.05</f>
        <v>0.65000000000000013</v>
      </c>
      <c r="Q773" s="12"/>
      <c r="R773" s="13"/>
    </row>
    <row r="774" spans="1:18" ht="15.75" customHeight="1" x14ac:dyDescent="0.35">
      <c r="A774" s="1"/>
      <c r="B774" s="6" t="s">
        <v>14</v>
      </c>
      <c r="C774" s="6">
        <v>1185732</v>
      </c>
      <c r="D774" s="7">
        <v>44447</v>
      </c>
      <c r="E774" s="6" t="s">
        <v>46</v>
      </c>
      <c r="F774" s="6" t="s">
        <v>47</v>
      </c>
      <c r="G774" s="6" t="s">
        <v>48</v>
      </c>
      <c r="H774" s="6" t="s">
        <v>17</v>
      </c>
      <c r="I774" s="8">
        <v>0.55000000000000004</v>
      </c>
      <c r="J774" s="9">
        <v>10500</v>
      </c>
      <c r="K774" s="10">
        <f t="shared" si="6"/>
        <v>5775.0000000000009</v>
      </c>
      <c r="L774" s="10">
        <f t="shared" si="7"/>
        <v>2598.7500000000005</v>
      </c>
      <c r="M774" s="11">
        <v>0.45</v>
      </c>
      <c r="O774" s="12"/>
      <c r="P774" s="17">
        <f>Data!$I774+0.05</f>
        <v>0.60000000000000009</v>
      </c>
      <c r="Q774" s="12"/>
      <c r="R774" s="13"/>
    </row>
    <row r="775" spans="1:18" ht="15.75" customHeight="1" x14ac:dyDescent="0.35">
      <c r="A775" s="1"/>
      <c r="B775" s="6" t="s">
        <v>14</v>
      </c>
      <c r="C775" s="6">
        <v>1185732</v>
      </c>
      <c r="D775" s="7">
        <v>44447</v>
      </c>
      <c r="E775" s="6" t="s">
        <v>46</v>
      </c>
      <c r="F775" s="6" t="s">
        <v>47</v>
      </c>
      <c r="G775" s="6" t="s">
        <v>48</v>
      </c>
      <c r="H775" s="6" t="s">
        <v>18</v>
      </c>
      <c r="I775" s="8">
        <v>0.50000000000000011</v>
      </c>
      <c r="J775" s="9">
        <v>8500</v>
      </c>
      <c r="K775" s="10">
        <f t="shared" si="6"/>
        <v>4250.0000000000009</v>
      </c>
      <c r="L775" s="10">
        <f t="shared" si="7"/>
        <v>1487.5000000000002</v>
      </c>
      <c r="M775" s="11">
        <v>0.35</v>
      </c>
      <c r="O775" s="12"/>
      <c r="P775" s="17">
        <f>Data!$I775+0.05</f>
        <v>0.55000000000000016</v>
      </c>
      <c r="Q775" s="12"/>
      <c r="R775" s="13"/>
    </row>
    <row r="776" spans="1:18" ht="15.75" customHeight="1" x14ac:dyDescent="0.35">
      <c r="A776" s="1"/>
      <c r="B776" s="6" t="s">
        <v>14</v>
      </c>
      <c r="C776" s="6">
        <v>1185732</v>
      </c>
      <c r="D776" s="7">
        <v>44447</v>
      </c>
      <c r="E776" s="6" t="s">
        <v>46</v>
      </c>
      <c r="F776" s="6" t="s">
        <v>47</v>
      </c>
      <c r="G776" s="6" t="s">
        <v>48</v>
      </c>
      <c r="H776" s="6" t="s">
        <v>19</v>
      </c>
      <c r="I776" s="8">
        <v>0.45</v>
      </c>
      <c r="J776" s="9">
        <v>7500</v>
      </c>
      <c r="K776" s="10">
        <f t="shared" si="6"/>
        <v>3375</v>
      </c>
      <c r="L776" s="10">
        <f t="shared" si="7"/>
        <v>843.75</v>
      </c>
      <c r="M776" s="11">
        <v>0.25</v>
      </c>
      <c r="O776" s="12"/>
      <c r="P776" s="17">
        <f>Data!$I776+0.05</f>
        <v>0.5</v>
      </c>
      <c r="Q776" s="12"/>
      <c r="R776" s="13"/>
    </row>
    <row r="777" spans="1:18" ht="15.75" customHeight="1" x14ac:dyDescent="0.35">
      <c r="A777" s="1"/>
      <c r="B777" s="6" t="s">
        <v>14</v>
      </c>
      <c r="C777" s="6">
        <v>1185732</v>
      </c>
      <c r="D777" s="7">
        <v>44447</v>
      </c>
      <c r="E777" s="6" t="s">
        <v>46</v>
      </c>
      <c r="F777" s="6" t="s">
        <v>47</v>
      </c>
      <c r="G777" s="6" t="s">
        <v>48</v>
      </c>
      <c r="H777" s="6" t="s">
        <v>20</v>
      </c>
      <c r="I777" s="8">
        <v>0.45</v>
      </c>
      <c r="J777" s="9">
        <v>7250</v>
      </c>
      <c r="K777" s="10">
        <f t="shared" si="6"/>
        <v>3262.5</v>
      </c>
      <c r="L777" s="10">
        <f t="shared" si="7"/>
        <v>978.75</v>
      </c>
      <c r="M777" s="11">
        <v>0.3</v>
      </c>
      <c r="O777" s="12"/>
      <c r="P777" s="17">
        <f>Data!$I777+0.05</f>
        <v>0.5</v>
      </c>
      <c r="Q777" s="12"/>
      <c r="R777" s="13"/>
    </row>
    <row r="778" spans="1:18" ht="15.75" customHeight="1" x14ac:dyDescent="0.35">
      <c r="A778" s="1"/>
      <c r="B778" s="6" t="s">
        <v>14</v>
      </c>
      <c r="C778" s="6">
        <v>1185732</v>
      </c>
      <c r="D778" s="7">
        <v>44447</v>
      </c>
      <c r="E778" s="6" t="s">
        <v>46</v>
      </c>
      <c r="F778" s="6" t="s">
        <v>47</v>
      </c>
      <c r="G778" s="6" t="s">
        <v>48</v>
      </c>
      <c r="H778" s="6" t="s">
        <v>21</v>
      </c>
      <c r="I778" s="8">
        <v>0.55000000000000004</v>
      </c>
      <c r="J778" s="9">
        <v>7250</v>
      </c>
      <c r="K778" s="10">
        <f t="shared" si="6"/>
        <v>3987.5000000000005</v>
      </c>
      <c r="L778" s="10">
        <f t="shared" si="7"/>
        <v>1395.625</v>
      </c>
      <c r="M778" s="11">
        <v>0.35</v>
      </c>
      <c r="O778" s="12"/>
      <c r="P778" s="17">
        <f>Data!$I778+0.05</f>
        <v>0.60000000000000009</v>
      </c>
      <c r="Q778" s="12"/>
      <c r="R778" s="13"/>
    </row>
    <row r="779" spans="1:18" ht="15.75" customHeight="1" x14ac:dyDescent="0.35">
      <c r="A779" s="1"/>
      <c r="B779" s="6" t="s">
        <v>14</v>
      </c>
      <c r="C779" s="6">
        <v>1185732</v>
      </c>
      <c r="D779" s="7">
        <v>44447</v>
      </c>
      <c r="E779" s="6" t="s">
        <v>46</v>
      </c>
      <c r="F779" s="6" t="s">
        <v>47</v>
      </c>
      <c r="G779" s="6" t="s">
        <v>48</v>
      </c>
      <c r="H779" s="6" t="s">
        <v>22</v>
      </c>
      <c r="I779" s="8">
        <v>0.60000000000000009</v>
      </c>
      <c r="J779" s="9">
        <v>8250</v>
      </c>
      <c r="K779" s="10">
        <f t="shared" si="6"/>
        <v>4950.0000000000009</v>
      </c>
      <c r="L779" s="10">
        <f t="shared" si="7"/>
        <v>2475.0000000000005</v>
      </c>
      <c r="M779" s="11">
        <v>0.5</v>
      </c>
      <c r="O779" s="12"/>
      <c r="P779" s="17">
        <f>Data!$I779+0.05</f>
        <v>0.65000000000000013</v>
      </c>
      <c r="Q779" s="12"/>
      <c r="R779" s="13"/>
    </row>
    <row r="780" spans="1:18" ht="15.75" customHeight="1" x14ac:dyDescent="0.35">
      <c r="A780" s="1"/>
      <c r="B780" s="6" t="s">
        <v>14</v>
      </c>
      <c r="C780" s="6">
        <v>1185732</v>
      </c>
      <c r="D780" s="7">
        <v>44479</v>
      </c>
      <c r="E780" s="6" t="s">
        <v>46</v>
      </c>
      <c r="F780" s="6" t="s">
        <v>47</v>
      </c>
      <c r="G780" s="6" t="s">
        <v>48</v>
      </c>
      <c r="H780" s="6" t="s">
        <v>17</v>
      </c>
      <c r="I780" s="8">
        <v>0.60000000000000009</v>
      </c>
      <c r="J780" s="9">
        <v>10000</v>
      </c>
      <c r="K780" s="10">
        <f t="shared" si="6"/>
        <v>6000.0000000000009</v>
      </c>
      <c r="L780" s="10">
        <f t="shared" si="7"/>
        <v>2700.0000000000005</v>
      </c>
      <c r="M780" s="11">
        <v>0.45</v>
      </c>
      <c r="O780" s="12"/>
      <c r="P780" s="17">
        <f>Data!$I780+0.05</f>
        <v>0.65000000000000013</v>
      </c>
      <c r="Q780" s="12"/>
      <c r="R780" s="13"/>
    </row>
    <row r="781" spans="1:18" ht="15.75" customHeight="1" x14ac:dyDescent="0.35">
      <c r="A781" s="1"/>
      <c r="B781" s="6" t="s">
        <v>14</v>
      </c>
      <c r="C781" s="6">
        <v>1185732</v>
      </c>
      <c r="D781" s="7">
        <v>44479</v>
      </c>
      <c r="E781" s="6" t="s">
        <v>46</v>
      </c>
      <c r="F781" s="6" t="s">
        <v>47</v>
      </c>
      <c r="G781" s="6" t="s">
        <v>48</v>
      </c>
      <c r="H781" s="6" t="s">
        <v>18</v>
      </c>
      <c r="I781" s="8">
        <v>0.50000000000000011</v>
      </c>
      <c r="J781" s="9">
        <v>8250</v>
      </c>
      <c r="K781" s="10">
        <f t="shared" si="6"/>
        <v>4125.0000000000009</v>
      </c>
      <c r="L781" s="10">
        <f t="shared" si="7"/>
        <v>1443.7500000000002</v>
      </c>
      <c r="M781" s="11">
        <v>0.35</v>
      </c>
      <c r="O781" s="12"/>
      <c r="P781" s="17">
        <f>Data!$I781+0.05</f>
        <v>0.55000000000000016</v>
      </c>
      <c r="Q781" s="12"/>
      <c r="R781" s="13"/>
    </row>
    <row r="782" spans="1:18" ht="15.75" customHeight="1" x14ac:dyDescent="0.35">
      <c r="A782" s="1"/>
      <c r="B782" s="6" t="s">
        <v>14</v>
      </c>
      <c r="C782" s="6">
        <v>1185732</v>
      </c>
      <c r="D782" s="7">
        <v>44479</v>
      </c>
      <c r="E782" s="6" t="s">
        <v>46</v>
      </c>
      <c r="F782" s="6" t="s">
        <v>47</v>
      </c>
      <c r="G782" s="6" t="s">
        <v>48</v>
      </c>
      <c r="H782" s="6" t="s">
        <v>19</v>
      </c>
      <c r="I782" s="8">
        <v>0.50000000000000011</v>
      </c>
      <c r="J782" s="9">
        <v>7250</v>
      </c>
      <c r="K782" s="10">
        <f t="shared" si="6"/>
        <v>3625.0000000000009</v>
      </c>
      <c r="L782" s="10">
        <f t="shared" si="7"/>
        <v>906.25000000000023</v>
      </c>
      <c r="M782" s="11">
        <v>0.25</v>
      </c>
      <c r="O782" s="12"/>
      <c r="P782" s="17">
        <f>Data!$I782+0.05</f>
        <v>0.55000000000000016</v>
      </c>
      <c r="Q782" s="12"/>
      <c r="R782" s="13"/>
    </row>
    <row r="783" spans="1:18" ht="15.75" customHeight="1" x14ac:dyDescent="0.35">
      <c r="A783" s="1"/>
      <c r="B783" s="6" t="s">
        <v>14</v>
      </c>
      <c r="C783" s="6">
        <v>1185732</v>
      </c>
      <c r="D783" s="7">
        <v>44479</v>
      </c>
      <c r="E783" s="6" t="s">
        <v>46</v>
      </c>
      <c r="F783" s="6" t="s">
        <v>47</v>
      </c>
      <c r="G783" s="6" t="s">
        <v>48</v>
      </c>
      <c r="H783" s="6" t="s">
        <v>20</v>
      </c>
      <c r="I783" s="8">
        <v>0.50000000000000011</v>
      </c>
      <c r="J783" s="9">
        <v>7000</v>
      </c>
      <c r="K783" s="10">
        <f t="shared" si="6"/>
        <v>3500.0000000000009</v>
      </c>
      <c r="L783" s="10">
        <f t="shared" si="7"/>
        <v>1050.0000000000002</v>
      </c>
      <c r="M783" s="11">
        <v>0.3</v>
      </c>
      <c r="O783" s="12"/>
      <c r="P783" s="17">
        <f>Data!$I783+0.05</f>
        <v>0.55000000000000016</v>
      </c>
      <c r="Q783" s="12"/>
      <c r="R783" s="13"/>
    </row>
    <row r="784" spans="1:18" ht="15.75" customHeight="1" x14ac:dyDescent="0.35">
      <c r="A784" s="1"/>
      <c r="B784" s="6" t="s">
        <v>14</v>
      </c>
      <c r="C784" s="6">
        <v>1185732</v>
      </c>
      <c r="D784" s="7">
        <v>44479</v>
      </c>
      <c r="E784" s="6" t="s">
        <v>46</v>
      </c>
      <c r="F784" s="6" t="s">
        <v>47</v>
      </c>
      <c r="G784" s="6" t="s">
        <v>48</v>
      </c>
      <c r="H784" s="6" t="s">
        <v>21</v>
      </c>
      <c r="I784" s="8">
        <v>0.60000000000000009</v>
      </c>
      <c r="J784" s="9">
        <v>7000</v>
      </c>
      <c r="K784" s="10">
        <f t="shared" si="6"/>
        <v>4200.0000000000009</v>
      </c>
      <c r="L784" s="10">
        <f t="shared" si="7"/>
        <v>1470.0000000000002</v>
      </c>
      <c r="M784" s="11">
        <v>0.35</v>
      </c>
      <c r="O784" s="12"/>
      <c r="P784" s="17">
        <f>Data!$I784+0.05</f>
        <v>0.65000000000000013</v>
      </c>
      <c r="Q784" s="12"/>
      <c r="R784" s="13"/>
    </row>
    <row r="785" spans="1:18" ht="15.75" customHeight="1" x14ac:dyDescent="0.35">
      <c r="A785" s="1"/>
      <c r="B785" s="6" t="s">
        <v>14</v>
      </c>
      <c r="C785" s="6">
        <v>1185732</v>
      </c>
      <c r="D785" s="7">
        <v>44479</v>
      </c>
      <c r="E785" s="6" t="s">
        <v>46</v>
      </c>
      <c r="F785" s="6" t="s">
        <v>47</v>
      </c>
      <c r="G785" s="6" t="s">
        <v>48</v>
      </c>
      <c r="H785" s="6" t="s">
        <v>22</v>
      </c>
      <c r="I785" s="8">
        <v>0.65</v>
      </c>
      <c r="J785" s="9">
        <v>8250</v>
      </c>
      <c r="K785" s="10">
        <f t="shared" si="6"/>
        <v>5362.5</v>
      </c>
      <c r="L785" s="10">
        <f t="shared" si="7"/>
        <v>2681.25</v>
      </c>
      <c r="M785" s="11">
        <v>0.5</v>
      </c>
      <c r="O785" s="12"/>
      <c r="P785" s="17">
        <f>Data!$I785+0.05</f>
        <v>0.70000000000000007</v>
      </c>
      <c r="Q785" s="12"/>
      <c r="R785" s="13"/>
    </row>
    <row r="786" spans="1:18" ht="15.75" customHeight="1" x14ac:dyDescent="0.35">
      <c r="A786" s="1"/>
      <c r="B786" s="6" t="s">
        <v>14</v>
      </c>
      <c r="C786" s="6">
        <v>1185732</v>
      </c>
      <c r="D786" s="7">
        <v>44509</v>
      </c>
      <c r="E786" s="6" t="s">
        <v>46</v>
      </c>
      <c r="F786" s="6" t="s">
        <v>47</v>
      </c>
      <c r="G786" s="6" t="s">
        <v>48</v>
      </c>
      <c r="H786" s="6" t="s">
        <v>17</v>
      </c>
      <c r="I786" s="8">
        <v>0.60000000000000009</v>
      </c>
      <c r="J786" s="9">
        <v>9750</v>
      </c>
      <c r="K786" s="10">
        <f t="shared" si="6"/>
        <v>5850.0000000000009</v>
      </c>
      <c r="L786" s="10">
        <f t="shared" si="7"/>
        <v>2632.5000000000005</v>
      </c>
      <c r="M786" s="11">
        <v>0.45</v>
      </c>
      <c r="O786" s="12"/>
      <c r="P786" s="17">
        <f>Data!$I786+0.05</f>
        <v>0.65000000000000013</v>
      </c>
      <c r="Q786" s="12"/>
      <c r="R786" s="13"/>
    </row>
    <row r="787" spans="1:18" ht="15.75" customHeight="1" x14ac:dyDescent="0.35">
      <c r="A787" s="1"/>
      <c r="B787" s="6" t="s">
        <v>14</v>
      </c>
      <c r="C787" s="6">
        <v>1185732</v>
      </c>
      <c r="D787" s="7">
        <v>44509</v>
      </c>
      <c r="E787" s="6" t="s">
        <v>46</v>
      </c>
      <c r="F787" s="6" t="s">
        <v>47</v>
      </c>
      <c r="G787" s="6" t="s">
        <v>48</v>
      </c>
      <c r="H787" s="6" t="s">
        <v>18</v>
      </c>
      <c r="I787" s="8">
        <v>0.50000000000000011</v>
      </c>
      <c r="J787" s="9">
        <v>8000</v>
      </c>
      <c r="K787" s="10">
        <f t="shared" si="6"/>
        <v>4000.0000000000009</v>
      </c>
      <c r="L787" s="10">
        <f t="shared" si="7"/>
        <v>1400.0000000000002</v>
      </c>
      <c r="M787" s="11">
        <v>0.35</v>
      </c>
      <c r="O787" s="12"/>
      <c r="P787" s="17">
        <f>Data!$I787+0.05</f>
        <v>0.55000000000000016</v>
      </c>
      <c r="Q787" s="12"/>
      <c r="R787" s="13"/>
    </row>
    <row r="788" spans="1:18" ht="15.75" customHeight="1" x14ac:dyDescent="0.35">
      <c r="A788" s="1"/>
      <c r="B788" s="6" t="s">
        <v>14</v>
      </c>
      <c r="C788" s="6">
        <v>1185732</v>
      </c>
      <c r="D788" s="7">
        <v>44509</v>
      </c>
      <c r="E788" s="6" t="s">
        <v>46</v>
      </c>
      <c r="F788" s="6" t="s">
        <v>47</v>
      </c>
      <c r="G788" s="6" t="s">
        <v>48</v>
      </c>
      <c r="H788" s="6" t="s">
        <v>19</v>
      </c>
      <c r="I788" s="8">
        <v>0.50000000000000011</v>
      </c>
      <c r="J788" s="9">
        <v>7450</v>
      </c>
      <c r="K788" s="10">
        <f t="shared" si="6"/>
        <v>3725.0000000000009</v>
      </c>
      <c r="L788" s="10">
        <f t="shared" si="7"/>
        <v>931.25000000000023</v>
      </c>
      <c r="M788" s="11">
        <v>0.25</v>
      </c>
      <c r="O788" s="12"/>
      <c r="P788" s="17">
        <f>Data!$I788+0.05</f>
        <v>0.55000000000000016</v>
      </c>
      <c r="Q788" s="12"/>
      <c r="R788" s="13"/>
    </row>
    <row r="789" spans="1:18" ht="15.75" customHeight="1" x14ac:dyDescent="0.35">
      <c r="A789" s="1"/>
      <c r="B789" s="6" t="s">
        <v>14</v>
      </c>
      <c r="C789" s="6">
        <v>1185732</v>
      </c>
      <c r="D789" s="7">
        <v>44509</v>
      </c>
      <c r="E789" s="6" t="s">
        <v>46</v>
      </c>
      <c r="F789" s="6" t="s">
        <v>47</v>
      </c>
      <c r="G789" s="6" t="s">
        <v>48</v>
      </c>
      <c r="H789" s="6" t="s">
        <v>20</v>
      </c>
      <c r="I789" s="8">
        <v>0.50000000000000011</v>
      </c>
      <c r="J789" s="9">
        <v>7750</v>
      </c>
      <c r="K789" s="10">
        <f t="shared" si="6"/>
        <v>3875.0000000000009</v>
      </c>
      <c r="L789" s="10">
        <f t="shared" si="7"/>
        <v>1162.5000000000002</v>
      </c>
      <c r="M789" s="11">
        <v>0.3</v>
      </c>
      <c r="O789" s="12"/>
      <c r="P789" s="17">
        <f>Data!$I789+0.05</f>
        <v>0.55000000000000016</v>
      </c>
      <c r="Q789" s="12"/>
      <c r="R789" s="13"/>
    </row>
    <row r="790" spans="1:18" ht="15.75" customHeight="1" x14ac:dyDescent="0.35">
      <c r="A790" s="1"/>
      <c r="B790" s="6" t="s">
        <v>14</v>
      </c>
      <c r="C790" s="6">
        <v>1185732</v>
      </c>
      <c r="D790" s="7">
        <v>44509</v>
      </c>
      <c r="E790" s="6" t="s">
        <v>46</v>
      </c>
      <c r="F790" s="6" t="s">
        <v>47</v>
      </c>
      <c r="G790" s="6" t="s">
        <v>48</v>
      </c>
      <c r="H790" s="6" t="s">
        <v>21</v>
      </c>
      <c r="I790" s="8">
        <v>0.65</v>
      </c>
      <c r="J790" s="9">
        <v>7500</v>
      </c>
      <c r="K790" s="10">
        <f t="shared" si="6"/>
        <v>4875</v>
      </c>
      <c r="L790" s="10">
        <f t="shared" si="7"/>
        <v>1706.25</v>
      </c>
      <c r="M790" s="11">
        <v>0.35</v>
      </c>
      <c r="O790" s="12"/>
      <c r="P790" s="17">
        <f>Data!$I790+0.05</f>
        <v>0.70000000000000007</v>
      </c>
      <c r="Q790" s="12"/>
      <c r="R790" s="13"/>
    </row>
    <row r="791" spans="1:18" ht="15.75" customHeight="1" x14ac:dyDescent="0.35">
      <c r="A791" s="1"/>
      <c r="B791" s="6" t="s">
        <v>14</v>
      </c>
      <c r="C791" s="6">
        <v>1185732</v>
      </c>
      <c r="D791" s="7">
        <v>44509</v>
      </c>
      <c r="E791" s="6" t="s">
        <v>46</v>
      </c>
      <c r="F791" s="6" t="s">
        <v>47</v>
      </c>
      <c r="G791" s="6" t="s">
        <v>48</v>
      </c>
      <c r="H791" s="6" t="s">
        <v>22</v>
      </c>
      <c r="I791" s="8">
        <v>0.7</v>
      </c>
      <c r="J791" s="9">
        <v>8500</v>
      </c>
      <c r="K791" s="10">
        <f t="shared" si="6"/>
        <v>5950</v>
      </c>
      <c r="L791" s="10">
        <f t="shared" si="7"/>
        <v>2975</v>
      </c>
      <c r="M791" s="11">
        <v>0.5</v>
      </c>
      <c r="O791" s="12"/>
      <c r="P791" s="17">
        <f>Data!$I791+0.05</f>
        <v>0.75</v>
      </c>
      <c r="Q791" s="12"/>
      <c r="R791" s="13"/>
    </row>
    <row r="792" spans="1:18" ht="15.75" customHeight="1" x14ac:dyDescent="0.35">
      <c r="A792" s="1"/>
      <c r="B792" s="6" t="s">
        <v>14</v>
      </c>
      <c r="C792" s="6">
        <v>1185732</v>
      </c>
      <c r="D792" s="7">
        <v>44538</v>
      </c>
      <c r="E792" s="6" t="s">
        <v>46</v>
      </c>
      <c r="F792" s="6" t="s">
        <v>47</v>
      </c>
      <c r="G792" s="6" t="s">
        <v>48</v>
      </c>
      <c r="H792" s="6" t="s">
        <v>17</v>
      </c>
      <c r="I792" s="8">
        <v>0.65</v>
      </c>
      <c r="J792" s="9">
        <v>10750</v>
      </c>
      <c r="K792" s="10">
        <f t="shared" si="6"/>
        <v>6987.5</v>
      </c>
      <c r="L792" s="10">
        <f t="shared" si="7"/>
        <v>3144.375</v>
      </c>
      <c r="M792" s="11">
        <v>0.45</v>
      </c>
      <c r="O792" s="12"/>
      <c r="P792" s="17">
        <f>Data!$I792+0.05</f>
        <v>0.70000000000000007</v>
      </c>
      <c r="Q792" s="12"/>
      <c r="R792" s="13"/>
    </row>
    <row r="793" spans="1:18" ht="15.75" customHeight="1" x14ac:dyDescent="0.35">
      <c r="A793" s="1"/>
      <c r="B793" s="6" t="s">
        <v>14</v>
      </c>
      <c r="C793" s="6">
        <v>1185732</v>
      </c>
      <c r="D793" s="7">
        <v>44538</v>
      </c>
      <c r="E793" s="6" t="s">
        <v>46</v>
      </c>
      <c r="F793" s="6" t="s">
        <v>47</v>
      </c>
      <c r="G793" s="6" t="s">
        <v>48</v>
      </c>
      <c r="H793" s="6" t="s">
        <v>18</v>
      </c>
      <c r="I793" s="8">
        <v>0.55000000000000004</v>
      </c>
      <c r="J793" s="9">
        <v>8750</v>
      </c>
      <c r="K793" s="10">
        <f t="shared" si="6"/>
        <v>4812.5</v>
      </c>
      <c r="L793" s="10">
        <f t="shared" si="7"/>
        <v>1684.375</v>
      </c>
      <c r="M793" s="11">
        <v>0.35</v>
      </c>
      <c r="O793" s="12"/>
      <c r="P793" s="17">
        <f>Data!$I793+0.05</f>
        <v>0.60000000000000009</v>
      </c>
      <c r="Q793" s="12"/>
      <c r="R793" s="13"/>
    </row>
    <row r="794" spans="1:18" ht="15.75" customHeight="1" x14ac:dyDescent="0.35">
      <c r="A794" s="1"/>
      <c r="B794" s="6" t="s">
        <v>14</v>
      </c>
      <c r="C794" s="6">
        <v>1185732</v>
      </c>
      <c r="D794" s="7">
        <v>44538</v>
      </c>
      <c r="E794" s="6" t="s">
        <v>46</v>
      </c>
      <c r="F794" s="6" t="s">
        <v>47</v>
      </c>
      <c r="G794" s="6" t="s">
        <v>48</v>
      </c>
      <c r="H794" s="6" t="s">
        <v>19</v>
      </c>
      <c r="I794" s="8">
        <v>0.55000000000000004</v>
      </c>
      <c r="J794" s="9">
        <v>8250</v>
      </c>
      <c r="K794" s="10">
        <f t="shared" si="6"/>
        <v>4537.5</v>
      </c>
      <c r="L794" s="10">
        <f t="shared" si="7"/>
        <v>1134.375</v>
      </c>
      <c r="M794" s="11">
        <v>0.25</v>
      </c>
      <c r="O794" s="12"/>
      <c r="P794" s="17">
        <f>Data!$I794+0.05</f>
        <v>0.60000000000000009</v>
      </c>
      <c r="Q794" s="12"/>
      <c r="R794" s="13"/>
    </row>
    <row r="795" spans="1:18" ht="15.75" customHeight="1" x14ac:dyDescent="0.35">
      <c r="A795" s="1"/>
      <c r="B795" s="6" t="s">
        <v>14</v>
      </c>
      <c r="C795" s="6">
        <v>1185732</v>
      </c>
      <c r="D795" s="7">
        <v>44538</v>
      </c>
      <c r="E795" s="6" t="s">
        <v>46</v>
      </c>
      <c r="F795" s="6" t="s">
        <v>47</v>
      </c>
      <c r="G795" s="6" t="s">
        <v>48</v>
      </c>
      <c r="H795" s="6" t="s">
        <v>20</v>
      </c>
      <c r="I795" s="8">
        <v>0.55000000000000004</v>
      </c>
      <c r="J795" s="9">
        <v>7750</v>
      </c>
      <c r="K795" s="10">
        <f t="shared" si="6"/>
        <v>4262.5</v>
      </c>
      <c r="L795" s="10">
        <f t="shared" si="7"/>
        <v>1278.75</v>
      </c>
      <c r="M795" s="11">
        <v>0.3</v>
      </c>
      <c r="O795" s="12"/>
      <c r="P795" s="17">
        <f>Data!$I795+0.05</f>
        <v>0.60000000000000009</v>
      </c>
      <c r="Q795" s="12"/>
      <c r="R795" s="13"/>
    </row>
    <row r="796" spans="1:18" ht="15.75" customHeight="1" x14ac:dyDescent="0.35">
      <c r="A796" s="1"/>
      <c r="B796" s="6" t="s">
        <v>14</v>
      </c>
      <c r="C796" s="6">
        <v>1185732</v>
      </c>
      <c r="D796" s="7">
        <v>44538</v>
      </c>
      <c r="E796" s="6" t="s">
        <v>46</v>
      </c>
      <c r="F796" s="6" t="s">
        <v>47</v>
      </c>
      <c r="G796" s="6" t="s">
        <v>48</v>
      </c>
      <c r="H796" s="6" t="s">
        <v>21</v>
      </c>
      <c r="I796" s="8">
        <v>0.65</v>
      </c>
      <c r="J796" s="9">
        <v>7750</v>
      </c>
      <c r="K796" s="10">
        <f t="shared" si="6"/>
        <v>5037.5</v>
      </c>
      <c r="L796" s="10">
        <f t="shared" si="7"/>
        <v>1763.125</v>
      </c>
      <c r="M796" s="11">
        <v>0.35</v>
      </c>
      <c r="O796" s="12"/>
      <c r="P796" s="17">
        <f>Data!$I796+0.05</f>
        <v>0.70000000000000007</v>
      </c>
      <c r="Q796" s="12"/>
      <c r="R796" s="13"/>
    </row>
    <row r="797" spans="1:18" ht="15.75" customHeight="1" x14ac:dyDescent="0.35">
      <c r="A797" s="1"/>
      <c r="B797" s="6" t="s">
        <v>14</v>
      </c>
      <c r="C797" s="6">
        <v>1185732</v>
      </c>
      <c r="D797" s="7">
        <v>44538</v>
      </c>
      <c r="E797" s="6" t="s">
        <v>46</v>
      </c>
      <c r="F797" s="6" t="s">
        <v>47</v>
      </c>
      <c r="G797" s="6" t="s">
        <v>48</v>
      </c>
      <c r="H797" s="6" t="s">
        <v>22</v>
      </c>
      <c r="I797" s="8">
        <v>0.7</v>
      </c>
      <c r="J797" s="9">
        <v>8750</v>
      </c>
      <c r="K797" s="10">
        <f t="shared" si="6"/>
        <v>6125</v>
      </c>
      <c r="L797" s="10">
        <f t="shared" si="7"/>
        <v>3062.5</v>
      </c>
      <c r="M797" s="11">
        <v>0.5</v>
      </c>
      <c r="O797" s="12"/>
      <c r="P797" s="17">
        <f>Data!$I797+0.05</f>
        <v>0.75</v>
      </c>
      <c r="Q797" s="12"/>
      <c r="R797" s="13"/>
    </row>
    <row r="798" spans="1:18" ht="15.75" customHeight="1" x14ac:dyDescent="0.35">
      <c r="A798" s="1" t="s">
        <v>39</v>
      </c>
      <c r="B798" s="6" t="s">
        <v>14</v>
      </c>
      <c r="C798" s="6">
        <v>1185732</v>
      </c>
      <c r="D798" s="7">
        <v>44209</v>
      </c>
      <c r="E798" s="6" t="s">
        <v>33</v>
      </c>
      <c r="F798" s="6" t="s">
        <v>49</v>
      </c>
      <c r="G798" s="6" t="s">
        <v>50</v>
      </c>
      <c r="H798" s="6" t="s">
        <v>17</v>
      </c>
      <c r="I798" s="8">
        <v>0.35</v>
      </c>
      <c r="J798" s="9">
        <v>4500</v>
      </c>
      <c r="K798" s="10">
        <f t="shared" si="6"/>
        <v>1575</v>
      </c>
      <c r="L798" s="10">
        <f t="shared" si="7"/>
        <v>551.25</v>
      </c>
      <c r="M798" s="11">
        <v>0.35000000000000003</v>
      </c>
      <c r="O798" s="16"/>
      <c r="P798" s="17"/>
      <c r="Q798" s="12"/>
      <c r="R798" s="13"/>
    </row>
    <row r="799" spans="1:18" ht="15.75" customHeight="1" x14ac:dyDescent="0.35">
      <c r="A799" s="1"/>
      <c r="B799" s="6" t="s">
        <v>14</v>
      </c>
      <c r="C799" s="6">
        <v>1185732</v>
      </c>
      <c r="D799" s="7">
        <v>44209</v>
      </c>
      <c r="E799" s="6" t="s">
        <v>33</v>
      </c>
      <c r="F799" s="6" t="s">
        <v>49</v>
      </c>
      <c r="G799" s="6" t="s">
        <v>50</v>
      </c>
      <c r="H799" s="6" t="s">
        <v>18</v>
      </c>
      <c r="I799" s="8">
        <v>0.35</v>
      </c>
      <c r="J799" s="9">
        <v>2500</v>
      </c>
      <c r="K799" s="10">
        <f t="shared" si="6"/>
        <v>875</v>
      </c>
      <c r="L799" s="10">
        <f t="shared" si="7"/>
        <v>262.5</v>
      </c>
      <c r="M799" s="11">
        <v>0.3</v>
      </c>
      <c r="O799" s="16"/>
      <c r="P799" s="17"/>
      <c r="Q799" s="12"/>
      <c r="R799" s="13"/>
    </row>
    <row r="800" spans="1:18" ht="15.75" customHeight="1" x14ac:dyDescent="0.35">
      <c r="A800" s="1"/>
      <c r="B800" s="6" t="s">
        <v>14</v>
      </c>
      <c r="C800" s="6">
        <v>1185732</v>
      </c>
      <c r="D800" s="7">
        <v>44209</v>
      </c>
      <c r="E800" s="6" t="s">
        <v>33</v>
      </c>
      <c r="F800" s="6" t="s">
        <v>49</v>
      </c>
      <c r="G800" s="6" t="s">
        <v>50</v>
      </c>
      <c r="H800" s="6" t="s">
        <v>19</v>
      </c>
      <c r="I800" s="8">
        <v>0.25</v>
      </c>
      <c r="J800" s="9">
        <v>2500</v>
      </c>
      <c r="K800" s="10">
        <f t="shared" si="6"/>
        <v>625</v>
      </c>
      <c r="L800" s="10">
        <f t="shared" si="7"/>
        <v>187.5</v>
      </c>
      <c r="M800" s="11">
        <v>0.3</v>
      </c>
      <c r="O800" s="16"/>
      <c r="P800" s="17"/>
      <c r="Q800" s="12"/>
      <c r="R800" s="13"/>
    </row>
    <row r="801" spans="1:18" ht="15.75" customHeight="1" x14ac:dyDescent="0.35">
      <c r="A801" s="1"/>
      <c r="B801" s="6" t="s">
        <v>14</v>
      </c>
      <c r="C801" s="6">
        <v>1185732</v>
      </c>
      <c r="D801" s="7">
        <v>44209</v>
      </c>
      <c r="E801" s="6" t="s">
        <v>33</v>
      </c>
      <c r="F801" s="6" t="s">
        <v>49</v>
      </c>
      <c r="G801" s="6" t="s">
        <v>50</v>
      </c>
      <c r="H801" s="6" t="s">
        <v>20</v>
      </c>
      <c r="I801" s="8">
        <v>0.30000000000000004</v>
      </c>
      <c r="J801" s="9">
        <v>1000</v>
      </c>
      <c r="K801" s="10">
        <f t="shared" si="6"/>
        <v>300.00000000000006</v>
      </c>
      <c r="L801" s="10">
        <f t="shared" si="7"/>
        <v>105.00000000000003</v>
      </c>
      <c r="M801" s="11">
        <v>0.35000000000000003</v>
      </c>
      <c r="O801" s="16"/>
      <c r="P801" s="17"/>
      <c r="Q801" s="12"/>
      <c r="R801" s="13"/>
    </row>
    <row r="802" spans="1:18" ht="15.75" customHeight="1" x14ac:dyDescent="0.35">
      <c r="A802" s="1"/>
      <c r="B802" s="6" t="s">
        <v>14</v>
      </c>
      <c r="C802" s="6">
        <v>1185732</v>
      </c>
      <c r="D802" s="7">
        <v>44209</v>
      </c>
      <c r="E802" s="6" t="s">
        <v>33</v>
      </c>
      <c r="F802" s="6" t="s">
        <v>49</v>
      </c>
      <c r="G802" s="6" t="s">
        <v>50</v>
      </c>
      <c r="H802" s="6" t="s">
        <v>21</v>
      </c>
      <c r="I802" s="8">
        <v>0.44999999999999996</v>
      </c>
      <c r="J802" s="9">
        <v>1500</v>
      </c>
      <c r="K802" s="10">
        <f t="shared" si="6"/>
        <v>674.99999999999989</v>
      </c>
      <c r="L802" s="10">
        <f t="shared" si="7"/>
        <v>202.49999999999997</v>
      </c>
      <c r="M802" s="11">
        <v>0.3</v>
      </c>
      <c r="O802" s="16"/>
      <c r="P802" s="17"/>
      <c r="Q802" s="12"/>
      <c r="R802" s="13"/>
    </row>
    <row r="803" spans="1:18" ht="15.75" customHeight="1" x14ac:dyDescent="0.35">
      <c r="A803" s="1"/>
      <c r="B803" s="6" t="s">
        <v>14</v>
      </c>
      <c r="C803" s="6">
        <v>1185732</v>
      </c>
      <c r="D803" s="7">
        <v>44209</v>
      </c>
      <c r="E803" s="6" t="s">
        <v>33</v>
      </c>
      <c r="F803" s="6" t="s">
        <v>49</v>
      </c>
      <c r="G803" s="6" t="s">
        <v>50</v>
      </c>
      <c r="H803" s="6" t="s">
        <v>22</v>
      </c>
      <c r="I803" s="8">
        <v>0.35</v>
      </c>
      <c r="J803" s="9">
        <v>2500</v>
      </c>
      <c r="K803" s="10">
        <f t="shared" si="6"/>
        <v>875</v>
      </c>
      <c r="L803" s="10">
        <f t="shared" si="7"/>
        <v>393.75</v>
      </c>
      <c r="M803" s="11">
        <v>0.45</v>
      </c>
      <c r="O803" s="16"/>
      <c r="P803" s="17"/>
      <c r="Q803" s="12"/>
      <c r="R803" s="13"/>
    </row>
    <row r="804" spans="1:18" ht="15.75" customHeight="1" x14ac:dyDescent="0.35">
      <c r="A804" s="1"/>
      <c r="B804" s="6" t="s">
        <v>14</v>
      </c>
      <c r="C804" s="6">
        <v>1185732</v>
      </c>
      <c r="D804" s="7">
        <v>44240</v>
      </c>
      <c r="E804" s="6" t="s">
        <v>33</v>
      </c>
      <c r="F804" s="6" t="s">
        <v>49</v>
      </c>
      <c r="G804" s="6" t="s">
        <v>50</v>
      </c>
      <c r="H804" s="6" t="s">
        <v>17</v>
      </c>
      <c r="I804" s="8">
        <v>0.35</v>
      </c>
      <c r="J804" s="9">
        <v>5000</v>
      </c>
      <c r="K804" s="10">
        <f t="shared" si="6"/>
        <v>1750</v>
      </c>
      <c r="L804" s="10">
        <f t="shared" si="7"/>
        <v>612.50000000000011</v>
      </c>
      <c r="M804" s="11">
        <v>0.35000000000000003</v>
      </c>
      <c r="O804" s="16"/>
      <c r="P804" s="17"/>
      <c r="Q804" s="12"/>
      <c r="R804" s="13"/>
    </row>
    <row r="805" spans="1:18" ht="15.75" customHeight="1" x14ac:dyDescent="0.35">
      <c r="A805" s="1"/>
      <c r="B805" s="6" t="s">
        <v>14</v>
      </c>
      <c r="C805" s="6">
        <v>1185732</v>
      </c>
      <c r="D805" s="7">
        <v>44240</v>
      </c>
      <c r="E805" s="6" t="s">
        <v>33</v>
      </c>
      <c r="F805" s="6" t="s">
        <v>49</v>
      </c>
      <c r="G805" s="6" t="s">
        <v>50</v>
      </c>
      <c r="H805" s="6" t="s">
        <v>18</v>
      </c>
      <c r="I805" s="8">
        <v>0.35</v>
      </c>
      <c r="J805" s="9">
        <v>1500</v>
      </c>
      <c r="K805" s="10">
        <f t="shared" si="6"/>
        <v>525</v>
      </c>
      <c r="L805" s="10">
        <f t="shared" si="7"/>
        <v>157.5</v>
      </c>
      <c r="M805" s="11">
        <v>0.3</v>
      </c>
      <c r="O805" s="16"/>
      <c r="P805" s="17"/>
      <c r="Q805" s="12"/>
      <c r="R805" s="13"/>
    </row>
    <row r="806" spans="1:18" ht="15.75" customHeight="1" x14ac:dyDescent="0.35">
      <c r="A806" s="1"/>
      <c r="B806" s="6" t="s">
        <v>14</v>
      </c>
      <c r="C806" s="6">
        <v>1185732</v>
      </c>
      <c r="D806" s="7">
        <v>44240</v>
      </c>
      <c r="E806" s="6" t="s">
        <v>33</v>
      </c>
      <c r="F806" s="6" t="s">
        <v>49</v>
      </c>
      <c r="G806" s="6" t="s">
        <v>50</v>
      </c>
      <c r="H806" s="6" t="s">
        <v>19</v>
      </c>
      <c r="I806" s="8">
        <v>0.25</v>
      </c>
      <c r="J806" s="9">
        <v>2000</v>
      </c>
      <c r="K806" s="10">
        <f t="shared" si="6"/>
        <v>500</v>
      </c>
      <c r="L806" s="10">
        <f t="shared" si="7"/>
        <v>150</v>
      </c>
      <c r="M806" s="11">
        <v>0.3</v>
      </c>
      <c r="O806" s="16"/>
      <c r="P806" s="17"/>
      <c r="Q806" s="12"/>
      <c r="R806" s="13"/>
    </row>
    <row r="807" spans="1:18" ht="15.75" customHeight="1" x14ac:dyDescent="0.35">
      <c r="A807" s="1"/>
      <c r="B807" s="6" t="s">
        <v>14</v>
      </c>
      <c r="C807" s="6">
        <v>1185732</v>
      </c>
      <c r="D807" s="7">
        <v>44240</v>
      </c>
      <c r="E807" s="6" t="s">
        <v>33</v>
      </c>
      <c r="F807" s="6" t="s">
        <v>49</v>
      </c>
      <c r="G807" s="6" t="s">
        <v>50</v>
      </c>
      <c r="H807" s="6" t="s">
        <v>20</v>
      </c>
      <c r="I807" s="8">
        <v>0.30000000000000004</v>
      </c>
      <c r="J807" s="9">
        <v>750</v>
      </c>
      <c r="K807" s="10">
        <f t="shared" si="6"/>
        <v>225.00000000000003</v>
      </c>
      <c r="L807" s="10">
        <f t="shared" si="7"/>
        <v>78.750000000000014</v>
      </c>
      <c r="M807" s="11">
        <v>0.35000000000000003</v>
      </c>
      <c r="O807" s="16"/>
      <c r="P807" s="17"/>
      <c r="Q807" s="12"/>
      <c r="R807" s="13"/>
    </row>
    <row r="808" spans="1:18" ht="15.75" customHeight="1" x14ac:dyDescent="0.35">
      <c r="A808" s="1"/>
      <c r="B808" s="6" t="s">
        <v>14</v>
      </c>
      <c r="C808" s="6">
        <v>1185732</v>
      </c>
      <c r="D808" s="7">
        <v>44240</v>
      </c>
      <c r="E808" s="6" t="s">
        <v>33</v>
      </c>
      <c r="F808" s="6" t="s">
        <v>49</v>
      </c>
      <c r="G808" s="6" t="s">
        <v>50</v>
      </c>
      <c r="H808" s="6" t="s">
        <v>21</v>
      </c>
      <c r="I808" s="8">
        <v>0.44999999999999996</v>
      </c>
      <c r="J808" s="9">
        <v>1500</v>
      </c>
      <c r="K808" s="10">
        <f t="shared" si="6"/>
        <v>674.99999999999989</v>
      </c>
      <c r="L808" s="10">
        <f t="shared" si="7"/>
        <v>202.49999999999997</v>
      </c>
      <c r="M808" s="11">
        <v>0.3</v>
      </c>
      <c r="O808" s="16"/>
      <c r="P808" s="17"/>
      <c r="Q808" s="12"/>
      <c r="R808" s="13"/>
    </row>
    <row r="809" spans="1:18" ht="15.75" customHeight="1" x14ac:dyDescent="0.35">
      <c r="A809" s="1"/>
      <c r="B809" s="6" t="s">
        <v>14</v>
      </c>
      <c r="C809" s="6">
        <v>1185732</v>
      </c>
      <c r="D809" s="7">
        <v>44240</v>
      </c>
      <c r="E809" s="6" t="s">
        <v>33</v>
      </c>
      <c r="F809" s="6" t="s">
        <v>49</v>
      </c>
      <c r="G809" s="6" t="s">
        <v>50</v>
      </c>
      <c r="H809" s="6" t="s">
        <v>22</v>
      </c>
      <c r="I809" s="8">
        <v>0.35</v>
      </c>
      <c r="J809" s="9">
        <v>2250</v>
      </c>
      <c r="K809" s="10">
        <f t="shared" si="6"/>
        <v>787.5</v>
      </c>
      <c r="L809" s="10">
        <f t="shared" si="7"/>
        <v>354.375</v>
      </c>
      <c r="M809" s="11">
        <v>0.45</v>
      </c>
      <c r="O809" s="16"/>
      <c r="P809" s="17"/>
      <c r="Q809" s="12"/>
      <c r="R809" s="13"/>
    </row>
    <row r="810" spans="1:18" ht="15.75" customHeight="1" x14ac:dyDescent="0.35">
      <c r="A810" s="1"/>
      <c r="B810" s="6" t="s">
        <v>14</v>
      </c>
      <c r="C810" s="6">
        <v>1185732</v>
      </c>
      <c r="D810" s="7">
        <v>44267</v>
      </c>
      <c r="E810" s="6" t="s">
        <v>33</v>
      </c>
      <c r="F810" s="6" t="s">
        <v>49</v>
      </c>
      <c r="G810" s="6" t="s">
        <v>50</v>
      </c>
      <c r="H810" s="6" t="s">
        <v>17</v>
      </c>
      <c r="I810" s="8">
        <v>0.4</v>
      </c>
      <c r="J810" s="9">
        <v>4450</v>
      </c>
      <c r="K810" s="10">
        <f t="shared" si="6"/>
        <v>1780</v>
      </c>
      <c r="L810" s="10">
        <f t="shared" si="7"/>
        <v>623.00000000000011</v>
      </c>
      <c r="M810" s="11">
        <v>0.35000000000000003</v>
      </c>
      <c r="O810" s="16"/>
      <c r="P810" s="17"/>
      <c r="Q810" s="12"/>
      <c r="R810" s="13"/>
    </row>
    <row r="811" spans="1:18" ht="15.75" customHeight="1" x14ac:dyDescent="0.35">
      <c r="A811" s="1"/>
      <c r="B811" s="6" t="s">
        <v>14</v>
      </c>
      <c r="C811" s="6">
        <v>1185732</v>
      </c>
      <c r="D811" s="7">
        <v>44267</v>
      </c>
      <c r="E811" s="6" t="s">
        <v>33</v>
      </c>
      <c r="F811" s="6" t="s">
        <v>49</v>
      </c>
      <c r="G811" s="6" t="s">
        <v>50</v>
      </c>
      <c r="H811" s="6" t="s">
        <v>18</v>
      </c>
      <c r="I811" s="8">
        <v>0.4</v>
      </c>
      <c r="J811" s="9">
        <v>1250</v>
      </c>
      <c r="K811" s="10">
        <f t="shared" si="6"/>
        <v>500</v>
      </c>
      <c r="L811" s="10">
        <f t="shared" si="7"/>
        <v>150</v>
      </c>
      <c r="M811" s="11">
        <v>0.3</v>
      </c>
      <c r="O811" s="16"/>
      <c r="P811" s="17"/>
      <c r="Q811" s="12"/>
      <c r="R811" s="13"/>
    </row>
    <row r="812" spans="1:18" ht="15.75" customHeight="1" x14ac:dyDescent="0.35">
      <c r="A812" s="1"/>
      <c r="B812" s="6" t="s">
        <v>14</v>
      </c>
      <c r="C812" s="6">
        <v>1185732</v>
      </c>
      <c r="D812" s="7">
        <v>44267</v>
      </c>
      <c r="E812" s="6" t="s">
        <v>33</v>
      </c>
      <c r="F812" s="6" t="s">
        <v>49</v>
      </c>
      <c r="G812" s="6" t="s">
        <v>50</v>
      </c>
      <c r="H812" s="6" t="s">
        <v>19</v>
      </c>
      <c r="I812" s="8">
        <v>0.30000000000000004</v>
      </c>
      <c r="J812" s="9">
        <v>1750</v>
      </c>
      <c r="K812" s="10">
        <f t="shared" si="6"/>
        <v>525.00000000000011</v>
      </c>
      <c r="L812" s="10">
        <f t="shared" si="7"/>
        <v>157.50000000000003</v>
      </c>
      <c r="M812" s="11">
        <v>0.3</v>
      </c>
      <c r="O812" s="16"/>
      <c r="P812" s="17"/>
      <c r="Q812" s="12"/>
      <c r="R812" s="13"/>
    </row>
    <row r="813" spans="1:18" ht="15.75" customHeight="1" x14ac:dyDescent="0.35">
      <c r="A813" s="1"/>
      <c r="B813" s="6" t="s">
        <v>14</v>
      </c>
      <c r="C813" s="6">
        <v>1185732</v>
      </c>
      <c r="D813" s="7">
        <v>44267</v>
      </c>
      <c r="E813" s="6" t="s">
        <v>33</v>
      </c>
      <c r="F813" s="6" t="s">
        <v>49</v>
      </c>
      <c r="G813" s="6" t="s">
        <v>50</v>
      </c>
      <c r="H813" s="6" t="s">
        <v>20</v>
      </c>
      <c r="I813" s="8">
        <v>0.35</v>
      </c>
      <c r="J813" s="9">
        <v>250</v>
      </c>
      <c r="K813" s="10">
        <f t="shared" si="6"/>
        <v>87.5</v>
      </c>
      <c r="L813" s="10">
        <f t="shared" si="7"/>
        <v>30.625000000000004</v>
      </c>
      <c r="M813" s="11">
        <v>0.35000000000000003</v>
      </c>
      <c r="O813" s="16"/>
      <c r="P813" s="17"/>
      <c r="Q813" s="12"/>
      <c r="R813" s="13"/>
    </row>
    <row r="814" spans="1:18" ht="15.75" customHeight="1" x14ac:dyDescent="0.35">
      <c r="A814" s="1"/>
      <c r="B814" s="6" t="s">
        <v>14</v>
      </c>
      <c r="C814" s="6">
        <v>1185732</v>
      </c>
      <c r="D814" s="7">
        <v>44267</v>
      </c>
      <c r="E814" s="6" t="s">
        <v>33</v>
      </c>
      <c r="F814" s="6" t="s">
        <v>49</v>
      </c>
      <c r="G814" s="6" t="s">
        <v>50</v>
      </c>
      <c r="H814" s="6" t="s">
        <v>21</v>
      </c>
      <c r="I814" s="8">
        <v>0.5</v>
      </c>
      <c r="J814" s="9">
        <v>750</v>
      </c>
      <c r="K814" s="10">
        <f t="shared" si="6"/>
        <v>375</v>
      </c>
      <c r="L814" s="10">
        <f t="shared" si="7"/>
        <v>112.5</v>
      </c>
      <c r="M814" s="11">
        <v>0.3</v>
      </c>
      <c r="O814" s="16"/>
      <c r="P814" s="17"/>
      <c r="Q814" s="12"/>
      <c r="R814" s="13"/>
    </row>
    <row r="815" spans="1:18" ht="15.75" customHeight="1" x14ac:dyDescent="0.35">
      <c r="A815" s="1"/>
      <c r="B815" s="6" t="s">
        <v>14</v>
      </c>
      <c r="C815" s="6">
        <v>1185732</v>
      </c>
      <c r="D815" s="7">
        <v>44267</v>
      </c>
      <c r="E815" s="6" t="s">
        <v>33</v>
      </c>
      <c r="F815" s="6" t="s">
        <v>49</v>
      </c>
      <c r="G815" s="6" t="s">
        <v>50</v>
      </c>
      <c r="H815" s="6" t="s">
        <v>22</v>
      </c>
      <c r="I815" s="8">
        <v>0.4</v>
      </c>
      <c r="J815" s="9">
        <v>1750</v>
      </c>
      <c r="K815" s="10">
        <f t="shared" si="6"/>
        <v>700</v>
      </c>
      <c r="L815" s="10">
        <f t="shared" si="7"/>
        <v>315</v>
      </c>
      <c r="M815" s="11">
        <v>0.45</v>
      </c>
      <c r="O815" s="16"/>
      <c r="P815" s="17"/>
      <c r="Q815" s="12"/>
      <c r="R815" s="13"/>
    </row>
    <row r="816" spans="1:18" ht="15.75" customHeight="1" x14ac:dyDescent="0.35">
      <c r="A816" s="1"/>
      <c r="B816" s="6" t="s">
        <v>14</v>
      </c>
      <c r="C816" s="6">
        <v>1185732</v>
      </c>
      <c r="D816" s="7">
        <v>44299</v>
      </c>
      <c r="E816" s="6" t="s">
        <v>33</v>
      </c>
      <c r="F816" s="6" t="s">
        <v>49</v>
      </c>
      <c r="G816" s="6" t="s">
        <v>50</v>
      </c>
      <c r="H816" s="6" t="s">
        <v>17</v>
      </c>
      <c r="I816" s="8">
        <v>0.4</v>
      </c>
      <c r="J816" s="9">
        <v>4000</v>
      </c>
      <c r="K816" s="10">
        <f t="shared" si="6"/>
        <v>1600</v>
      </c>
      <c r="L816" s="10">
        <f t="shared" si="7"/>
        <v>560</v>
      </c>
      <c r="M816" s="11">
        <v>0.35000000000000003</v>
      </c>
      <c r="O816" s="16"/>
      <c r="P816" s="17"/>
      <c r="Q816" s="12"/>
      <c r="R816" s="13"/>
    </row>
    <row r="817" spans="1:18" ht="15.75" customHeight="1" x14ac:dyDescent="0.35">
      <c r="A817" s="1"/>
      <c r="B817" s="6" t="s">
        <v>14</v>
      </c>
      <c r="C817" s="6">
        <v>1185732</v>
      </c>
      <c r="D817" s="7">
        <v>44299</v>
      </c>
      <c r="E817" s="6" t="s">
        <v>33</v>
      </c>
      <c r="F817" s="6" t="s">
        <v>49</v>
      </c>
      <c r="G817" s="6" t="s">
        <v>50</v>
      </c>
      <c r="H817" s="6" t="s">
        <v>18</v>
      </c>
      <c r="I817" s="8">
        <v>0.4</v>
      </c>
      <c r="J817" s="9">
        <v>1000</v>
      </c>
      <c r="K817" s="10">
        <f t="shared" si="6"/>
        <v>400</v>
      </c>
      <c r="L817" s="10">
        <f t="shared" si="7"/>
        <v>120</v>
      </c>
      <c r="M817" s="11">
        <v>0.3</v>
      </c>
      <c r="O817" s="16"/>
      <c r="P817" s="17"/>
      <c r="Q817" s="12"/>
      <c r="R817" s="13"/>
    </row>
    <row r="818" spans="1:18" ht="15.75" customHeight="1" x14ac:dyDescent="0.35">
      <c r="A818" s="1"/>
      <c r="B818" s="6" t="s">
        <v>14</v>
      </c>
      <c r="C818" s="6">
        <v>1185732</v>
      </c>
      <c r="D818" s="7">
        <v>44299</v>
      </c>
      <c r="E818" s="6" t="s">
        <v>33</v>
      </c>
      <c r="F818" s="6" t="s">
        <v>49</v>
      </c>
      <c r="G818" s="6" t="s">
        <v>50</v>
      </c>
      <c r="H818" s="6" t="s">
        <v>19</v>
      </c>
      <c r="I818" s="8">
        <v>0.30000000000000004</v>
      </c>
      <c r="J818" s="9">
        <v>1000</v>
      </c>
      <c r="K818" s="10">
        <f t="shared" si="6"/>
        <v>300.00000000000006</v>
      </c>
      <c r="L818" s="10">
        <f t="shared" si="7"/>
        <v>90.000000000000014</v>
      </c>
      <c r="M818" s="11">
        <v>0.3</v>
      </c>
      <c r="O818" s="16"/>
      <c r="P818" s="17"/>
      <c r="Q818" s="12"/>
      <c r="R818" s="13"/>
    </row>
    <row r="819" spans="1:18" ht="15.75" customHeight="1" x14ac:dyDescent="0.35">
      <c r="A819" s="1"/>
      <c r="B819" s="6" t="s">
        <v>14</v>
      </c>
      <c r="C819" s="6">
        <v>1185732</v>
      </c>
      <c r="D819" s="7">
        <v>44299</v>
      </c>
      <c r="E819" s="6" t="s">
        <v>33</v>
      </c>
      <c r="F819" s="6" t="s">
        <v>49</v>
      </c>
      <c r="G819" s="6" t="s">
        <v>50</v>
      </c>
      <c r="H819" s="6" t="s">
        <v>20</v>
      </c>
      <c r="I819" s="8">
        <v>0.35</v>
      </c>
      <c r="J819" s="9">
        <v>250</v>
      </c>
      <c r="K819" s="10">
        <f t="shared" si="6"/>
        <v>87.5</v>
      </c>
      <c r="L819" s="10">
        <f t="shared" si="7"/>
        <v>30.625000000000004</v>
      </c>
      <c r="M819" s="11">
        <v>0.35000000000000003</v>
      </c>
      <c r="O819" s="16"/>
      <c r="P819" s="17"/>
      <c r="Q819" s="12"/>
      <c r="R819" s="13"/>
    </row>
    <row r="820" spans="1:18" ht="15.75" customHeight="1" x14ac:dyDescent="0.35">
      <c r="A820" s="1"/>
      <c r="B820" s="6" t="s">
        <v>14</v>
      </c>
      <c r="C820" s="6">
        <v>1185732</v>
      </c>
      <c r="D820" s="7">
        <v>44299</v>
      </c>
      <c r="E820" s="6" t="s">
        <v>33</v>
      </c>
      <c r="F820" s="6" t="s">
        <v>49</v>
      </c>
      <c r="G820" s="6" t="s">
        <v>50</v>
      </c>
      <c r="H820" s="6" t="s">
        <v>21</v>
      </c>
      <c r="I820" s="8">
        <v>0.5</v>
      </c>
      <c r="J820" s="9">
        <v>500</v>
      </c>
      <c r="K820" s="10">
        <f t="shared" si="6"/>
        <v>250</v>
      </c>
      <c r="L820" s="10">
        <f t="shared" si="7"/>
        <v>75</v>
      </c>
      <c r="M820" s="11">
        <v>0.3</v>
      </c>
      <c r="O820" s="16"/>
      <c r="P820" s="17"/>
      <c r="Q820" s="12"/>
      <c r="R820" s="13"/>
    </row>
    <row r="821" spans="1:18" ht="15.75" customHeight="1" x14ac:dyDescent="0.35">
      <c r="A821" s="1"/>
      <c r="B821" s="6" t="s">
        <v>14</v>
      </c>
      <c r="C821" s="6">
        <v>1185732</v>
      </c>
      <c r="D821" s="7">
        <v>44299</v>
      </c>
      <c r="E821" s="6" t="s">
        <v>33</v>
      </c>
      <c r="F821" s="6" t="s">
        <v>49</v>
      </c>
      <c r="G821" s="6" t="s">
        <v>50</v>
      </c>
      <c r="H821" s="6" t="s">
        <v>22</v>
      </c>
      <c r="I821" s="8">
        <v>0.4</v>
      </c>
      <c r="J821" s="9">
        <v>1750</v>
      </c>
      <c r="K821" s="10">
        <f t="shared" si="6"/>
        <v>700</v>
      </c>
      <c r="L821" s="10">
        <f t="shared" si="7"/>
        <v>315</v>
      </c>
      <c r="M821" s="11">
        <v>0.45</v>
      </c>
      <c r="O821" s="16"/>
      <c r="P821" s="17"/>
      <c r="Q821" s="12"/>
      <c r="R821" s="13"/>
    </row>
    <row r="822" spans="1:18" ht="15.75" customHeight="1" x14ac:dyDescent="0.35">
      <c r="A822" s="1"/>
      <c r="B822" s="6" t="s">
        <v>14</v>
      </c>
      <c r="C822" s="6">
        <v>1185732</v>
      </c>
      <c r="D822" s="7">
        <v>44330</v>
      </c>
      <c r="E822" s="6" t="s">
        <v>33</v>
      </c>
      <c r="F822" s="6" t="s">
        <v>49</v>
      </c>
      <c r="G822" s="6" t="s">
        <v>50</v>
      </c>
      <c r="H822" s="6" t="s">
        <v>17</v>
      </c>
      <c r="I822" s="8">
        <v>0.5</v>
      </c>
      <c r="J822" s="9">
        <v>4450</v>
      </c>
      <c r="K822" s="10">
        <f t="shared" si="6"/>
        <v>2225</v>
      </c>
      <c r="L822" s="10">
        <f t="shared" si="7"/>
        <v>778.75000000000011</v>
      </c>
      <c r="M822" s="11">
        <v>0.35000000000000003</v>
      </c>
      <c r="O822" s="16"/>
      <c r="P822" s="17"/>
      <c r="Q822" s="12"/>
      <c r="R822" s="13"/>
    </row>
    <row r="823" spans="1:18" ht="15.75" customHeight="1" x14ac:dyDescent="0.35">
      <c r="A823" s="1"/>
      <c r="B823" s="6" t="s">
        <v>14</v>
      </c>
      <c r="C823" s="6">
        <v>1185732</v>
      </c>
      <c r="D823" s="7">
        <v>44330</v>
      </c>
      <c r="E823" s="6" t="s">
        <v>33</v>
      </c>
      <c r="F823" s="6" t="s">
        <v>49</v>
      </c>
      <c r="G823" s="6" t="s">
        <v>50</v>
      </c>
      <c r="H823" s="6" t="s">
        <v>18</v>
      </c>
      <c r="I823" s="8">
        <v>0.45000000000000007</v>
      </c>
      <c r="J823" s="9">
        <v>1500</v>
      </c>
      <c r="K823" s="10">
        <f t="shared" si="6"/>
        <v>675.00000000000011</v>
      </c>
      <c r="L823" s="10">
        <f t="shared" si="7"/>
        <v>202.50000000000003</v>
      </c>
      <c r="M823" s="11">
        <v>0.3</v>
      </c>
      <c r="O823" s="16"/>
      <c r="P823" s="17"/>
      <c r="Q823" s="12"/>
      <c r="R823" s="13"/>
    </row>
    <row r="824" spans="1:18" ht="15.75" customHeight="1" x14ac:dyDescent="0.35">
      <c r="A824" s="1"/>
      <c r="B824" s="6" t="s">
        <v>14</v>
      </c>
      <c r="C824" s="6">
        <v>1185732</v>
      </c>
      <c r="D824" s="7">
        <v>44330</v>
      </c>
      <c r="E824" s="6" t="s">
        <v>33</v>
      </c>
      <c r="F824" s="6" t="s">
        <v>49</v>
      </c>
      <c r="G824" s="6" t="s">
        <v>50</v>
      </c>
      <c r="H824" s="6" t="s">
        <v>19</v>
      </c>
      <c r="I824" s="8">
        <v>0.4</v>
      </c>
      <c r="J824" s="9">
        <v>1250</v>
      </c>
      <c r="K824" s="10">
        <f t="shared" si="6"/>
        <v>500</v>
      </c>
      <c r="L824" s="10">
        <f t="shared" si="7"/>
        <v>150</v>
      </c>
      <c r="M824" s="11">
        <v>0.3</v>
      </c>
      <c r="O824" s="16"/>
      <c r="P824" s="17"/>
      <c r="Q824" s="12"/>
      <c r="R824" s="13"/>
    </row>
    <row r="825" spans="1:18" ht="15.75" customHeight="1" x14ac:dyDescent="0.35">
      <c r="A825" s="1"/>
      <c r="B825" s="6" t="s">
        <v>14</v>
      </c>
      <c r="C825" s="6">
        <v>1185732</v>
      </c>
      <c r="D825" s="7">
        <v>44330</v>
      </c>
      <c r="E825" s="6" t="s">
        <v>33</v>
      </c>
      <c r="F825" s="6" t="s">
        <v>49</v>
      </c>
      <c r="G825" s="6" t="s">
        <v>50</v>
      </c>
      <c r="H825" s="6" t="s">
        <v>20</v>
      </c>
      <c r="I825" s="8">
        <v>0.4</v>
      </c>
      <c r="J825" s="9">
        <v>500</v>
      </c>
      <c r="K825" s="10">
        <f t="shared" si="6"/>
        <v>200</v>
      </c>
      <c r="L825" s="10">
        <f t="shared" si="7"/>
        <v>70</v>
      </c>
      <c r="M825" s="11">
        <v>0.35000000000000003</v>
      </c>
      <c r="O825" s="16"/>
      <c r="P825" s="17"/>
      <c r="Q825" s="12"/>
      <c r="R825" s="13"/>
    </row>
    <row r="826" spans="1:18" ht="15.75" customHeight="1" x14ac:dyDescent="0.35">
      <c r="A826" s="1"/>
      <c r="B826" s="6" t="s">
        <v>14</v>
      </c>
      <c r="C826" s="6">
        <v>1185732</v>
      </c>
      <c r="D826" s="7">
        <v>44330</v>
      </c>
      <c r="E826" s="6" t="s">
        <v>33</v>
      </c>
      <c r="F826" s="6" t="s">
        <v>49</v>
      </c>
      <c r="G826" s="6" t="s">
        <v>50</v>
      </c>
      <c r="H826" s="6" t="s">
        <v>21</v>
      </c>
      <c r="I826" s="8">
        <v>0.54999999999999993</v>
      </c>
      <c r="J826" s="9">
        <v>750</v>
      </c>
      <c r="K826" s="10">
        <f t="shared" si="6"/>
        <v>412.49999999999994</v>
      </c>
      <c r="L826" s="10">
        <f t="shared" si="7"/>
        <v>123.74999999999997</v>
      </c>
      <c r="M826" s="11">
        <v>0.3</v>
      </c>
      <c r="O826" s="16"/>
      <c r="P826" s="17"/>
      <c r="Q826" s="12"/>
      <c r="R826" s="13"/>
    </row>
    <row r="827" spans="1:18" ht="15.75" customHeight="1" x14ac:dyDescent="0.35">
      <c r="A827" s="1"/>
      <c r="B827" s="6" t="s">
        <v>14</v>
      </c>
      <c r="C827" s="6">
        <v>1185732</v>
      </c>
      <c r="D827" s="7">
        <v>44330</v>
      </c>
      <c r="E827" s="6" t="s">
        <v>33</v>
      </c>
      <c r="F827" s="6" t="s">
        <v>49</v>
      </c>
      <c r="G827" s="6" t="s">
        <v>50</v>
      </c>
      <c r="H827" s="6" t="s">
        <v>22</v>
      </c>
      <c r="I827" s="8">
        <v>0.6</v>
      </c>
      <c r="J827" s="9">
        <v>1750</v>
      </c>
      <c r="K827" s="10">
        <f t="shared" si="6"/>
        <v>1050</v>
      </c>
      <c r="L827" s="10">
        <f t="shared" si="7"/>
        <v>472.5</v>
      </c>
      <c r="M827" s="11">
        <v>0.45</v>
      </c>
      <c r="O827" s="16"/>
      <c r="P827" s="17"/>
      <c r="Q827" s="12"/>
      <c r="R827" s="13"/>
    </row>
    <row r="828" spans="1:18" ht="15.75" customHeight="1" x14ac:dyDescent="0.35">
      <c r="A828" s="1"/>
      <c r="B828" s="6" t="s">
        <v>14</v>
      </c>
      <c r="C828" s="6">
        <v>1185732</v>
      </c>
      <c r="D828" s="7">
        <v>44360</v>
      </c>
      <c r="E828" s="6" t="s">
        <v>33</v>
      </c>
      <c r="F828" s="6" t="s">
        <v>49</v>
      </c>
      <c r="G828" s="6" t="s">
        <v>50</v>
      </c>
      <c r="H828" s="6" t="s">
        <v>17</v>
      </c>
      <c r="I828" s="8">
        <v>0.45</v>
      </c>
      <c r="J828" s="9">
        <v>4250</v>
      </c>
      <c r="K828" s="10">
        <f t="shared" si="6"/>
        <v>1912.5</v>
      </c>
      <c r="L828" s="10">
        <f t="shared" si="7"/>
        <v>669.37500000000011</v>
      </c>
      <c r="M828" s="11">
        <v>0.35000000000000003</v>
      </c>
      <c r="O828" s="16"/>
      <c r="P828" s="17"/>
      <c r="Q828" s="12"/>
      <c r="R828" s="13"/>
    </row>
    <row r="829" spans="1:18" ht="15.75" customHeight="1" x14ac:dyDescent="0.35">
      <c r="A829" s="1"/>
      <c r="B829" s="6" t="s">
        <v>14</v>
      </c>
      <c r="C829" s="6">
        <v>1185732</v>
      </c>
      <c r="D829" s="7">
        <v>44360</v>
      </c>
      <c r="E829" s="6" t="s">
        <v>33</v>
      </c>
      <c r="F829" s="6" t="s">
        <v>49</v>
      </c>
      <c r="G829" s="6" t="s">
        <v>50</v>
      </c>
      <c r="H829" s="6" t="s">
        <v>18</v>
      </c>
      <c r="I829" s="8">
        <v>0.40000000000000008</v>
      </c>
      <c r="J829" s="9">
        <v>1750</v>
      </c>
      <c r="K829" s="10">
        <f t="shared" si="6"/>
        <v>700.00000000000011</v>
      </c>
      <c r="L829" s="10">
        <f t="shared" si="7"/>
        <v>210.00000000000003</v>
      </c>
      <c r="M829" s="11">
        <v>0.3</v>
      </c>
      <c r="O829" s="16"/>
      <c r="P829" s="17"/>
      <c r="Q829" s="12"/>
      <c r="R829" s="13"/>
    </row>
    <row r="830" spans="1:18" ht="15.75" customHeight="1" x14ac:dyDescent="0.35">
      <c r="A830" s="1"/>
      <c r="B830" s="6" t="s">
        <v>14</v>
      </c>
      <c r="C830" s="6">
        <v>1185732</v>
      </c>
      <c r="D830" s="7">
        <v>44360</v>
      </c>
      <c r="E830" s="6" t="s">
        <v>33</v>
      </c>
      <c r="F830" s="6" t="s">
        <v>49</v>
      </c>
      <c r="G830" s="6" t="s">
        <v>50</v>
      </c>
      <c r="H830" s="6" t="s">
        <v>19</v>
      </c>
      <c r="I830" s="8">
        <v>0.35000000000000003</v>
      </c>
      <c r="J830" s="9">
        <v>1750</v>
      </c>
      <c r="K830" s="10">
        <f t="shared" si="6"/>
        <v>612.50000000000011</v>
      </c>
      <c r="L830" s="10">
        <f t="shared" si="7"/>
        <v>183.75000000000003</v>
      </c>
      <c r="M830" s="11">
        <v>0.3</v>
      </c>
      <c r="O830" s="16"/>
      <c r="P830" s="17"/>
      <c r="Q830" s="12"/>
      <c r="R830" s="13"/>
    </row>
    <row r="831" spans="1:18" ht="15.75" customHeight="1" x14ac:dyDescent="0.35">
      <c r="A831" s="1"/>
      <c r="B831" s="6" t="s">
        <v>14</v>
      </c>
      <c r="C831" s="6">
        <v>1185732</v>
      </c>
      <c r="D831" s="7">
        <v>44360</v>
      </c>
      <c r="E831" s="6" t="s">
        <v>33</v>
      </c>
      <c r="F831" s="6" t="s">
        <v>49</v>
      </c>
      <c r="G831" s="6" t="s">
        <v>50</v>
      </c>
      <c r="H831" s="6" t="s">
        <v>20</v>
      </c>
      <c r="I831" s="8">
        <v>0.35000000000000003</v>
      </c>
      <c r="J831" s="9">
        <v>1500</v>
      </c>
      <c r="K831" s="10">
        <f t="shared" si="6"/>
        <v>525</v>
      </c>
      <c r="L831" s="10">
        <f t="shared" si="7"/>
        <v>183.75000000000003</v>
      </c>
      <c r="M831" s="11">
        <v>0.35000000000000003</v>
      </c>
      <c r="O831" s="16"/>
      <c r="P831" s="17"/>
      <c r="Q831" s="12"/>
      <c r="R831" s="13"/>
    </row>
    <row r="832" spans="1:18" ht="15.75" customHeight="1" x14ac:dyDescent="0.35">
      <c r="A832" s="1"/>
      <c r="B832" s="6" t="s">
        <v>14</v>
      </c>
      <c r="C832" s="6">
        <v>1185732</v>
      </c>
      <c r="D832" s="7">
        <v>44360</v>
      </c>
      <c r="E832" s="6" t="s">
        <v>33</v>
      </c>
      <c r="F832" s="6" t="s">
        <v>49</v>
      </c>
      <c r="G832" s="6" t="s">
        <v>50</v>
      </c>
      <c r="H832" s="6" t="s">
        <v>21</v>
      </c>
      <c r="I832" s="8">
        <v>0.5</v>
      </c>
      <c r="J832" s="9">
        <v>1500</v>
      </c>
      <c r="K832" s="10">
        <f t="shared" si="6"/>
        <v>750</v>
      </c>
      <c r="L832" s="10">
        <f t="shared" si="7"/>
        <v>225</v>
      </c>
      <c r="M832" s="11">
        <v>0.3</v>
      </c>
      <c r="O832" s="16"/>
      <c r="P832" s="17"/>
      <c r="Q832" s="12"/>
      <c r="R832" s="13"/>
    </row>
    <row r="833" spans="1:18" ht="15.75" customHeight="1" x14ac:dyDescent="0.35">
      <c r="A833" s="1"/>
      <c r="B833" s="6" t="s">
        <v>14</v>
      </c>
      <c r="C833" s="6">
        <v>1185732</v>
      </c>
      <c r="D833" s="7">
        <v>44360</v>
      </c>
      <c r="E833" s="6" t="s">
        <v>33</v>
      </c>
      <c r="F833" s="6" t="s">
        <v>49</v>
      </c>
      <c r="G833" s="6" t="s">
        <v>50</v>
      </c>
      <c r="H833" s="6" t="s">
        <v>22</v>
      </c>
      <c r="I833" s="8">
        <v>0.55000000000000004</v>
      </c>
      <c r="J833" s="9">
        <v>3250</v>
      </c>
      <c r="K833" s="10">
        <f t="shared" si="6"/>
        <v>1787.5000000000002</v>
      </c>
      <c r="L833" s="10">
        <f t="shared" si="7"/>
        <v>804.37500000000011</v>
      </c>
      <c r="M833" s="11">
        <v>0.45</v>
      </c>
      <c r="O833" s="16"/>
      <c r="P833" s="17"/>
      <c r="Q833" s="12"/>
      <c r="R833" s="13"/>
    </row>
    <row r="834" spans="1:18" ht="15.75" customHeight="1" x14ac:dyDescent="0.35">
      <c r="A834" s="1"/>
      <c r="B834" s="6" t="s">
        <v>14</v>
      </c>
      <c r="C834" s="6">
        <v>1185732</v>
      </c>
      <c r="D834" s="7">
        <v>44389</v>
      </c>
      <c r="E834" s="6" t="s">
        <v>33</v>
      </c>
      <c r="F834" s="6" t="s">
        <v>49</v>
      </c>
      <c r="G834" s="6" t="s">
        <v>50</v>
      </c>
      <c r="H834" s="6" t="s">
        <v>17</v>
      </c>
      <c r="I834" s="8">
        <v>0.5</v>
      </c>
      <c r="J834" s="9">
        <v>5500</v>
      </c>
      <c r="K834" s="10">
        <f t="shared" si="6"/>
        <v>2750</v>
      </c>
      <c r="L834" s="10">
        <f t="shared" si="7"/>
        <v>962.50000000000011</v>
      </c>
      <c r="M834" s="11">
        <v>0.35000000000000003</v>
      </c>
      <c r="O834" s="16"/>
      <c r="P834" s="17"/>
      <c r="Q834" s="12"/>
      <c r="R834" s="13"/>
    </row>
    <row r="835" spans="1:18" ht="15.75" customHeight="1" x14ac:dyDescent="0.35">
      <c r="A835" s="1"/>
      <c r="B835" s="6" t="s">
        <v>14</v>
      </c>
      <c r="C835" s="6">
        <v>1185732</v>
      </c>
      <c r="D835" s="7">
        <v>44389</v>
      </c>
      <c r="E835" s="6" t="s">
        <v>33</v>
      </c>
      <c r="F835" s="6" t="s">
        <v>49</v>
      </c>
      <c r="G835" s="6" t="s">
        <v>50</v>
      </c>
      <c r="H835" s="6" t="s">
        <v>18</v>
      </c>
      <c r="I835" s="8">
        <v>0.45000000000000007</v>
      </c>
      <c r="J835" s="9">
        <v>3000</v>
      </c>
      <c r="K835" s="10">
        <f t="shared" si="6"/>
        <v>1350.0000000000002</v>
      </c>
      <c r="L835" s="10">
        <f t="shared" si="7"/>
        <v>405.00000000000006</v>
      </c>
      <c r="M835" s="11">
        <v>0.3</v>
      </c>
      <c r="O835" s="16"/>
      <c r="P835" s="17"/>
      <c r="Q835" s="12"/>
      <c r="R835" s="13"/>
    </row>
    <row r="836" spans="1:18" ht="15.75" customHeight="1" x14ac:dyDescent="0.35">
      <c r="A836" s="1"/>
      <c r="B836" s="6" t="s">
        <v>14</v>
      </c>
      <c r="C836" s="6">
        <v>1185732</v>
      </c>
      <c r="D836" s="7">
        <v>44389</v>
      </c>
      <c r="E836" s="6" t="s">
        <v>33</v>
      </c>
      <c r="F836" s="6" t="s">
        <v>49</v>
      </c>
      <c r="G836" s="6" t="s">
        <v>50</v>
      </c>
      <c r="H836" s="6" t="s">
        <v>19</v>
      </c>
      <c r="I836" s="8">
        <v>0.4</v>
      </c>
      <c r="J836" s="9">
        <v>2250</v>
      </c>
      <c r="K836" s="10">
        <f t="shared" si="6"/>
        <v>900</v>
      </c>
      <c r="L836" s="10">
        <f t="shared" si="7"/>
        <v>270</v>
      </c>
      <c r="M836" s="11">
        <v>0.3</v>
      </c>
      <c r="O836" s="16"/>
      <c r="P836" s="17"/>
      <c r="Q836" s="12"/>
      <c r="R836" s="13"/>
    </row>
    <row r="837" spans="1:18" ht="15.75" customHeight="1" x14ac:dyDescent="0.35">
      <c r="A837" s="1"/>
      <c r="B837" s="6" t="s">
        <v>14</v>
      </c>
      <c r="C837" s="6">
        <v>1185732</v>
      </c>
      <c r="D837" s="7">
        <v>44389</v>
      </c>
      <c r="E837" s="6" t="s">
        <v>33</v>
      </c>
      <c r="F837" s="6" t="s">
        <v>49</v>
      </c>
      <c r="G837" s="6" t="s">
        <v>50</v>
      </c>
      <c r="H837" s="6" t="s">
        <v>20</v>
      </c>
      <c r="I837" s="8">
        <v>0.4</v>
      </c>
      <c r="J837" s="9">
        <v>1750</v>
      </c>
      <c r="K837" s="10">
        <f t="shared" si="6"/>
        <v>700</v>
      </c>
      <c r="L837" s="10">
        <f t="shared" si="7"/>
        <v>245.00000000000003</v>
      </c>
      <c r="M837" s="11">
        <v>0.35000000000000003</v>
      </c>
      <c r="O837" s="16"/>
      <c r="P837" s="17"/>
      <c r="Q837" s="12"/>
      <c r="R837" s="13"/>
    </row>
    <row r="838" spans="1:18" ht="15.75" customHeight="1" x14ac:dyDescent="0.35">
      <c r="A838" s="1"/>
      <c r="B838" s="6" t="s">
        <v>14</v>
      </c>
      <c r="C838" s="6">
        <v>1185732</v>
      </c>
      <c r="D838" s="7">
        <v>44389</v>
      </c>
      <c r="E838" s="6" t="s">
        <v>33</v>
      </c>
      <c r="F838" s="6" t="s">
        <v>49</v>
      </c>
      <c r="G838" s="6" t="s">
        <v>50</v>
      </c>
      <c r="H838" s="6" t="s">
        <v>21</v>
      </c>
      <c r="I838" s="8">
        <v>0.5</v>
      </c>
      <c r="J838" s="9">
        <v>2000</v>
      </c>
      <c r="K838" s="10">
        <f t="shared" si="6"/>
        <v>1000</v>
      </c>
      <c r="L838" s="10">
        <f t="shared" si="7"/>
        <v>300</v>
      </c>
      <c r="M838" s="11">
        <v>0.3</v>
      </c>
      <c r="O838" s="16"/>
      <c r="P838" s="17"/>
      <c r="Q838" s="12"/>
      <c r="R838" s="13"/>
    </row>
    <row r="839" spans="1:18" ht="15.75" customHeight="1" x14ac:dyDescent="0.35">
      <c r="A839" s="1"/>
      <c r="B839" s="6" t="s">
        <v>14</v>
      </c>
      <c r="C839" s="6">
        <v>1185732</v>
      </c>
      <c r="D839" s="7">
        <v>44389</v>
      </c>
      <c r="E839" s="6" t="s">
        <v>33</v>
      </c>
      <c r="F839" s="6" t="s">
        <v>49</v>
      </c>
      <c r="G839" s="6" t="s">
        <v>50</v>
      </c>
      <c r="H839" s="6" t="s">
        <v>22</v>
      </c>
      <c r="I839" s="8">
        <v>0.55000000000000004</v>
      </c>
      <c r="J839" s="9">
        <v>3750</v>
      </c>
      <c r="K839" s="10">
        <f t="shared" si="6"/>
        <v>2062.5</v>
      </c>
      <c r="L839" s="10">
        <f t="shared" si="7"/>
        <v>928.125</v>
      </c>
      <c r="M839" s="11">
        <v>0.45</v>
      </c>
      <c r="O839" s="16"/>
      <c r="P839" s="17"/>
      <c r="Q839" s="12"/>
      <c r="R839" s="13"/>
    </row>
    <row r="840" spans="1:18" ht="15.75" customHeight="1" x14ac:dyDescent="0.35">
      <c r="A840" s="1"/>
      <c r="B840" s="6" t="s">
        <v>14</v>
      </c>
      <c r="C840" s="6">
        <v>1185732</v>
      </c>
      <c r="D840" s="7">
        <v>44421</v>
      </c>
      <c r="E840" s="6" t="s">
        <v>33</v>
      </c>
      <c r="F840" s="6" t="s">
        <v>49</v>
      </c>
      <c r="G840" s="6" t="s">
        <v>50</v>
      </c>
      <c r="H840" s="6" t="s">
        <v>17</v>
      </c>
      <c r="I840" s="8">
        <v>0.5</v>
      </c>
      <c r="J840" s="9">
        <v>5250</v>
      </c>
      <c r="K840" s="10">
        <f t="shared" si="6"/>
        <v>2625</v>
      </c>
      <c r="L840" s="10">
        <f t="shared" si="7"/>
        <v>918.75000000000011</v>
      </c>
      <c r="M840" s="11">
        <v>0.35000000000000003</v>
      </c>
      <c r="O840" s="16"/>
      <c r="P840" s="17"/>
      <c r="Q840" s="12"/>
      <c r="R840" s="13"/>
    </row>
    <row r="841" spans="1:18" ht="15.75" customHeight="1" x14ac:dyDescent="0.35">
      <c r="A841" s="1"/>
      <c r="B841" s="6" t="s">
        <v>14</v>
      </c>
      <c r="C841" s="6">
        <v>1185732</v>
      </c>
      <c r="D841" s="7">
        <v>44421</v>
      </c>
      <c r="E841" s="6" t="s">
        <v>33</v>
      </c>
      <c r="F841" s="6" t="s">
        <v>49</v>
      </c>
      <c r="G841" s="6" t="s">
        <v>50</v>
      </c>
      <c r="H841" s="6" t="s">
        <v>18</v>
      </c>
      <c r="I841" s="8">
        <v>0.45000000000000007</v>
      </c>
      <c r="J841" s="9">
        <v>3000</v>
      </c>
      <c r="K841" s="10">
        <f t="shared" si="6"/>
        <v>1350.0000000000002</v>
      </c>
      <c r="L841" s="10">
        <f t="shared" si="7"/>
        <v>405.00000000000006</v>
      </c>
      <c r="M841" s="11">
        <v>0.3</v>
      </c>
      <c r="O841" s="16"/>
      <c r="P841" s="17"/>
      <c r="Q841" s="12"/>
      <c r="R841" s="13"/>
    </row>
    <row r="842" spans="1:18" ht="15.75" customHeight="1" x14ac:dyDescent="0.35">
      <c r="A842" s="1"/>
      <c r="B842" s="6" t="s">
        <v>14</v>
      </c>
      <c r="C842" s="6">
        <v>1185732</v>
      </c>
      <c r="D842" s="7">
        <v>44421</v>
      </c>
      <c r="E842" s="6" t="s">
        <v>33</v>
      </c>
      <c r="F842" s="6" t="s">
        <v>49</v>
      </c>
      <c r="G842" s="6" t="s">
        <v>50</v>
      </c>
      <c r="H842" s="6" t="s">
        <v>19</v>
      </c>
      <c r="I842" s="8">
        <v>0.4</v>
      </c>
      <c r="J842" s="9">
        <v>2250</v>
      </c>
      <c r="K842" s="10">
        <f t="shared" si="6"/>
        <v>900</v>
      </c>
      <c r="L842" s="10">
        <f t="shared" si="7"/>
        <v>270</v>
      </c>
      <c r="M842" s="11">
        <v>0.3</v>
      </c>
      <c r="O842" s="16"/>
      <c r="P842" s="17"/>
      <c r="Q842" s="12"/>
      <c r="R842" s="13"/>
    </row>
    <row r="843" spans="1:18" ht="15.75" customHeight="1" x14ac:dyDescent="0.35">
      <c r="A843" s="1"/>
      <c r="B843" s="6" t="s">
        <v>14</v>
      </c>
      <c r="C843" s="6">
        <v>1185732</v>
      </c>
      <c r="D843" s="7">
        <v>44421</v>
      </c>
      <c r="E843" s="6" t="s">
        <v>33</v>
      </c>
      <c r="F843" s="6" t="s">
        <v>49</v>
      </c>
      <c r="G843" s="6" t="s">
        <v>50</v>
      </c>
      <c r="H843" s="6" t="s">
        <v>20</v>
      </c>
      <c r="I843" s="8">
        <v>0.35000000000000003</v>
      </c>
      <c r="J843" s="9">
        <v>1750</v>
      </c>
      <c r="K843" s="10">
        <f t="shared" si="6"/>
        <v>612.50000000000011</v>
      </c>
      <c r="L843" s="10">
        <f t="shared" si="7"/>
        <v>214.37500000000006</v>
      </c>
      <c r="M843" s="11">
        <v>0.35000000000000003</v>
      </c>
      <c r="O843" s="16"/>
      <c r="P843" s="17"/>
      <c r="Q843" s="12"/>
      <c r="R843" s="13"/>
    </row>
    <row r="844" spans="1:18" ht="15.75" customHeight="1" x14ac:dyDescent="0.35">
      <c r="A844" s="1"/>
      <c r="B844" s="6" t="s">
        <v>14</v>
      </c>
      <c r="C844" s="6">
        <v>1185732</v>
      </c>
      <c r="D844" s="7">
        <v>44421</v>
      </c>
      <c r="E844" s="6" t="s">
        <v>33</v>
      </c>
      <c r="F844" s="6" t="s">
        <v>49</v>
      </c>
      <c r="G844" s="6" t="s">
        <v>50</v>
      </c>
      <c r="H844" s="6" t="s">
        <v>21</v>
      </c>
      <c r="I844" s="8">
        <v>0.45</v>
      </c>
      <c r="J844" s="9">
        <v>1500</v>
      </c>
      <c r="K844" s="10">
        <f t="shared" si="6"/>
        <v>675</v>
      </c>
      <c r="L844" s="10">
        <f t="shared" si="7"/>
        <v>202.5</v>
      </c>
      <c r="M844" s="11">
        <v>0.3</v>
      </c>
      <c r="O844" s="16"/>
      <c r="P844" s="17"/>
      <c r="Q844" s="12"/>
      <c r="R844" s="13"/>
    </row>
    <row r="845" spans="1:18" ht="15.75" customHeight="1" x14ac:dyDescent="0.35">
      <c r="A845" s="1"/>
      <c r="B845" s="6" t="s">
        <v>14</v>
      </c>
      <c r="C845" s="6">
        <v>1185732</v>
      </c>
      <c r="D845" s="7">
        <v>44421</v>
      </c>
      <c r="E845" s="6" t="s">
        <v>33</v>
      </c>
      <c r="F845" s="6" t="s">
        <v>49</v>
      </c>
      <c r="G845" s="6" t="s">
        <v>50</v>
      </c>
      <c r="H845" s="6" t="s">
        <v>22</v>
      </c>
      <c r="I845" s="8">
        <v>0.5</v>
      </c>
      <c r="J845" s="9">
        <v>3250</v>
      </c>
      <c r="K845" s="10">
        <f t="shared" si="6"/>
        <v>1625</v>
      </c>
      <c r="L845" s="10">
        <f t="shared" si="7"/>
        <v>731.25</v>
      </c>
      <c r="M845" s="11">
        <v>0.45</v>
      </c>
      <c r="O845" s="16"/>
      <c r="P845" s="17"/>
      <c r="Q845" s="12"/>
      <c r="R845" s="13"/>
    </row>
    <row r="846" spans="1:18" ht="15.75" customHeight="1" x14ac:dyDescent="0.35">
      <c r="A846" s="1"/>
      <c r="B846" s="6" t="s">
        <v>14</v>
      </c>
      <c r="C846" s="6">
        <v>1185732</v>
      </c>
      <c r="D846" s="7">
        <v>44453</v>
      </c>
      <c r="E846" s="6" t="s">
        <v>33</v>
      </c>
      <c r="F846" s="6" t="s">
        <v>49</v>
      </c>
      <c r="G846" s="6" t="s">
        <v>50</v>
      </c>
      <c r="H846" s="6" t="s">
        <v>17</v>
      </c>
      <c r="I846" s="8">
        <v>0.45</v>
      </c>
      <c r="J846" s="9">
        <v>4500</v>
      </c>
      <c r="K846" s="10">
        <f t="shared" si="6"/>
        <v>2025</v>
      </c>
      <c r="L846" s="10">
        <f t="shared" si="7"/>
        <v>708.75000000000011</v>
      </c>
      <c r="M846" s="11">
        <v>0.35000000000000003</v>
      </c>
      <c r="O846" s="16"/>
      <c r="P846" s="17"/>
      <c r="Q846" s="12"/>
      <c r="R846" s="13"/>
    </row>
    <row r="847" spans="1:18" ht="15.75" customHeight="1" x14ac:dyDescent="0.35">
      <c r="A847" s="1"/>
      <c r="B847" s="6" t="s">
        <v>14</v>
      </c>
      <c r="C847" s="6">
        <v>1185732</v>
      </c>
      <c r="D847" s="7">
        <v>44453</v>
      </c>
      <c r="E847" s="6" t="s">
        <v>33</v>
      </c>
      <c r="F847" s="6" t="s">
        <v>49</v>
      </c>
      <c r="G847" s="6" t="s">
        <v>50</v>
      </c>
      <c r="H847" s="6" t="s">
        <v>18</v>
      </c>
      <c r="I847" s="8">
        <v>0.40000000000000008</v>
      </c>
      <c r="J847" s="9">
        <v>2500</v>
      </c>
      <c r="K847" s="10">
        <f t="shared" si="6"/>
        <v>1000.0000000000002</v>
      </c>
      <c r="L847" s="10">
        <f t="shared" si="7"/>
        <v>300.00000000000006</v>
      </c>
      <c r="M847" s="11">
        <v>0.3</v>
      </c>
      <c r="O847" s="16"/>
      <c r="P847" s="17"/>
      <c r="Q847" s="12"/>
      <c r="R847" s="13"/>
    </row>
    <row r="848" spans="1:18" ht="15.75" customHeight="1" x14ac:dyDescent="0.35">
      <c r="A848" s="1"/>
      <c r="B848" s="6" t="s">
        <v>14</v>
      </c>
      <c r="C848" s="6">
        <v>1185732</v>
      </c>
      <c r="D848" s="7">
        <v>44453</v>
      </c>
      <c r="E848" s="6" t="s">
        <v>33</v>
      </c>
      <c r="F848" s="6" t="s">
        <v>49</v>
      </c>
      <c r="G848" s="6" t="s">
        <v>50</v>
      </c>
      <c r="H848" s="6" t="s">
        <v>19</v>
      </c>
      <c r="I848" s="8">
        <v>0.25</v>
      </c>
      <c r="J848" s="9">
        <v>1500</v>
      </c>
      <c r="K848" s="10">
        <f t="shared" si="6"/>
        <v>375</v>
      </c>
      <c r="L848" s="10">
        <f t="shared" si="7"/>
        <v>112.5</v>
      </c>
      <c r="M848" s="11">
        <v>0.3</v>
      </c>
      <c r="O848" s="16"/>
      <c r="P848" s="17"/>
      <c r="Q848" s="12"/>
      <c r="R848" s="13"/>
    </row>
    <row r="849" spans="1:18" ht="15.75" customHeight="1" x14ac:dyDescent="0.35">
      <c r="A849" s="1"/>
      <c r="B849" s="6" t="s">
        <v>14</v>
      </c>
      <c r="C849" s="6">
        <v>1185732</v>
      </c>
      <c r="D849" s="7">
        <v>44453</v>
      </c>
      <c r="E849" s="6" t="s">
        <v>33</v>
      </c>
      <c r="F849" s="6" t="s">
        <v>49</v>
      </c>
      <c r="G849" s="6" t="s">
        <v>50</v>
      </c>
      <c r="H849" s="6" t="s">
        <v>20</v>
      </c>
      <c r="I849" s="8">
        <v>0.25</v>
      </c>
      <c r="J849" s="9">
        <v>1250</v>
      </c>
      <c r="K849" s="10">
        <f t="shared" si="6"/>
        <v>312.5</v>
      </c>
      <c r="L849" s="10">
        <f t="shared" si="7"/>
        <v>109.37500000000001</v>
      </c>
      <c r="M849" s="11">
        <v>0.35000000000000003</v>
      </c>
      <c r="O849" s="16"/>
      <c r="P849" s="17"/>
      <c r="Q849" s="12"/>
      <c r="R849" s="13"/>
    </row>
    <row r="850" spans="1:18" ht="15.75" customHeight="1" x14ac:dyDescent="0.35">
      <c r="A850" s="1"/>
      <c r="B850" s="6" t="s">
        <v>14</v>
      </c>
      <c r="C850" s="6">
        <v>1185732</v>
      </c>
      <c r="D850" s="7">
        <v>44453</v>
      </c>
      <c r="E850" s="6" t="s">
        <v>33</v>
      </c>
      <c r="F850" s="6" t="s">
        <v>49</v>
      </c>
      <c r="G850" s="6" t="s">
        <v>50</v>
      </c>
      <c r="H850" s="6" t="s">
        <v>21</v>
      </c>
      <c r="I850" s="8">
        <v>0.35</v>
      </c>
      <c r="J850" s="9">
        <v>1250</v>
      </c>
      <c r="K850" s="10">
        <f t="shared" si="6"/>
        <v>437.5</v>
      </c>
      <c r="L850" s="10">
        <f t="shared" si="7"/>
        <v>131.25</v>
      </c>
      <c r="M850" s="11">
        <v>0.3</v>
      </c>
      <c r="O850" s="16"/>
      <c r="P850" s="17"/>
      <c r="Q850" s="12"/>
      <c r="R850" s="13"/>
    </row>
    <row r="851" spans="1:18" ht="15.75" customHeight="1" x14ac:dyDescent="0.35">
      <c r="A851" s="1"/>
      <c r="B851" s="6" t="s">
        <v>14</v>
      </c>
      <c r="C851" s="6">
        <v>1185732</v>
      </c>
      <c r="D851" s="7">
        <v>44453</v>
      </c>
      <c r="E851" s="6" t="s">
        <v>33</v>
      </c>
      <c r="F851" s="6" t="s">
        <v>49</v>
      </c>
      <c r="G851" s="6" t="s">
        <v>50</v>
      </c>
      <c r="H851" s="6" t="s">
        <v>22</v>
      </c>
      <c r="I851" s="8">
        <v>0.4</v>
      </c>
      <c r="J851" s="9">
        <v>2000</v>
      </c>
      <c r="K851" s="10">
        <f t="shared" si="6"/>
        <v>800</v>
      </c>
      <c r="L851" s="10">
        <f t="shared" si="7"/>
        <v>360</v>
      </c>
      <c r="M851" s="11">
        <v>0.45</v>
      </c>
      <c r="O851" s="16"/>
      <c r="P851" s="17"/>
      <c r="Q851" s="12"/>
      <c r="R851" s="13"/>
    </row>
    <row r="852" spans="1:18" ht="15.75" customHeight="1" x14ac:dyDescent="0.35">
      <c r="A852" s="1"/>
      <c r="B852" s="6" t="s">
        <v>14</v>
      </c>
      <c r="C852" s="6">
        <v>1185732</v>
      </c>
      <c r="D852" s="7">
        <v>44482</v>
      </c>
      <c r="E852" s="6" t="s">
        <v>33</v>
      </c>
      <c r="F852" s="6" t="s">
        <v>49</v>
      </c>
      <c r="G852" s="6" t="s">
        <v>50</v>
      </c>
      <c r="H852" s="6" t="s">
        <v>17</v>
      </c>
      <c r="I852" s="8">
        <v>0.44999999999999996</v>
      </c>
      <c r="J852" s="9">
        <v>3750</v>
      </c>
      <c r="K852" s="10">
        <f t="shared" si="6"/>
        <v>1687.4999999999998</v>
      </c>
      <c r="L852" s="10">
        <f t="shared" si="7"/>
        <v>590.625</v>
      </c>
      <c r="M852" s="11">
        <v>0.35000000000000003</v>
      </c>
      <c r="O852" s="16"/>
      <c r="P852" s="17"/>
      <c r="Q852" s="12"/>
      <c r="R852" s="13"/>
    </row>
    <row r="853" spans="1:18" ht="15.75" customHeight="1" x14ac:dyDescent="0.35">
      <c r="A853" s="1"/>
      <c r="B853" s="6" t="s">
        <v>14</v>
      </c>
      <c r="C853" s="6">
        <v>1185732</v>
      </c>
      <c r="D853" s="7">
        <v>44482</v>
      </c>
      <c r="E853" s="6" t="s">
        <v>33</v>
      </c>
      <c r="F853" s="6" t="s">
        <v>49</v>
      </c>
      <c r="G853" s="6" t="s">
        <v>50</v>
      </c>
      <c r="H853" s="6" t="s">
        <v>18</v>
      </c>
      <c r="I853" s="8">
        <v>0.35</v>
      </c>
      <c r="J853" s="9">
        <v>2000</v>
      </c>
      <c r="K853" s="10">
        <f t="shared" si="6"/>
        <v>700</v>
      </c>
      <c r="L853" s="10">
        <f t="shared" si="7"/>
        <v>210</v>
      </c>
      <c r="M853" s="11">
        <v>0.3</v>
      </c>
      <c r="O853" s="16"/>
      <c r="P853" s="17"/>
      <c r="Q853" s="12"/>
      <c r="R853" s="13"/>
    </row>
    <row r="854" spans="1:18" ht="15.75" customHeight="1" x14ac:dyDescent="0.35">
      <c r="A854" s="1"/>
      <c r="B854" s="6" t="s">
        <v>14</v>
      </c>
      <c r="C854" s="6">
        <v>1185732</v>
      </c>
      <c r="D854" s="7">
        <v>44482</v>
      </c>
      <c r="E854" s="6" t="s">
        <v>33</v>
      </c>
      <c r="F854" s="6" t="s">
        <v>49</v>
      </c>
      <c r="G854" s="6" t="s">
        <v>50</v>
      </c>
      <c r="H854" s="6" t="s">
        <v>19</v>
      </c>
      <c r="I854" s="8">
        <v>0.35</v>
      </c>
      <c r="J854" s="9">
        <v>1000</v>
      </c>
      <c r="K854" s="10">
        <f t="shared" si="6"/>
        <v>350</v>
      </c>
      <c r="L854" s="10">
        <f t="shared" si="7"/>
        <v>105</v>
      </c>
      <c r="M854" s="11">
        <v>0.3</v>
      </c>
      <c r="O854" s="16"/>
      <c r="P854" s="17"/>
      <c r="Q854" s="12"/>
      <c r="R854" s="13"/>
    </row>
    <row r="855" spans="1:18" ht="15.75" customHeight="1" x14ac:dyDescent="0.35">
      <c r="A855" s="1"/>
      <c r="B855" s="6" t="s">
        <v>14</v>
      </c>
      <c r="C855" s="6">
        <v>1185732</v>
      </c>
      <c r="D855" s="7">
        <v>44482</v>
      </c>
      <c r="E855" s="6" t="s">
        <v>33</v>
      </c>
      <c r="F855" s="6" t="s">
        <v>49</v>
      </c>
      <c r="G855" s="6" t="s">
        <v>50</v>
      </c>
      <c r="H855" s="6" t="s">
        <v>20</v>
      </c>
      <c r="I855" s="8">
        <v>0.35</v>
      </c>
      <c r="J855" s="9">
        <v>750</v>
      </c>
      <c r="K855" s="10">
        <f t="shared" si="6"/>
        <v>262.5</v>
      </c>
      <c r="L855" s="10">
        <f t="shared" si="7"/>
        <v>91.875000000000014</v>
      </c>
      <c r="M855" s="11">
        <v>0.35000000000000003</v>
      </c>
      <c r="O855" s="16"/>
      <c r="P855" s="17"/>
      <c r="Q855" s="12"/>
      <c r="R855" s="13"/>
    </row>
    <row r="856" spans="1:18" ht="15.75" customHeight="1" x14ac:dyDescent="0.35">
      <c r="A856" s="1"/>
      <c r="B856" s="6" t="s">
        <v>14</v>
      </c>
      <c r="C856" s="6">
        <v>1185732</v>
      </c>
      <c r="D856" s="7">
        <v>44482</v>
      </c>
      <c r="E856" s="6" t="s">
        <v>33</v>
      </c>
      <c r="F856" s="6" t="s">
        <v>49</v>
      </c>
      <c r="G856" s="6" t="s">
        <v>50</v>
      </c>
      <c r="H856" s="6" t="s">
        <v>21</v>
      </c>
      <c r="I856" s="8">
        <v>0.44999999999999996</v>
      </c>
      <c r="J856" s="9">
        <v>750</v>
      </c>
      <c r="K856" s="10">
        <f t="shared" si="6"/>
        <v>337.49999999999994</v>
      </c>
      <c r="L856" s="10">
        <f t="shared" si="7"/>
        <v>101.24999999999999</v>
      </c>
      <c r="M856" s="11">
        <v>0.3</v>
      </c>
      <c r="O856" s="16"/>
      <c r="P856" s="17"/>
      <c r="Q856" s="12"/>
      <c r="R856" s="13"/>
    </row>
    <row r="857" spans="1:18" ht="15.75" customHeight="1" x14ac:dyDescent="0.35">
      <c r="A857" s="1"/>
      <c r="B857" s="6" t="s">
        <v>14</v>
      </c>
      <c r="C857" s="6">
        <v>1185732</v>
      </c>
      <c r="D857" s="7">
        <v>44482</v>
      </c>
      <c r="E857" s="6" t="s">
        <v>33</v>
      </c>
      <c r="F857" s="6" t="s">
        <v>49</v>
      </c>
      <c r="G857" s="6" t="s">
        <v>50</v>
      </c>
      <c r="H857" s="6" t="s">
        <v>22</v>
      </c>
      <c r="I857" s="8">
        <v>0.49999999999999989</v>
      </c>
      <c r="J857" s="9">
        <v>2000</v>
      </c>
      <c r="K857" s="10">
        <f t="shared" si="6"/>
        <v>999.99999999999977</v>
      </c>
      <c r="L857" s="10">
        <f t="shared" si="7"/>
        <v>449.99999999999989</v>
      </c>
      <c r="M857" s="11">
        <v>0.45</v>
      </c>
      <c r="O857" s="16"/>
      <c r="P857" s="17"/>
      <c r="Q857" s="12"/>
      <c r="R857" s="13"/>
    </row>
    <row r="858" spans="1:18" ht="15.75" customHeight="1" x14ac:dyDescent="0.35">
      <c r="A858" s="1"/>
      <c r="B858" s="6" t="s">
        <v>14</v>
      </c>
      <c r="C858" s="6">
        <v>1185732</v>
      </c>
      <c r="D858" s="7">
        <v>44513</v>
      </c>
      <c r="E858" s="6" t="s">
        <v>33</v>
      </c>
      <c r="F858" s="6" t="s">
        <v>49</v>
      </c>
      <c r="G858" s="6" t="s">
        <v>50</v>
      </c>
      <c r="H858" s="6" t="s">
        <v>17</v>
      </c>
      <c r="I858" s="8">
        <v>0.5</v>
      </c>
      <c r="J858" s="9">
        <v>3500</v>
      </c>
      <c r="K858" s="10">
        <f t="shared" si="6"/>
        <v>1750</v>
      </c>
      <c r="L858" s="10">
        <f t="shared" si="7"/>
        <v>612.50000000000011</v>
      </c>
      <c r="M858" s="11">
        <v>0.35000000000000003</v>
      </c>
      <c r="O858" s="16"/>
      <c r="P858" s="17"/>
      <c r="Q858" s="12"/>
      <c r="R858" s="13"/>
    </row>
    <row r="859" spans="1:18" ht="15.75" customHeight="1" x14ac:dyDescent="0.35">
      <c r="A859" s="1"/>
      <c r="B859" s="6" t="s">
        <v>14</v>
      </c>
      <c r="C859" s="6">
        <v>1185732</v>
      </c>
      <c r="D859" s="7">
        <v>44513</v>
      </c>
      <c r="E859" s="6" t="s">
        <v>33</v>
      </c>
      <c r="F859" s="6" t="s">
        <v>49</v>
      </c>
      <c r="G859" s="6" t="s">
        <v>50</v>
      </c>
      <c r="H859" s="6" t="s">
        <v>18</v>
      </c>
      <c r="I859" s="8">
        <v>0.4</v>
      </c>
      <c r="J859" s="9">
        <v>2000</v>
      </c>
      <c r="K859" s="10">
        <f t="shared" si="6"/>
        <v>800</v>
      </c>
      <c r="L859" s="10">
        <f t="shared" si="7"/>
        <v>240</v>
      </c>
      <c r="M859" s="11">
        <v>0.3</v>
      </c>
      <c r="O859" s="16"/>
      <c r="P859" s="17"/>
      <c r="Q859" s="12"/>
      <c r="R859" s="13"/>
    </row>
    <row r="860" spans="1:18" ht="15.75" customHeight="1" x14ac:dyDescent="0.35">
      <c r="A860" s="1"/>
      <c r="B860" s="6" t="s">
        <v>14</v>
      </c>
      <c r="C860" s="6">
        <v>1185732</v>
      </c>
      <c r="D860" s="7">
        <v>44513</v>
      </c>
      <c r="E860" s="6" t="s">
        <v>33</v>
      </c>
      <c r="F860" s="6" t="s">
        <v>49</v>
      </c>
      <c r="G860" s="6" t="s">
        <v>50</v>
      </c>
      <c r="H860" s="6" t="s">
        <v>19</v>
      </c>
      <c r="I860" s="8">
        <v>0.4</v>
      </c>
      <c r="J860" s="9">
        <v>1450</v>
      </c>
      <c r="K860" s="10">
        <f t="shared" si="6"/>
        <v>580</v>
      </c>
      <c r="L860" s="10">
        <f t="shared" si="7"/>
        <v>174</v>
      </c>
      <c r="M860" s="11">
        <v>0.3</v>
      </c>
      <c r="O860" s="16"/>
      <c r="P860" s="17"/>
      <c r="Q860" s="12"/>
      <c r="R860" s="13"/>
    </row>
    <row r="861" spans="1:18" ht="15.75" customHeight="1" x14ac:dyDescent="0.35">
      <c r="A861" s="1"/>
      <c r="B861" s="6" t="s">
        <v>14</v>
      </c>
      <c r="C861" s="6">
        <v>1185732</v>
      </c>
      <c r="D861" s="7">
        <v>44513</v>
      </c>
      <c r="E861" s="6" t="s">
        <v>33</v>
      </c>
      <c r="F861" s="6" t="s">
        <v>49</v>
      </c>
      <c r="G861" s="6" t="s">
        <v>50</v>
      </c>
      <c r="H861" s="6" t="s">
        <v>20</v>
      </c>
      <c r="I861" s="8">
        <v>0.4</v>
      </c>
      <c r="J861" s="9">
        <v>1500</v>
      </c>
      <c r="K861" s="10">
        <f t="shared" si="6"/>
        <v>600</v>
      </c>
      <c r="L861" s="10">
        <f t="shared" si="7"/>
        <v>210.00000000000003</v>
      </c>
      <c r="M861" s="11">
        <v>0.35000000000000003</v>
      </c>
      <c r="O861" s="16"/>
      <c r="P861" s="17"/>
      <c r="Q861" s="12"/>
      <c r="R861" s="13"/>
    </row>
    <row r="862" spans="1:18" ht="15.75" customHeight="1" x14ac:dyDescent="0.35">
      <c r="A862" s="1"/>
      <c r="B862" s="6" t="s">
        <v>14</v>
      </c>
      <c r="C862" s="6">
        <v>1185732</v>
      </c>
      <c r="D862" s="7">
        <v>44513</v>
      </c>
      <c r="E862" s="6" t="s">
        <v>33</v>
      </c>
      <c r="F862" s="6" t="s">
        <v>49</v>
      </c>
      <c r="G862" s="6" t="s">
        <v>50</v>
      </c>
      <c r="H862" s="6" t="s">
        <v>21</v>
      </c>
      <c r="I862" s="8">
        <v>0.54999999999999993</v>
      </c>
      <c r="J862" s="9">
        <v>1250</v>
      </c>
      <c r="K862" s="10">
        <f t="shared" si="6"/>
        <v>687.49999999999989</v>
      </c>
      <c r="L862" s="10">
        <f t="shared" si="7"/>
        <v>206.24999999999997</v>
      </c>
      <c r="M862" s="11">
        <v>0.3</v>
      </c>
      <c r="O862" s="16"/>
      <c r="P862" s="17"/>
      <c r="Q862" s="12"/>
      <c r="R862" s="13"/>
    </row>
    <row r="863" spans="1:18" ht="15.75" customHeight="1" x14ac:dyDescent="0.35">
      <c r="A863" s="1"/>
      <c r="B863" s="6" t="s">
        <v>14</v>
      </c>
      <c r="C863" s="6">
        <v>1185732</v>
      </c>
      <c r="D863" s="7">
        <v>44513</v>
      </c>
      <c r="E863" s="6" t="s">
        <v>33</v>
      </c>
      <c r="F863" s="6" t="s">
        <v>49</v>
      </c>
      <c r="G863" s="6" t="s">
        <v>50</v>
      </c>
      <c r="H863" s="6" t="s">
        <v>22</v>
      </c>
      <c r="I863" s="8">
        <v>0.59999999999999987</v>
      </c>
      <c r="J863" s="9">
        <v>2250</v>
      </c>
      <c r="K863" s="10">
        <f t="shared" si="6"/>
        <v>1349.9999999999998</v>
      </c>
      <c r="L863" s="10">
        <f t="shared" si="7"/>
        <v>607.49999999999989</v>
      </c>
      <c r="M863" s="11">
        <v>0.45</v>
      </c>
      <c r="O863" s="16"/>
      <c r="P863" s="17"/>
      <c r="Q863" s="12"/>
      <c r="R863" s="13"/>
    </row>
    <row r="864" spans="1:18" ht="15.75" customHeight="1" x14ac:dyDescent="0.35">
      <c r="A864" s="1"/>
      <c r="B864" s="6" t="s">
        <v>14</v>
      </c>
      <c r="C864" s="6">
        <v>1185732</v>
      </c>
      <c r="D864" s="7">
        <v>44542</v>
      </c>
      <c r="E864" s="6" t="s">
        <v>33</v>
      </c>
      <c r="F864" s="6" t="s">
        <v>49</v>
      </c>
      <c r="G864" s="6" t="s">
        <v>50</v>
      </c>
      <c r="H864" s="6" t="s">
        <v>17</v>
      </c>
      <c r="I864" s="8">
        <v>0.54999999999999993</v>
      </c>
      <c r="J864" s="9">
        <v>4750</v>
      </c>
      <c r="K864" s="10">
        <f t="shared" si="6"/>
        <v>2612.4999999999995</v>
      </c>
      <c r="L864" s="10">
        <f t="shared" si="7"/>
        <v>914.37499999999989</v>
      </c>
      <c r="M864" s="11">
        <v>0.35000000000000003</v>
      </c>
      <c r="O864" s="16"/>
      <c r="P864" s="17"/>
      <c r="Q864" s="12"/>
      <c r="R864" s="13"/>
    </row>
    <row r="865" spans="1:18" ht="15.75" customHeight="1" x14ac:dyDescent="0.35">
      <c r="A865" s="1"/>
      <c r="B865" s="6" t="s">
        <v>14</v>
      </c>
      <c r="C865" s="6">
        <v>1185732</v>
      </c>
      <c r="D865" s="7">
        <v>44542</v>
      </c>
      <c r="E865" s="6" t="s">
        <v>33</v>
      </c>
      <c r="F865" s="6" t="s">
        <v>49</v>
      </c>
      <c r="G865" s="6" t="s">
        <v>50</v>
      </c>
      <c r="H865" s="6" t="s">
        <v>18</v>
      </c>
      <c r="I865" s="8">
        <v>0.45</v>
      </c>
      <c r="J865" s="9">
        <v>2750</v>
      </c>
      <c r="K865" s="10">
        <f t="shared" si="6"/>
        <v>1237.5</v>
      </c>
      <c r="L865" s="10">
        <f t="shared" si="7"/>
        <v>371.25</v>
      </c>
      <c r="M865" s="11">
        <v>0.3</v>
      </c>
      <c r="O865" s="16"/>
      <c r="P865" s="17"/>
      <c r="Q865" s="12"/>
      <c r="R865" s="13"/>
    </row>
    <row r="866" spans="1:18" ht="15.75" customHeight="1" x14ac:dyDescent="0.35">
      <c r="A866" s="1"/>
      <c r="B866" s="6" t="s">
        <v>14</v>
      </c>
      <c r="C866" s="6">
        <v>1185732</v>
      </c>
      <c r="D866" s="7">
        <v>44542</v>
      </c>
      <c r="E866" s="6" t="s">
        <v>33</v>
      </c>
      <c r="F866" s="6" t="s">
        <v>49</v>
      </c>
      <c r="G866" s="6" t="s">
        <v>50</v>
      </c>
      <c r="H866" s="6" t="s">
        <v>19</v>
      </c>
      <c r="I866" s="8">
        <v>0.45</v>
      </c>
      <c r="J866" s="9">
        <v>2250</v>
      </c>
      <c r="K866" s="10">
        <f t="shared" si="6"/>
        <v>1012.5</v>
      </c>
      <c r="L866" s="10">
        <f t="shared" si="7"/>
        <v>303.75</v>
      </c>
      <c r="M866" s="11">
        <v>0.3</v>
      </c>
      <c r="O866" s="16"/>
      <c r="P866" s="17"/>
      <c r="Q866" s="12"/>
      <c r="R866" s="13"/>
    </row>
    <row r="867" spans="1:18" ht="15.75" customHeight="1" x14ac:dyDescent="0.35">
      <c r="A867" s="1"/>
      <c r="B867" s="6" t="s">
        <v>14</v>
      </c>
      <c r="C867" s="6">
        <v>1185732</v>
      </c>
      <c r="D867" s="7">
        <v>44542</v>
      </c>
      <c r="E867" s="6" t="s">
        <v>33</v>
      </c>
      <c r="F867" s="6" t="s">
        <v>49</v>
      </c>
      <c r="G867" s="6" t="s">
        <v>50</v>
      </c>
      <c r="H867" s="6" t="s">
        <v>20</v>
      </c>
      <c r="I867" s="8">
        <v>0.45</v>
      </c>
      <c r="J867" s="9">
        <v>1750</v>
      </c>
      <c r="K867" s="10">
        <f t="shared" si="6"/>
        <v>787.5</v>
      </c>
      <c r="L867" s="10">
        <f t="shared" si="7"/>
        <v>275.625</v>
      </c>
      <c r="M867" s="11">
        <v>0.35000000000000003</v>
      </c>
      <c r="O867" s="16"/>
      <c r="P867" s="17"/>
      <c r="Q867" s="12"/>
      <c r="R867" s="13"/>
    </row>
    <row r="868" spans="1:18" ht="15.75" customHeight="1" x14ac:dyDescent="0.35">
      <c r="A868" s="1"/>
      <c r="B868" s="6" t="s">
        <v>14</v>
      </c>
      <c r="C868" s="6">
        <v>1185732</v>
      </c>
      <c r="D868" s="7">
        <v>44542</v>
      </c>
      <c r="E868" s="6" t="s">
        <v>33</v>
      </c>
      <c r="F868" s="6" t="s">
        <v>49</v>
      </c>
      <c r="G868" s="6" t="s">
        <v>50</v>
      </c>
      <c r="H868" s="6" t="s">
        <v>21</v>
      </c>
      <c r="I868" s="8">
        <v>0.54999999999999993</v>
      </c>
      <c r="J868" s="9">
        <v>1750</v>
      </c>
      <c r="K868" s="10">
        <f t="shared" si="6"/>
        <v>962.49999999999989</v>
      </c>
      <c r="L868" s="10">
        <f t="shared" si="7"/>
        <v>288.74999999999994</v>
      </c>
      <c r="M868" s="11">
        <v>0.3</v>
      </c>
      <c r="O868" s="16"/>
      <c r="P868" s="17"/>
      <c r="Q868" s="12"/>
      <c r="R868" s="13"/>
    </row>
    <row r="869" spans="1:18" ht="15.75" customHeight="1" x14ac:dyDescent="0.35">
      <c r="A869" s="1"/>
      <c r="B869" s="6" t="s">
        <v>14</v>
      </c>
      <c r="C869" s="6">
        <v>1185732</v>
      </c>
      <c r="D869" s="7">
        <v>44542</v>
      </c>
      <c r="E869" s="6" t="s">
        <v>33</v>
      </c>
      <c r="F869" s="6" t="s">
        <v>49</v>
      </c>
      <c r="G869" s="6" t="s">
        <v>50</v>
      </c>
      <c r="H869" s="6" t="s">
        <v>22</v>
      </c>
      <c r="I869" s="8">
        <v>0.59999999999999987</v>
      </c>
      <c r="J869" s="9">
        <v>2750</v>
      </c>
      <c r="K869" s="10">
        <f t="shared" si="6"/>
        <v>1649.9999999999995</v>
      </c>
      <c r="L869" s="10">
        <f t="shared" si="7"/>
        <v>742.49999999999977</v>
      </c>
      <c r="M869" s="11">
        <v>0.45</v>
      </c>
      <c r="O869" s="16"/>
      <c r="P869" s="17"/>
      <c r="Q869" s="12"/>
      <c r="R869" s="13"/>
    </row>
    <row r="870" spans="1:18" ht="15.75" customHeight="1" x14ac:dyDescent="0.35">
      <c r="A870" s="1" t="s">
        <v>39</v>
      </c>
      <c r="B870" s="6" t="s">
        <v>31</v>
      </c>
      <c r="C870" s="6">
        <v>1189833</v>
      </c>
      <c r="D870" s="7">
        <v>44213</v>
      </c>
      <c r="E870" s="6" t="s">
        <v>33</v>
      </c>
      <c r="F870" s="6" t="s">
        <v>51</v>
      </c>
      <c r="G870" s="6" t="s">
        <v>52</v>
      </c>
      <c r="H870" s="6" t="s">
        <v>17</v>
      </c>
      <c r="I870" s="8">
        <v>0.35</v>
      </c>
      <c r="J870" s="9">
        <v>4750</v>
      </c>
      <c r="K870" s="10">
        <f t="shared" si="6"/>
        <v>1662.5</v>
      </c>
      <c r="L870" s="10">
        <f t="shared" si="7"/>
        <v>748.125</v>
      </c>
      <c r="M870" s="11">
        <v>0.45</v>
      </c>
      <c r="O870" s="16"/>
      <c r="P870" s="17"/>
      <c r="Q870" s="12"/>
      <c r="R870" s="13"/>
    </row>
    <row r="871" spans="1:18" ht="15.75" customHeight="1" x14ac:dyDescent="0.35">
      <c r="A871" s="1"/>
      <c r="B871" s="6" t="s">
        <v>31</v>
      </c>
      <c r="C871" s="6">
        <v>1189833</v>
      </c>
      <c r="D871" s="7">
        <v>44213</v>
      </c>
      <c r="E871" s="6" t="s">
        <v>33</v>
      </c>
      <c r="F871" s="6" t="s">
        <v>51</v>
      </c>
      <c r="G871" s="6" t="s">
        <v>52</v>
      </c>
      <c r="H871" s="6" t="s">
        <v>18</v>
      </c>
      <c r="I871" s="8">
        <v>0.45</v>
      </c>
      <c r="J871" s="9">
        <v>4750</v>
      </c>
      <c r="K871" s="10">
        <f t="shared" si="6"/>
        <v>2137.5</v>
      </c>
      <c r="L871" s="10">
        <f t="shared" si="7"/>
        <v>641.25</v>
      </c>
      <c r="M871" s="11">
        <v>0.3</v>
      </c>
      <c r="O871" s="16"/>
      <c r="P871" s="17"/>
      <c r="Q871" s="12"/>
      <c r="R871" s="13"/>
    </row>
    <row r="872" spans="1:18" ht="15.75" customHeight="1" x14ac:dyDescent="0.35">
      <c r="A872" s="1"/>
      <c r="B872" s="6" t="s">
        <v>31</v>
      </c>
      <c r="C872" s="6">
        <v>1189833</v>
      </c>
      <c r="D872" s="7">
        <v>44213</v>
      </c>
      <c r="E872" s="6" t="s">
        <v>33</v>
      </c>
      <c r="F872" s="6" t="s">
        <v>51</v>
      </c>
      <c r="G872" s="6" t="s">
        <v>52</v>
      </c>
      <c r="H872" s="6" t="s">
        <v>19</v>
      </c>
      <c r="I872" s="8">
        <v>0.45</v>
      </c>
      <c r="J872" s="9">
        <v>4750</v>
      </c>
      <c r="K872" s="10">
        <f t="shared" si="6"/>
        <v>2137.5</v>
      </c>
      <c r="L872" s="10">
        <f t="shared" si="7"/>
        <v>961.875</v>
      </c>
      <c r="M872" s="11">
        <v>0.45</v>
      </c>
      <c r="O872" s="16"/>
      <c r="P872" s="17"/>
      <c r="Q872" s="12"/>
      <c r="R872" s="13"/>
    </row>
    <row r="873" spans="1:18" ht="15.75" customHeight="1" x14ac:dyDescent="0.35">
      <c r="A873" s="1"/>
      <c r="B873" s="6" t="s">
        <v>31</v>
      </c>
      <c r="C873" s="6">
        <v>1189833</v>
      </c>
      <c r="D873" s="7">
        <v>44213</v>
      </c>
      <c r="E873" s="6" t="s">
        <v>33</v>
      </c>
      <c r="F873" s="6" t="s">
        <v>51</v>
      </c>
      <c r="G873" s="6" t="s">
        <v>52</v>
      </c>
      <c r="H873" s="6" t="s">
        <v>20</v>
      </c>
      <c r="I873" s="8">
        <v>0.45</v>
      </c>
      <c r="J873" s="9">
        <v>3250</v>
      </c>
      <c r="K873" s="10">
        <f t="shared" si="6"/>
        <v>1462.5</v>
      </c>
      <c r="L873" s="10">
        <f t="shared" si="7"/>
        <v>585</v>
      </c>
      <c r="M873" s="11">
        <v>0.39999999999999997</v>
      </c>
      <c r="O873" s="16"/>
      <c r="P873" s="17"/>
      <c r="Q873" s="12"/>
      <c r="R873" s="13"/>
    </row>
    <row r="874" spans="1:18" ht="15.75" customHeight="1" x14ac:dyDescent="0.35">
      <c r="A874" s="1"/>
      <c r="B874" s="6" t="s">
        <v>31</v>
      </c>
      <c r="C874" s="6">
        <v>1189833</v>
      </c>
      <c r="D874" s="7">
        <v>44213</v>
      </c>
      <c r="E874" s="6" t="s">
        <v>33</v>
      </c>
      <c r="F874" s="6" t="s">
        <v>51</v>
      </c>
      <c r="G874" s="6" t="s">
        <v>52</v>
      </c>
      <c r="H874" s="6" t="s">
        <v>21</v>
      </c>
      <c r="I874" s="8">
        <v>0.5</v>
      </c>
      <c r="J874" s="9">
        <v>2750</v>
      </c>
      <c r="K874" s="10">
        <f t="shared" si="6"/>
        <v>1375</v>
      </c>
      <c r="L874" s="10">
        <f t="shared" si="7"/>
        <v>825.00000000000011</v>
      </c>
      <c r="M874" s="11">
        <v>0.60000000000000009</v>
      </c>
      <c r="O874" s="16"/>
      <c r="P874" s="17"/>
      <c r="Q874" s="12"/>
      <c r="R874" s="13"/>
    </row>
    <row r="875" spans="1:18" ht="15.75" customHeight="1" x14ac:dyDescent="0.35">
      <c r="A875" s="1"/>
      <c r="B875" s="6" t="s">
        <v>31</v>
      </c>
      <c r="C875" s="6">
        <v>1189833</v>
      </c>
      <c r="D875" s="7">
        <v>44213</v>
      </c>
      <c r="E875" s="6" t="s">
        <v>33</v>
      </c>
      <c r="F875" s="6" t="s">
        <v>51</v>
      </c>
      <c r="G875" s="6" t="s">
        <v>52</v>
      </c>
      <c r="H875" s="6" t="s">
        <v>22</v>
      </c>
      <c r="I875" s="8">
        <v>0.45</v>
      </c>
      <c r="J875" s="9">
        <v>4750</v>
      </c>
      <c r="K875" s="10">
        <f t="shared" si="6"/>
        <v>2137.5</v>
      </c>
      <c r="L875" s="10">
        <f t="shared" si="7"/>
        <v>534.375</v>
      </c>
      <c r="M875" s="11">
        <v>0.25</v>
      </c>
      <c r="O875" s="16"/>
      <c r="P875" s="17"/>
      <c r="Q875" s="12"/>
      <c r="R875" s="13"/>
    </row>
    <row r="876" spans="1:18" ht="15.75" customHeight="1" x14ac:dyDescent="0.35">
      <c r="A876" s="1"/>
      <c r="B876" s="6" t="s">
        <v>31</v>
      </c>
      <c r="C876" s="6">
        <v>1189833</v>
      </c>
      <c r="D876" s="7">
        <v>44244</v>
      </c>
      <c r="E876" s="6" t="s">
        <v>33</v>
      </c>
      <c r="F876" s="6" t="s">
        <v>51</v>
      </c>
      <c r="G876" s="6" t="s">
        <v>52</v>
      </c>
      <c r="H876" s="6" t="s">
        <v>17</v>
      </c>
      <c r="I876" s="8">
        <v>0.35</v>
      </c>
      <c r="J876" s="9">
        <v>5250</v>
      </c>
      <c r="K876" s="10">
        <f t="shared" si="6"/>
        <v>1837.4999999999998</v>
      </c>
      <c r="L876" s="10">
        <f t="shared" si="7"/>
        <v>826.87499999999989</v>
      </c>
      <c r="M876" s="11">
        <v>0.45</v>
      </c>
      <c r="O876" s="16"/>
      <c r="P876" s="17"/>
      <c r="Q876" s="12"/>
      <c r="R876" s="13"/>
    </row>
    <row r="877" spans="1:18" ht="15.75" customHeight="1" x14ac:dyDescent="0.35">
      <c r="A877" s="1"/>
      <c r="B877" s="6" t="s">
        <v>31</v>
      </c>
      <c r="C877" s="6">
        <v>1189833</v>
      </c>
      <c r="D877" s="7">
        <v>44244</v>
      </c>
      <c r="E877" s="6" t="s">
        <v>33</v>
      </c>
      <c r="F877" s="6" t="s">
        <v>51</v>
      </c>
      <c r="G877" s="6" t="s">
        <v>52</v>
      </c>
      <c r="H877" s="6" t="s">
        <v>18</v>
      </c>
      <c r="I877" s="8">
        <v>0.45</v>
      </c>
      <c r="J877" s="9">
        <v>4250</v>
      </c>
      <c r="K877" s="10">
        <f t="shared" si="6"/>
        <v>1912.5</v>
      </c>
      <c r="L877" s="10">
        <f t="shared" si="7"/>
        <v>573.75</v>
      </c>
      <c r="M877" s="11">
        <v>0.3</v>
      </c>
      <c r="O877" s="16"/>
      <c r="P877" s="17"/>
      <c r="Q877" s="12"/>
      <c r="R877" s="13"/>
    </row>
    <row r="878" spans="1:18" ht="15.75" customHeight="1" x14ac:dyDescent="0.35">
      <c r="A878" s="1"/>
      <c r="B878" s="6" t="s">
        <v>31</v>
      </c>
      <c r="C878" s="6">
        <v>1189833</v>
      </c>
      <c r="D878" s="7">
        <v>44244</v>
      </c>
      <c r="E878" s="6" t="s">
        <v>33</v>
      </c>
      <c r="F878" s="6" t="s">
        <v>51</v>
      </c>
      <c r="G878" s="6" t="s">
        <v>52</v>
      </c>
      <c r="H878" s="6" t="s">
        <v>19</v>
      </c>
      <c r="I878" s="8">
        <v>0.45</v>
      </c>
      <c r="J878" s="9">
        <v>4500</v>
      </c>
      <c r="K878" s="10">
        <f t="shared" si="6"/>
        <v>2025</v>
      </c>
      <c r="L878" s="10">
        <f t="shared" si="7"/>
        <v>911.25</v>
      </c>
      <c r="M878" s="11">
        <v>0.45</v>
      </c>
      <c r="O878" s="16"/>
      <c r="P878" s="17"/>
      <c r="Q878" s="12"/>
      <c r="R878" s="13"/>
    </row>
    <row r="879" spans="1:18" ht="15.75" customHeight="1" x14ac:dyDescent="0.35">
      <c r="A879" s="1"/>
      <c r="B879" s="6" t="s">
        <v>31</v>
      </c>
      <c r="C879" s="6">
        <v>1189833</v>
      </c>
      <c r="D879" s="7">
        <v>44244</v>
      </c>
      <c r="E879" s="6" t="s">
        <v>33</v>
      </c>
      <c r="F879" s="6" t="s">
        <v>51</v>
      </c>
      <c r="G879" s="6" t="s">
        <v>52</v>
      </c>
      <c r="H879" s="6" t="s">
        <v>20</v>
      </c>
      <c r="I879" s="8">
        <v>0.45</v>
      </c>
      <c r="J879" s="9">
        <v>3000</v>
      </c>
      <c r="K879" s="10">
        <f t="shared" si="6"/>
        <v>1350</v>
      </c>
      <c r="L879" s="10">
        <f t="shared" si="7"/>
        <v>540</v>
      </c>
      <c r="M879" s="11">
        <v>0.39999999999999997</v>
      </c>
      <c r="O879" s="16"/>
      <c r="P879" s="17"/>
      <c r="Q879" s="12"/>
      <c r="R879" s="13"/>
    </row>
    <row r="880" spans="1:18" ht="15.75" customHeight="1" x14ac:dyDescent="0.35">
      <c r="A880" s="1"/>
      <c r="B880" s="6" t="s">
        <v>31</v>
      </c>
      <c r="C880" s="6">
        <v>1189833</v>
      </c>
      <c r="D880" s="7">
        <v>44244</v>
      </c>
      <c r="E880" s="6" t="s">
        <v>33</v>
      </c>
      <c r="F880" s="6" t="s">
        <v>51</v>
      </c>
      <c r="G880" s="6" t="s">
        <v>52</v>
      </c>
      <c r="H880" s="6" t="s">
        <v>21</v>
      </c>
      <c r="I880" s="8">
        <v>0.5</v>
      </c>
      <c r="J880" s="9">
        <v>2250</v>
      </c>
      <c r="K880" s="10">
        <f t="shared" si="6"/>
        <v>1125</v>
      </c>
      <c r="L880" s="10">
        <f t="shared" si="7"/>
        <v>675.00000000000011</v>
      </c>
      <c r="M880" s="11">
        <v>0.60000000000000009</v>
      </c>
      <c r="O880" s="16"/>
      <c r="P880" s="17"/>
      <c r="Q880" s="12"/>
      <c r="R880" s="13"/>
    </row>
    <row r="881" spans="1:18" ht="15.75" customHeight="1" x14ac:dyDescent="0.35">
      <c r="A881" s="1"/>
      <c r="B881" s="6" t="s">
        <v>31</v>
      </c>
      <c r="C881" s="6">
        <v>1189833</v>
      </c>
      <c r="D881" s="7">
        <v>44244</v>
      </c>
      <c r="E881" s="6" t="s">
        <v>33</v>
      </c>
      <c r="F881" s="6" t="s">
        <v>51</v>
      </c>
      <c r="G881" s="6" t="s">
        <v>52</v>
      </c>
      <c r="H881" s="6" t="s">
        <v>22</v>
      </c>
      <c r="I881" s="8">
        <v>0.45</v>
      </c>
      <c r="J881" s="9">
        <v>4250</v>
      </c>
      <c r="K881" s="10">
        <f t="shared" si="6"/>
        <v>1912.5</v>
      </c>
      <c r="L881" s="10">
        <f t="shared" si="7"/>
        <v>478.125</v>
      </c>
      <c r="M881" s="11">
        <v>0.25</v>
      </c>
      <c r="O881" s="16"/>
      <c r="P881" s="17"/>
      <c r="Q881" s="12"/>
      <c r="R881" s="13"/>
    </row>
    <row r="882" spans="1:18" ht="15.75" customHeight="1" x14ac:dyDescent="0.35">
      <c r="A882" s="1"/>
      <c r="B882" s="6" t="s">
        <v>31</v>
      </c>
      <c r="C882" s="6">
        <v>1189833</v>
      </c>
      <c r="D882" s="7">
        <v>44271</v>
      </c>
      <c r="E882" s="6" t="s">
        <v>33</v>
      </c>
      <c r="F882" s="6" t="s">
        <v>51</v>
      </c>
      <c r="G882" s="6" t="s">
        <v>52</v>
      </c>
      <c r="H882" s="6" t="s">
        <v>17</v>
      </c>
      <c r="I882" s="8">
        <v>0.35</v>
      </c>
      <c r="J882" s="9">
        <v>5750</v>
      </c>
      <c r="K882" s="10">
        <f t="shared" si="6"/>
        <v>2012.4999999999998</v>
      </c>
      <c r="L882" s="10">
        <f t="shared" si="7"/>
        <v>905.62499999999989</v>
      </c>
      <c r="M882" s="11">
        <v>0.45</v>
      </c>
      <c r="O882" s="16"/>
      <c r="P882" s="17"/>
      <c r="Q882" s="12"/>
      <c r="R882" s="13"/>
    </row>
    <row r="883" spans="1:18" ht="15.75" customHeight="1" x14ac:dyDescent="0.35">
      <c r="A883" s="1"/>
      <c r="B883" s="6" t="s">
        <v>31</v>
      </c>
      <c r="C883" s="6">
        <v>1189833</v>
      </c>
      <c r="D883" s="7">
        <v>44271</v>
      </c>
      <c r="E883" s="6" t="s">
        <v>33</v>
      </c>
      <c r="F883" s="6" t="s">
        <v>51</v>
      </c>
      <c r="G883" s="6" t="s">
        <v>52</v>
      </c>
      <c r="H883" s="6" t="s">
        <v>18</v>
      </c>
      <c r="I883" s="8">
        <v>0.45</v>
      </c>
      <c r="J883" s="9">
        <v>4250</v>
      </c>
      <c r="K883" s="10">
        <f t="shared" si="6"/>
        <v>1912.5</v>
      </c>
      <c r="L883" s="10">
        <f t="shared" si="7"/>
        <v>573.75</v>
      </c>
      <c r="M883" s="11">
        <v>0.3</v>
      </c>
      <c r="O883" s="16"/>
      <c r="P883" s="17"/>
      <c r="Q883" s="12"/>
      <c r="R883" s="13"/>
    </row>
    <row r="884" spans="1:18" ht="15.75" customHeight="1" x14ac:dyDescent="0.35">
      <c r="A884" s="1"/>
      <c r="B884" s="6" t="s">
        <v>31</v>
      </c>
      <c r="C884" s="6">
        <v>1189833</v>
      </c>
      <c r="D884" s="7">
        <v>44271</v>
      </c>
      <c r="E884" s="6" t="s">
        <v>33</v>
      </c>
      <c r="F884" s="6" t="s">
        <v>51</v>
      </c>
      <c r="G884" s="6" t="s">
        <v>52</v>
      </c>
      <c r="H884" s="6" t="s">
        <v>19</v>
      </c>
      <c r="I884" s="8">
        <v>0.45</v>
      </c>
      <c r="J884" s="9">
        <v>4250</v>
      </c>
      <c r="K884" s="10">
        <f t="shared" si="6"/>
        <v>1912.5</v>
      </c>
      <c r="L884" s="10">
        <f t="shared" si="7"/>
        <v>860.625</v>
      </c>
      <c r="M884" s="11">
        <v>0.45</v>
      </c>
      <c r="O884" s="16"/>
      <c r="P884" s="17"/>
      <c r="Q884" s="12"/>
      <c r="R884" s="13"/>
    </row>
    <row r="885" spans="1:18" ht="15.75" customHeight="1" x14ac:dyDescent="0.35">
      <c r="A885" s="1"/>
      <c r="B885" s="6" t="s">
        <v>31</v>
      </c>
      <c r="C885" s="6">
        <v>1189833</v>
      </c>
      <c r="D885" s="7">
        <v>44271</v>
      </c>
      <c r="E885" s="6" t="s">
        <v>33</v>
      </c>
      <c r="F885" s="6" t="s">
        <v>51</v>
      </c>
      <c r="G885" s="6" t="s">
        <v>52</v>
      </c>
      <c r="H885" s="6" t="s">
        <v>20</v>
      </c>
      <c r="I885" s="8">
        <v>0.45</v>
      </c>
      <c r="J885" s="9">
        <v>3250</v>
      </c>
      <c r="K885" s="10">
        <f t="shared" si="6"/>
        <v>1462.5</v>
      </c>
      <c r="L885" s="10">
        <f t="shared" si="7"/>
        <v>585</v>
      </c>
      <c r="M885" s="11">
        <v>0.39999999999999997</v>
      </c>
      <c r="O885" s="16"/>
      <c r="P885" s="17"/>
      <c r="Q885" s="12"/>
      <c r="R885" s="13"/>
    </row>
    <row r="886" spans="1:18" ht="15.75" customHeight="1" x14ac:dyDescent="0.35">
      <c r="A886" s="1"/>
      <c r="B886" s="6" t="s">
        <v>31</v>
      </c>
      <c r="C886" s="6">
        <v>1189833</v>
      </c>
      <c r="D886" s="7">
        <v>44271</v>
      </c>
      <c r="E886" s="6" t="s">
        <v>33</v>
      </c>
      <c r="F886" s="6" t="s">
        <v>51</v>
      </c>
      <c r="G886" s="6" t="s">
        <v>52</v>
      </c>
      <c r="H886" s="6" t="s">
        <v>21</v>
      </c>
      <c r="I886" s="8">
        <v>0.5</v>
      </c>
      <c r="J886" s="9">
        <v>2000</v>
      </c>
      <c r="K886" s="10">
        <f t="shared" si="6"/>
        <v>1000</v>
      </c>
      <c r="L886" s="10">
        <f t="shared" si="7"/>
        <v>600.00000000000011</v>
      </c>
      <c r="M886" s="11">
        <v>0.60000000000000009</v>
      </c>
      <c r="O886" s="16"/>
      <c r="P886" s="17"/>
      <c r="Q886" s="12"/>
      <c r="R886" s="13"/>
    </row>
    <row r="887" spans="1:18" ht="15.75" customHeight="1" x14ac:dyDescent="0.35">
      <c r="A887" s="1"/>
      <c r="B887" s="6" t="s">
        <v>31</v>
      </c>
      <c r="C887" s="6">
        <v>1189833</v>
      </c>
      <c r="D887" s="7">
        <v>44271</v>
      </c>
      <c r="E887" s="6" t="s">
        <v>33</v>
      </c>
      <c r="F887" s="6" t="s">
        <v>51</v>
      </c>
      <c r="G887" s="6" t="s">
        <v>52</v>
      </c>
      <c r="H887" s="6" t="s">
        <v>22</v>
      </c>
      <c r="I887" s="8">
        <v>0.45</v>
      </c>
      <c r="J887" s="9">
        <v>4000</v>
      </c>
      <c r="K887" s="10">
        <f t="shared" si="6"/>
        <v>1800</v>
      </c>
      <c r="L887" s="10">
        <f t="shared" si="7"/>
        <v>450</v>
      </c>
      <c r="M887" s="11">
        <v>0.25</v>
      </c>
      <c r="O887" s="16"/>
      <c r="P887" s="17"/>
      <c r="Q887" s="12"/>
      <c r="R887" s="13"/>
    </row>
    <row r="888" spans="1:18" ht="15.75" customHeight="1" x14ac:dyDescent="0.35">
      <c r="A888" s="1"/>
      <c r="B888" s="6" t="s">
        <v>31</v>
      </c>
      <c r="C888" s="6">
        <v>1189833</v>
      </c>
      <c r="D888" s="7">
        <v>44303</v>
      </c>
      <c r="E888" s="6" t="s">
        <v>33</v>
      </c>
      <c r="F888" s="6" t="s">
        <v>51</v>
      </c>
      <c r="G888" s="6" t="s">
        <v>52</v>
      </c>
      <c r="H888" s="6" t="s">
        <v>17</v>
      </c>
      <c r="I888" s="8">
        <v>0.45</v>
      </c>
      <c r="J888" s="9">
        <v>5750</v>
      </c>
      <c r="K888" s="10">
        <f t="shared" si="6"/>
        <v>2587.5</v>
      </c>
      <c r="L888" s="10">
        <f t="shared" si="7"/>
        <v>1164.375</v>
      </c>
      <c r="M888" s="11">
        <v>0.45</v>
      </c>
      <c r="O888" s="16"/>
      <c r="P888" s="17"/>
      <c r="Q888" s="12"/>
      <c r="R888" s="13"/>
    </row>
    <row r="889" spans="1:18" ht="15.75" customHeight="1" x14ac:dyDescent="0.35">
      <c r="A889" s="1"/>
      <c r="B889" s="6" t="s">
        <v>31</v>
      </c>
      <c r="C889" s="6">
        <v>1189833</v>
      </c>
      <c r="D889" s="7">
        <v>44303</v>
      </c>
      <c r="E889" s="6" t="s">
        <v>33</v>
      </c>
      <c r="F889" s="6" t="s">
        <v>51</v>
      </c>
      <c r="G889" s="6" t="s">
        <v>52</v>
      </c>
      <c r="H889" s="6" t="s">
        <v>18</v>
      </c>
      <c r="I889" s="8">
        <v>0.45</v>
      </c>
      <c r="J889" s="9">
        <v>3750</v>
      </c>
      <c r="K889" s="10">
        <f t="shared" si="6"/>
        <v>1687.5</v>
      </c>
      <c r="L889" s="10">
        <f t="shared" si="7"/>
        <v>506.25</v>
      </c>
      <c r="M889" s="11">
        <v>0.3</v>
      </c>
      <c r="O889" s="16"/>
      <c r="P889" s="17"/>
      <c r="Q889" s="12"/>
      <c r="R889" s="13"/>
    </row>
    <row r="890" spans="1:18" ht="15.75" customHeight="1" x14ac:dyDescent="0.35">
      <c r="A890" s="1"/>
      <c r="B890" s="6" t="s">
        <v>31</v>
      </c>
      <c r="C890" s="6">
        <v>1189833</v>
      </c>
      <c r="D890" s="7">
        <v>44303</v>
      </c>
      <c r="E890" s="6" t="s">
        <v>33</v>
      </c>
      <c r="F890" s="6" t="s">
        <v>51</v>
      </c>
      <c r="G890" s="6" t="s">
        <v>52</v>
      </c>
      <c r="H890" s="6" t="s">
        <v>19</v>
      </c>
      <c r="I890" s="8">
        <v>0.45</v>
      </c>
      <c r="J890" s="9">
        <v>4000</v>
      </c>
      <c r="K890" s="10">
        <f t="shared" si="6"/>
        <v>1800</v>
      </c>
      <c r="L890" s="10">
        <f t="shared" si="7"/>
        <v>810</v>
      </c>
      <c r="M890" s="11">
        <v>0.45</v>
      </c>
      <c r="O890" s="16"/>
      <c r="P890" s="17"/>
      <c r="Q890" s="12"/>
      <c r="R890" s="13"/>
    </row>
    <row r="891" spans="1:18" ht="15.75" customHeight="1" x14ac:dyDescent="0.35">
      <c r="A891" s="1"/>
      <c r="B891" s="6" t="s">
        <v>31</v>
      </c>
      <c r="C891" s="6">
        <v>1189833</v>
      </c>
      <c r="D891" s="7">
        <v>44303</v>
      </c>
      <c r="E891" s="6" t="s">
        <v>33</v>
      </c>
      <c r="F891" s="6" t="s">
        <v>51</v>
      </c>
      <c r="G891" s="6" t="s">
        <v>52</v>
      </c>
      <c r="H891" s="6" t="s">
        <v>20</v>
      </c>
      <c r="I891" s="8">
        <v>0.4</v>
      </c>
      <c r="J891" s="9">
        <v>3000</v>
      </c>
      <c r="K891" s="10">
        <f t="shared" si="6"/>
        <v>1200</v>
      </c>
      <c r="L891" s="10">
        <f t="shared" si="7"/>
        <v>479.99999999999994</v>
      </c>
      <c r="M891" s="11">
        <v>0.39999999999999997</v>
      </c>
      <c r="O891" s="16"/>
      <c r="P891" s="17"/>
      <c r="Q891" s="12"/>
      <c r="R891" s="13"/>
    </row>
    <row r="892" spans="1:18" ht="15.75" customHeight="1" x14ac:dyDescent="0.35">
      <c r="A892" s="1"/>
      <c r="B892" s="6" t="s">
        <v>31</v>
      </c>
      <c r="C892" s="6">
        <v>1189833</v>
      </c>
      <c r="D892" s="7">
        <v>44303</v>
      </c>
      <c r="E892" s="6" t="s">
        <v>33</v>
      </c>
      <c r="F892" s="6" t="s">
        <v>51</v>
      </c>
      <c r="G892" s="6" t="s">
        <v>52</v>
      </c>
      <c r="H892" s="6" t="s">
        <v>21</v>
      </c>
      <c r="I892" s="8">
        <v>0.45</v>
      </c>
      <c r="J892" s="9">
        <v>2000</v>
      </c>
      <c r="K892" s="10">
        <f t="shared" si="6"/>
        <v>900</v>
      </c>
      <c r="L892" s="10">
        <f t="shared" si="7"/>
        <v>540.00000000000011</v>
      </c>
      <c r="M892" s="11">
        <v>0.60000000000000009</v>
      </c>
      <c r="O892" s="16"/>
      <c r="P892" s="17"/>
      <c r="Q892" s="12"/>
      <c r="R892" s="13"/>
    </row>
    <row r="893" spans="1:18" ht="15.75" customHeight="1" x14ac:dyDescent="0.35">
      <c r="A893" s="1"/>
      <c r="B893" s="6" t="s">
        <v>31</v>
      </c>
      <c r="C893" s="6">
        <v>1189833</v>
      </c>
      <c r="D893" s="7">
        <v>44303</v>
      </c>
      <c r="E893" s="6" t="s">
        <v>33</v>
      </c>
      <c r="F893" s="6" t="s">
        <v>51</v>
      </c>
      <c r="G893" s="6" t="s">
        <v>52</v>
      </c>
      <c r="H893" s="6" t="s">
        <v>22</v>
      </c>
      <c r="I893" s="8">
        <v>0.6</v>
      </c>
      <c r="J893" s="9">
        <v>3750</v>
      </c>
      <c r="K893" s="10">
        <f t="shared" si="6"/>
        <v>2250</v>
      </c>
      <c r="L893" s="10">
        <f t="shared" si="7"/>
        <v>562.5</v>
      </c>
      <c r="M893" s="11">
        <v>0.25</v>
      </c>
      <c r="O893" s="16"/>
      <c r="P893" s="17"/>
      <c r="Q893" s="12"/>
      <c r="R893" s="13"/>
    </row>
    <row r="894" spans="1:18" ht="15.75" customHeight="1" x14ac:dyDescent="0.35">
      <c r="A894" s="1"/>
      <c r="B894" s="6" t="s">
        <v>31</v>
      </c>
      <c r="C894" s="6">
        <v>1189833</v>
      </c>
      <c r="D894" s="7">
        <v>44334</v>
      </c>
      <c r="E894" s="6" t="s">
        <v>33</v>
      </c>
      <c r="F894" s="6" t="s">
        <v>51</v>
      </c>
      <c r="G894" s="6" t="s">
        <v>52</v>
      </c>
      <c r="H894" s="6" t="s">
        <v>17</v>
      </c>
      <c r="I894" s="8">
        <v>0.4</v>
      </c>
      <c r="J894" s="9">
        <v>5750</v>
      </c>
      <c r="K894" s="10">
        <f t="shared" si="6"/>
        <v>2300</v>
      </c>
      <c r="L894" s="10">
        <f t="shared" si="7"/>
        <v>1035</v>
      </c>
      <c r="M894" s="11">
        <v>0.45</v>
      </c>
      <c r="O894" s="16"/>
      <c r="P894" s="17"/>
      <c r="Q894" s="12"/>
      <c r="R894" s="13"/>
    </row>
    <row r="895" spans="1:18" ht="15.75" customHeight="1" x14ac:dyDescent="0.35">
      <c r="A895" s="1"/>
      <c r="B895" s="6" t="s">
        <v>31</v>
      </c>
      <c r="C895" s="6">
        <v>1189833</v>
      </c>
      <c r="D895" s="7">
        <v>44334</v>
      </c>
      <c r="E895" s="6" t="s">
        <v>33</v>
      </c>
      <c r="F895" s="6" t="s">
        <v>51</v>
      </c>
      <c r="G895" s="6" t="s">
        <v>52</v>
      </c>
      <c r="H895" s="6" t="s">
        <v>18</v>
      </c>
      <c r="I895" s="8">
        <v>0.45</v>
      </c>
      <c r="J895" s="9">
        <v>4250</v>
      </c>
      <c r="K895" s="10">
        <f t="shared" si="6"/>
        <v>1912.5</v>
      </c>
      <c r="L895" s="10">
        <f t="shared" si="7"/>
        <v>573.75</v>
      </c>
      <c r="M895" s="11">
        <v>0.3</v>
      </c>
      <c r="O895" s="16"/>
      <c r="P895" s="17"/>
      <c r="Q895" s="12"/>
      <c r="R895" s="13"/>
    </row>
    <row r="896" spans="1:18" ht="15.75" customHeight="1" x14ac:dyDescent="0.35">
      <c r="A896" s="1"/>
      <c r="B896" s="6" t="s">
        <v>31</v>
      </c>
      <c r="C896" s="6">
        <v>1189833</v>
      </c>
      <c r="D896" s="7">
        <v>44334</v>
      </c>
      <c r="E896" s="6" t="s">
        <v>33</v>
      </c>
      <c r="F896" s="6" t="s">
        <v>51</v>
      </c>
      <c r="G896" s="6" t="s">
        <v>52</v>
      </c>
      <c r="H896" s="6" t="s">
        <v>19</v>
      </c>
      <c r="I896" s="8">
        <v>0.45</v>
      </c>
      <c r="J896" s="9">
        <v>4250</v>
      </c>
      <c r="K896" s="10">
        <f t="shared" si="6"/>
        <v>1912.5</v>
      </c>
      <c r="L896" s="10">
        <f t="shared" si="7"/>
        <v>860.625</v>
      </c>
      <c r="M896" s="11">
        <v>0.45</v>
      </c>
      <c r="O896" s="16"/>
      <c r="P896" s="17"/>
      <c r="Q896" s="12"/>
      <c r="R896" s="13"/>
    </row>
    <row r="897" spans="1:18" ht="15.75" customHeight="1" x14ac:dyDescent="0.35">
      <c r="A897" s="1"/>
      <c r="B897" s="6" t="s">
        <v>31</v>
      </c>
      <c r="C897" s="6">
        <v>1189833</v>
      </c>
      <c r="D897" s="7">
        <v>44334</v>
      </c>
      <c r="E897" s="6" t="s">
        <v>33</v>
      </c>
      <c r="F897" s="6" t="s">
        <v>51</v>
      </c>
      <c r="G897" s="6" t="s">
        <v>52</v>
      </c>
      <c r="H897" s="6" t="s">
        <v>20</v>
      </c>
      <c r="I897" s="8">
        <v>0.4</v>
      </c>
      <c r="J897" s="9">
        <v>3250</v>
      </c>
      <c r="K897" s="10">
        <f t="shared" si="6"/>
        <v>1300</v>
      </c>
      <c r="L897" s="10">
        <f t="shared" si="7"/>
        <v>520</v>
      </c>
      <c r="M897" s="11">
        <v>0.39999999999999997</v>
      </c>
      <c r="O897" s="16"/>
      <c r="P897" s="17"/>
      <c r="Q897" s="12"/>
      <c r="R897" s="13"/>
    </row>
    <row r="898" spans="1:18" ht="15.75" customHeight="1" x14ac:dyDescent="0.35">
      <c r="A898" s="1"/>
      <c r="B898" s="6" t="s">
        <v>31</v>
      </c>
      <c r="C898" s="6">
        <v>1189833</v>
      </c>
      <c r="D898" s="7">
        <v>44334</v>
      </c>
      <c r="E898" s="6" t="s">
        <v>33</v>
      </c>
      <c r="F898" s="6" t="s">
        <v>51</v>
      </c>
      <c r="G898" s="6" t="s">
        <v>52</v>
      </c>
      <c r="H898" s="6" t="s">
        <v>21</v>
      </c>
      <c r="I898" s="8">
        <v>0.45</v>
      </c>
      <c r="J898" s="9">
        <v>2250</v>
      </c>
      <c r="K898" s="10">
        <f t="shared" si="6"/>
        <v>1012.5</v>
      </c>
      <c r="L898" s="10">
        <f t="shared" si="7"/>
        <v>607.50000000000011</v>
      </c>
      <c r="M898" s="11">
        <v>0.60000000000000009</v>
      </c>
      <c r="O898" s="16"/>
      <c r="P898" s="17"/>
      <c r="Q898" s="12"/>
      <c r="R898" s="13"/>
    </row>
    <row r="899" spans="1:18" ht="15.75" customHeight="1" x14ac:dyDescent="0.35">
      <c r="A899" s="1"/>
      <c r="B899" s="6" t="s">
        <v>31</v>
      </c>
      <c r="C899" s="6">
        <v>1189833</v>
      </c>
      <c r="D899" s="7">
        <v>44334</v>
      </c>
      <c r="E899" s="6" t="s">
        <v>33</v>
      </c>
      <c r="F899" s="6" t="s">
        <v>51</v>
      </c>
      <c r="G899" s="6" t="s">
        <v>52</v>
      </c>
      <c r="H899" s="6" t="s">
        <v>22</v>
      </c>
      <c r="I899" s="8">
        <v>0.6</v>
      </c>
      <c r="J899" s="9">
        <v>4000</v>
      </c>
      <c r="K899" s="10">
        <f t="shared" si="6"/>
        <v>2400</v>
      </c>
      <c r="L899" s="10">
        <f t="shared" si="7"/>
        <v>600</v>
      </c>
      <c r="M899" s="11">
        <v>0.25</v>
      </c>
      <c r="O899" s="16"/>
      <c r="P899" s="17"/>
      <c r="Q899" s="12"/>
      <c r="R899" s="13"/>
    </row>
    <row r="900" spans="1:18" ht="15.75" customHeight="1" x14ac:dyDescent="0.35">
      <c r="A900" s="1"/>
      <c r="B900" s="6" t="s">
        <v>31</v>
      </c>
      <c r="C900" s="6">
        <v>1189833</v>
      </c>
      <c r="D900" s="7">
        <v>44364</v>
      </c>
      <c r="E900" s="6" t="s">
        <v>33</v>
      </c>
      <c r="F900" s="6" t="s">
        <v>51</v>
      </c>
      <c r="G900" s="6" t="s">
        <v>52</v>
      </c>
      <c r="H900" s="6" t="s">
        <v>17</v>
      </c>
      <c r="I900" s="8">
        <v>0.4</v>
      </c>
      <c r="J900" s="9">
        <v>6750</v>
      </c>
      <c r="K900" s="10">
        <f t="shared" si="6"/>
        <v>2700</v>
      </c>
      <c r="L900" s="10">
        <f t="shared" si="7"/>
        <v>1215</v>
      </c>
      <c r="M900" s="11">
        <v>0.45</v>
      </c>
      <c r="O900" s="16"/>
      <c r="P900" s="17"/>
      <c r="Q900" s="12"/>
      <c r="R900" s="13"/>
    </row>
    <row r="901" spans="1:18" ht="15.75" customHeight="1" x14ac:dyDescent="0.35">
      <c r="A901" s="1"/>
      <c r="B901" s="6" t="s">
        <v>31</v>
      </c>
      <c r="C901" s="6">
        <v>1189833</v>
      </c>
      <c r="D901" s="7">
        <v>44364</v>
      </c>
      <c r="E901" s="6" t="s">
        <v>33</v>
      </c>
      <c r="F901" s="6" t="s">
        <v>51</v>
      </c>
      <c r="G901" s="6" t="s">
        <v>52</v>
      </c>
      <c r="H901" s="6" t="s">
        <v>18</v>
      </c>
      <c r="I901" s="8">
        <v>0.45</v>
      </c>
      <c r="J901" s="9">
        <v>5250</v>
      </c>
      <c r="K901" s="10">
        <f t="shared" si="6"/>
        <v>2362.5</v>
      </c>
      <c r="L901" s="10">
        <f t="shared" si="7"/>
        <v>708.75</v>
      </c>
      <c r="M901" s="11">
        <v>0.3</v>
      </c>
      <c r="O901" s="16"/>
      <c r="P901" s="17"/>
      <c r="Q901" s="12"/>
      <c r="R901" s="13"/>
    </row>
    <row r="902" spans="1:18" ht="15.75" customHeight="1" x14ac:dyDescent="0.35">
      <c r="A902" s="1"/>
      <c r="B902" s="6" t="s">
        <v>31</v>
      </c>
      <c r="C902" s="6">
        <v>1189833</v>
      </c>
      <c r="D902" s="7">
        <v>44364</v>
      </c>
      <c r="E902" s="6" t="s">
        <v>33</v>
      </c>
      <c r="F902" s="6" t="s">
        <v>51</v>
      </c>
      <c r="G902" s="6" t="s">
        <v>52</v>
      </c>
      <c r="H902" s="6" t="s">
        <v>19</v>
      </c>
      <c r="I902" s="8">
        <v>0.45</v>
      </c>
      <c r="J902" s="9">
        <v>5500</v>
      </c>
      <c r="K902" s="10">
        <f t="shared" si="6"/>
        <v>2475</v>
      </c>
      <c r="L902" s="10">
        <f t="shared" si="7"/>
        <v>1113.75</v>
      </c>
      <c r="M902" s="11">
        <v>0.45</v>
      </c>
      <c r="O902" s="16"/>
      <c r="P902" s="17"/>
      <c r="Q902" s="12"/>
      <c r="R902" s="13"/>
    </row>
    <row r="903" spans="1:18" ht="15.75" customHeight="1" x14ac:dyDescent="0.35">
      <c r="A903" s="1"/>
      <c r="B903" s="6" t="s">
        <v>31</v>
      </c>
      <c r="C903" s="6">
        <v>1189833</v>
      </c>
      <c r="D903" s="7">
        <v>44364</v>
      </c>
      <c r="E903" s="6" t="s">
        <v>33</v>
      </c>
      <c r="F903" s="6" t="s">
        <v>51</v>
      </c>
      <c r="G903" s="6" t="s">
        <v>52</v>
      </c>
      <c r="H903" s="6" t="s">
        <v>20</v>
      </c>
      <c r="I903" s="8">
        <v>0.4</v>
      </c>
      <c r="J903" s="9">
        <v>4250</v>
      </c>
      <c r="K903" s="10">
        <f t="shared" si="6"/>
        <v>1700</v>
      </c>
      <c r="L903" s="10">
        <f t="shared" si="7"/>
        <v>680</v>
      </c>
      <c r="M903" s="11">
        <v>0.39999999999999997</v>
      </c>
      <c r="O903" s="16"/>
      <c r="P903" s="17"/>
      <c r="Q903" s="12"/>
      <c r="R903" s="13"/>
    </row>
    <row r="904" spans="1:18" ht="15.75" customHeight="1" x14ac:dyDescent="0.35">
      <c r="A904" s="1"/>
      <c r="B904" s="6" t="s">
        <v>31</v>
      </c>
      <c r="C904" s="6">
        <v>1189833</v>
      </c>
      <c r="D904" s="7">
        <v>44364</v>
      </c>
      <c r="E904" s="6" t="s">
        <v>33</v>
      </c>
      <c r="F904" s="6" t="s">
        <v>51</v>
      </c>
      <c r="G904" s="6" t="s">
        <v>52</v>
      </c>
      <c r="H904" s="6" t="s">
        <v>21</v>
      </c>
      <c r="I904" s="8">
        <v>0.45</v>
      </c>
      <c r="J904" s="9">
        <v>3000</v>
      </c>
      <c r="K904" s="10">
        <f t="shared" si="6"/>
        <v>1350</v>
      </c>
      <c r="L904" s="10">
        <f t="shared" si="7"/>
        <v>810.00000000000011</v>
      </c>
      <c r="M904" s="11">
        <v>0.60000000000000009</v>
      </c>
      <c r="O904" s="16"/>
      <c r="P904" s="17"/>
      <c r="Q904" s="12"/>
      <c r="R904" s="13"/>
    </row>
    <row r="905" spans="1:18" ht="15.75" customHeight="1" x14ac:dyDescent="0.35">
      <c r="A905" s="1"/>
      <c r="B905" s="6" t="s">
        <v>31</v>
      </c>
      <c r="C905" s="6">
        <v>1189833</v>
      </c>
      <c r="D905" s="7">
        <v>44364</v>
      </c>
      <c r="E905" s="6" t="s">
        <v>33</v>
      </c>
      <c r="F905" s="6" t="s">
        <v>51</v>
      </c>
      <c r="G905" s="6" t="s">
        <v>52</v>
      </c>
      <c r="H905" s="6" t="s">
        <v>22</v>
      </c>
      <c r="I905" s="8">
        <v>0.6</v>
      </c>
      <c r="J905" s="9">
        <v>6000</v>
      </c>
      <c r="K905" s="10">
        <f t="shared" si="6"/>
        <v>3600</v>
      </c>
      <c r="L905" s="10">
        <f t="shared" si="7"/>
        <v>900</v>
      </c>
      <c r="M905" s="11">
        <v>0.25</v>
      </c>
      <c r="O905" s="16"/>
      <c r="P905" s="17"/>
      <c r="Q905" s="12"/>
      <c r="R905" s="13"/>
    </row>
    <row r="906" spans="1:18" ht="15.75" customHeight="1" x14ac:dyDescent="0.35">
      <c r="A906" s="1"/>
      <c r="B906" s="6" t="s">
        <v>31</v>
      </c>
      <c r="C906" s="6">
        <v>1189833</v>
      </c>
      <c r="D906" s="7">
        <v>44393</v>
      </c>
      <c r="E906" s="6" t="s">
        <v>33</v>
      </c>
      <c r="F906" s="6" t="s">
        <v>51</v>
      </c>
      <c r="G906" s="6" t="s">
        <v>52</v>
      </c>
      <c r="H906" s="6" t="s">
        <v>17</v>
      </c>
      <c r="I906" s="8">
        <v>0.4</v>
      </c>
      <c r="J906" s="9">
        <v>7500</v>
      </c>
      <c r="K906" s="10">
        <f t="shared" si="6"/>
        <v>3000</v>
      </c>
      <c r="L906" s="10">
        <f t="shared" si="7"/>
        <v>1350</v>
      </c>
      <c r="M906" s="11">
        <v>0.45</v>
      </c>
      <c r="O906" s="16"/>
      <c r="P906" s="17"/>
      <c r="Q906" s="12"/>
      <c r="R906" s="13"/>
    </row>
    <row r="907" spans="1:18" ht="15.75" customHeight="1" x14ac:dyDescent="0.35">
      <c r="A907" s="1"/>
      <c r="B907" s="6" t="s">
        <v>31</v>
      </c>
      <c r="C907" s="6">
        <v>1189833</v>
      </c>
      <c r="D907" s="7">
        <v>44393</v>
      </c>
      <c r="E907" s="6" t="s">
        <v>33</v>
      </c>
      <c r="F907" s="6" t="s">
        <v>51</v>
      </c>
      <c r="G907" s="6" t="s">
        <v>52</v>
      </c>
      <c r="H907" s="6" t="s">
        <v>18</v>
      </c>
      <c r="I907" s="8">
        <v>0.45</v>
      </c>
      <c r="J907" s="9">
        <v>6000</v>
      </c>
      <c r="K907" s="10">
        <f t="shared" si="6"/>
        <v>2700</v>
      </c>
      <c r="L907" s="10">
        <f t="shared" si="7"/>
        <v>810</v>
      </c>
      <c r="M907" s="11">
        <v>0.3</v>
      </c>
      <c r="O907" s="16"/>
      <c r="P907" s="17"/>
      <c r="Q907" s="12"/>
      <c r="R907" s="13"/>
    </row>
    <row r="908" spans="1:18" ht="15.75" customHeight="1" x14ac:dyDescent="0.35">
      <c r="A908" s="1"/>
      <c r="B908" s="6" t="s">
        <v>31</v>
      </c>
      <c r="C908" s="6">
        <v>1189833</v>
      </c>
      <c r="D908" s="7">
        <v>44393</v>
      </c>
      <c r="E908" s="6" t="s">
        <v>33</v>
      </c>
      <c r="F908" s="6" t="s">
        <v>51</v>
      </c>
      <c r="G908" s="6" t="s">
        <v>52</v>
      </c>
      <c r="H908" s="6" t="s">
        <v>19</v>
      </c>
      <c r="I908" s="8">
        <v>0.45</v>
      </c>
      <c r="J908" s="9">
        <v>5500</v>
      </c>
      <c r="K908" s="10">
        <f t="shared" si="6"/>
        <v>2475</v>
      </c>
      <c r="L908" s="10">
        <f t="shared" si="7"/>
        <v>1113.75</v>
      </c>
      <c r="M908" s="11">
        <v>0.45</v>
      </c>
      <c r="O908" s="16"/>
      <c r="P908" s="17"/>
      <c r="Q908" s="12"/>
      <c r="R908" s="13"/>
    </row>
    <row r="909" spans="1:18" ht="15.75" customHeight="1" x14ac:dyDescent="0.35">
      <c r="A909" s="1"/>
      <c r="B909" s="6" t="s">
        <v>31</v>
      </c>
      <c r="C909" s="6">
        <v>1189833</v>
      </c>
      <c r="D909" s="7">
        <v>44393</v>
      </c>
      <c r="E909" s="6" t="s">
        <v>33</v>
      </c>
      <c r="F909" s="6" t="s">
        <v>51</v>
      </c>
      <c r="G909" s="6" t="s">
        <v>52</v>
      </c>
      <c r="H909" s="6" t="s">
        <v>20</v>
      </c>
      <c r="I909" s="8">
        <v>0.4</v>
      </c>
      <c r="J909" s="9">
        <v>4500</v>
      </c>
      <c r="K909" s="10">
        <f t="shared" si="6"/>
        <v>1800</v>
      </c>
      <c r="L909" s="10">
        <f t="shared" si="7"/>
        <v>719.99999999999989</v>
      </c>
      <c r="M909" s="11">
        <v>0.39999999999999997</v>
      </c>
      <c r="O909" s="16"/>
      <c r="P909" s="17"/>
      <c r="Q909" s="12"/>
      <c r="R909" s="13"/>
    </row>
    <row r="910" spans="1:18" ht="15.75" customHeight="1" x14ac:dyDescent="0.35">
      <c r="A910" s="1"/>
      <c r="B910" s="6" t="s">
        <v>31</v>
      </c>
      <c r="C910" s="6">
        <v>1189833</v>
      </c>
      <c r="D910" s="7">
        <v>44393</v>
      </c>
      <c r="E910" s="6" t="s">
        <v>33</v>
      </c>
      <c r="F910" s="6" t="s">
        <v>51</v>
      </c>
      <c r="G910" s="6" t="s">
        <v>52</v>
      </c>
      <c r="H910" s="6" t="s">
        <v>21</v>
      </c>
      <c r="I910" s="8">
        <v>0.45</v>
      </c>
      <c r="J910" s="9">
        <v>4750</v>
      </c>
      <c r="K910" s="10">
        <f t="shared" si="6"/>
        <v>2137.5</v>
      </c>
      <c r="L910" s="10">
        <f t="shared" si="7"/>
        <v>1282.5000000000002</v>
      </c>
      <c r="M910" s="11">
        <v>0.60000000000000009</v>
      </c>
      <c r="O910" s="16"/>
      <c r="P910" s="17"/>
      <c r="Q910" s="12"/>
      <c r="R910" s="13"/>
    </row>
    <row r="911" spans="1:18" ht="15.75" customHeight="1" x14ac:dyDescent="0.35">
      <c r="A911" s="1"/>
      <c r="B911" s="6" t="s">
        <v>31</v>
      </c>
      <c r="C911" s="6">
        <v>1189833</v>
      </c>
      <c r="D911" s="7">
        <v>44393</v>
      </c>
      <c r="E911" s="6" t="s">
        <v>33</v>
      </c>
      <c r="F911" s="6" t="s">
        <v>51</v>
      </c>
      <c r="G911" s="6" t="s">
        <v>52</v>
      </c>
      <c r="H911" s="6" t="s">
        <v>22</v>
      </c>
      <c r="I911" s="8">
        <v>0.6</v>
      </c>
      <c r="J911" s="9">
        <v>4750</v>
      </c>
      <c r="K911" s="10">
        <f t="shared" si="6"/>
        <v>2850</v>
      </c>
      <c r="L911" s="10">
        <f t="shared" si="7"/>
        <v>712.5</v>
      </c>
      <c r="M911" s="11">
        <v>0.25</v>
      </c>
      <c r="O911" s="16"/>
      <c r="P911" s="17"/>
      <c r="Q911" s="12"/>
      <c r="R911" s="13"/>
    </row>
    <row r="912" spans="1:18" ht="15.75" customHeight="1" x14ac:dyDescent="0.35">
      <c r="A912" s="1"/>
      <c r="B912" s="6" t="s">
        <v>31</v>
      </c>
      <c r="C912" s="6">
        <v>1189833</v>
      </c>
      <c r="D912" s="7">
        <v>44425</v>
      </c>
      <c r="E912" s="6" t="s">
        <v>33</v>
      </c>
      <c r="F912" s="6" t="s">
        <v>51</v>
      </c>
      <c r="G912" s="6" t="s">
        <v>52</v>
      </c>
      <c r="H912" s="6" t="s">
        <v>17</v>
      </c>
      <c r="I912" s="8">
        <v>0.45</v>
      </c>
      <c r="J912" s="9">
        <v>6750</v>
      </c>
      <c r="K912" s="10">
        <f t="shared" si="6"/>
        <v>3037.5</v>
      </c>
      <c r="L912" s="10">
        <f t="shared" si="7"/>
        <v>1366.875</v>
      </c>
      <c r="M912" s="11">
        <v>0.45</v>
      </c>
      <c r="O912" s="16"/>
      <c r="P912" s="17"/>
      <c r="Q912" s="12"/>
      <c r="R912" s="13"/>
    </row>
    <row r="913" spans="1:18" ht="15.75" customHeight="1" x14ac:dyDescent="0.35">
      <c r="A913" s="1"/>
      <c r="B913" s="6" t="s">
        <v>31</v>
      </c>
      <c r="C913" s="6">
        <v>1189833</v>
      </c>
      <c r="D913" s="7">
        <v>44425</v>
      </c>
      <c r="E913" s="6" t="s">
        <v>33</v>
      </c>
      <c r="F913" s="6" t="s">
        <v>51</v>
      </c>
      <c r="G913" s="6" t="s">
        <v>52</v>
      </c>
      <c r="H913" s="6" t="s">
        <v>18</v>
      </c>
      <c r="I913" s="8">
        <v>0.55000000000000004</v>
      </c>
      <c r="J913" s="9">
        <v>6250</v>
      </c>
      <c r="K913" s="10">
        <f t="shared" si="6"/>
        <v>3437.5000000000005</v>
      </c>
      <c r="L913" s="10">
        <f t="shared" si="7"/>
        <v>1031.25</v>
      </c>
      <c r="M913" s="11">
        <v>0.3</v>
      </c>
      <c r="O913" s="16"/>
      <c r="P913" s="17"/>
      <c r="Q913" s="12"/>
      <c r="R913" s="13"/>
    </row>
    <row r="914" spans="1:18" ht="15.75" customHeight="1" x14ac:dyDescent="0.35">
      <c r="A914" s="1"/>
      <c r="B914" s="6" t="s">
        <v>31</v>
      </c>
      <c r="C914" s="6">
        <v>1189833</v>
      </c>
      <c r="D914" s="7">
        <v>44425</v>
      </c>
      <c r="E914" s="6" t="s">
        <v>33</v>
      </c>
      <c r="F914" s="6" t="s">
        <v>51</v>
      </c>
      <c r="G914" s="6" t="s">
        <v>52</v>
      </c>
      <c r="H914" s="6" t="s">
        <v>19</v>
      </c>
      <c r="I914" s="8">
        <v>0.5</v>
      </c>
      <c r="J914" s="9">
        <v>5000</v>
      </c>
      <c r="K914" s="10">
        <f t="shared" si="6"/>
        <v>2500</v>
      </c>
      <c r="L914" s="10">
        <f t="shared" si="7"/>
        <v>1125</v>
      </c>
      <c r="M914" s="11">
        <v>0.45</v>
      </c>
      <c r="O914" s="16"/>
      <c r="P914" s="17"/>
      <c r="Q914" s="12"/>
      <c r="R914" s="13"/>
    </row>
    <row r="915" spans="1:18" ht="15.75" customHeight="1" x14ac:dyDescent="0.35">
      <c r="A915" s="1"/>
      <c r="B915" s="6" t="s">
        <v>31</v>
      </c>
      <c r="C915" s="6">
        <v>1189833</v>
      </c>
      <c r="D915" s="7">
        <v>44425</v>
      </c>
      <c r="E915" s="6" t="s">
        <v>33</v>
      </c>
      <c r="F915" s="6" t="s">
        <v>51</v>
      </c>
      <c r="G915" s="6" t="s">
        <v>52</v>
      </c>
      <c r="H915" s="6" t="s">
        <v>20</v>
      </c>
      <c r="I915" s="8">
        <v>0.45</v>
      </c>
      <c r="J915" s="9">
        <v>4250</v>
      </c>
      <c r="K915" s="10">
        <f t="shared" si="6"/>
        <v>1912.5</v>
      </c>
      <c r="L915" s="10">
        <f t="shared" si="7"/>
        <v>764.99999999999989</v>
      </c>
      <c r="M915" s="11">
        <v>0.39999999999999997</v>
      </c>
      <c r="O915" s="16"/>
      <c r="P915" s="17"/>
      <c r="Q915" s="12"/>
      <c r="R915" s="13"/>
    </row>
    <row r="916" spans="1:18" ht="15.75" customHeight="1" x14ac:dyDescent="0.35">
      <c r="A916" s="1"/>
      <c r="B916" s="6" t="s">
        <v>31</v>
      </c>
      <c r="C916" s="6">
        <v>1189833</v>
      </c>
      <c r="D916" s="7">
        <v>44425</v>
      </c>
      <c r="E916" s="6" t="s">
        <v>33</v>
      </c>
      <c r="F916" s="6" t="s">
        <v>51</v>
      </c>
      <c r="G916" s="6" t="s">
        <v>52</v>
      </c>
      <c r="H916" s="6" t="s">
        <v>21</v>
      </c>
      <c r="I916" s="8">
        <v>0.54999999999999993</v>
      </c>
      <c r="J916" s="9">
        <v>4250</v>
      </c>
      <c r="K916" s="10">
        <f t="shared" si="6"/>
        <v>2337.4999999999995</v>
      </c>
      <c r="L916" s="10">
        <f t="shared" si="7"/>
        <v>1402.5</v>
      </c>
      <c r="M916" s="11">
        <v>0.60000000000000009</v>
      </c>
      <c r="O916" s="16"/>
      <c r="P916" s="17"/>
      <c r="Q916" s="12"/>
      <c r="R916" s="13"/>
    </row>
    <row r="917" spans="1:18" ht="15.75" customHeight="1" x14ac:dyDescent="0.35">
      <c r="A917" s="1"/>
      <c r="B917" s="6" t="s">
        <v>31</v>
      </c>
      <c r="C917" s="6">
        <v>1189833</v>
      </c>
      <c r="D917" s="7">
        <v>44425</v>
      </c>
      <c r="E917" s="6" t="s">
        <v>33</v>
      </c>
      <c r="F917" s="6" t="s">
        <v>51</v>
      </c>
      <c r="G917" s="6" t="s">
        <v>52</v>
      </c>
      <c r="H917" s="6" t="s">
        <v>22</v>
      </c>
      <c r="I917" s="8">
        <v>0.6</v>
      </c>
      <c r="J917" s="9">
        <v>4000</v>
      </c>
      <c r="K917" s="10">
        <f t="shared" si="6"/>
        <v>2400</v>
      </c>
      <c r="L917" s="10">
        <f t="shared" si="7"/>
        <v>600</v>
      </c>
      <c r="M917" s="11">
        <v>0.25</v>
      </c>
      <c r="O917" s="16"/>
      <c r="P917" s="17"/>
      <c r="Q917" s="12"/>
      <c r="R917" s="13"/>
    </row>
    <row r="918" spans="1:18" ht="15.75" customHeight="1" x14ac:dyDescent="0.35">
      <c r="A918" s="1"/>
      <c r="B918" s="6" t="s">
        <v>31</v>
      </c>
      <c r="C918" s="6">
        <v>1189833</v>
      </c>
      <c r="D918" s="7">
        <v>44457</v>
      </c>
      <c r="E918" s="6" t="s">
        <v>33</v>
      </c>
      <c r="F918" s="6" t="s">
        <v>51</v>
      </c>
      <c r="G918" s="6" t="s">
        <v>52</v>
      </c>
      <c r="H918" s="6" t="s">
        <v>17</v>
      </c>
      <c r="I918" s="8">
        <v>0.45</v>
      </c>
      <c r="J918" s="9">
        <v>6000</v>
      </c>
      <c r="K918" s="10">
        <f t="shared" si="6"/>
        <v>2700</v>
      </c>
      <c r="L918" s="10">
        <f t="shared" si="7"/>
        <v>1215</v>
      </c>
      <c r="M918" s="11">
        <v>0.45</v>
      </c>
      <c r="O918" s="16"/>
      <c r="P918" s="17"/>
      <c r="Q918" s="12"/>
      <c r="R918" s="13"/>
    </row>
    <row r="919" spans="1:18" ht="15.75" customHeight="1" x14ac:dyDescent="0.35">
      <c r="A919" s="1"/>
      <c r="B919" s="6" t="s">
        <v>31</v>
      </c>
      <c r="C919" s="6">
        <v>1189833</v>
      </c>
      <c r="D919" s="7">
        <v>44457</v>
      </c>
      <c r="E919" s="6" t="s">
        <v>33</v>
      </c>
      <c r="F919" s="6" t="s">
        <v>51</v>
      </c>
      <c r="G919" s="6" t="s">
        <v>52</v>
      </c>
      <c r="H919" s="6" t="s">
        <v>18</v>
      </c>
      <c r="I919" s="8">
        <v>0.5</v>
      </c>
      <c r="J919" s="9">
        <v>6000</v>
      </c>
      <c r="K919" s="10">
        <f t="shared" si="6"/>
        <v>3000</v>
      </c>
      <c r="L919" s="10">
        <f t="shared" si="7"/>
        <v>900</v>
      </c>
      <c r="M919" s="11">
        <v>0.3</v>
      </c>
      <c r="O919" s="16"/>
      <c r="P919" s="17"/>
      <c r="Q919" s="12"/>
      <c r="R919" s="13"/>
    </row>
    <row r="920" spans="1:18" ht="15.75" customHeight="1" x14ac:dyDescent="0.35">
      <c r="A920" s="1"/>
      <c r="B920" s="6" t="s">
        <v>31</v>
      </c>
      <c r="C920" s="6">
        <v>1189833</v>
      </c>
      <c r="D920" s="7">
        <v>44457</v>
      </c>
      <c r="E920" s="6" t="s">
        <v>33</v>
      </c>
      <c r="F920" s="6" t="s">
        <v>51</v>
      </c>
      <c r="G920" s="6" t="s">
        <v>52</v>
      </c>
      <c r="H920" s="6" t="s">
        <v>19</v>
      </c>
      <c r="I920" s="8">
        <v>0.45</v>
      </c>
      <c r="J920" s="9">
        <v>4500</v>
      </c>
      <c r="K920" s="10">
        <f t="shared" si="6"/>
        <v>2025</v>
      </c>
      <c r="L920" s="10">
        <f t="shared" si="7"/>
        <v>911.25</v>
      </c>
      <c r="M920" s="11">
        <v>0.45</v>
      </c>
      <c r="O920" s="16"/>
      <c r="P920" s="17"/>
      <c r="Q920" s="12"/>
      <c r="R920" s="13"/>
    </row>
    <row r="921" spans="1:18" ht="15.75" customHeight="1" x14ac:dyDescent="0.35">
      <c r="A921" s="1"/>
      <c r="B921" s="6" t="s">
        <v>31</v>
      </c>
      <c r="C921" s="6">
        <v>1189833</v>
      </c>
      <c r="D921" s="7">
        <v>44457</v>
      </c>
      <c r="E921" s="6" t="s">
        <v>33</v>
      </c>
      <c r="F921" s="6" t="s">
        <v>51</v>
      </c>
      <c r="G921" s="6" t="s">
        <v>52</v>
      </c>
      <c r="H921" s="6" t="s">
        <v>20</v>
      </c>
      <c r="I921" s="8">
        <v>0.45</v>
      </c>
      <c r="J921" s="9">
        <v>4000</v>
      </c>
      <c r="K921" s="10">
        <f t="shared" si="6"/>
        <v>1800</v>
      </c>
      <c r="L921" s="10">
        <f t="shared" si="7"/>
        <v>719.99999999999989</v>
      </c>
      <c r="M921" s="11">
        <v>0.39999999999999997</v>
      </c>
      <c r="O921" s="16"/>
      <c r="P921" s="17"/>
      <c r="Q921" s="12"/>
      <c r="R921" s="13"/>
    </row>
    <row r="922" spans="1:18" ht="15.75" customHeight="1" x14ac:dyDescent="0.35">
      <c r="A922" s="1"/>
      <c r="B922" s="6" t="s">
        <v>31</v>
      </c>
      <c r="C922" s="6">
        <v>1189833</v>
      </c>
      <c r="D922" s="7">
        <v>44457</v>
      </c>
      <c r="E922" s="6" t="s">
        <v>33</v>
      </c>
      <c r="F922" s="6" t="s">
        <v>51</v>
      </c>
      <c r="G922" s="6" t="s">
        <v>52</v>
      </c>
      <c r="H922" s="6" t="s">
        <v>21</v>
      </c>
      <c r="I922" s="8">
        <v>0.54999999999999993</v>
      </c>
      <c r="J922" s="9">
        <v>4000</v>
      </c>
      <c r="K922" s="10">
        <f t="shared" si="6"/>
        <v>2199.9999999999995</v>
      </c>
      <c r="L922" s="10">
        <f t="shared" si="7"/>
        <v>1320</v>
      </c>
      <c r="M922" s="11">
        <v>0.60000000000000009</v>
      </c>
      <c r="O922" s="16"/>
      <c r="P922" s="17"/>
      <c r="Q922" s="12"/>
      <c r="R922" s="13"/>
    </row>
    <row r="923" spans="1:18" ht="15.75" customHeight="1" x14ac:dyDescent="0.35">
      <c r="A923" s="1"/>
      <c r="B923" s="6" t="s">
        <v>31</v>
      </c>
      <c r="C923" s="6">
        <v>1189833</v>
      </c>
      <c r="D923" s="7">
        <v>44457</v>
      </c>
      <c r="E923" s="6" t="s">
        <v>33</v>
      </c>
      <c r="F923" s="6" t="s">
        <v>51</v>
      </c>
      <c r="G923" s="6" t="s">
        <v>52</v>
      </c>
      <c r="H923" s="6" t="s">
        <v>22</v>
      </c>
      <c r="I923" s="8">
        <v>0.6</v>
      </c>
      <c r="J923" s="9">
        <v>4500</v>
      </c>
      <c r="K923" s="10">
        <f t="shared" si="6"/>
        <v>2700</v>
      </c>
      <c r="L923" s="10">
        <f t="shared" si="7"/>
        <v>675</v>
      </c>
      <c r="M923" s="11">
        <v>0.25</v>
      </c>
      <c r="O923" s="16"/>
      <c r="P923" s="17"/>
      <c r="Q923" s="12"/>
      <c r="R923" s="13"/>
    </row>
    <row r="924" spans="1:18" ht="15.75" customHeight="1" x14ac:dyDescent="0.35">
      <c r="A924" s="1"/>
      <c r="B924" s="6" t="s">
        <v>31</v>
      </c>
      <c r="C924" s="6">
        <v>1189833</v>
      </c>
      <c r="D924" s="7">
        <v>44486</v>
      </c>
      <c r="E924" s="6" t="s">
        <v>33</v>
      </c>
      <c r="F924" s="6" t="s">
        <v>51</v>
      </c>
      <c r="G924" s="6" t="s">
        <v>52</v>
      </c>
      <c r="H924" s="6" t="s">
        <v>17</v>
      </c>
      <c r="I924" s="8">
        <v>0.45</v>
      </c>
      <c r="J924" s="9">
        <v>5500</v>
      </c>
      <c r="K924" s="10">
        <f t="shared" si="6"/>
        <v>2475</v>
      </c>
      <c r="L924" s="10">
        <f t="shared" si="7"/>
        <v>1113.75</v>
      </c>
      <c r="M924" s="11">
        <v>0.45</v>
      </c>
      <c r="O924" s="16"/>
      <c r="P924" s="17"/>
      <c r="Q924" s="12"/>
      <c r="R924" s="13"/>
    </row>
    <row r="925" spans="1:18" ht="15.75" customHeight="1" x14ac:dyDescent="0.35">
      <c r="A925" s="1"/>
      <c r="B925" s="6" t="s">
        <v>31</v>
      </c>
      <c r="C925" s="6">
        <v>1189833</v>
      </c>
      <c r="D925" s="7">
        <v>44486</v>
      </c>
      <c r="E925" s="6" t="s">
        <v>33</v>
      </c>
      <c r="F925" s="6" t="s">
        <v>51</v>
      </c>
      <c r="G925" s="6" t="s">
        <v>52</v>
      </c>
      <c r="H925" s="6" t="s">
        <v>18</v>
      </c>
      <c r="I925" s="8">
        <v>0.5</v>
      </c>
      <c r="J925" s="9">
        <v>5500</v>
      </c>
      <c r="K925" s="10">
        <f t="shared" si="6"/>
        <v>2750</v>
      </c>
      <c r="L925" s="10">
        <f t="shared" si="7"/>
        <v>825</v>
      </c>
      <c r="M925" s="11">
        <v>0.3</v>
      </c>
      <c r="O925" s="16"/>
      <c r="P925" s="17"/>
      <c r="Q925" s="12"/>
      <c r="R925" s="13"/>
    </row>
    <row r="926" spans="1:18" ht="15.75" customHeight="1" x14ac:dyDescent="0.35">
      <c r="A926" s="1"/>
      <c r="B926" s="6" t="s">
        <v>31</v>
      </c>
      <c r="C926" s="6">
        <v>1189833</v>
      </c>
      <c r="D926" s="7">
        <v>44486</v>
      </c>
      <c r="E926" s="6" t="s">
        <v>33</v>
      </c>
      <c r="F926" s="6" t="s">
        <v>51</v>
      </c>
      <c r="G926" s="6" t="s">
        <v>52</v>
      </c>
      <c r="H926" s="6" t="s">
        <v>19</v>
      </c>
      <c r="I926" s="8">
        <v>0.45</v>
      </c>
      <c r="J926" s="9">
        <v>4000</v>
      </c>
      <c r="K926" s="10">
        <f t="shared" si="6"/>
        <v>1800</v>
      </c>
      <c r="L926" s="10">
        <f t="shared" si="7"/>
        <v>810</v>
      </c>
      <c r="M926" s="11">
        <v>0.45</v>
      </c>
      <c r="O926" s="16"/>
      <c r="P926" s="17"/>
      <c r="Q926" s="12"/>
      <c r="R926" s="13"/>
    </row>
    <row r="927" spans="1:18" ht="15.75" customHeight="1" x14ac:dyDescent="0.35">
      <c r="A927" s="1"/>
      <c r="B927" s="6" t="s">
        <v>31</v>
      </c>
      <c r="C927" s="6">
        <v>1189833</v>
      </c>
      <c r="D927" s="7">
        <v>44486</v>
      </c>
      <c r="E927" s="6" t="s">
        <v>33</v>
      </c>
      <c r="F927" s="6" t="s">
        <v>51</v>
      </c>
      <c r="G927" s="6" t="s">
        <v>52</v>
      </c>
      <c r="H927" s="6" t="s">
        <v>20</v>
      </c>
      <c r="I927" s="8">
        <v>0.45</v>
      </c>
      <c r="J927" s="9">
        <v>3750</v>
      </c>
      <c r="K927" s="10">
        <f t="shared" si="6"/>
        <v>1687.5</v>
      </c>
      <c r="L927" s="10">
        <f t="shared" si="7"/>
        <v>675</v>
      </c>
      <c r="M927" s="11">
        <v>0.39999999999999997</v>
      </c>
      <c r="O927" s="16"/>
      <c r="P927" s="17"/>
      <c r="Q927" s="12"/>
      <c r="R927" s="13"/>
    </row>
    <row r="928" spans="1:18" ht="15.75" customHeight="1" x14ac:dyDescent="0.35">
      <c r="A928" s="1"/>
      <c r="B928" s="6" t="s">
        <v>31</v>
      </c>
      <c r="C928" s="6">
        <v>1189833</v>
      </c>
      <c r="D928" s="7">
        <v>44486</v>
      </c>
      <c r="E928" s="6" t="s">
        <v>33</v>
      </c>
      <c r="F928" s="6" t="s">
        <v>51</v>
      </c>
      <c r="G928" s="6" t="s">
        <v>52</v>
      </c>
      <c r="H928" s="6" t="s">
        <v>21</v>
      </c>
      <c r="I928" s="8">
        <v>0.54999999999999993</v>
      </c>
      <c r="J928" s="9">
        <v>3500</v>
      </c>
      <c r="K928" s="10">
        <f t="shared" si="6"/>
        <v>1924.9999999999998</v>
      </c>
      <c r="L928" s="10">
        <f t="shared" si="7"/>
        <v>1155</v>
      </c>
      <c r="M928" s="11">
        <v>0.60000000000000009</v>
      </c>
      <c r="O928" s="16"/>
      <c r="P928" s="17"/>
      <c r="Q928" s="12"/>
      <c r="R928" s="13"/>
    </row>
    <row r="929" spans="1:18" ht="15.75" customHeight="1" x14ac:dyDescent="0.35">
      <c r="A929" s="1"/>
      <c r="B929" s="6" t="s">
        <v>31</v>
      </c>
      <c r="C929" s="6">
        <v>1189833</v>
      </c>
      <c r="D929" s="7">
        <v>44486</v>
      </c>
      <c r="E929" s="6" t="s">
        <v>33</v>
      </c>
      <c r="F929" s="6" t="s">
        <v>51</v>
      </c>
      <c r="G929" s="6" t="s">
        <v>52</v>
      </c>
      <c r="H929" s="6" t="s">
        <v>22</v>
      </c>
      <c r="I929" s="8">
        <v>0.6</v>
      </c>
      <c r="J929" s="9">
        <v>4000</v>
      </c>
      <c r="K929" s="10">
        <f t="shared" si="6"/>
        <v>2400</v>
      </c>
      <c r="L929" s="10">
        <f t="shared" si="7"/>
        <v>600</v>
      </c>
      <c r="M929" s="11">
        <v>0.25</v>
      </c>
      <c r="O929" s="16"/>
      <c r="P929" s="17"/>
      <c r="Q929" s="12"/>
      <c r="R929" s="13"/>
    </row>
    <row r="930" spans="1:18" ht="15.75" customHeight="1" x14ac:dyDescent="0.35">
      <c r="A930" s="1"/>
      <c r="B930" s="6" t="s">
        <v>31</v>
      </c>
      <c r="C930" s="6">
        <v>1189833</v>
      </c>
      <c r="D930" s="7">
        <v>44517</v>
      </c>
      <c r="E930" s="6" t="s">
        <v>33</v>
      </c>
      <c r="F930" s="6" t="s">
        <v>51</v>
      </c>
      <c r="G930" s="6" t="s">
        <v>52</v>
      </c>
      <c r="H930" s="6" t="s">
        <v>17</v>
      </c>
      <c r="I930" s="8">
        <v>0.4</v>
      </c>
      <c r="J930" s="9">
        <v>5750</v>
      </c>
      <c r="K930" s="10">
        <f t="shared" si="6"/>
        <v>2300</v>
      </c>
      <c r="L930" s="10">
        <f t="shared" si="7"/>
        <v>1035</v>
      </c>
      <c r="M930" s="11">
        <v>0.45</v>
      </c>
      <c r="O930" s="16"/>
      <c r="P930" s="17"/>
      <c r="Q930" s="12"/>
      <c r="R930" s="13"/>
    </row>
    <row r="931" spans="1:18" ht="15.75" customHeight="1" x14ac:dyDescent="0.35">
      <c r="A931" s="1"/>
      <c r="B931" s="6" t="s">
        <v>31</v>
      </c>
      <c r="C931" s="6">
        <v>1189833</v>
      </c>
      <c r="D931" s="7">
        <v>44517</v>
      </c>
      <c r="E931" s="6" t="s">
        <v>33</v>
      </c>
      <c r="F931" s="6" t="s">
        <v>51</v>
      </c>
      <c r="G931" s="6" t="s">
        <v>52</v>
      </c>
      <c r="H931" s="6" t="s">
        <v>18</v>
      </c>
      <c r="I931" s="8">
        <v>0.45000000000000007</v>
      </c>
      <c r="J931" s="9">
        <v>5750</v>
      </c>
      <c r="K931" s="10">
        <f t="shared" si="6"/>
        <v>2587.5000000000005</v>
      </c>
      <c r="L931" s="10">
        <f t="shared" si="7"/>
        <v>776.25000000000011</v>
      </c>
      <c r="M931" s="11">
        <v>0.3</v>
      </c>
      <c r="O931" s="16"/>
      <c r="P931" s="17"/>
      <c r="Q931" s="12"/>
      <c r="R931" s="13"/>
    </row>
    <row r="932" spans="1:18" ht="15.75" customHeight="1" x14ac:dyDescent="0.35">
      <c r="A932" s="1"/>
      <c r="B932" s="6" t="s">
        <v>31</v>
      </c>
      <c r="C932" s="6">
        <v>1189833</v>
      </c>
      <c r="D932" s="7">
        <v>44517</v>
      </c>
      <c r="E932" s="6" t="s">
        <v>33</v>
      </c>
      <c r="F932" s="6" t="s">
        <v>51</v>
      </c>
      <c r="G932" s="6" t="s">
        <v>52</v>
      </c>
      <c r="H932" s="6" t="s">
        <v>19</v>
      </c>
      <c r="I932" s="8">
        <v>0.4</v>
      </c>
      <c r="J932" s="9">
        <v>4250</v>
      </c>
      <c r="K932" s="10">
        <f t="shared" si="6"/>
        <v>1700</v>
      </c>
      <c r="L932" s="10">
        <f t="shared" si="7"/>
        <v>765</v>
      </c>
      <c r="M932" s="11">
        <v>0.45</v>
      </c>
      <c r="O932" s="16"/>
      <c r="P932" s="17"/>
      <c r="Q932" s="12"/>
      <c r="R932" s="13"/>
    </row>
    <row r="933" spans="1:18" ht="15.75" customHeight="1" x14ac:dyDescent="0.35">
      <c r="A933" s="1"/>
      <c r="B933" s="6" t="s">
        <v>31</v>
      </c>
      <c r="C933" s="6">
        <v>1189833</v>
      </c>
      <c r="D933" s="7">
        <v>44517</v>
      </c>
      <c r="E933" s="6" t="s">
        <v>33</v>
      </c>
      <c r="F933" s="6" t="s">
        <v>51</v>
      </c>
      <c r="G933" s="6" t="s">
        <v>52</v>
      </c>
      <c r="H933" s="6" t="s">
        <v>20</v>
      </c>
      <c r="I933" s="8">
        <v>0.4</v>
      </c>
      <c r="J933" s="9">
        <v>4250</v>
      </c>
      <c r="K933" s="10">
        <f t="shared" si="6"/>
        <v>1700</v>
      </c>
      <c r="L933" s="10">
        <f t="shared" si="7"/>
        <v>680</v>
      </c>
      <c r="M933" s="11">
        <v>0.39999999999999997</v>
      </c>
      <c r="O933" s="16"/>
      <c r="P933" s="17"/>
      <c r="Q933" s="12"/>
      <c r="R933" s="13"/>
    </row>
    <row r="934" spans="1:18" ht="15.75" customHeight="1" x14ac:dyDescent="0.35">
      <c r="A934" s="1"/>
      <c r="B934" s="6" t="s">
        <v>31</v>
      </c>
      <c r="C934" s="6">
        <v>1189833</v>
      </c>
      <c r="D934" s="7">
        <v>44517</v>
      </c>
      <c r="E934" s="6" t="s">
        <v>33</v>
      </c>
      <c r="F934" s="6" t="s">
        <v>51</v>
      </c>
      <c r="G934" s="6" t="s">
        <v>52</v>
      </c>
      <c r="H934" s="6" t="s">
        <v>21</v>
      </c>
      <c r="I934" s="8">
        <v>0.54999999999999993</v>
      </c>
      <c r="J934" s="9">
        <v>3750</v>
      </c>
      <c r="K934" s="10">
        <f t="shared" si="6"/>
        <v>2062.4999999999995</v>
      </c>
      <c r="L934" s="10">
        <f t="shared" si="7"/>
        <v>1237.5</v>
      </c>
      <c r="M934" s="11">
        <v>0.60000000000000009</v>
      </c>
      <c r="O934" s="16"/>
      <c r="P934" s="17"/>
      <c r="Q934" s="12"/>
      <c r="R934" s="13"/>
    </row>
    <row r="935" spans="1:18" ht="15.75" customHeight="1" x14ac:dyDescent="0.35">
      <c r="A935" s="1"/>
      <c r="B935" s="6" t="s">
        <v>31</v>
      </c>
      <c r="C935" s="6">
        <v>1189833</v>
      </c>
      <c r="D935" s="7">
        <v>44517</v>
      </c>
      <c r="E935" s="6" t="s">
        <v>33</v>
      </c>
      <c r="F935" s="6" t="s">
        <v>51</v>
      </c>
      <c r="G935" s="6" t="s">
        <v>52</v>
      </c>
      <c r="H935" s="6" t="s">
        <v>22</v>
      </c>
      <c r="I935" s="8">
        <v>0.6</v>
      </c>
      <c r="J935" s="9">
        <v>4750</v>
      </c>
      <c r="K935" s="10">
        <f t="shared" si="6"/>
        <v>2850</v>
      </c>
      <c r="L935" s="10">
        <f t="shared" si="7"/>
        <v>712.5</v>
      </c>
      <c r="M935" s="11">
        <v>0.25</v>
      </c>
      <c r="O935" s="16"/>
      <c r="P935" s="17"/>
      <c r="Q935" s="12"/>
      <c r="R935" s="13"/>
    </row>
    <row r="936" spans="1:18" ht="15.75" customHeight="1" x14ac:dyDescent="0.35">
      <c r="A936" s="1"/>
      <c r="B936" s="6" t="s">
        <v>31</v>
      </c>
      <c r="C936" s="6">
        <v>1189833</v>
      </c>
      <c r="D936" s="7">
        <v>44546</v>
      </c>
      <c r="E936" s="6" t="s">
        <v>33</v>
      </c>
      <c r="F936" s="6" t="s">
        <v>51</v>
      </c>
      <c r="G936" s="6" t="s">
        <v>52</v>
      </c>
      <c r="H936" s="6" t="s">
        <v>17</v>
      </c>
      <c r="I936" s="8">
        <v>0.45</v>
      </c>
      <c r="J936" s="9">
        <v>6750</v>
      </c>
      <c r="K936" s="10">
        <f t="shared" si="6"/>
        <v>3037.5</v>
      </c>
      <c r="L936" s="10">
        <f t="shared" si="7"/>
        <v>1366.875</v>
      </c>
      <c r="M936" s="11">
        <v>0.45</v>
      </c>
      <c r="O936" s="16"/>
      <c r="P936" s="17"/>
      <c r="Q936" s="12"/>
      <c r="R936" s="13"/>
    </row>
    <row r="937" spans="1:18" ht="15.75" customHeight="1" x14ac:dyDescent="0.35">
      <c r="A937" s="1"/>
      <c r="B937" s="6" t="s">
        <v>31</v>
      </c>
      <c r="C937" s="6">
        <v>1189833</v>
      </c>
      <c r="D937" s="7">
        <v>44546</v>
      </c>
      <c r="E937" s="6" t="s">
        <v>33</v>
      </c>
      <c r="F937" s="6" t="s">
        <v>51</v>
      </c>
      <c r="G937" s="6" t="s">
        <v>52</v>
      </c>
      <c r="H937" s="6" t="s">
        <v>18</v>
      </c>
      <c r="I937" s="8">
        <v>0.5</v>
      </c>
      <c r="J937" s="9">
        <v>6750</v>
      </c>
      <c r="K937" s="10">
        <f t="shared" si="6"/>
        <v>3375</v>
      </c>
      <c r="L937" s="10">
        <f t="shared" si="7"/>
        <v>1012.5</v>
      </c>
      <c r="M937" s="11">
        <v>0.3</v>
      </c>
      <c r="O937" s="16"/>
      <c r="P937" s="17"/>
      <c r="Q937" s="12"/>
      <c r="R937" s="13"/>
    </row>
    <row r="938" spans="1:18" ht="15.75" customHeight="1" x14ac:dyDescent="0.35">
      <c r="A938" s="1"/>
      <c r="B938" s="6" t="s">
        <v>31</v>
      </c>
      <c r="C938" s="6">
        <v>1189833</v>
      </c>
      <c r="D938" s="7">
        <v>44546</v>
      </c>
      <c r="E938" s="6" t="s">
        <v>33</v>
      </c>
      <c r="F938" s="6" t="s">
        <v>51</v>
      </c>
      <c r="G938" s="6" t="s">
        <v>52</v>
      </c>
      <c r="H938" s="6" t="s">
        <v>19</v>
      </c>
      <c r="I938" s="8">
        <v>0.45</v>
      </c>
      <c r="J938" s="9">
        <v>4750</v>
      </c>
      <c r="K938" s="10">
        <f t="shared" si="6"/>
        <v>2137.5</v>
      </c>
      <c r="L938" s="10">
        <f t="shared" si="7"/>
        <v>961.875</v>
      </c>
      <c r="M938" s="11">
        <v>0.45</v>
      </c>
      <c r="O938" s="16"/>
      <c r="P938" s="17"/>
      <c r="Q938" s="12"/>
      <c r="R938" s="13"/>
    </row>
    <row r="939" spans="1:18" ht="15.75" customHeight="1" x14ac:dyDescent="0.35">
      <c r="A939" s="1"/>
      <c r="B939" s="6" t="s">
        <v>31</v>
      </c>
      <c r="C939" s="6">
        <v>1189833</v>
      </c>
      <c r="D939" s="7">
        <v>44546</v>
      </c>
      <c r="E939" s="6" t="s">
        <v>33</v>
      </c>
      <c r="F939" s="6" t="s">
        <v>51</v>
      </c>
      <c r="G939" s="6" t="s">
        <v>52</v>
      </c>
      <c r="H939" s="6" t="s">
        <v>20</v>
      </c>
      <c r="I939" s="8">
        <v>0.45</v>
      </c>
      <c r="J939" s="9">
        <v>4750</v>
      </c>
      <c r="K939" s="10">
        <f t="shared" si="6"/>
        <v>2137.5</v>
      </c>
      <c r="L939" s="10">
        <f t="shared" si="7"/>
        <v>854.99999999999989</v>
      </c>
      <c r="M939" s="11">
        <v>0.39999999999999997</v>
      </c>
      <c r="O939" s="16"/>
      <c r="P939" s="17"/>
      <c r="Q939" s="12"/>
      <c r="R939" s="13"/>
    </row>
    <row r="940" spans="1:18" ht="15.75" customHeight="1" x14ac:dyDescent="0.35">
      <c r="A940" s="1"/>
      <c r="B940" s="6" t="s">
        <v>31</v>
      </c>
      <c r="C940" s="6">
        <v>1189833</v>
      </c>
      <c r="D940" s="7">
        <v>44546</v>
      </c>
      <c r="E940" s="6" t="s">
        <v>33</v>
      </c>
      <c r="F940" s="6" t="s">
        <v>51</v>
      </c>
      <c r="G940" s="6" t="s">
        <v>52</v>
      </c>
      <c r="H940" s="6" t="s">
        <v>21</v>
      </c>
      <c r="I940" s="8">
        <v>0.54999999999999993</v>
      </c>
      <c r="J940" s="9">
        <v>4000</v>
      </c>
      <c r="K940" s="10">
        <f t="shared" si="6"/>
        <v>2199.9999999999995</v>
      </c>
      <c r="L940" s="10">
        <f t="shared" si="7"/>
        <v>1320</v>
      </c>
      <c r="M940" s="11">
        <v>0.60000000000000009</v>
      </c>
      <c r="O940" s="16"/>
      <c r="P940" s="17"/>
      <c r="Q940" s="12"/>
      <c r="R940" s="13"/>
    </row>
    <row r="941" spans="1:18" ht="15.75" customHeight="1" x14ac:dyDescent="0.35">
      <c r="A941" s="1"/>
      <c r="B941" s="6" t="s">
        <v>31</v>
      </c>
      <c r="C941" s="6">
        <v>1189833</v>
      </c>
      <c r="D941" s="7">
        <v>44546</v>
      </c>
      <c r="E941" s="6" t="s">
        <v>33</v>
      </c>
      <c r="F941" s="6" t="s">
        <v>51</v>
      </c>
      <c r="G941" s="6" t="s">
        <v>52</v>
      </c>
      <c r="H941" s="6" t="s">
        <v>22</v>
      </c>
      <c r="I941" s="8">
        <v>0.6</v>
      </c>
      <c r="J941" s="9">
        <v>5000</v>
      </c>
      <c r="K941" s="10">
        <f t="shared" si="6"/>
        <v>3000</v>
      </c>
      <c r="L941" s="10">
        <f t="shared" si="7"/>
        <v>750</v>
      </c>
      <c r="M941" s="11">
        <v>0.25</v>
      </c>
      <c r="O941" s="16"/>
      <c r="P941" s="17"/>
      <c r="Q941" s="12"/>
      <c r="R941" s="13"/>
    </row>
    <row r="942" spans="1:18" ht="15.75" customHeight="1" x14ac:dyDescent="0.35">
      <c r="A942" s="1" t="s">
        <v>39</v>
      </c>
      <c r="B942" s="6" t="s">
        <v>23</v>
      </c>
      <c r="C942" s="6">
        <v>1197831</v>
      </c>
      <c r="D942" s="7">
        <v>44200</v>
      </c>
      <c r="E942" s="6" t="s">
        <v>24</v>
      </c>
      <c r="F942" s="6" t="s">
        <v>53</v>
      </c>
      <c r="G942" s="6" t="s">
        <v>54</v>
      </c>
      <c r="H942" s="6" t="s">
        <v>17</v>
      </c>
      <c r="I942" s="8">
        <v>0.2</v>
      </c>
      <c r="J942" s="9">
        <v>7000</v>
      </c>
      <c r="K942" s="10">
        <f t="shared" si="6"/>
        <v>1400</v>
      </c>
      <c r="L942" s="10">
        <f t="shared" si="7"/>
        <v>489.99999999999994</v>
      </c>
      <c r="M942" s="11">
        <v>0.35</v>
      </c>
      <c r="O942" s="16"/>
      <c r="P942" s="17"/>
      <c r="Q942" s="12"/>
      <c r="R942" s="13"/>
    </row>
    <row r="943" spans="1:18" ht="15.75" customHeight="1" x14ac:dyDescent="0.35">
      <c r="A943" s="1"/>
      <c r="B943" s="6" t="s">
        <v>23</v>
      </c>
      <c r="C943" s="6">
        <v>1197831</v>
      </c>
      <c r="D943" s="7">
        <v>44200</v>
      </c>
      <c r="E943" s="6" t="s">
        <v>24</v>
      </c>
      <c r="F943" s="6" t="s">
        <v>53</v>
      </c>
      <c r="G943" s="6" t="s">
        <v>54</v>
      </c>
      <c r="H943" s="6" t="s">
        <v>18</v>
      </c>
      <c r="I943" s="8">
        <v>0.3</v>
      </c>
      <c r="J943" s="9">
        <v>7000</v>
      </c>
      <c r="K943" s="10">
        <f t="shared" si="6"/>
        <v>2100</v>
      </c>
      <c r="L943" s="10">
        <f t="shared" si="7"/>
        <v>735</v>
      </c>
      <c r="M943" s="11">
        <v>0.35</v>
      </c>
      <c r="O943" s="16"/>
      <c r="P943" s="17"/>
      <c r="Q943" s="12"/>
      <c r="R943" s="13"/>
    </row>
    <row r="944" spans="1:18" ht="15.75" customHeight="1" x14ac:dyDescent="0.35">
      <c r="A944" s="1"/>
      <c r="B944" s="6" t="s">
        <v>23</v>
      </c>
      <c r="C944" s="6">
        <v>1197831</v>
      </c>
      <c r="D944" s="7">
        <v>44200</v>
      </c>
      <c r="E944" s="6" t="s">
        <v>24</v>
      </c>
      <c r="F944" s="6" t="s">
        <v>53</v>
      </c>
      <c r="G944" s="6" t="s">
        <v>54</v>
      </c>
      <c r="H944" s="6" t="s">
        <v>19</v>
      </c>
      <c r="I944" s="8">
        <v>0.3</v>
      </c>
      <c r="J944" s="9">
        <v>5000</v>
      </c>
      <c r="K944" s="10">
        <f t="shared" si="6"/>
        <v>1500</v>
      </c>
      <c r="L944" s="10">
        <f t="shared" si="7"/>
        <v>525</v>
      </c>
      <c r="M944" s="11">
        <v>0.35</v>
      </c>
      <c r="O944" s="16"/>
      <c r="P944" s="17"/>
      <c r="Q944" s="12"/>
      <c r="R944" s="13"/>
    </row>
    <row r="945" spans="1:18" ht="15.75" customHeight="1" x14ac:dyDescent="0.35">
      <c r="A945" s="1"/>
      <c r="B945" s="6" t="s">
        <v>23</v>
      </c>
      <c r="C945" s="6">
        <v>1197831</v>
      </c>
      <c r="D945" s="7">
        <v>44200</v>
      </c>
      <c r="E945" s="6" t="s">
        <v>24</v>
      </c>
      <c r="F945" s="6" t="s">
        <v>53</v>
      </c>
      <c r="G945" s="6" t="s">
        <v>54</v>
      </c>
      <c r="H945" s="6" t="s">
        <v>20</v>
      </c>
      <c r="I945" s="8">
        <v>0.35</v>
      </c>
      <c r="J945" s="9">
        <v>5000</v>
      </c>
      <c r="K945" s="10">
        <f t="shared" si="6"/>
        <v>1750</v>
      </c>
      <c r="L945" s="10">
        <f t="shared" si="7"/>
        <v>787.5</v>
      </c>
      <c r="M945" s="11">
        <v>0.45</v>
      </c>
      <c r="O945" s="16"/>
      <c r="P945" s="17"/>
      <c r="Q945" s="12"/>
      <c r="R945" s="13"/>
    </row>
    <row r="946" spans="1:18" ht="15.75" customHeight="1" x14ac:dyDescent="0.35">
      <c r="A946" s="1"/>
      <c r="B946" s="6" t="s">
        <v>23</v>
      </c>
      <c r="C946" s="6">
        <v>1197831</v>
      </c>
      <c r="D946" s="7">
        <v>44200</v>
      </c>
      <c r="E946" s="6" t="s">
        <v>24</v>
      </c>
      <c r="F946" s="6" t="s">
        <v>53</v>
      </c>
      <c r="G946" s="6" t="s">
        <v>54</v>
      </c>
      <c r="H946" s="6" t="s">
        <v>21</v>
      </c>
      <c r="I946" s="8">
        <v>0.4</v>
      </c>
      <c r="J946" s="9">
        <v>3500</v>
      </c>
      <c r="K946" s="10">
        <f t="shared" si="6"/>
        <v>1400</v>
      </c>
      <c r="L946" s="10">
        <f t="shared" si="7"/>
        <v>420</v>
      </c>
      <c r="M946" s="11">
        <v>0.3</v>
      </c>
      <c r="O946" s="16"/>
      <c r="P946" s="17"/>
      <c r="Q946" s="12"/>
      <c r="R946" s="13"/>
    </row>
    <row r="947" spans="1:18" ht="15.75" customHeight="1" x14ac:dyDescent="0.35">
      <c r="A947" s="1"/>
      <c r="B947" s="6" t="s">
        <v>23</v>
      </c>
      <c r="C947" s="6">
        <v>1197831</v>
      </c>
      <c r="D947" s="7">
        <v>44200</v>
      </c>
      <c r="E947" s="6" t="s">
        <v>24</v>
      </c>
      <c r="F947" s="6" t="s">
        <v>53</v>
      </c>
      <c r="G947" s="6" t="s">
        <v>54</v>
      </c>
      <c r="H947" s="6" t="s">
        <v>22</v>
      </c>
      <c r="I947" s="8">
        <v>0.35</v>
      </c>
      <c r="J947" s="9">
        <v>5000</v>
      </c>
      <c r="K947" s="10">
        <f t="shared" si="6"/>
        <v>1750</v>
      </c>
      <c r="L947" s="10">
        <f t="shared" si="7"/>
        <v>875</v>
      </c>
      <c r="M947" s="11">
        <v>0.5</v>
      </c>
      <c r="O947" s="16"/>
      <c r="P947" s="17"/>
      <c r="Q947" s="12"/>
      <c r="R947" s="13"/>
    </row>
    <row r="948" spans="1:18" ht="15.75" customHeight="1" x14ac:dyDescent="0.35">
      <c r="A948" s="1"/>
      <c r="B948" s="6" t="s">
        <v>23</v>
      </c>
      <c r="C948" s="6">
        <v>1197831</v>
      </c>
      <c r="D948" s="7">
        <v>44230</v>
      </c>
      <c r="E948" s="6" t="s">
        <v>24</v>
      </c>
      <c r="F948" s="6" t="s">
        <v>53</v>
      </c>
      <c r="G948" s="6" t="s">
        <v>54</v>
      </c>
      <c r="H948" s="6" t="s">
        <v>17</v>
      </c>
      <c r="I948" s="8">
        <v>0.25</v>
      </c>
      <c r="J948" s="9">
        <v>6500</v>
      </c>
      <c r="K948" s="10">
        <f t="shared" si="6"/>
        <v>1625</v>
      </c>
      <c r="L948" s="10">
        <f t="shared" si="7"/>
        <v>568.75</v>
      </c>
      <c r="M948" s="11">
        <v>0.35</v>
      </c>
      <c r="O948" s="16"/>
      <c r="P948" s="17"/>
      <c r="Q948" s="12"/>
      <c r="R948" s="13"/>
    </row>
    <row r="949" spans="1:18" ht="15.75" customHeight="1" x14ac:dyDescent="0.35">
      <c r="A949" s="1"/>
      <c r="B949" s="6" t="s">
        <v>23</v>
      </c>
      <c r="C949" s="6">
        <v>1197831</v>
      </c>
      <c r="D949" s="7">
        <v>44230</v>
      </c>
      <c r="E949" s="6" t="s">
        <v>24</v>
      </c>
      <c r="F949" s="6" t="s">
        <v>53</v>
      </c>
      <c r="G949" s="6" t="s">
        <v>54</v>
      </c>
      <c r="H949" s="6" t="s">
        <v>18</v>
      </c>
      <c r="I949" s="8">
        <v>0.35</v>
      </c>
      <c r="J949" s="9">
        <v>6250</v>
      </c>
      <c r="K949" s="10">
        <f t="shared" si="6"/>
        <v>2187.5</v>
      </c>
      <c r="L949" s="10">
        <f t="shared" si="7"/>
        <v>765.625</v>
      </c>
      <c r="M949" s="11">
        <v>0.35</v>
      </c>
      <c r="O949" s="16"/>
      <c r="P949" s="17"/>
      <c r="Q949" s="12"/>
      <c r="R949" s="13"/>
    </row>
    <row r="950" spans="1:18" ht="15.75" customHeight="1" x14ac:dyDescent="0.35">
      <c r="A950" s="1"/>
      <c r="B950" s="6" t="s">
        <v>23</v>
      </c>
      <c r="C950" s="6">
        <v>1197831</v>
      </c>
      <c r="D950" s="7">
        <v>44230</v>
      </c>
      <c r="E950" s="6" t="s">
        <v>24</v>
      </c>
      <c r="F950" s="6" t="s">
        <v>53</v>
      </c>
      <c r="G950" s="6" t="s">
        <v>54</v>
      </c>
      <c r="H950" s="6" t="s">
        <v>19</v>
      </c>
      <c r="I950" s="8">
        <v>0.35</v>
      </c>
      <c r="J950" s="9">
        <v>4500</v>
      </c>
      <c r="K950" s="10">
        <f t="shared" si="6"/>
        <v>1575</v>
      </c>
      <c r="L950" s="10">
        <f t="shared" si="7"/>
        <v>551.25</v>
      </c>
      <c r="M950" s="11">
        <v>0.35</v>
      </c>
      <c r="O950" s="16"/>
      <c r="P950" s="17"/>
      <c r="Q950" s="12"/>
      <c r="R950" s="13"/>
    </row>
    <row r="951" spans="1:18" ht="15.75" customHeight="1" x14ac:dyDescent="0.35">
      <c r="A951" s="1"/>
      <c r="B951" s="6" t="s">
        <v>23</v>
      </c>
      <c r="C951" s="6">
        <v>1197831</v>
      </c>
      <c r="D951" s="7">
        <v>44230</v>
      </c>
      <c r="E951" s="6" t="s">
        <v>24</v>
      </c>
      <c r="F951" s="6" t="s">
        <v>53</v>
      </c>
      <c r="G951" s="6" t="s">
        <v>54</v>
      </c>
      <c r="H951" s="6" t="s">
        <v>20</v>
      </c>
      <c r="I951" s="8">
        <v>0.35</v>
      </c>
      <c r="J951" s="9">
        <v>4000</v>
      </c>
      <c r="K951" s="10">
        <f t="shared" si="6"/>
        <v>1400</v>
      </c>
      <c r="L951" s="10">
        <f t="shared" si="7"/>
        <v>630</v>
      </c>
      <c r="M951" s="11">
        <v>0.45</v>
      </c>
      <c r="O951" s="16"/>
      <c r="P951" s="17"/>
      <c r="Q951" s="12"/>
      <c r="R951" s="13"/>
    </row>
    <row r="952" spans="1:18" ht="15.75" customHeight="1" x14ac:dyDescent="0.35">
      <c r="A952" s="1"/>
      <c r="B952" s="6" t="s">
        <v>23</v>
      </c>
      <c r="C952" s="6">
        <v>1197831</v>
      </c>
      <c r="D952" s="7">
        <v>44230</v>
      </c>
      <c r="E952" s="6" t="s">
        <v>24</v>
      </c>
      <c r="F952" s="6" t="s">
        <v>53</v>
      </c>
      <c r="G952" s="6" t="s">
        <v>54</v>
      </c>
      <c r="H952" s="6" t="s">
        <v>21</v>
      </c>
      <c r="I952" s="8">
        <v>0.4</v>
      </c>
      <c r="J952" s="9">
        <v>2750</v>
      </c>
      <c r="K952" s="10">
        <f t="shared" si="6"/>
        <v>1100</v>
      </c>
      <c r="L952" s="10">
        <f t="shared" si="7"/>
        <v>330</v>
      </c>
      <c r="M952" s="11">
        <v>0.3</v>
      </c>
      <c r="O952" s="16"/>
      <c r="P952" s="17"/>
      <c r="Q952" s="12"/>
      <c r="R952" s="13"/>
    </row>
    <row r="953" spans="1:18" ht="15.75" customHeight="1" x14ac:dyDescent="0.35">
      <c r="A953" s="1"/>
      <c r="B953" s="6" t="s">
        <v>23</v>
      </c>
      <c r="C953" s="6">
        <v>1197831</v>
      </c>
      <c r="D953" s="7">
        <v>44230</v>
      </c>
      <c r="E953" s="6" t="s">
        <v>24</v>
      </c>
      <c r="F953" s="6" t="s">
        <v>53</v>
      </c>
      <c r="G953" s="6" t="s">
        <v>54</v>
      </c>
      <c r="H953" s="6" t="s">
        <v>22</v>
      </c>
      <c r="I953" s="8">
        <v>0.35</v>
      </c>
      <c r="J953" s="9">
        <v>4750</v>
      </c>
      <c r="K953" s="10">
        <f t="shared" si="6"/>
        <v>1662.5</v>
      </c>
      <c r="L953" s="10">
        <f t="shared" si="7"/>
        <v>831.25</v>
      </c>
      <c r="M953" s="11">
        <v>0.5</v>
      </c>
      <c r="O953" s="16"/>
      <c r="P953" s="17"/>
      <c r="Q953" s="12"/>
      <c r="R953" s="13"/>
    </row>
    <row r="954" spans="1:18" ht="15.75" customHeight="1" x14ac:dyDescent="0.35">
      <c r="A954" s="1"/>
      <c r="B954" s="6" t="s">
        <v>23</v>
      </c>
      <c r="C954" s="6">
        <v>1197831</v>
      </c>
      <c r="D954" s="7">
        <v>44260</v>
      </c>
      <c r="E954" s="6" t="s">
        <v>24</v>
      </c>
      <c r="F954" s="6" t="s">
        <v>53</v>
      </c>
      <c r="G954" s="6" t="s">
        <v>54</v>
      </c>
      <c r="H954" s="6" t="s">
        <v>17</v>
      </c>
      <c r="I954" s="8">
        <v>0.3</v>
      </c>
      <c r="J954" s="9">
        <v>6500</v>
      </c>
      <c r="K954" s="10">
        <f t="shared" si="6"/>
        <v>1950</v>
      </c>
      <c r="L954" s="10">
        <f t="shared" si="7"/>
        <v>779.99999999999989</v>
      </c>
      <c r="M954" s="11">
        <v>0.39999999999999997</v>
      </c>
      <c r="O954" s="16"/>
      <c r="P954" s="17"/>
      <c r="Q954" s="12"/>
      <c r="R954" s="13"/>
    </row>
    <row r="955" spans="1:18" ht="15.75" customHeight="1" x14ac:dyDescent="0.35">
      <c r="A955" s="1"/>
      <c r="B955" s="6" t="s">
        <v>23</v>
      </c>
      <c r="C955" s="6">
        <v>1197831</v>
      </c>
      <c r="D955" s="7">
        <v>44260</v>
      </c>
      <c r="E955" s="6" t="s">
        <v>24</v>
      </c>
      <c r="F955" s="6" t="s">
        <v>53</v>
      </c>
      <c r="G955" s="6" t="s">
        <v>54</v>
      </c>
      <c r="H955" s="6" t="s">
        <v>18</v>
      </c>
      <c r="I955" s="8">
        <v>0.4</v>
      </c>
      <c r="J955" s="9">
        <v>6500</v>
      </c>
      <c r="K955" s="10">
        <f t="shared" si="6"/>
        <v>2600</v>
      </c>
      <c r="L955" s="10">
        <f t="shared" si="7"/>
        <v>1040</v>
      </c>
      <c r="M955" s="11">
        <v>0.39999999999999997</v>
      </c>
      <c r="O955" s="16"/>
      <c r="P955" s="17"/>
      <c r="Q955" s="12"/>
      <c r="R955" s="13"/>
    </row>
    <row r="956" spans="1:18" ht="15.75" customHeight="1" x14ac:dyDescent="0.35">
      <c r="A956" s="1"/>
      <c r="B956" s="6" t="s">
        <v>23</v>
      </c>
      <c r="C956" s="6">
        <v>1197831</v>
      </c>
      <c r="D956" s="7">
        <v>44260</v>
      </c>
      <c r="E956" s="6" t="s">
        <v>24</v>
      </c>
      <c r="F956" s="6" t="s">
        <v>53</v>
      </c>
      <c r="G956" s="6" t="s">
        <v>54</v>
      </c>
      <c r="H956" s="6" t="s">
        <v>19</v>
      </c>
      <c r="I956" s="8">
        <v>0.3</v>
      </c>
      <c r="J956" s="9">
        <v>4750</v>
      </c>
      <c r="K956" s="10">
        <f t="shared" si="6"/>
        <v>1425</v>
      </c>
      <c r="L956" s="10">
        <f t="shared" si="7"/>
        <v>570</v>
      </c>
      <c r="M956" s="11">
        <v>0.39999999999999997</v>
      </c>
      <c r="O956" s="16"/>
      <c r="P956" s="17"/>
      <c r="Q956" s="12"/>
      <c r="R956" s="13"/>
    </row>
    <row r="957" spans="1:18" ht="15.75" customHeight="1" x14ac:dyDescent="0.35">
      <c r="A957" s="1"/>
      <c r="B957" s="6" t="s">
        <v>23</v>
      </c>
      <c r="C957" s="6">
        <v>1197831</v>
      </c>
      <c r="D957" s="7">
        <v>44260</v>
      </c>
      <c r="E957" s="6" t="s">
        <v>24</v>
      </c>
      <c r="F957" s="6" t="s">
        <v>53</v>
      </c>
      <c r="G957" s="6" t="s">
        <v>54</v>
      </c>
      <c r="H957" s="6" t="s">
        <v>20</v>
      </c>
      <c r="I957" s="8">
        <v>0.35000000000000003</v>
      </c>
      <c r="J957" s="9">
        <v>3750</v>
      </c>
      <c r="K957" s="10">
        <f t="shared" si="6"/>
        <v>1312.5000000000002</v>
      </c>
      <c r="L957" s="10">
        <f t="shared" si="7"/>
        <v>656.25000000000011</v>
      </c>
      <c r="M957" s="11">
        <v>0.5</v>
      </c>
      <c r="O957" s="16"/>
      <c r="P957" s="17"/>
      <c r="Q957" s="12"/>
      <c r="R957" s="13"/>
    </row>
    <row r="958" spans="1:18" ht="15.75" customHeight="1" x14ac:dyDescent="0.35">
      <c r="A958" s="1"/>
      <c r="B958" s="6" t="s">
        <v>23</v>
      </c>
      <c r="C958" s="6">
        <v>1197831</v>
      </c>
      <c r="D958" s="7">
        <v>44260</v>
      </c>
      <c r="E958" s="6" t="s">
        <v>24</v>
      </c>
      <c r="F958" s="6" t="s">
        <v>53</v>
      </c>
      <c r="G958" s="6" t="s">
        <v>54</v>
      </c>
      <c r="H958" s="6" t="s">
        <v>21</v>
      </c>
      <c r="I958" s="8">
        <v>0.4</v>
      </c>
      <c r="J958" s="9">
        <v>2750</v>
      </c>
      <c r="K958" s="10">
        <f t="shared" si="6"/>
        <v>1100</v>
      </c>
      <c r="L958" s="10">
        <f t="shared" si="7"/>
        <v>385</v>
      </c>
      <c r="M958" s="11">
        <v>0.35</v>
      </c>
      <c r="O958" s="16"/>
      <c r="P958" s="17"/>
      <c r="Q958" s="12"/>
      <c r="R958" s="13"/>
    </row>
    <row r="959" spans="1:18" ht="15.75" customHeight="1" x14ac:dyDescent="0.35">
      <c r="A959" s="1"/>
      <c r="B959" s="6" t="s">
        <v>23</v>
      </c>
      <c r="C959" s="6">
        <v>1197831</v>
      </c>
      <c r="D959" s="7">
        <v>44260</v>
      </c>
      <c r="E959" s="6" t="s">
        <v>24</v>
      </c>
      <c r="F959" s="6" t="s">
        <v>53</v>
      </c>
      <c r="G959" s="6" t="s">
        <v>54</v>
      </c>
      <c r="H959" s="6" t="s">
        <v>22</v>
      </c>
      <c r="I959" s="8">
        <v>0.35000000000000003</v>
      </c>
      <c r="J959" s="9">
        <v>4250</v>
      </c>
      <c r="K959" s="10">
        <f t="shared" si="6"/>
        <v>1487.5000000000002</v>
      </c>
      <c r="L959" s="10">
        <f t="shared" si="7"/>
        <v>818.12500000000023</v>
      </c>
      <c r="M959" s="11">
        <v>0.55000000000000004</v>
      </c>
      <c r="O959" s="16"/>
      <c r="P959" s="17"/>
      <c r="Q959" s="12"/>
      <c r="R959" s="13"/>
    </row>
    <row r="960" spans="1:18" ht="15.75" customHeight="1" x14ac:dyDescent="0.35">
      <c r="A960" s="1"/>
      <c r="B960" s="6" t="s">
        <v>23</v>
      </c>
      <c r="C960" s="6">
        <v>1197831</v>
      </c>
      <c r="D960" s="7">
        <v>44290</v>
      </c>
      <c r="E960" s="6" t="s">
        <v>24</v>
      </c>
      <c r="F960" s="6" t="s">
        <v>53</v>
      </c>
      <c r="G960" s="6" t="s">
        <v>54</v>
      </c>
      <c r="H960" s="6" t="s">
        <v>17</v>
      </c>
      <c r="I960" s="8">
        <v>0.19999999999999998</v>
      </c>
      <c r="J960" s="9">
        <v>6750</v>
      </c>
      <c r="K960" s="10">
        <f t="shared" si="6"/>
        <v>1350</v>
      </c>
      <c r="L960" s="10">
        <f t="shared" si="7"/>
        <v>540</v>
      </c>
      <c r="M960" s="11">
        <v>0.39999999999999997</v>
      </c>
      <c r="O960" s="16"/>
      <c r="P960" s="17"/>
      <c r="Q960" s="12"/>
      <c r="R960" s="13"/>
    </row>
    <row r="961" spans="1:18" ht="15.75" customHeight="1" x14ac:dyDescent="0.35">
      <c r="A961" s="1"/>
      <c r="B961" s="6" t="s">
        <v>23</v>
      </c>
      <c r="C961" s="6">
        <v>1197831</v>
      </c>
      <c r="D961" s="7">
        <v>44290</v>
      </c>
      <c r="E961" s="6" t="s">
        <v>24</v>
      </c>
      <c r="F961" s="6" t="s">
        <v>53</v>
      </c>
      <c r="G961" s="6" t="s">
        <v>54</v>
      </c>
      <c r="H961" s="6" t="s">
        <v>18</v>
      </c>
      <c r="I961" s="8">
        <v>0.25000000000000006</v>
      </c>
      <c r="J961" s="9">
        <v>6750</v>
      </c>
      <c r="K961" s="10">
        <f t="shared" si="6"/>
        <v>1687.5000000000005</v>
      </c>
      <c r="L961" s="10">
        <f t="shared" si="7"/>
        <v>675.00000000000011</v>
      </c>
      <c r="M961" s="11">
        <v>0.39999999999999997</v>
      </c>
      <c r="O961" s="16"/>
      <c r="P961" s="17"/>
      <c r="Q961" s="12"/>
      <c r="R961" s="13"/>
    </row>
    <row r="962" spans="1:18" ht="15.75" customHeight="1" x14ac:dyDescent="0.35">
      <c r="A962" s="1"/>
      <c r="B962" s="6" t="s">
        <v>23</v>
      </c>
      <c r="C962" s="6">
        <v>1197831</v>
      </c>
      <c r="D962" s="7">
        <v>44290</v>
      </c>
      <c r="E962" s="6" t="s">
        <v>24</v>
      </c>
      <c r="F962" s="6" t="s">
        <v>53</v>
      </c>
      <c r="G962" s="6" t="s">
        <v>54</v>
      </c>
      <c r="H962" s="6" t="s">
        <v>19</v>
      </c>
      <c r="I962" s="8">
        <v>0.19999999999999996</v>
      </c>
      <c r="J962" s="9">
        <v>5000</v>
      </c>
      <c r="K962" s="10">
        <f t="shared" si="6"/>
        <v>999.99999999999977</v>
      </c>
      <c r="L962" s="10">
        <f t="shared" si="7"/>
        <v>399.99999999999989</v>
      </c>
      <c r="M962" s="11">
        <v>0.39999999999999997</v>
      </c>
      <c r="O962" s="16"/>
      <c r="P962" s="17"/>
      <c r="Q962" s="12"/>
      <c r="R962" s="13"/>
    </row>
    <row r="963" spans="1:18" ht="15.75" customHeight="1" x14ac:dyDescent="0.35">
      <c r="A963" s="1"/>
      <c r="B963" s="6" t="s">
        <v>23</v>
      </c>
      <c r="C963" s="6">
        <v>1197831</v>
      </c>
      <c r="D963" s="7">
        <v>44290</v>
      </c>
      <c r="E963" s="6" t="s">
        <v>24</v>
      </c>
      <c r="F963" s="6" t="s">
        <v>53</v>
      </c>
      <c r="G963" s="6" t="s">
        <v>54</v>
      </c>
      <c r="H963" s="6" t="s">
        <v>20</v>
      </c>
      <c r="I963" s="8">
        <v>0.25000000000000006</v>
      </c>
      <c r="J963" s="9">
        <v>4000</v>
      </c>
      <c r="K963" s="10">
        <f t="shared" si="6"/>
        <v>1000.0000000000002</v>
      </c>
      <c r="L963" s="10">
        <f t="shared" si="7"/>
        <v>500.00000000000011</v>
      </c>
      <c r="M963" s="11">
        <v>0.5</v>
      </c>
      <c r="O963" s="16"/>
      <c r="P963" s="17"/>
      <c r="Q963" s="12"/>
      <c r="R963" s="13"/>
    </row>
    <row r="964" spans="1:18" ht="15.75" customHeight="1" x14ac:dyDescent="0.35">
      <c r="A964" s="1"/>
      <c r="B964" s="6" t="s">
        <v>23</v>
      </c>
      <c r="C964" s="6">
        <v>1197831</v>
      </c>
      <c r="D964" s="7">
        <v>44290</v>
      </c>
      <c r="E964" s="6" t="s">
        <v>24</v>
      </c>
      <c r="F964" s="6" t="s">
        <v>53</v>
      </c>
      <c r="G964" s="6" t="s">
        <v>54</v>
      </c>
      <c r="H964" s="6" t="s">
        <v>21</v>
      </c>
      <c r="I964" s="8">
        <v>0.3</v>
      </c>
      <c r="J964" s="9">
        <v>3000</v>
      </c>
      <c r="K964" s="10">
        <f t="shared" si="6"/>
        <v>900</v>
      </c>
      <c r="L964" s="10">
        <f t="shared" si="7"/>
        <v>315</v>
      </c>
      <c r="M964" s="11">
        <v>0.35</v>
      </c>
      <c r="O964" s="16"/>
      <c r="P964" s="17"/>
      <c r="Q964" s="12"/>
      <c r="R964" s="13"/>
    </row>
    <row r="965" spans="1:18" ht="15.75" customHeight="1" x14ac:dyDescent="0.35">
      <c r="A965" s="1"/>
      <c r="B965" s="6" t="s">
        <v>23</v>
      </c>
      <c r="C965" s="6">
        <v>1197831</v>
      </c>
      <c r="D965" s="7">
        <v>44290</v>
      </c>
      <c r="E965" s="6" t="s">
        <v>24</v>
      </c>
      <c r="F965" s="6" t="s">
        <v>53</v>
      </c>
      <c r="G965" s="6" t="s">
        <v>54</v>
      </c>
      <c r="H965" s="6" t="s">
        <v>22</v>
      </c>
      <c r="I965" s="8">
        <v>0.25000000000000006</v>
      </c>
      <c r="J965" s="9">
        <v>5750</v>
      </c>
      <c r="K965" s="10">
        <f t="shared" si="6"/>
        <v>1437.5000000000002</v>
      </c>
      <c r="L965" s="10">
        <f t="shared" si="7"/>
        <v>790.62500000000023</v>
      </c>
      <c r="M965" s="11">
        <v>0.55000000000000004</v>
      </c>
      <c r="O965" s="16"/>
      <c r="P965" s="17"/>
      <c r="Q965" s="12"/>
      <c r="R965" s="13"/>
    </row>
    <row r="966" spans="1:18" ht="15.75" customHeight="1" x14ac:dyDescent="0.35">
      <c r="A966" s="1"/>
      <c r="B966" s="6" t="s">
        <v>23</v>
      </c>
      <c r="C966" s="6">
        <v>1197831</v>
      </c>
      <c r="D966" s="7">
        <v>44320</v>
      </c>
      <c r="E966" s="6" t="s">
        <v>24</v>
      </c>
      <c r="F966" s="6" t="s">
        <v>53</v>
      </c>
      <c r="G966" s="6" t="s">
        <v>54</v>
      </c>
      <c r="H966" s="6" t="s">
        <v>17</v>
      </c>
      <c r="I966" s="8">
        <v>0.14999999999999997</v>
      </c>
      <c r="J966" s="9">
        <v>7250</v>
      </c>
      <c r="K966" s="10">
        <f t="shared" si="6"/>
        <v>1087.4999999999998</v>
      </c>
      <c r="L966" s="10">
        <f t="shared" si="7"/>
        <v>434.99999999999989</v>
      </c>
      <c r="M966" s="11">
        <v>0.39999999999999997</v>
      </c>
      <c r="O966" s="16"/>
      <c r="P966" s="17"/>
      <c r="Q966" s="12"/>
      <c r="R966" s="13"/>
    </row>
    <row r="967" spans="1:18" ht="15.75" customHeight="1" x14ac:dyDescent="0.35">
      <c r="A967" s="1"/>
      <c r="B967" s="6" t="s">
        <v>23</v>
      </c>
      <c r="C967" s="6">
        <v>1197831</v>
      </c>
      <c r="D967" s="7">
        <v>44320</v>
      </c>
      <c r="E967" s="6" t="s">
        <v>24</v>
      </c>
      <c r="F967" s="6" t="s">
        <v>53</v>
      </c>
      <c r="G967" s="6" t="s">
        <v>54</v>
      </c>
      <c r="H967" s="6" t="s">
        <v>18</v>
      </c>
      <c r="I967" s="8">
        <v>0.25000000000000006</v>
      </c>
      <c r="J967" s="9">
        <v>7500</v>
      </c>
      <c r="K967" s="10">
        <f t="shared" si="6"/>
        <v>1875.0000000000005</v>
      </c>
      <c r="L967" s="10">
        <f t="shared" si="7"/>
        <v>750.00000000000011</v>
      </c>
      <c r="M967" s="11">
        <v>0.39999999999999997</v>
      </c>
      <c r="O967" s="16"/>
      <c r="P967" s="17"/>
      <c r="Q967" s="12"/>
      <c r="R967" s="13"/>
    </row>
    <row r="968" spans="1:18" ht="15.75" customHeight="1" x14ac:dyDescent="0.35">
      <c r="A968" s="1"/>
      <c r="B968" s="6" t="s">
        <v>23</v>
      </c>
      <c r="C968" s="6">
        <v>1197831</v>
      </c>
      <c r="D968" s="7">
        <v>44320</v>
      </c>
      <c r="E968" s="6" t="s">
        <v>24</v>
      </c>
      <c r="F968" s="6" t="s">
        <v>53</v>
      </c>
      <c r="G968" s="6" t="s">
        <v>54</v>
      </c>
      <c r="H968" s="6" t="s">
        <v>19</v>
      </c>
      <c r="I968" s="8">
        <v>0.19999999999999996</v>
      </c>
      <c r="J968" s="9">
        <v>6000</v>
      </c>
      <c r="K968" s="10">
        <f t="shared" si="6"/>
        <v>1199.9999999999998</v>
      </c>
      <c r="L968" s="10">
        <f t="shared" si="7"/>
        <v>479.99999999999989</v>
      </c>
      <c r="M968" s="11">
        <v>0.39999999999999997</v>
      </c>
      <c r="O968" s="16"/>
      <c r="P968" s="17"/>
      <c r="Q968" s="12"/>
      <c r="R968" s="13"/>
    </row>
    <row r="969" spans="1:18" ht="15.75" customHeight="1" x14ac:dyDescent="0.35">
      <c r="A969" s="1"/>
      <c r="B969" s="6" t="s">
        <v>23</v>
      </c>
      <c r="C969" s="6">
        <v>1197831</v>
      </c>
      <c r="D969" s="7">
        <v>44320</v>
      </c>
      <c r="E969" s="6" t="s">
        <v>24</v>
      </c>
      <c r="F969" s="6" t="s">
        <v>53</v>
      </c>
      <c r="G969" s="6" t="s">
        <v>54</v>
      </c>
      <c r="H969" s="6" t="s">
        <v>20</v>
      </c>
      <c r="I969" s="8">
        <v>0.30000000000000004</v>
      </c>
      <c r="J969" s="9">
        <v>5250</v>
      </c>
      <c r="K969" s="10">
        <f t="shared" si="6"/>
        <v>1575.0000000000002</v>
      </c>
      <c r="L969" s="10">
        <f t="shared" si="7"/>
        <v>787.50000000000011</v>
      </c>
      <c r="M969" s="11">
        <v>0.5</v>
      </c>
      <c r="O969" s="16"/>
      <c r="P969" s="17"/>
      <c r="Q969" s="12"/>
      <c r="R969" s="13"/>
    </row>
    <row r="970" spans="1:18" ht="15.75" customHeight="1" x14ac:dyDescent="0.35">
      <c r="A970" s="1"/>
      <c r="B970" s="6" t="s">
        <v>23</v>
      </c>
      <c r="C970" s="6">
        <v>1197831</v>
      </c>
      <c r="D970" s="7">
        <v>44320</v>
      </c>
      <c r="E970" s="6" t="s">
        <v>24</v>
      </c>
      <c r="F970" s="6" t="s">
        <v>53</v>
      </c>
      <c r="G970" s="6" t="s">
        <v>54</v>
      </c>
      <c r="H970" s="6" t="s">
        <v>21</v>
      </c>
      <c r="I970" s="8">
        <v>0.45</v>
      </c>
      <c r="J970" s="9">
        <v>4250</v>
      </c>
      <c r="K970" s="10">
        <f t="shared" si="6"/>
        <v>1912.5</v>
      </c>
      <c r="L970" s="10">
        <f t="shared" si="7"/>
        <v>669.375</v>
      </c>
      <c r="M970" s="11">
        <v>0.35</v>
      </c>
      <c r="O970" s="16"/>
      <c r="P970" s="17"/>
      <c r="Q970" s="12"/>
      <c r="R970" s="13"/>
    </row>
    <row r="971" spans="1:18" ht="15.75" customHeight="1" x14ac:dyDescent="0.35">
      <c r="A971" s="1"/>
      <c r="B971" s="6" t="s">
        <v>23</v>
      </c>
      <c r="C971" s="6">
        <v>1197831</v>
      </c>
      <c r="D971" s="7">
        <v>44320</v>
      </c>
      <c r="E971" s="6" t="s">
        <v>24</v>
      </c>
      <c r="F971" s="6" t="s">
        <v>53</v>
      </c>
      <c r="G971" s="6" t="s">
        <v>54</v>
      </c>
      <c r="H971" s="6" t="s">
        <v>22</v>
      </c>
      <c r="I971" s="8">
        <v>0.4</v>
      </c>
      <c r="J971" s="9">
        <v>7750</v>
      </c>
      <c r="K971" s="10">
        <f t="shared" si="6"/>
        <v>3100</v>
      </c>
      <c r="L971" s="10">
        <f t="shared" si="7"/>
        <v>1705.0000000000002</v>
      </c>
      <c r="M971" s="11">
        <v>0.55000000000000004</v>
      </c>
      <c r="O971" s="16"/>
      <c r="P971" s="17"/>
      <c r="Q971" s="12"/>
      <c r="R971" s="13"/>
    </row>
    <row r="972" spans="1:18" ht="15.75" customHeight="1" x14ac:dyDescent="0.35">
      <c r="A972" s="1"/>
      <c r="B972" s="6" t="s">
        <v>23</v>
      </c>
      <c r="C972" s="6">
        <v>1197831</v>
      </c>
      <c r="D972" s="7">
        <v>44350</v>
      </c>
      <c r="E972" s="6" t="s">
        <v>24</v>
      </c>
      <c r="F972" s="6" t="s">
        <v>53</v>
      </c>
      <c r="G972" s="6" t="s">
        <v>54</v>
      </c>
      <c r="H972" s="6" t="s">
        <v>17</v>
      </c>
      <c r="I972" s="8">
        <v>0.4</v>
      </c>
      <c r="J972" s="9">
        <v>7750</v>
      </c>
      <c r="K972" s="10">
        <f t="shared" si="6"/>
        <v>3100</v>
      </c>
      <c r="L972" s="10">
        <f t="shared" si="7"/>
        <v>1240</v>
      </c>
      <c r="M972" s="11">
        <v>0.39999999999999997</v>
      </c>
      <c r="O972" s="16"/>
      <c r="P972" s="17"/>
      <c r="Q972" s="12"/>
      <c r="R972" s="13"/>
    </row>
    <row r="973" spans="1:18" ht="15.75" customHeight="1" x14ac:dyDescent="0.35">
      <c r="A973" s="1"/>
      <c r="B973" s="6" t="s">
        <v>23</v>
      </c>
      <c r="C973" s="6">
        <v>1197831</v>
      </c>
      <c r="D973" s="7">
        <v>44350</v>
      </c>
      <c r="E973" s="6" t="s">
        <v>24</v>
      </c>
      <c r="F973" s="6" t="s">
        <v>53</v>
      </c>
      <c r="G973" s="6" t="s">
        <v>54</v>
      </c>
      <c r="H973" s="6" t="s">
        <v>18</v>
      </c>
      <c r="I973" s="8">
        <v>0.45</v>
      </c>
      <c r="J973" s="9">
        <v>7750</v>
      </c>
      <c r="K973" s="10">
        <f t="shared" si="6"/>
        <v>3487.5</v>
      </c>
      <c r="L973" s="10">
        <f t="shared" si="7"/>
        <v>1394.9999999999998</v>
      </c>
      <c r="M973" s="11">
        <v>0.39999999999999997</v>
      </c>
      <c r="O973" s="16"/>
      <c r="P973" s="17"/>
      <c r="Q973" s="12"/>
      <c r="R973" s="13"/>
    </row>
    <row r="974" spans="1:18" ht="15.75" customHeight="1" x14ac:dyDescent="0.35">
      <c r="A974" s="1"/>
      <c r="B974" s="6" t="s">
        <v>23</v>
      </c>
      <c r="C974" s="6">
        <v>1197831</v>
      </c>
      <c r="D974" s="7">
        <v>44350</v>
      </c>
      <c r="E974" s="6" t="s">
        <v>24</v>
      </c>
      <c r="F974" s="6" t="s">
        <v>53</v>
      </c>
      <c r="G974" s="6" t="s">
        <v>54</v>
      </c>
      <c r="H974" s="6" t="s">
        <v>19</v>
      </c>
      <c r="I974" s="8">
        <v>0.4</v>
      </c>
      <c r="J974" s="9">
        <v>6500</v>
      </c>
      <c r="K974" s="10">
        <f t="shared" si="6"/>
        <v>2600</v>
      </c>
      <c r="L974" s="10">
        <f t="shared" si="7"/>
        <v>1040</v>
      </c>
      <c r="M974" s="11">
        <v>0.39999999999999997</v>
      </c>
      <c r="O974" s="16"/>
      <c r="P974" s="17"/>
      <c r="Q974" s="12"/>
      <c r="R974" s="13"/>
    </row>
    <row r="975" spans="1:18" ht="15.75" customHeight="1" x14ac:dyDescent="0.35">
      <c r="A975" s="1"/>
      <c r="B975" s="6" t="s">
        <v>23</v>
      </c>
      <c r="C975" s="6">
        <v>1197831</v>
      </c>
      <c r="D975" s="7">
        <v>44350</v>
      </c>
      <c r="E975" s="6" t="s">
        <v>24</v>
      </c>
      <c r="F975" s="6" t="s">
        <v>53</v>
      </c>
      <c r="G975" s="6" t="s">
        <v>54</v>
      </c>
      <c r="H975" s="6" t="s">
        <v>20</v>
      </c>
      <c r="I975" s="8">
        <v>0.4</v>
      </c>
      <c r="J975" s="9">
        <v>6000</v>
      </c>
      <c r="K975" s="10">
        <f t="shared" si="6"/>
        <v>2400</v>
      </c>
      <c r="L975" s="10">
        <f t="shared" si="7"/>
        <v>1200</v>
      </c>
      <c r="M975" s="11">
        <v>0.5</v>
      </c>
      <c r="O975" s="16"/>
      <c r="P975" s="17"/>
      <c r="Q975" s="12"/>
      <c r="R975" s="13"/>
    </row>
    <row r="976" spans="1:18" ht="15.75" customHeight="1" x14ac:dyDescent="0.35">
      <c r="A976" s="1"/>
      <c r="B976" s="6" t="s">
        <v>23</v>
      </c>
      <c r="C976" s="6">
        <v>1197831</v>
      </c>
      <c r="D976" s="7">
        <v>44350</v>
      </c>
      <c r="E976" s="6" t="s">
        <v>24</v>
      </c>
      <c r="F976" s="6" t="s">
        <v>53</v>
      </c>
      <c r="G976" s="6" t="s">
        <v>54</v>
      </c>
      <c r="H976" s="6" t="s">
        <v>21</v>
      </c>
      <c r="I976" s="8">
        <v>0.45</v>
      </c>
      <c r="J976" s="9">
        <v>5000</v>
      </c>
      <c r="K976" s="10">
        <f t="shared" si="6"/>
        <v>2250</v>
      </c>
      <c r="L976" s="10">
        <f t="shared" si="7"/>
        <v>787.5</v>
      </c>
      <c r="M976" s="11">
        <v>0.35</v>
      </c>
      <c r="O976" s="16"/>
      <c r="P976" s="17"/>
      <c r="Q976" s="12"/>
      <c r="R976" s="13"/>
    </row>
    <row r="977" spans="1:18" ht="15.75" customHeight="1" x14ac:dyDescent="0.35">
      <c r="A977" s="1"/>
      <c r="B977" s="6" t="s">
        <v>23</v>
      </c>
      <c r="C977" s="6">
        <v>1197831</v>
      </c>
      <c r="D977" s="7">
        <v>44350</v>
      </c>
      <c r="E977" s="6" t="s">
        <v>24</v>
      </c>
      <c r="F977" s="6" t="s">
        <v>53</v>
      </c>
      <c r="G977" s="6" t="s">
        <v>54</v>
      </c>
      <c r="H977" s="6" t="s">
        <v>22</v>
      </c>
      <c r="I977" s="8">
        <v>0.5</v>
      </c>
      <c r="J977" s="9">
        <v>8750</v>
      </c>
      <c r="K977" s="10">
        <f t="shared" si="6"/>
        <v>4375</v>
      </c>
      <c r="L977" s="10">
        <f t="shared" si="7"/>
        <v>2406.25</v>
      </c>
      <c r="M977" s="11">
        <v>0.55000000000000004</v>
      </c>
      <c r="O977" s="16"/>
      <c r="P977" s="17"/>
      <c r="Q977" s="12"/>
      <c r="R977" s="13"/>
    </row>
    <row r="978" spans="1:18" ht="15.75" customHeight="1" x14ac:dyDescent="0.35">
      <c r="A978" s="1"/>
      <c r="B978" s="6" t="s">
        <v>23</v>
      </c>
      <c r="C978" s="6">
        <v>1197831</v>
      </c>
      <c r="D978" s="7">
        <v>44382</v>
      </c>
      <c r="E978" s="6" t="s">
        <v>24</v>
      </c>
      <c r="F978" s="6" t="s">
        <v>53</v>
      </c>
      <c r="G978" s="6" t="s">
        <v>54</v>
      </c>
      <c r="H978" s="6" t="s">
        <v>17</v>
      </c>
      <c r="I978" s="8">
        <v>0.4</v>
      </c>
      <c r="J978" s="9">
        <v>8250</v>
      </c>
      <c r="K978" s="10">
        <f t="shared" si="6"/>
        <v>3300</v>
      </c>
      <c r="L978" s="10">
        <f t="shared" si="7"/>
        <v>1484.9999999999998</v>
      </c>
      <c r="M978" s="11">
        <v>0.44999999999999996</v>
      </c>
      <c r="O978" s="16"/>
      <c r="P978" s="17"/>
      <c r="Q978" s="12"/>
      <c r="R978" s="13"/>
    </row>
    <row r="979" spans="1:18" ht="15.75" customHeight="1" x14ac:dyDescent="0.35">
      <c r="A979" s="1"/>
      <c r="B979" s="6" t="s">
        <v>23</v>
      </c>
      <c r="C979" s="6">
        <v>1197831</v>
      </c>
      <c r="D979" s="7">
        <v>44382</v>
      </c>
      <c r="E979" s="6" t="s">
        <v>24</v>
      </c>
      <c r="F979" s="6" t="s">
        <v>53</v>
      </c>
      <c r="G979" s="6" t="s">
        <v>54</v>
      </c>
      <c r="H979" s="6" t="s">
        <v>18</v>
      </c>
      <c r="I979" s="8">
        <v>0.45</v>
      </c>
      <c r="J979" s="9">
        <v>8250</v>
      </c>
      <c r="K979" s="10">
        <f t="shared" si="6"/>
        <v>3712.5</v>
      </c>
      <c r="L979" s="10">
        <f t="shared" si="7"/>
        <v>1670.6249999999998</v>
      </c>
      <c r="M979" s="11">
        <v>0.44999999999999996</v>
      </c>
      <c r="O979" s="16"/>
      <c r="P979" s="17"/>
      <c r="Q979" s="12"/>
      <c r="R979" s="13"/>
    </row>
    <row r="980" spans="1:18" ht="15.75" customHeight="1" x14ac:dyDescent="0.35">
      <c r="A980" s="1"/>
      <c r="B980" s="6" t="s">
        <v>23</v>
      </c>
      <c r="C980" s="6">
        <v>1197831</v>
      </c>
      <c r="D980" s="7">
        <v>44382</v>
      </c>
      <c r="E980" s="6" t="s">
        <v>24</v>
      </c>
      <c r="F980" s="6" t="s">
        <v>53</v>
      </c>
      <c r="G980" s="6" t="s">
        <v>54</v>
      </c>
      <c r="H980" s="6" t="s">
        <v>19</v>
      </c>
      <c r="I980" s="8">
        <v>0.4</v>
      </c>
      <c r="J980" s="9">
        <v>9750</v>
      </c>
      <c r="K980" s="10">
        <f t="shared" si="6"/>
        <v>3900</v>
      </c>
      <c r="L980" s="10">
        <f t="shared" si="7"/>
        <v>1754.9999999999998</v>
      </c>
      <c r="M980" s="11">
        <v>0.44999999999999996</v>
      </c>
      <c r="O980" s="16"/>
      <c r="P980" s="17"/>
      <c r="Q980" s="12"/>
      <c r="R980" s="13"/>
    </row>
    <row r="981" spans="1:18" ht="15.75" customHeight="1" x14ac:dyDescent="0.35">
      <c r="A981" s="1"/>
      <c r="B981" s="6" t="s">
        <v>23</v>
      </c>
      <c r="C981" s="6">
        <v>1197831</v>
      </c>
      <c r="D981" s="7">
        <v>44382</v>
      </c>
      <c r="E981" s="6" t="s">
        <v>24</v>
      </c>
      <c r="F981" s="6" t="s">
        <v>53</v>
      </c>
      <c r="G981" s="6" t="s">
        <v>54</v>
      </c>
      <c r="H981" s="6" t="s">
        <v>20</v>
      </c>
      <c r="I981" s="8">
        <v>0.4</v>
      </c>
      <c r="J981" s="9">
        <v>5750</v>
      </c>
      <c r="K981" s="10">
        <f t="shared" si="6"/>
        <v>2300</v>
      </c>
      <c r="L981" s="10">
        <f t="shared" si="7"/>
        <v>1265</v>
      </c>
      <c r="M981" s="11">
        <v>0.55000000000000004</v>
      </c>
      <c r="O981" s="16"/>
      <c r="P981" s="17"/>
      <c r="Q981" s="12"/>
      <c r="R981" s="13"/>
    </row>
    <row r="982" spans="1:18" ht="15.75" customHeight="1" x14ac:dyDescent="0.35">
      <c r="A982" s="1"/>
      <c r="B982" s="6" t="s">
        <v>23</v>
      </c>
      <c r="C982" s="6">
        <v>1197831</v>
      </c>
      <c r="D982" s="7">
        <v>44382</v>
      </c>
      <c r="E982" s="6" t="s">
        <v>24</v>
      </c>
      <c r="F982" s="6" t="s">
        <v>53</v>
      </c>
      <c r="G982" s="6" t="s">
        <v>54</v>
      </c>
      <c r="H982" s="6" t="s">
        <v>21</v>
      </c>
      <c r="I982" s="8">
        <v>0.45</v>
      </c>
      <c r="J982" s="9">
        <v>5500</v>
      </c>
      <c r="K982" s="10">
        <f t="shared" si="6"/>
        <v>2475</v>
      </c>
      <c r="L982" s="10">
        <f t="shared" si="7"/>
        <v>989.99999999999989</v>
      </c>
      <c r="M982" s="11">
        <v>0.39999999999999997</v>
      </c>
      <c r="O982" s="16"/>
      <c r="P982" s="17"/>
      <c r="Q982" s="12"/>
      <c r="R982" s="13"/>
    </row>
    <row r="983" spans="1:18" ht="15.75" customHeight="1" x14ac:dyDescent="0.35">
      <c r="A983" s="1"/>
      <c r="B983" s="6" t="s">
        <v>23</v>
      </c>
      <c r="C983" s="6">
        <v>1197831</v>
      </c>
      <c r="D983" s="7">
        <v>44382</v>
      </c>
      <c r="E983" s="6" t="s">
        <v>24</v>
      </c>
      <c r="F983" s="6" t="s">
        <v>53</v>
      </c>
      <c r="G983" s="6" t="s">
        <v>54</v>
      </c>
      <c r="H983" s="6" t="s">
        <v>22</v>
      </c>
      <c r="I983" s="8">
        <v>0.54999999999999993</v>
      </c>
      <c r="J983" s="9">
        <v>8250</v>
      </c>
      <c r="K983" s="10">
        <f t="shared" si="6"/>
        <v>4537.4999999999991</v>
      </c>
      <c r="L983" s="10">
        <f t="shared" si="7"/>
        <v>2722.5</v>
      </c>
      <c r="M983" s="11">
        <v>0.60000000000000009</v>
      </c>
      <c r="O983" s="16"/>
      <c r="P983" s="17"/>
      <c r="Q983" s="12"/>
      <c r="R983" s="13"/>
    </row>
    <row r="984" spans="1:18" ht="15.75" customHeight="1" x14ac:dyDescent="0.35">
      <c r="A984" s="1"/>
      <c r="B984" s="6" t="s">
        <v>23</v>
      </c>
      <c r="C984" s="6">
        <v>1197831</v>
      </c>
      <c r="D984" s="7">
        <v>44415</v>
      </c>
      <c r="E984" s="6" t="s">
        <v>24</v>
      </c>
      <c r="F984" s="6" t="s">
        <v>53</v>
      </c>
      <c r="G984" s="6" t="s">
        <v>54</v>
      </c>
      <c r="H984" s="6" t="s">
        <v>17</v>
      </c>
      <c r="I984" s="8">
        <v>0.45</v>
      </c>
      <c r="J984" s="9">
        <v>7750</v>
      </c>
      <c r="K984" s="10">
        <f t="shared" si="6"/>
        <v>3487.5</v>
      </c>
      <c r="L984" s="10">
        <f t="shared" si="7"/>
        <v>1569.3749999999998</v>
      </c>
      <c r="M984" s="11">
        <v>0.44999999999999996</v>
      </c>
      <c r="O984" s="16"/>
      <c r="P984" s="17"/>
      <c r="Q984" s="12"/>
      <c r="R984" s="13"/>
    </row>
    <row r="985" spans="1:18" ht="15.75" customHeight="1" x14ac:dyDescent="0.35">
      <c r="A985" s="1"/>
      <c r="B985" s="6" t="s">
        <v>23</v>
      </c>
      <c r="C985" s="6">
        <v>1197831</v>
      </c>
      <c r="D985" s="7">
        <v>44415</v>
      </c>
      <c r="E985" s="6" t="s">
        <v>24</v>
      </c>
      <c r="F985" s="6" t="s">
        <v>53</v>
      </c>
      <c r="G985" s="6" t="s">
        <v>54</v>
      </c>
      <c r="H985" s="6" t="s">
        <v>18</v>
      </c>
      <c r="I985" s="8">
        <v>0.55000000000000004</v>
      </c>
      <c r="J985" s="9">
        <v>7750</v>
      </c>
      <c r="K985" s="10">
        <f t="shared" si="6"/>
        <v>4262.5</v>
      </c>
      <c r="L985" s="10">
        <f t="shared" si="7"/>
        <v>1918.1249999999998</v>
      </c>
      <c r="M985" s="11">
        <v>0.44999999999999996</v>
      </c>
      <c r="O985" s="16"/>
      <c r="P985" s="17"/>
      <c r="Q985" s="12"/>
      <c r="R985" s="13"/>
    </row>
    <row r="986" spans="1:18" ht="15.75" customHeight="1" x14ac:dyDescent="0.35">
      <c r="A986" s="1"/>
      <c r="B986" s="6" t="s">
        <v>23</v>
      </c>
      <c r="C986" s="6">
        <v>1197831</v>
      </c>
      <c r="D986" s="7">
        <v>44415</v>
      </c>
      <c r="E986" s="6" t="s">
        <v>24</v>
      </c>
      <c r="F986" s="6" t="s">
        <v>53</v>
      </c>
      <c r="G986" s="6" t="s">
        <v>54</v>
      </c>
      <c r="H986" s="6" t="s">
        <v>19</v>
      </c>
      <c r="I986" s="8">
        <v>0.5</v>
      </c>
      <c r="J986" s="9">
        <v>9500</v>
      </c>
      <c r="K986" s="10">
        <f t="shared" si="6"/>
        <v>4750</v>
      </c>
      <c r="L986" s="10">
        <f t="shared" si="7"/>
        <v>2137.5</v>
      </c>
      <c r="M986" s="11">
        <v>0.44999999999999996</v>
      </c>
      <c r="O986" s="16"/>
      <c r="P986" s="17"/>
      <c r="Q986" s="12"/>
      <c r="R986" s="13"/>
    </row>
    <row r="987" spans="1:18" ht="15.75" customHeight="1" x14ac:dyDescent="0.35">
      <c r="A987" s="1"/>
      <c r="B987" s="6" t="s">
        <v>23</v>
      </c>
      <c r="C987" s="6">
        <v>1197831</v>
      </c>
      <c r="D987" s="7">
        <v>44415</v>
      </c>
      <c r="E987" s="6" t="s">
        <v>24</v>
      </c>
      <c r="F987" s="6" t="s">
        <v>53</v>
      </c>
      <c r="G987" s="6" t="s">
        <v>54</v>
      </c>
      <c r="H987" s="6" t="s">
        <v>20</v>
      </c>
      <c r="I987" s="8">
        <v>0.45</v>
      </c>
      <c r="J987" s="9">
        <v>4750</v>
      </c>
      <c r="K987" s="10">
        <f t="shared" si="6"/>
        <v>2137.5</v>
      </c>
      <c r="L987" s="10">
        <f t="shared" si="7"/>
        <v>1175.625</v>
      </c>
      <c r="M987" s="11">
        <v>0.55000000000000004</v>
      </c>
      <c r="O987" s="16"/>
      <c r="P987" s="17"/>
      <c r="Q987" s="12"/>
      <c r="R987" s="13"/>
    </row>
    <row r="988" spans="1:18" ht="15.75" customHeight="1" x14ac:dyDescent="0.35">
      <c r="A988" s="1"/>
      <c r="B988" s="6" t="s">
        <v>23</v>
      </c>
      <c r="C988" s="6">
        <v>1197831</v>
      </c>
      <c r="D988" s="7">
        <v>44415</v>
      </c>
      <c r="E988" s="6" t="s">
        <v>24</v>
      </c>
      <c r="F988" s="6" t="s">
        <v>53</v>
      </c>
      <c r="G988" s="6" t="s">
        <v>54</v>
      </c>
      <c r="H988" s="6" t="s">
        <v>21</v>
      </c>
      <c r="I988" s="8">
        <v>0.5</v>
      </c>
      <c r="J988" s="9">
        <v>4750</v>
      </c>
      <c r="K988" s="10">
        <f t="shared" si="6"/>
        <v>2375</v>
      </c>
      <c r="L988" s="10">
        <f t="shared" si="7"/>
        <v>949.99999999999989</v>
      </c>
      <c r="M988" s="11">
        <v>0.39999999999999997</v>
      </c>
      <c r="O988" s="16"/>
      <c r="P988" s="17"/>
      <c r="Q988" s="12"/>
      <c r="R988" s="13"/>
    </row>
    <row r="989" spans="1:18" ht="15.75" customHeight="1" x14ac:dyDescent="0.35">
      <c r="A989" s="1"/>
      <c r="B989" s="6" t="s">
        <v>23</v>
      </c>
      <c r="C989" s="6">
        <v>1197831</v>
      </c>
      <c r="D989" s="7">
        <v>44415</v>
      </c>
      <c r="E989" s="6" t="s">
        <v>24</v>
      </c>
      <c r="F989" s="6" t="s">
        <v>53</v>
      </c>
      <c r="G989" s="6" t="s">
        <v>54</v>
      </c>
      <c r="H989" s="6" t="s">
        <v>22</v>
      </c>
      <c r="I989" s="8">
        <v>0.54999999999999993</v>
      </c>
      <c r="J989" s="9">
        <v>7250</v>
      </c>
      <c r="K989" s="10">
        <f t="shared" si="6"/>
        <v>3987.4999999999995</v>
      </c>
      <c r="L989" s="10">
        <f t="shared" si="7"/>
        <v>2392.5</v>
      </c>
      <c r="M989" s="11">
        <v>0.60000000000000009</v>
      </c>
      <c r="O989" s="16"/>
      <c r="P989" s="17"/>
      <c r="Q989" s="12"/>
      <c r="R989" s="13"/>
    </row>
    <row r="990" spans="1:18" ht="15.75" customHeight="1" x14ac:dyDescent="0.35">
      <c r="A990" s="1"/>
      <c r="B990" s="6" t="s">
        <v>23</v>
      </c>
      <c r="C990" s="6">
        <v>1197831</v>
      </c>
      <c r="D990" s="7">
        <v>44443</v>
      </c>
      <c r="E990" s="6" t="s">
        <v>24</v>
      </c>
      <c r="F990" s="6" t="s">
        <v>53</v>
      </c>
      <c r="G990" s="6" t="s">
        <v>54</v>
      </c>
      <c r="H990" s="6" t="s">
        <v>17</v>
      </c>
      <c r="I990" s="8">
        <v>0.5</v>
      </c>
      <c r="J990" s="9">
        <v>6750</v>
      </c>
      <c r="K990" s="10">
        <f t="shared" si="6"/>
        <v>3375</v>
      </c>
      <c r="L990" s="10">
        <f t="shared" si="7"/>
        <v>1518.7499999999998</v>
      </c>
      <c r="M990" s="11">
        <v>0.44999999999999996</v>
      </c>
      <c r="O990" s="16"/>
      <c r="P990" s="17"/>
      <c r="Q990" s="12"/>
      <c r="R990" s="13"/>
    </row>
    <row r="991" spans="1:18" ht="15.75" customHeight="1" x14ac:dyDescent="0.35">
      <c r="A991" s="1"/>
      <c r="B991" s="6" t="s">
        <v>23</v>
      </c>
      <c r="C991" s="6">
        <v>1197831</v>
      </c>
      <c r="D991" s="7">
        <v>44443</v>
      </c>
      <c r="E991" s="6" t="s">
        <v>24</v>
      </c>
      <c r="F991" s="6" t="s">
        <v>53</v>
      </c>
      <c r="G991" s="6" t="s">
        <v>54</v>
      </c>
      <c r="H991" s="6" t="s">
        <v>18</v>
      </c>
      <c r="I991" s="8">
        <v>0.5</v>
      </c>
      <c r="J991" s="9">
        <v>6250</v>
      </c>
      <c r="K991" s="10">
        <f t="shared" si="6"/>
        <v>3125</v>
      </c>
      <c r="L991" s="10">
        <f t="shared" si="7"/>
        <v>1406.2499999999998</v>
      </c>
      <c r="M991" s="11">
        <v>0.44999999999999996</v>
      </c>
      <c r="O991" s="16"/>
      <c r="P991" s="17"/>
      <c r="Q991" s="12"/>
      <c r="R991" s="13"/>
    </row>
    <row r="992" spans="1:18" ht="15.75" customHeight="1" x14ac:dyDescent="0.35">
      <c r="A992" s="1"/>
      <c r="B992" s="6" t="s">
        <v>23</v>
      </c>
      <c r="C992" s="6">
        <v>1197831</v>
      </c>
      <c r="D992" s="7">
        <v>44443</v>
      </c>
      <c r="E992" s="6" t="s">
        <v>24</v>
      </c>
      <c r="F992" s="6" t="s">
        <v>53</v>
      </c>
      <c r="G992" s="6" t="s">
        <v>54</v>
      </c>
      <c r="H992" s="6" t="s">
        <v>19</v>
      </c>
      <c r="I992" s="8">
        <v>0.54999999999999993</v>
      </c>
      <c r="J992" s="9">
        <v>6750</v>
      </c>
      <c r="K992" s="10">
        <f t="shared" si="6"/>
        <v>3712.4999999999995</v>
      </c>
      <c r="L992" s="10">
        <f t="shared" si="7"/>
        <v>1670.6249999999995</v>
      </c>
      <c r="M992" s="11">
        <v>0.44999999999999996</v>
      </c>
      <c r="O992" s="16"/>
      <c r="P992" s="17"/>
      <c r="Q992" s="12"/>
      <c r="R992" s="13"/>
    </row>
    <row r="993" spans="1:18" ht="15.75" customHeight="1" x14ac:dyDescent="0.35">
      <c r="A993" s="1"/>
      <c r="B993" s="6" t="s">
        <v>23</v>
      </c>
      <c r="C993" s="6">
        <v>1197831</v>
      </c>
      <c r="D993" s="7">
        <v>44443</v>
      </c>
      <c r="E993" s="6" t="s">
        <v>24</v>
      </c>
      <c r="F993" s="6" t="s">
        <v>53</v>
      </c>
      <c r="G993" s="6" t="s">
        <v>54</v>
      </c>
      <c r="H993" s="6" t="s">
        <v>20</v>
      </c>
      <c r="I993" s="8">
        <v>0.54999999999999993</v>
      </c>
      <c r="J993" s="9">
        <v>4000</v>
      </c>
      <c r="K993" s="10">
        <f t="shared" si="6"/>
        <v>2199.9999999999995</v>
      </c>
      <c r="L993" s="10">
        <f t="shared" si="7"/>
        <v>1209.9999999999998</v>
      </c>
      <c r="M993" s="11">
        <v>0.55000000000000004</v>
      </c>
      <c r="O993" s="16"/>
      <c r="P993" s="17"/>
      <c r="Q993" s="12"/>
      <c r="R993" s="13"/>
    </row>
    <row r="994" spans="1:18" ht="15.75" customHeight="1" x14ac:dyDescent="0.35">
      <c r="A994" s="1"/>
      <c r="B994" s="6" t="s">
        <v>23</v>
      </c>
      <c r="C994" s="6">
        <v>1197831</v>
      </c>
      <c r="D994" s="7">
        <v>44443</v>
      </c>
      <c r="E994" s="6" t="s">
        <v>24</v>
      </c>
      <c r="F994" s="6" t="s">
        <v>53</v>
      </c>
      <c r="G994" s="6" t="s">
        <v>54</v>
      </c>
      <c r="H994" s="6" t="s">
        <v>21</v>
      </c>
      <c r="I994" s="8">
        <v>0.5</v>
      </c>
      <c r="J994" s="9">
        <v>4000</v>
      </c>
      <c r="K994" s="10">
        <f t="shared" si="6"/>
        <v>2000</v>
      </c>
      <c r="L994" s="10">
        <f t="shared" si="7"/>
        <v>799.99999999999989</v>
      </c>
      <c r="M994" s="11">
        <v>0.39999999999999997</v>
      </c>
      <c r="O994" s="16"/>
      <c r="P994" s="17"/>
      <c r="Q994" s="12"/>
      <c r="R994" s="13"/>
    </row>
    <row r="995" spans="1:18" ht="15.75" customHeight="1" x14ac:dyDescent="0.35">
      <c r="A995" s="1"/>
      <c r="B995" s="6" t="s">
        <v>23</v>
      </c>
      <c r="C995" s="6">
        <v>1197831</v>
      </c>
      <c r="D995" s="7">
        <v>44443</v>
      </c>
      <c r="E995" s="6" t="s">
        <v>24</v>
      </c>
      <c r="F995" s="6" t="s">
        <v>53</v>
      </c>
      <c r="G995" s="6" t="s">
        <v>54</v>
      </c>
      <c r="H995" s="6" t="s">
        <v>22</v>
      </c>
      <c r="I995" s="8">
        <v>0.45</v>
      </c>
      <c r="J995" s="9">
        <v>6250</v>
      </c>
      <c r="K995" s="10">
        <f t="shared" si="6"/>
        <v>2812.5</v>
      </c>
      <c r="L995" s="10">
        <f t="shared" si="7"/>
        <v>1687.5000000000002</v>
      </c>
      <c r="M995" s="11">
        <v>0.60000000000000009</v>
      </c>
      <c r="O995" s="16"/>
      <c r="P995" s="17"/>
      <c r="Q995" s="12"/>
      <c r="R995" s="13"/>
    </row>
    <row r="996" spans="1:18" ht="15.75" customHeight="1" x14ac:dyDescent="0.35">
      <c r="A996" s="1"/>
      <c r="B996" s="6" t="s">
        <v>23</v>
      </c>
      <c r="C996" s="6">
        <v>1197831</v>
      </c>
      <c r="D996" s="7">
        <v>44472</v>
      </c>
      <c r="E996" s="6" t="s">
        <v>24</v>
      </c>
      <c r="F996" s="6" t="s">
        <v>53</v>
      </c>
      <c r="G996" s="6" t="s">
        <v>54</v>
      </c>
      <c r="H996" s="6" t="s">
        <v>17</v>
      </c>
      <c r="I996" s="8">
        <v>0.35000000000000003</v>
      </c>
      <c r="J996" s="9">
        <v>5750</v>
      </c>
      <c r="K996" s="10">
        <f t="shared" si="6"/>
        <v>2012.5000000000002</v>
      </c>
      <c r="L996" s="10">
        <f t="shared" si="7"/>
        <v>905.625</v>
      </c>
      <c r="M996" s="11">
        <v>0.44999999999999996</v>
      </c>
      <c r="O996" s="16"/>
      <c r="P996" s="17"/>
      <c r="Q996" s="12"/>
      <c r="R996" s="13"/>
    </row>
    <row r="997" spans="1:18" ht="15.75" customHeight="1" x14ac:dyDescent="0.35">
      <c r="A997" s="1"/>
      <c r="B997" s="6" t="s">
        <v>23</v>
      </c>
      <c r="C997" s="6">
        <v>1197831</v>
      </c>
      <c r="D997" s="7">
        <v>44472</v>
      </c>
      <c r="E997" s="6" t="s">
        <v>24</v>
      </c>
      <c r="F997" s="6" t="s">
        <v>53</v>
      </c>
      <c r="G997" s="6" t="s">
        <v>54</v>
      </c>
      <c r="H997" s="6" t="s">
        <v>18</v>
      </c>
      <c r="I997" s="8">
        <v>0.35000000000000003</v>
      </c>
      <c r="J997" s="9">
        <v>5750</v>
      </c>
      <c r="K997" s="10">
        <f t="shared" si="6"/>
        <v>2012.5000000000002</v>
      </c>
      <c r="L997" s="10">
        <f t="shared" si="7"/>
        <v>905.625</v>
      </c>
      <c r="M997" s="11">
        <v>0.44999999999999996</v>
      </c>
      <c r="O997" s="16"/>
      <c r="P997" s="17"/>
      <c r="Q997" s="12"/>
      <c r="R997" s="13"/>
    </row>
    <row r="998" spans="1:18" ht="15.75" customHeight="1" x14ac:dyDescent="0.35">
      <c r="A998" s="1"/>
      <c r="B998" s="6" t="s">
        <v>23</v>
      </c>
      <c r="C998" s="6">
        <v>1197831</v>
      </c>
      <c r="D998" s="7">
        <v>44472</v>
      </c>
      <c r="E998" s="6" t="s">
        <v>24</v>
      </c>
      <c r="F998" s="6" t="s">
        <v>53</v>
      </c>
      <c r="G998" s="6" t="s">
        <v>54</v>
      </c>
      <c r="H998" s="6" t="s">
        <v>19</v>
      </c>
      <c r="I998" s="8">
        <v>0.4</v>
      </c>
      <c r="J998" s="9">
        <v>5250</v>
      </c>
      <c r="K998" s="10">
        <f t="shared" si="6"/>
        <v>2100</v>
      </c>
      <c r="L998" s="10">
        <f t="shared" si="7"/>
        <v>944.99999999999989</v>
      </c>
      <c r="M998" s="11">
        <v>0.44999999999999996</v>
      </c>
      <c r="O998" s="16"/>
      <c r="P998" s="17"/>
      <c r="Q998" s="12"/>
      <c r="R998" s="13"/>
    </row>
    <row r="999" spans="1:18" ht="15.75" customHeight="1" x14ac:dyDescent="0.35">
      <c r="A999" s="1"/>
      <c r="B999" s="6" t="s">
        <v>23</v>
      </c>
      <c r="C999" s="6">
        <v>1197831</v>
      </c>
      <c r="D999" s="7">
        <v>44472</v>
      </c>
      <c r="E999" s="6" t="s">
        <v>24</v>
      </c>
      <c r="F999" s="6" t="s">
        <v>53</v>
      </c>
      <c r="G999" s="6" t="s">
        <v>54</v>
      </c>
      <c r="H999" s="6" t="s">
        <v>20</v>
      </c>
      <c r="I999" s="8">
        <v>0.4</v>
      </c>
      <c r="J999" s="9">
        <v>3750</v>
      </c>
      <c r="K999" s="10">
        <f t="shared" si="6"/>
        <v>1500</v>
      </c>
      <c r="L999" s="10">
        <f t="shared" si="7"/>
        <v>825.00000000000011</v>
      </c>
      <c r="M999" s="11">
        <v>0.55000000000000004</v>
      </c>
      <c r="O999" s="16"/>
      <c r="P999" s="17"/>
      <c r="Q999" s="12"/>
      <c r="R999" s="13"/>
    </row>
    <row r="1000" spans="1:18" ht="15.75" customHeight="1" x14ac:dyDescent="0.35">
      <c r="A1000" s="1"/>
      <c r="B1000" s="6" t="s">
        <v>23</v>
      </c>
      <c r="C1000" s="6">
        <v>1197831</v>
      </c>
      <c r="D1000" s="7">
        <v>44472</v>
      </c>
      <c r="E1000" s="6" t="s">
        <v>24</v>
      </c>
      <c r="F1000" s="6" t="s">
        <v>53</v>
      </c>
      <c r="G1000" s="6" t="s">
        <v>54</v>
      </c>
      <c r="H1000" s="6" t="s">
        <v>21</v>
      </c>
      <c r="I1000" s="8">
        <v>0.35000000000000003</v>
      </c>
      <c r="J1000" s="9">
        <v>3500</v>
      </c>
      <c r="K1000" s="10">
        <f t="shared" si="6"/>
        <v>1225.0000000000002</v>
      </c>
      <c r="L1000" s="10">
        <f t="shared" si="7"/>
        <v>490.00000000000006</v>
      </c>
      <c r="M1000" s="11">
        <v>0.39999999999999997</v>
      </c>
      <c r="O1000" s="16"/>
      <c r="P1000" s="17"/>
      <c r="Q1000" s="12"/>
      <c r="R1000" s="13"/>
    </row>
    <row r="1001" spans="1:18" ht="15.75" customHeight="1" x14ac:dyDescent="0.35">
      <c r="A1001" s="1"/>
      <c r="B1001" s="6" t="s">
        <v>23</v>
      </c>
      <c r="C1001" s="6">
        <v>1197831</v>
      </c>
      <c r="D1001" s="7">
        <v>44472</v>
      </c>
      <c r="E1001" s="6" t="s">
        <v>24</v>
      </c>
      <c r="F1001" s="6" t="s">
        <v>53</v>
      </c>
      <c r="G1001" s="6" t="s">
        <v>54</v>
      </c>
      <c r="H1001" s="6" t="s">
        <v>22</v>
      </c>
      <c r="I1001" s="8">
        <v>0.45</v>
      </c>
      <c r="J1001" s="9">
        <v>5250</v>
      </c>
      <c r="K1001" s="10">
        <f t="shared" si="6"/>
        <v>2362.5</v>
      </c>
      <c r="L1001" s="10">
        <f t="shared" si="7"/>
        <v>1417.5000000000002</v>
      </c>
      <c r="M1001" s="11">
        <v>0.60000000000000009</v>
      </c>
      <c r="O1001" s="16"/>
      <c r="P1001" s="17"/>
      <c r="Q1001" s="12"/>
      <c r="R1001" s="13"/>
    </row>
    <row r="1002" spans="1:18" ht="15.75" customHeight="1" x14ac:dyDescent="0.35">
      <c r="A1002" s="1"/>
      <c r="B1002" s="6" t="s">
        <v>23</v>
      </c>
      <c r="C1002" s="6">
        <v>1197831</v>
      </c>
      <c r="D1002" s="7">
        <v>44504</v>
      </c>
      <c r="E1002" s="6" t="s">
        <v>24</v>
      </c>
      <c r="F1002" s="6" t="s">
        <v>53</v>
      </c>
      <c r="G1002" s="6" t="s">
        <v>54</v>
      </c>
      <c r="H1002" s="6" t="s">
        <v>17</v>
      </c>
      <c r="I1002" s="8">
        <v>0.30000000000000004</v>
      </c>
      <c r="J1002" s="9">
        <v>6750</v>
      </c>
      <c r="K1002" s="10">
        <f t="shared" si="6"/>
        <v>2025.0000000000002</v>
      </c>
      <c r="L1002" s="10">
        <f t="shared" si="7"/>
        <v>911.25</v>
      </c>
      <c r="M1002" s="11">
        <v>0.44999999999999996</v>
      </c>
      <c r="O1002" s="16"/>
      <c r="P1002" s="17"/>
      <c r="Q1002" s="12"/>
      <c r="R1002" s="13"/>
    </row>
    <row r="1003" spans="1:18" ht="15.75" customHeight="1" x14ac:dyDescent="0.35">
      <c r="A1003" s="1"/>
      <c r="B1003" s="6" t="s">
        <v>23</v>
      </c>
      <c r="C1003" s="6">
        <v>1197831</v>
      </c>
      <c r="D1003" s="7">
        <v>44504</v>
      </c>
      <c r="E1003" s="6" t="s">
        <v>24</v>
      </c>
      <c r="F1003" s="6" t="s">
        <v>53</v>
      </c>
      <c r="G1003" s="6" t="s">
        <v>54</v>
      </c>
      <c r="H1003" s="6" t="s">
        <v>18</v>
      </c>
      <c r="I1003" s="8">
        <v>0.30000000000000004</v>
      </c>
      <c r="J1003" s="9">
        <v>6750</v>
      </c>
      <c r="K1003" s="10">
        <f t="shared" si="6"/>
        <v>2025.0000000000002</v>
      </c>
      <c r="L1003" s="10">
        <f t="shared" si="7"/>
        <v>911.25</v>
      </c>
      <c r="M1003" s="11">
        <v>0.44999999999999996</v>
      </c>
      <c r="O1003" s="16"/>
      <c r="P1003" s="17"/>
      <c r="Q1003" s="12"/>
      <c r="R1003" s="13"/>
    </row>
    <row r="1004" spans="1:18" ht="15.75" customHeight="1" x14ac:dyDescent="0.35">
      <c r="A1004" s="1"/>
      <c r="B1004" s="6" t="s">
        <v>23</v>
      </c>
      <c r="C1004" s="6">
        <v>1197831</v>
      </c>
      <c r="D1004" s="7">
        <v>44504</v>
      </c>
      <c r="E1004" s="6" t="s">
        <v>24</v>
      </c>
      <c r="F1004" s="6" t="s">
        <v>53</v>
      </c>
      <c r="G1004" s="6" t="s">
        <v>54</v>
      </c>
      <c r="H1004" s="6" t="s">
        <v>19</v>
      </c>
      <c r="I1004" s="8">
        <v>0.55000000000000004</v>
      </c>
      <c r="J1004" s="9">
        <v>6000</v>
      </c>
      <c r="K1004" s="10">
        <f t="shared" si="6"/>
        <v>3300.0000000000005</v>
      </c>
      <c r="L1004" s="10">
        <f t="shared" si="7"/>
        <v>1485</v>
      </c>
      <c r="M1004" s="11">
        <v>0.44999999999999996</v>
      </c>
      <c r="O1004" s="16"/>
      <c r="P1004" s="17"/>
      <c r="Q1004" s="12"/>
      <c r="R1004" s="13"/>
    </row>
    <row r="1005" spans="1:18" ht="15.75" customHeight="1" x14ac:dyDescent="0.35">
      <c r="A1005" s="1"/>
      <c r="B1005" s="6" t="s">
        <v>23</v>
      </c>
      <c r="C1005" s="6">
        <v>1197831</v>
      </c>
      <c r="D1005" s="7">
        <v>44504</v>
      </c>
      <c r="E1005" s="6" t="s">
        <v>24</v>
      </c>
      <c r="F1005" s="6" t="s">
        <v>53</v>
      </c>
      <c r="G1005" s="6" t="s">
        <v>54</v>
      </c>
      <c r="H1005" s="6" t="s">
        <v>20</v>
      </c>
      <c r="I1005" s="8">
        <v>0.55000000000000004</v>
      </c>
      <c r="J1005" s="9">
        <v>4750</v>
      </c>
      <c r="K1005" s="10">
        <f t="shared" si="6"/>
        <v>2612.5</v>
      </c>
      <c r="L1005" s="10">
        <f t="shared" si="7"/>
        <v>1436.8750000000002</v>
      </c>
      <c r="M1005" s="11">
        <v>0.55000000000000004</v>
      </c>
      <c r="O1005" s="16"/>
      <c r="P1005" s="17"/>
      <c r="Q1005" s="12"/>
      <c r="R1005" s="13"/>
    </row>
    <row r="1006" spans="1:18" ht="15.75" customHeight="1" x14ac:dyDescent="0.35">
      <c r="A1006" s="1"/>
      <c r="B1006" s="6" t="s">
        <v>23</v>
      </c>
      <c r="C1006" s="6">
        <v>1197831</v>
      </c>
      <c r="D1006" s="7">
        <v>44504</v>
      </c>
      <c r="E1006" s="6" t="s">
        <v>24</v>
      </c>
      <c r="F1006" s="6" t="s">
        <v>53</v>
      </c>
      <c r="G1006" s="6" t="s">
        <v>54</v>
      </c>
      <c r="H1006" s="6" t="s">
        <v>21</v>
      </c>
      <c r="I1006" s="8">
        <v>0.54999999999999993</v>
      </c>
      <c r="J1006" s="9">
        <v>4500</v>
      </c>
      <c r="K1006" s="10">
        <f t="shared" si="6"/>
        <v>2474.9999999999995</v>
      </c>
      <c r="L1006" s="10">
        <f t="shared" si="7"/>
        <v>989.99999999999977</v>
      </c>
      <c r="M1006" s="11">
        <v>0.39999999999999997</v>
      </c>
      <c r="O1006" s="16"/>
      <c r="P1006" s="17"/>
      <c r="Q1006" s="12"/>
      <c r="R1006" s="13"/>
    </row>
    <row r="1007" spans="1:18" ht="15.75" customHeight="1" x14ac:dyDescent="0.35">
      <c r="A1007" s="1"/>
      <c r="B1007" s="6" t="s">
        <v>23</v>
      </c>
      <c r="C1007" s="6">
        <v>1197831</v>
      </c>
      <c r="D1007" s="7">
        <v>44504</v>
      </c>
      <c r="E1007" s="6" t="s">
        <v>24</v>
      </c>
      <c r="F1007" s="6" t="s">
        <v>53</v>
      </c>
      <c r="G1007" s="6" t="s">
        <v>54</v>
      </c>
      <c r="H1007" s="6" t="s">
        <v>22</v>
      </c>
      <c r="I1007" s="8">
        <v>0.65</v>
      </c>
      <c r="J1007" s="9">
        <v>6500</v>
      </c>
      <c r="K1007" s="10">
        <f t="shared" si="6"/>
        <v>4225</v>
      </c>
      <c r="L1007" s="10">
        <f t="shared" si="7"/>
        <v>2535.0000000000005</v>
      </c>
      <c r="M1007" s="11">
        <v>0.60000000000000009</v>
      </c>
      <c r="O1007" s="16"/>
      <c r="P1007" s="17"/>
      <c r="Q1007" s="12"/>
      <c r="R1007" s="13"/>
    </row>
    <row r="1008" spans="1:18" ht="15.75" customHeight="1" x14ac:dyDescent="0.35">
      <c r="A1008" s="1"/>
      <c r="B1008" s="6" t="s">
        <v>23</v>
      </c>
      <c r="C1008" s="6">
        <v>1197831</v>
      </c>
      <c r="D1008" s="7">
        <v>44533</v>
      </c>
      <c r="E1008" s="6" t="s">
        <v>24</v>
      </c>
      <c r="F1008" s="6" t="s">
        <v>53</v>
      </c>
      <c r="G1008" s="6" t="s">
        <v>54</v>
      </c>
      <c r="H1008" s="6" t="s">
        <v>17</v>
      </c>
      <c r="I1008" s="8">
        <v>0.54999999999999993</v>
      </c>
      <c r="J1008" s="9">
        <v>8000</v>
      </c>
      <c r="K1008" s="10">
        <f t="shared" si="6"/>
        <v>4399.9999999999991</v>
      </c>
      <c r="L1008" s="10">
        <f t="shared" si="7"/>
        <v>1979.9999999999993</v>
      </c>
      <c r="M1008" s="11">
        <v>0.44999999999999996</v>
      </c>
      <c r="O1008" s="16"/>
      <c r="P1008" s="17"/>
      <c r="Q1008" s="12"/>
      <c r="R1008" s="13"/>
    </row>
    <row r="1009" spans="1:18" ht="15.75" customHeight="1" x14ac:dyDescent="0.35">
      <c r="A1009" s="1"/>
      <c r="B1009" s="6" t="s">
        <v>23</v>
      </c>
      <c r="C1009" s="6">
        <v>1197831</v>
      </c>
      <c r="D1009" s="7">
        <v>44533</v>
      </c>
      <c r="E1009" s="6" t="s">
        <v>24</v>
      </c>
      <c r="F1009" s="6" t="s">
        <v>53</v>
      </c>
      <c r="G1009" s="6" t="s">
        <v>54</v>
      </c>
      <c r="H1009" s="6" t="s">
        <v>18</v>
      </c>
      <c r="I1009" s="8">
        <v>0.54999999999999993</v>
      </c>
      <c r="J1009" s="9">
        <v>8000</v>
      </c>
      <c r="K1009" s="10">
        <f t="shared" si="6"/>
        <v>4399.9999999999991</v>
      </c>
      <c r="L1009" s="10">
        <f t="shared" si="7"/>
        <v>1979.9999999999993</v>
      </c>
      <c r="M1009" s="11">
        <v>0.44999999999999996</v>
      </c>
      <c r="O1009" s="16"/>
      <c r="P1009" s="17"/>
      <c r="Q1009" s="12"/>
      <c r="R1009" s="13"/>
    </row>
    <row r="1010" spans="1:18" ht="15.75" customHeight="1" x14ac:dyDescent="0.35">
      <c r="A1010" s="1"/>
      <c r="B1010" s="6" t="s">
        <v>23</v>
      </c>
      <c r="C1010" s="6">
        <v>1197831</v>
      </c>
      <c r="D1010" s="7">
        <v>44533</v>
      </c>
      <c r="E1010" s="6" t="s">
        <v>24</v>
      </c>
      <c r="F1010" s="6" t="s">
        <v>53</v>
      </c>
      <c r="G1010" s="6" t="s">
        <v>54</v>
      </c>
      <c r="H1010" s="6" t="s">
        <v>19</v>
      </c>
      <c r="I1010" s="8">
        <v>0.6</v>
      </c>
      <c r="J1010" s="9">
        <v>7000</v>
      </c>
      <c r="K1010" s="10">
        <f t="shared" si="6"/>
        <v>4200</v>
      </c>
      <c r="L1010" s="10">
        <f t="shared" si="7"/>
        <v>1889.9999999999998</v>
      </c>
      <c r="M1010" s="11">
        <v>0.44999999999999996</v>
      </c>
      <c r="O1010" s="16"/>
      <c r="P1010" s="17"/>
      <c r="Q1010" s="12"/>
      <c r="R1010" s="13"/>
    </row>
    <row r="1011" spans="1:18" ht="15.75" customHeight="1" x14ac:dyDescent="0.35">
      <c r="A1011" s="1"/>
      <c r="B1011" s="6" t="s">
        <v>23</v>
      </c>
      <c r="C1011" s="6">
        <v>1197831</v>
      </c>
      <c r="D1011" s="7">
        <v>44533</v>
      </c>
      <c r="E1011" s="6" t="s">
        <v>24</v>
      </c>
      <c r="F1011" s="6" t="s">
        <v>53</v>
      </c>
      <c r="G1011" s="6" t="s">
        <v>54</v>
      </c>
      <c r="H1011" s="6" t="s">
        <v>20</v>
      </c>
      <c r="I1011" s="8">
        <v>0.6</v>
      </c>
      <c r="J1011" s="9">
        <v>5500</v>
      </c>
      <c r="K1011" s="10">
        <f t="shared" si="6"/>
        <v>3300</v>
      </c>
      <c r="L1011" s="10">
        <f t="shared" si="7"/>
        <v>1815.0000000000002</v>
      </c>
      <c r="M1011" s="11">
        <v>0.55000000000000004</v>
      </c>
      <c r="O1011" s="16"/>
      <c r="P1011" s="17"/>
      <c r="Q1011" s="12"/>
      <c r="R1011" s="13"/>
    </row>
    <row r="1012" spans="1:18" ht="15.75" customHeight="1" x14ac:dyDescent="0.35">
      <c r="A1012" s="1"/>
      <c r="B1012" s="6" t="s">
        <v>23</v>
      </c>
      <c r="C1012" s="6">
        <v>1197831</v>
      </c>
      <c r="D1012" s="7">
        <v>44533</v>
      </c>
      <c r="E1012" s="6" t="s">
        <v>24</v>
      </c>
      <c r="F1012" s="6" t="s">
        <v>53</v>
      </c>
      <c r="G1012" s="6" t="s">
        <v>54</v>
      </c>
      <c r="H1012" s="6" t="s">
        <v>21</v>
      </c>
      <c r="I1012" s="8">
        <v>0.54999999999999993</v>
      </c>
      <c r="J1012" s="9">
        <v>5000</v>
      </c>
      <c r="K1012" s="10">
        <f t="shared" si="6"/>
        <v>2749.9999999999995</v>
      </c>
      <c r="L1012" s="10">
        <f t="shared" si="7"/>
        <v>1099.9999999999998</v>
      </c>
      <c r="M1012" s="11">
        <v>0.39999999999999997</v>
      </c>
      <c r="O1012" s="16"/>
      <c r="P1012" s="17"/>
      <c r="Q1012" s="12"/>
      <c r="R1012" s="13"/>
    </row>
    <row r="1013" spans="1:18" ht="15.75" customHeight="1" x14ac:dyDescent="0.35">
      <c r="A1013" s="1"/>
      <c r="B1013" s="6" t="s">
        <v>23</v>
      </c>
      <c r="C1013" s="6">
        <v>1197831</v>
      </c>
      <c r="D1013" s="7">
        <v>44533</v>
      </c>
      <c r="E1013" s="6" t="s">
        <v>24</v>
      </c>
      <c r="F1013" s="6" t="s">
        <v>53</v>
      </c>
      <c r="G1013" s="6" t="s">
        <v>54</v>
      </c>
      <c r="H1013" s="6" t="s">
        <v>22</v>
      </c>
      <c r="I1013" s="8">
        <v>0.65</v>
      </c>
      <c r="J1013" s="9">
        <v>7500</v>
      </c>
      <c r="K1013" s="10">
        <f t="shared" si="6"/>
        <v>4875</v>
      </c>
      <c r="L1013" s="10">
        <f t="shared" si="7"/>
        <v>2925.0000000000005</v>
      </c>
      <c r="M1013" s="11">
        <v>0.60000000000000009</v>
      </c>
      <c r="O1013" s="16"/>
      <c r="P1013" s="17"/>
      <c r="Q1013" s="12"/>
      <c r="R1013" s="13"/>
    </row>
    <row r="1014" spans="1:18" ht="15.75" customHeight="1" x14ac:dyDescent="0.35">
      <c r="A1014" s="1" t="s">
        <v>39</v>
      </c>
      <c r="B1014" s="6" t="s">
        <v>14</v>
      </c>
      <c r="C1014" s="6">
        <v>1185732</v>
      </c>
      <c r="D1014" s="7">
        <v>44207</v>
      </c>
      <c r="E1014" s="6" t="s">
        <v>33</v>
      </c>
      <c r="F1014" s="6" t="s">
        <v>55</v>
      </c>
      <c r="G1014" s="6" t="s">
        <v>56</v>
      </c>
      <c r="H1014" s="6" t="s">
        <v>17</v>
      </c>
      <c r="I1014" s="8">
        <v>0.35</v>
      </c>
      <c r="J1014" s="9">
        <v>4250</v>
      </c>
      <c r="K1014" s="10">
        <f t="shared" si="6"/>
        <v>1487.5</v>
      </c>
      <c r="L1014" s="10">
        <f t="shared" si="7"/>
        <v>595</v>
      </c>
      <c r="M1014" s="11">
        <v>0.4</v>
      </c>
      <c r="O1014" s="16"/>
      <c r="P1014" s="17"/>
      <c r="Q1014" s="12"/>
      <c r="R1014" s="13"/>
    </row>
    <row r="1015" spans="1:18" ht="15.75" customHeight="1" x14ac:dyDescent="0.35">
      <c r="A1015" s="1"/>
      <c r="B1015" s="6" t="s">
        <v>14</v>
      </c>
      <c r="C1015" s="6">
        <v>1185732</v>
      </c>
      <c r="D1015" s="7">
        <v>44207</v>
      </c>
      <c r="E1015" s="6" t="s">
        <v>33</v>
      </c>
      <c r="F1015" s="6" t="s">
        <v>55</v>
      </c>
      <c r="G1015" s="6" t="s">
        <v>56</v>
      </c>
      <c r="H1015" s="6" t="s">
        <v>18</v>
      </c>
      <c r="I1015" s="8">
        <v>0.35</v>
      </c>
      <c r="J1015" s="9">
        <v>2250</v>
      </c>
      <c r="K1015" s="10">
        <f t="shared" si="6"/>
        <v>787.5</v>
      </c>
      <c r="L1015" s="10">
        <f t="shared" si="7"/>
        <v>275.625</v>
      </c>
      <c r="M1015" s="11">
        <v>0.35</v>
      </c>
      <c r="O1015" s="16"/>
      <c r="P1015" s="17"/>
      <c r="Q1015" s="12"/>
      <c r="R1015" s="13"/>
    </row>
    <row r="1016" spans="1:18" ht="15.75" customHeight="1" x14ac:dyDescent="0.35">
      <c r="A1016" s="1"/>
      <c r="B1016" s="6" t="s">
        <v>14</v>
      </c>
      <c r="C1016" s="6">
        <v>1185732</v>
      </c>
      <c r="D1016" s="7">
        <v>44207</v>
      </c>
      <c r="E1016" s="6" t="s">
        <v>33</v>
      </c>
      <c r="F1016" s="6" t="s">
        <v>55</v>
      </c>
      <c r="G1016" s="6" t="s">
        <v>56</v>
      </c>
      <c r="H1016" s="6" t="s">
        <v>19</v>
      </c>
      <c r="I1016" s="8">
        <v>0.25</v>
      </c>
      <c r="J1016" s="9">
        <v>2250</v>
      </c>
      <c r="K1016" s="10">
        <f t="shared" si="6"/>
        <v>562.5</v>
      </c>
      <c r="L1016" s="10">
        <f t="shared" si="7"/>
        <v>196.875</v>
      </c>
      <c r="M1016" s="11">
        <v>0.35</v>
      </c>
      <c r="O1016" s="16"/>
      <c r="P1016" s="17"/>
      <c r="Q1016" s="12"/>
      <c r="R1016" s="13"/>
    </row>
    <row r="1017" spans="1:18" ht="15.75" customHeight="1" x14ac:dyDescent="0.35">
      <c r="A1017" s="1"/>
      <c r="B1017" s="6" t="s">
        <v>14</v>
      </c>
      <c r="C1017" s="6">
        <v>1185732</v>
      </c>
      <c r="D1017" s="7">
        <v>44207</v>
      </c>
      <c r="E1017" s="6" t="s">
        <v>33</v>
      </c>
      <c r="F1017" s="6" t="s">
        <v>55</v>
      </c>
      <c r="G1017" s="6" t="s">
        <v>56</v>
      </c>
      <c r="H1017" s="6" t="s">
        <v>20</v>
      </c>
      <c r="I1017" s="8">
        <v>0.30000000000000004</v>
      </c>
      <c r="J1017" s="9">
        <v>750</v>
      </c>
      <c r="K1017" s="10">
        <f t="shared" si="6"/>
        <v>225.00000000000003</v>
      </c>
      <c r="L1017" s="10">
        <f t="shared" si="7"/>
        <v>90.000000000000014</v>
      </c>
      <c r="M1017" s="11">
        <v>0.4</v>
      </c>
      <c r="O1017" s="16"/>
      <c r="P1017" s="17"/>
      <c r="Q1017" s="12"/>
      <c r="R1017" s="13"/>
    </row>
    <row r="1018" spans="1:18" ht="15.75" customHeight="1" x14ac:dyDescent="0.35">
      <c r="A1018" s="1"/>
      <c r="B1018" s="6" t="s">
        <v>14</v>
      </c>
      <c r="C1018" s="6">
        <v>1185732</v>
      </c>
      <c r="D1018" s="7">
        <v>44207</v>
      </c>
      <c r="E1018" s="6" t="s">
        <v>33</v>
      </c>
      <c r="F1018" s="6" t="s">
        <v>55</v>
      </c>
      <c r="G1018" s="6" t="s">
        <v>56</v>
      </c>
      <c r="H1018" s="6" t="s">
        <v>21</v>
      </c>
      <c r="I1018" s="8">
        <v>0.44999999999999996</v>
      </c>
      <c r="J1018" s="9">
        <v>1250</v>
      </c>
      <c r="K1018" s="10">
        <f t="shared" si="6"/>
        <v>562.5</v>
      </c>
      <c r="L1018" s="10">
        <f t="shared" si="7"/>
        <v>196.875</v>
      </c>
      <c r="M1018" s="11">
        <v>0.35</v>
      </c>
      <c r="O1018" s="16"/>
      <c r="P1018" s="17"/>
      <c r="Q1018" s="12"/>
      <c r="R1018" s="13"/>
    </row>
    <row r="1019" spans="1:18" ht="15.75" customHeight="1" x14ac:dyDescent="0.35">
      <c r="A1019" s="1"/>
      <c r="B1019" s="6" t="s">
        <v>14</v>
      </c>
      <c r="C1019" s="6">
        <v>1185732</v>
      </c>
      <c r="D1019" s="7">
        <v>44207</v>
      </c>
      <c r="E1019" s="6" t="s">
        <v>33</v>
      </c>
      <c r="F1019" s="6" t="s">
        <v>55</v>
      </c>
      <c r="G1019" s="6" t="s">
        <v>56</v>
      </c>
      <c r="H1019" s="6" t="s">
        <v>22</v>
      </c>
      <c r="I1019" s="8">
        <v>0.35</v>
      </c>
      <c r="J1019" s="9">
        <v>2250</v>
      </c>
      <c r="K1019" s="10">
        <f t="shared" si="6"/>
        <v>787.5</v>
      </c>
      <c r="L1019" s="10">
        <f t="shared" si="7"/>
        <v>393.75</v>
      </c>
      <c r="M1019" s="11">
        <v>0.5</v>
      </c>
      <c r="O1019" s="16"/>
      <c r="P1019" s="17"/>
      <c r="Q1019" s="12"/>
      <c r="R1019" s="13"/>
    </row>
    <row r="1020" spans="1:18" ht="15.75" customHeight="1" x14ac:dyDescent="0.35">
      <c r="A1020" s="1"/>
      <c r="B1020" s="6" t="s">
        <v>14</v>
      </c>
      <c r="C1020" s="6">
        <v>1185732</v>
      </c>
      <c r="D1020" s="7">
        <v>44238</v>
      </c>
      <c r="E1020" s="6" t="s">
        <v>33</v>
      </c>
      <c r="F1020" s="6" t="s">
        <v>55</v>
      </c>
      <c r="G1020" s="6" t="s">
        <v>56</v>
      </c>
      <c r="H1020" s="6" t="s">
        <v>17</v>
      </c>
      <c r="I1020" s="8">
        <v>0.35</v>
      </c>
      <c r="J1020" s="9">
        <v>4750</v>
      </c>
      <c r="K1020" s="10">
        <f t="shared" si="6"/>
        <v>1662.5</v>
      </c>
      <c r="L1020" s="10">
        <f t="shared" si="7"/>
        <v>665</v>
      </c>
      <c r="M1020" s="11">
        <v>0.4</v>
      </c>
      <c r="O1020" s="16"/>
      <c r="P1020" s="17"/>
      <c r="Q1020" s="12"/>
      <c r="R1020" s="13"/>
    </row>
    <row r="1021" spans="1:18" ht="15.75" customHeight="1" x14ac:dyDescent="0.35">
      <c r="A1021" s="1"/>
      <c r="B1021" s="6" t="s">
        <v>14</v>
      </c>
      <c r="C1021" s="6">
        <v>1185732</v>
      </c>
      <c r="D1021" s="7">
        <v>44238</v>
      </c>
      <c r="E1021" s="6" t="s">
        <v>33</v>
      </c>
      <c r="F1021" s="6" t="s">
        <v>55</v>
      </c>
      <c r="G1021" s="6" t="s">
        <v>56</v>
      </c>
      <c r="H1021" s="6" t="s">
        <v>18</v>
      </c>
      <c r="I1021" s="8">
        <v>0.35</v>
      </c>
      <c r="J1021" s="9">
        <v>1250</v>
      </c>
      <c r="K1021" s="10">
        <f t="shared" si="6"/>
        <v>437.5</v>
      </c>
      <c r="L1021" s="10">
        <f t="shared" si="7"/>
        <v>153.125</v>
      </c>
      <c r="M1021" s="11">
        <v>0.35</v>
      </c>
      <c r="O1021" s="16"/>
      <c r="P1021" s="17"/>
      <c r="Q1021" s="12"/>
      <c r="R1021" s="13"/>
    </row>
    <row r="1022" spans="1:18" ht="15.75" customHeight="1" x14ac:dyDescent="0.35">
      <c r="A1022" s="1"/>
      <c r="B1022" s="6" t="s">
        <v>14</v>
      </c>
      <c r="C1022" s="6">
        <v>1185732</v>
      </c>
      <c r="D1022" s="7">
        <v>44238</v>
      </c>
      <c r="E1022" s="6" t="s">
        <v>33</v>
      </c>
      <c r="F1022" s="6" t="s">
        <v>55</v>
      </c>
      <c r="G1022" s="6" t="s">
        <v>56</v>
      </c>
      <c r="H1022" s="6" t="s">
        <v>19</v>
      </c>
      <c r="I1022" s="8">
        <v>0.25</v>
      </c>
      <c r="J1022" s="9">
        <v>1750</v>
      </c>
      <c r="K1022" s="10">
        <f t="shared" si="6"/>
        <v>437.5</v>
      </c>
      <c r="L1022" s="10">
        <f t="shared" si="7"/>
        <v>153.125</v>
      </c>
      <c r="M1022" s="11">
        <v>0.35</v>
      </c>
      <c r="O1022" s="16"/>
      <c r="P1022" s="17"/>
      <c r="Q1022" s="12"/>
      <c r="R1022" s="13"/>
    </row>
    <row r="1023" spans="1:18" ht="15.75" customHeight="1" x14ac:dyDescent="0.35">
      <c r="A1023" s="1"/>
      <c r="B1023" s="6" t="s">
        <v>14</v>
      </c>
      <c r="C1023" s="6">
        <v>1185732</v>
      </c>
      <c r="D1023" s="7">
        <v>44238</v>
      </c>
      <c r="E1023" s="6" t="s">
        <v>33</v>
      </c>
      <c r="F1023" s="6" t="s">
        <v>55</v>
      </c>
      <c r="G1023" s="6" t="s">
        <v>56</v>
      </c>
      <c r="H1023" s="6" t="s">
        <v>20</v>
      </c>
      <c r="I1023" s="8">
        <v>0.30000000000000004</v>
      </c>
      <c r="J1023" s="9">
        <v>500</v>
      </c>
      <c r="K1023" s="10">
        <f t="shared" si="6"/>
        <v>150.00000000000003</v>
      </c>
      <c r="L1023" s="10">
        <f t="shared" si="7"/>
        <v>60.000000000000014</v>
      </c>
      <c r="M1023" s="11">
        <v>0.4</v>
      </c>
      <c r="O1023" s="16"/>
      <c r="P1023" s="17"/>
      <c r="Q1023" s="12"/>
      <c r="R1023" s="13"/>
    </row>
    <row r="1024" spans="1:18" ht="15.75" customHeight="1" x14ac:dyDescent="0.35">
      <c r="A1024" s="1"/>
      <c r="B1024" s="6" t="s">
        <v>14</v>
      </c>
      <c r="C1024" s="6">
        <v>1185732</v>
      </c>
      <c r="D1024" s="7">
        <v>44238</v>
      </c>
      <c r="E1024" s="6" t="s">
        <v>33</v>
      </c>
      <c r="F1024" s="6" t="s">
        <v>55</v>
      </c>
      <c r="G1024" s="6" t="s">
        <v>56</v>
      </c>
      <c r="H1024" s="6" t="s">
        <v>21</v>
      </c>
      <c r="I1024" s="8">
        <v>0.44999999999999996</v>
      </c>
      <c r="J1024" s="9">
        <v>1250</v>
      </c>
      <c r="K1024" s="10">
        <f t="shared" si="6"/>
        <v>562.5</v>
      </c>
      <c r="L1024" s="10">
        <f t="shared" si="7"/>
        <v>196.875</v>
      </c>
      <c r="M1024" s="11">
        <v>0.35</v>
      </c>
      <c r="O1024" s="16"/>
      <c r="P1024" s="17"/>
      <c r="Q1024" s="12"/>
      <c r="R1024" s="13"/>
    </row>
    <row r="1025" spans="1:18" ht="15.75" customHeight="1" x14ac:dyDescent="0.35">
      <c r="A1025" s="1"/>
      <c r="B1025" s="6" t="s">
        <v>14</v>
      </c>
      <c r="C1025" s="6">
        <v>1185732</v>
      </c>
      <c r="D1025" s="7">
        <v>44238</v>
      </c>
      <c r="E1025" s="6" t="s">
        <v>33</v>
      </c>
      <c r="F1025" s="6" t="s">
        <v>55</v>
      </c>
      <c r="G1025" s="6" t="s">
        <v>56</v>
      </c>
      <c r="H1025" s="6" t="s">
        <v>22</v>
      </c>
      <c r="I1025" s="8">
        <v>0.35</v>
      </c>
      <c r="J1025" s="9">
        <v>2000</v>
      </c>
      <c r="K1025" s="10">
        <f t="shared" si="6"/>
        <v>700</v>
      </c>
      <c r="L1025" s="10">
        <f t="shared" si="7"/>
        <v>350</v>
      </c>
      <c r="M1025" s="11">
        <v>0.5</v>
      </c>
      <c r="O1025" s="16"/>
      <c r="P1025" s="17"/>
      <c r="Q1025" s="12"/>
      <c r="R1025" s="13"/>
    </row>
    <row r="1026" spans="1:18" ht="15.75" customHeight="1" x14ac:dyDescent="0.35">
      <c r="A1026" s="1"/>
      <c r="B1026" s="6" t="s">
        <v>14</v>
      </c>
      <c r="C1026" s="6">
        <v>1185732</v>
      </c>
      <c r="D1026" s="7">
        <v>44265</v>
      </c>
      <c r="E1026" s="6" t="s">
        <v>33</v>
      </c>
      <c r="F1026" s="6" t="s">
        <v>55</v>
      </c>
      <c r="G1026" s="6" t="s">
        <v>56</v>
      </c>
      <c r="H1026" s="6" t="s">
        <v>17</v>
      </c>
      <c r="I1026" s="8">
        <v>0.4</v>
      </c>
      <c r="J1026" s="9">
        <v>4200</v>
      </c>
      <c r="K1026" s="10">
        <f t="shared" ref="K1026:K1280" si="8">I1026*J1026</f>
        <v>1680</v>
      </c>
      <c r="L1026" s="10">
        <f t="shared" ref="L1026:L1280" si="9">K1026*M1026</f>
        <v>672</v>
      </c>
      <c r="M1026" s="11">
        <v>0.4</v>
      </c>
      <c r="O1026" s="16"/>
      <c r="P1026" s="17"/>
      <c r="Q1026" s="12"/>
      <c r="R1026" s="13"/>
    </row>
    <row r="1027" spans="1:18" ht="15.75" customHeight="1" x14ac:dyDescent="0.35">
      <c r="A1027" s="1"/>
      <c r="B1027" s="6" t="s">
        <v>14</v>
      </c>
      <c r="C1027" s="6">
        <v>1185732</v>
      </c>
      <c r="D1027" s="7">
        <v>44265</v>
      </c>
      <c r="E1027" s="6" t="s">
        <v>33</v>
      </c>
      <c r="F1027" s="6" t="s">
        <v>55</v>
      </c>
      <c r="G1027" s="6" t="s">
        <v>56</v>
      </c>
      <c r="H1027" s="6" t="s">
        <v>18</v>
      </c>
      <c r="I1027" s="8">
        <v>0.4</v>
      </c>
      <c r="J1027" s="9">
        <v>1000</v>
      </c>
      <c r="K1027" s="10">
        <f t="shared" si="8"/>
        <v>400</v>
      </c>
      <c r="L1027" s="10">
        <f t="shared" si="9"/>
        <v>140</v>
      </c>
      <c r="M1027" s="11">
        <v>0.35</v>
      </c>
      <c r="O1027" s="16"/>
      <c r="P1027" s="17"/>
      <c r="Q1027" s="12"/>
      <c r="R1027" s="13"/>
    </row>
    <row r="1028" spans="1:18" ht="15.75" customHeight="1" x14ac:dyDescent="0.35">
      <c r="A1028" s="1"/>
      <c r="B1028" s="6" t="s">
        <v>14</v>
      </c>
      <c r="C1028" s="6">
        <v>1185732</v>
      </c>
      <c r="D1028" s="7">
        <v>44265</v>
      </c>
      <c r="E1028" s="6" t="s">
        <v>33</v>
      </c>
      <c r="F1028" s="6" t="s">
        <v>55</v>
      </c>
      <c r="G1028" s="6" t="s">
        <v>56</v>
      </c>
      <c r="H1028" s="6" t="s">
        <v>19</v>
      </c>
      <c r="I1028" s="8">
        <v>0.30000000000000004</v>
      </c>
      <c r="J1028" s="9">
        <v>1500</v>
      </c>
      <c r="K1028" s="10">
        <f t="shared" si="8"/>
        <v>450.00000000000006</v>
      </c>
      <c r="L1028" s="10">
        <f t="shared" si="9"/>
        <v>157.5</v>
      </c>
      <c r="M1028" s="11">
        <v>0.35</v>
      </c>
      <c r="O1028" s="16"/>
      <c r="P1028" s="17"/>
      <c r="Q1028" s="12"/>
      <c r="R1028" s="13"/>
    </row>
    <row r="1029" spans="1:18" ht="15.75" customHeight="1" x14ac:dyDescent="0.35">
      <c r="A1029" s="1"/>
      <c r="B1029" s="6" t="s">
        <v>14</v>
      </c>
      <c r="C1029" s="6">
        <v>1185732</v>
      </c>
      <c r="D1029" s="7">
        <v>44265</v>
      </c>
      <c r="E1029" s="6" t="s">
        <v>33</v>
      </c>
      <c r="F1029" s="6" t="s">
        <v>55</v>
      </c>
      <c r="G1029" s="6" t="s">
        <v>56</v>
      </c>
      <c r="H1029" s="6" t="s">
        <v>20</v>
      </c>
      <c r="I1029" s="8">
        <v>0.35</v>
      </c>
      <c r="J1029" s="9">
        <v>0</v>
      </c>
      <c r="K1029" s="10">
        <f t="shared" si="8"/>
        <v>0</v>
      </c>
      <c r="L1029" s="10">
        <f t="shared" si="9"/>
        <v>0</v>
      </c>
      <c r="M1029" s="11">
        <v>0.4</v>
      </c>
      <c r="O1029" s="16"/>
      <c r="P1029" s="17"/>
      <c r="Q1029" s="12"/>
      <c r="R1029" s="13"/>
    </row>
    <row r="1030" spans="1:18" ht="15.75" customHeight="1" x14ac:dyDescent="0.35">
      <c r="A1030" s="1"/>
      <c r="B1030" s="6" t="s">
        <v>14</v>
      </c>
      <c r="C1030" s="6">
        <v>1185732</v>
      </c>
      <c r="D1030" s="7">
        <v>44265</v>
      </c>
      <c r="E1030" s="6" t="s">
        <v>33</v>
      </c>
      <c r="F1030" s="6" t="s">
        <v>55</v>
      </c>
      <c r="G1030" s="6" t="s">
        <v>56</v>
      </c>
      <c r="H1030" s="6" t="s">
        <v>21</v>
      </c>
      <c r="I1030" s="8">
        <v>0.5</v>
      </c>
      <c r="J1030" s="9">
        <v>500</v>
      </c>
      <c r="K1030" s="10">
        <f t="shared" si="8"/>
        <v>250</v>
      </c>
      <c r="L1030" s="10">
        <f t="shared" si="9"/>
        <v>87.5</v>
      </c>
      <c r="M1030" s="11">
        <v>0.35</v>
      </c>
      <c r="O1030" s="16"/>
      <c r="P1030" s="17"/>
      <c r="Q1030" s="12"/>
      <c r="R1030" s="13"/>
    </row>
    <row r="1031" spans="1:18" ht="15.75" customHeight="1" x14ac:dyDescent="0.35">
      <c r="A1031" s="1"/>
      <c r="B1031" s="6" t="s">
        <v>14</v>
      </c>
      <c r="C1031" s="6">
        <v>1185732</v>
      </c>
      <c r="D1031" s="7">
        <v>44265</v>
      </c>
      <c r="E1031" s="6" t="s">
        <v>33</v>
      </c>
      <c r="F1031" s="6" t="s">
        <v>55</v>
      </c>
      <c r="G1031" s="6" t="s">
        <v>56</v>
      </c>
      <c r="H1031" s="6" t="s">
        <v>22</v>
      </c>
      <c r="I1031" s="8">
        <v>0.4</v>
      </c>
      <c r="J1031" s="9">
        <v>1500</v>
      </c>
      <c r="K1031" s="10">
        <f t="shared" si="8"/>
        <v>600</v>
      </c>
      <c r="L1031" s="10">
        <f t="shared" si="9"/>
        <v>300</v>
      </c>
      <c r="M1031" s="11">
        <v>0.5</v>
      </c>
      <c r="O1031" s="16"/>
      <c r="P1031" s="17"/>
      <c r="Q1031" s="12"/>
      <c r="R1031" s="13"/>
    </row>
    <row r="1032" spans="1:18" ht="15.75" customHeight="1" x14ac:dyDescent="0.35">
      <c r="A1032" s="1"/>
      <c r="B1032" s="6" t="s">
        <v>14</v>
      </c>
      <c r="C1032" s="6">
        <v>1185732</v>
      </c>
      <c r="D1032" s="7">
        <v>44297</v>
      </c>
      <c r="E1032" s="6" t="s">
        <v>33</v>
      </c>
      <c r="F1032" s="6" t="s">
        <v>55</v>
      </c>
      <c r="G1032" s="6" t="s">
        <v>56</v>
      </c>
      <c r="H1032" s="6" t="s">
        <v>17</v>
      </c>
      <c r="I1032" s="8">
        <v>0.4</v>
      </c>
      <c r="J1032" s="9">
        <v>3750</v>
      </c>
      <c r="K1032" s="10">
        <f t="shared" si="8"/>
        <v>1500</v>
      </c>
      <c r="L1032" s="10">
        <f t="shared" si="9"/>
        <v>600</v>
      </c>
      <c r="M1032" s="11">
        <v>0.4</v>
      </c>
      <c r="O1032" s="16"/>
      <c r="P1032" s="17"/>
      <c r="Q1032" s="12"/>
      <c r="R1032" s="13"/>
    </row>
    <row r="1033" spans="1:18" ht="15.75" customHeight="1" x14ac:dyDescent="0.35">
      <c r="A1033" s="1"/>
      <c r="B1033" s="6" t="s">
        <v>14</v>
      </c>
      <c r="C1033" s="6">
        <v>1185732</v>
      </c>
      <c r="D1033" s="7">
        <v>44297</v>
      </c>
      <c r="E1033" s="6" t="s">
        <v>33</v>
      </c>
      <c r="F1033" s="6" t="s">
        <v>55</v>
      </c>
      <c r="G1033" s="6" t="s">
        <v>56</v>
      </c>
      <c r="H1033" s="6" t="s">
        <v>18</v>
      </c>
      <c r="I1033" s="8">
        <v>0.35000000000000003</v>
      </c>
      <c r="J1033" s="9">
        <v>750</v>
      </c>
      <c r="K1033" s="10">
        <f t="shared" si="8"/>
        <v>262.5</v>
      </c>
      <c r="L1033" s="10">
        <f t="shared" si="9"/>
        <v>91.875</v>
      </c>
      <c r="M1033" s="11">
        <v>0.35</v>
      </c>
      <c r="O1033" s="16"/>
      <c r="P1033" s="17"/>
      <c r="Q1033" s="12"/>
      <c r="R1033" s="13"/>
    </row>
    <row r="1034" spans="1:18" ht="15.75" customHeight="1" x14ac:dyDescent="0.35">
      <c r="A1034" s="1"/>
      <c r="B1034" s="6" t="s">
        <v>14</v>
      </c>
      <c r="C1034" s="6">
        <v>1185732</v>
      </c>
      <c r="D1034" s="7">
        <v>44297</v>
      </c>
      <c r="E1034" s="6" t="s">
        <v>33</v>
      </c>
      <c r="F1034" s="6" t="s">
        <v>55</v>
      </c>
      <c r="G1034" s="6" t="s">
        <v>56</v>
      </c>
      <c r="H1034" s="6" t="s">
        <v>19</v>
      </c>
      <c r="I1034" s="8">
        <v>0.25000000000000006</v>
      </c>
      <c r="J1034" s="9">
        <v>750</v>
      </c>
      <c r="K1034" s="10">
        <f t="shared" si="8"/>
        <v>187.50000000000003</v>
      </c>
      <c r="L1034" s="10">
        <f t="shared" si="9"/>
        <v>65.625</v>
      </c>
      <c r="M1034" s="11">
        <v>0.35</v>
      </c>
      <c r="O1034" s="16"/>
      <c r="P1034" s="17"/>
      <c r="Q1034" s="12"/>
      <c r="R1034" s="13"/>
    </row>
    <row r="1035" spans="1:18" ht="15.75" customHeight="1" x14ac:dyDescent="0.35">
      <c r="A1035" s="1"/>
      <c r="B1035" s="6" t="s">
        <v>14</v>
      </c>
      <c r="C1035" s="6">
        <v>1185732</v>
      </c>
      <c r="D1035" s="7">
        <v>44297</v>
      </c>
      <c r="E1035" s="6" t="s">
        <v>33</v>
      </c>
      <c r="F1035" s="6" t="s">
        <v>55</v>
      </c>
      <c r="G1035" s="6" t="s">
        <v>56</v>
      </c>
      <c r="H1035" s="6" t="s">
        <v>20</v>
      </c>
      <c r="I1035" s="8">
        <v>0.3</v>
      </c>
      <c r="J1035" s="9">
        <v>0</v>
      </c>
      <c r="K1035" s="10">
        <f t="shared" si="8"/>
        <v>0</v>
      </c>
      <c r="L1035" s="10">
        <f t="shared" si="9"/>
        <v>0</v>
      </c>
      <c r="M1035" s="11">
        <v>0.4</v>
      </c>
      <c r="O1035" s="16"/>
      <c r="P1035" s="17"/>
      <c r="Q1035" s="12"/>
      <c r="R1035" s="13"/>
    </row>
    <row r="1036" spans="1:18" ht="15.75" customHeight="1" x14ac:dyDescent="0.35">
      <c r="A1036" s="1"/>
      <c r="B1036" s="6" t="s">
        <v>14</v>
      </c>
      <c r="C1036" s="6">
        <v>1185732</v>
      </c>
      <c r="D1036" s="7">
        <v>44297</v>
      </c>
      <c r="E1036" s="6" t="s">
        <v>33</v>
      </c>
      <c r="F1036" s="6" t="s">
        <v>55</v>
      </c>
      <c r="G1036" s="6" t="s">
        <v>56</v>
      </c>
      <c r="H1036" s="6" t="s">
        <v>21</v>
      </c>
      <c r="I1036" s="8">
        <v>0.45</v>
      </c>
      <c r="J1036" s="9">
        <v>250</v>
      </c>
      <c r="K1036" s="10">
        <f t="shared" si="8"/>
        <v>112.5</v>
      </c>
      <c r="L1036" s="10">
        <f t="shared" si="9"/>
        <v>39.375</v>
      </c>
      <c r="M1036" s="11">
        <v>0.35</v>
      </c>
      <c r="O1036" s="16"/>
      <c r="P1036" s="17"/>
      <c r="Q1036" s="12"/>
      <c r="R1036" s="13"/>
    </row>
    <row r="1037" spans="1:18" ht="15.75" customHeight="1" x14ac:dyDescent="0.35">
      <c r="A1037" s="1"/>
      <c r="B1037" s="6" t="s">
        <v>14</v>
      </c>
      <c r="C1037" s="6">
        <v>1185732</v>
      </c>
      <c r="D1037" s="7">
        <v>44297</v>
      </c>
      <c r="E1037" s="6" t="s">
        <v>33</v>
      </c>
      <c r="F1037" s="6" t="s">
        <v>55</v>
      </c>
      <c r="G1037" s="6" t="s">
        <v>56</v>
      </c>
      <c r="H1037" s="6" t="s">
        <v>22</v>
      </c>
      <c r="I1037" s="8">
        <v>0.35000000000000003</v>
      </c>
      <c r="J1037" s="9">
        <v>1500</v>
      </c>
      <c r="K1037" s="10">
        <f t="shared" si="8"/>
        <v>525</v>
      </c>
      <c r="L1037" s="10">
        <f t="shared" si="9"/>
        <v>262.5</v>
      </c>
      <c r="M1037" s="11">
        <v>0.5</v>
      </c>
      <c r="O1037" s="16"/>
      <c r="P1037" s="17"/>
      <c r="Q1037" s="12"/>
      <c r="R1037" s="13"/>
    </row>
    <row r="1038" spans="1:18" ht="15.75" customHeight="1" x14ac:dyDescent="0.35">
      <c r="A1038" s="1"/>
      <c r="B1038" s="6" t="s">
        <v>14</v>
      </c>
      <c r="C1038" s="6">
        <v>1185732</v>
      </c>
      <c r="D1038" s="7">
        <v>44328</v>
      </c>
      <c r="E1038" s="6" t="s">
        <v>33</v>
      </c>
      <c r="F1038" s="6" t="s">
        <v>55</v>
      </c>
      <c r="G1038" s="6" t="s">
        <v>56</v>
      </c>
      <c r="H1038" s="6" t="s">
        <v>17</v>
      </c>
      <c r="I1038" s="8">
        <v>0.45</v>
      </c>
      <c r="J1038" s="9">
        <v>4200</v>
      </c>
      <c r="K1038" s="10">
        <f t="shared" si="8"/>
        <v>1890</v>
      </c>
      <c r="L1038" s="10">
        <f t="shared" si="9"/>
        <v>756</v>
      </c>
      <c r="M1038" s="11">
        <v>0.4</v>
      </c>
      <c r="O1038" s="16"/>
      <c r="P1038" s="17"/>
      <c r="Q1038" s="12"/>
      <c r="R1038" s="13"/>
    </row>
    <row r="1039" spans="1:18" ht="15.75" customHeight="1" x14ac:dyDescent="0.35">
      <c r="A1039" s="1"/>
      <c r="B1039" s="6" t="s">
        <v>14</v>
      </c>
      <c r="C1039" s="6">
        <v>1185732</v>
      </c>
      <c r="D1039" s="7">
        <v>44328</v>
      </c>
      <c r="E1039" s="6" t="s">
        <v>33</v>
      </c>
      <c r="F1039" s="6" t="s">
        <v>55</v>
      </c>
      <c r="G1039" s="6" t="s">
        <v>56</v>
      </c>
      <c r="H1039" s="6" t="s">
        <v>18</v>
      </c>
      <c r="I1039" s="8">
        <v>0.40000000000000008</v>
      </c>
      <c r="J1039" s="9">
        <v>1250</v>
      </c>
      <c r="K1039" s="10">
        <f t="shared" si="8"/>
        <v>500.00000000000011</v>
      </c>
      <c r="L1039" s="10">
        <f t="shared" si="9"/>
        <v>175.00000000000003</v>
      </c>
      <c r="M1039" s="11">
        <v>0.35</v>
      </c>
      <c r="O1039" s="16"/>
      <c r="P1039" s="17"/>
      <c r="Q1039" s="12"/>
      <c r="R1039" s="13"/>
    </row>
    <row r="1040" spans="1:18" ht="15.75" customHeight="1" x14ac:dyDescent="0.35">
      <c r="A1040" s="1"/>
      <c r="B1040" s="6" t="s">
        <v>14</v>
      </c>
      <c r="C1040" s="6">
        <v>1185732</v>
      </c>
      <c r="D1040" s="7">
        <v>44328</v>
      </c>
      <c r="E1040" s="6" t="s">
        <v>33</v>
      </c>
      <c r="F1040" s="6" t="s">
        <v>55</v>
      </c>
      <c r="G1040" s="6" t="s">
        <v>56</v>
      </c>
      <c r="H1040" s="6" t="s">
        <v>19</v>
      </c>
      <c r="I1040" s="8">
        <v>0.35000000000000003</v>
      </c>
      <c r="J1040" s="9">
        <v>1000</v>
      </c>
      <c r="K1040" s="10">
        <f t="shared" si="8"/>
        <v>350.00000000000006</v>
      </c>
      <c r="L1040" s="10">
        <f t="shared" si="9"/>
        <v>122.50000000000001</v>
      </c>
      <c r="M1040" s="11">
        <v>0.35</v>
      </c>
      <c r="O1040" s="16"/>
      <c r="P1040" s="17"/>
      <c r="Q1040" s="12"/>
      <c r="R1040" s="13"/>
    </row>
    <row r="1041" spans="1:18" ht="15.75" customHeight="1" x14ac:dyDescent="0.35">
      <c r="A1041" s="1"/>
      <c r="B1041" s="6" t="s">
        <v>14</v>
      </c>
      <c r="C1041" s="6">
        <v>1185732</v>
      </c>
      <c r="D1041" s="7">
        <v>44328</v>
      </c>
      <c r="E1041" s="6" t="s">
        <v>33</v>
      </c>
      <c r="F1041" s="6" t="s">
        <v>55</v>
      </c>
      <c r="G1041" s="6" t="s">
        <v>56</v>
      </c>
      <c r="H1041" s="6" t="s">
        <v>20</v>
      </c>
      <c r="I1041" s="8">
        <v>0.35000000000000003</v>
      </c>
      <c r="J1041" s="9">
        <v>250</v>
      </c>
      <c r="K1041" s="10">
        <f t="shared" si="8"/>
        <v>87.500000000000014</v>
      </c>
      <c r="L1041" s="10">
        <f t="shared" si="9"/>
        <v>35.000000000000007</v>
      </c>
      <c r="M1041" s="11">
        <v>0.4</v>
      </c>
      <c r="O1041" s="16"/>
      <c r="P1041" s="17"/>
      <c r="Q1041" s="12"/>
      <c r="R1041" s="13"/>
    </row>
    <row r="1042" spans="1:18" ht="15.75" customHeight="1" x14ac:dyDescent="0.35">
      <c r="A1042" s="1"/>
      <c r="B1042" s="6" t="s">
        <v>14</v>
      </c>
      <c r="C1042" s="6">
        <v>1185732</v>
      </c>
      <c r="D1042" s="7">
        <v>44328</v>
      </c>
      <c r="E1042" s="6" t="s">
        <v>33</v>
      </c>
      <c r="F1042" s="6" t="s">
        <v>55</v>
      </c>
      <c r="G1042" s="6" t="s">
        <v>56</v>
      </c>
      <c r="H1042" s="6" t="s">
        <v>21</v>
      </c>
      <c r="I1042" s="8">
        <v>0.49999999999999994</v>
      </c>
      <c r="J1042" s="9">
        <v>500</v>
      </c>
      <c r="K1042" s="10">
        <f t="shared" si="8"/>
        <v>249.99999999999997</v>
      </c>
      <c r="L1042" s="10">
        <f t="shared" si="9"/>
        <v>87.499999999999986</v>
      </c>
      <c r="M1042" s="11">
        <v>0.35</v>
      </c>
      <c r="O1042" s="16"/>
      <c r="P1042" s="17"/>
      <c r="Q1042" s="12"/>
      <c r="R1042" s="13"/>
    </row>
    <row r="1043" spans="1:18" ht="15.75" customHeight="1" x14ac:dyDescent="0.35">
      <c r="A1043" s="1"/>
      <c r="B1043" s="6" t="s">
        <v>14</v>
      </c>
      <c r="C1043" s="6">
        <v>1185732</v>
      </c>
      <c r="D1043" s="7">
        <v>44328</v>
      </c>
      <c r="E1043" s="6" t="s">
        <v>33</v>
      </c>
      <c r="F1043" s="6" t="s">
        <v>55</v>
      </c>
      <c r="G1043" s="6" t="s">
        <v>56</v>
      </c>
      <c r="H1043" s="6" t="s">
        <v>22</v>
      </c>
      <c r="I1043" s="8">
        <v>0.54999999999999993</v>
      </c>
      <c r="J1043" s="9">
        <v>1500</v>
      </c>
      <c r="K1043" s="10">
        <f t="shared" si="8"/>
        <v>824.99999999999989</v>
      </c>
      <c r="L1043" s="10">
        <f t="shared" si="9"/>
        <v>412.49999999999994</v>
      </c>
      <c r="M1043" s="11">
        <v>0.5</v>
      </c>
      <c r="O1043" s="16"/>
      <c r="P1043" s="17"/>
      <c r="Q1043" s="12"/>
      <c r="R1043" s="13"/>
    </row>
    <row r="1044" spans="1:18" ht="15.75" customHeight="1" x14ac:dyDescent="0.35">
      <c r="A1044" s="1"/>
      <c r="B1044" s="6" t="s">
        <v>14</v>
      </c>
      <c r="C1044" s="6">
        <v>1185732</v>
      </c>
      <c r="D1044" s="7">
        <v>44358</v>
      </c>
      <c r="E1044" s="6" t="s">
        <v>33</v>
      </c>
      <c r="F1044" s="6" t="s">
        <v>55</v>
      </c>
      <c r="G1044" s="6" t="s">
        <v>56</v>
      </c>
      <c r="H1044" s="6" t="s">
        <v>17</v>
      </c>
      <c r="I1044" s="8">
        <v>0.4</v>
      </c>
      <c r="J1044" s="9">
        <v>4000</v>
      </c>
      <c r="K1044" s="10">
        <f t="shared" si="8"/>
        <v>1600</v>
      </c>
      <c r="L1044" s="10">
        <f t="shared" si="9"/>
        <v>640</v>
      </c>
      <c r="M1044" s="11">
        <v>0.4</v>
      </c>
      <c r="O1044" s="16"/>
      <c r="P1044" s="17"/>
      <c r="Q1044" s="12"/>
      <c r="R1044" s="13"/>
    </row>
    <row r="1045" spans="1:18" ht="15.75" customHeight="1" x14ac:dyDescent="0.35">
      <c r="A1045" s="1"/>
      <c r="B1045" s="6" t="s">
        <v>14</v>
      </c>
      <c r="C1045" s="6">
        <v>1185732</v>
      </c>
      <c r="D1045" s="7">
        <v>44358</v>
      </c>
      <c r="E1045" s="6" t="s">
        <v>33</v>
      </c>
      <c r="F1045" s="6" t="s">
        <v>55</v>
      </c>
      <c r="G1045" s="6" t="s">
        <v>56</v>
      </c>
      <c r="H1045" s="6" t="s">
        <v>18</v>
      </c>
      <c r="I1045" s="8">
        <v>0.35000000000000009</v>
      </c>
      <c r="J1045" s="9">
        <v>1500</v>
      </c>
      <c r="K1045" s="10">
        <f t="shared" si="8"/>
        <v>525.00000000000011</v>
      </c>
      <c r="L1045" s="10">
        <f t="shared" si="9"/>
        <v>183.75000000000003</v>
      </c>
      <c r="M1045" s="11">
        <v>0.35</v>
      </c>
      <c r="O1045" s="16"/>
      <c r="P1045" s="17"/>
      <c r="Q1045" s="12"/>
      <c r="R1045" s="13"/>
    </row>
    <row r="1046" spans="1:18" ht="15.75" customHeight="1" x14ac:dyDescent="0.35">
      <c r="A1046" s="1"/>
      <c r="B1046" s="6" t="s">
        <v>14</v>
      </c>
      <c r="C1046" s="6">
        <v>1185732</v>
      </c>
      <c r="D1046" s="7">
        <v>44358</v>
      </c>
      <c r="E1046" s="6" t="s">
        <v>33</v>
      </c>
      <c r="F1046" s="6" t="s">
        <v>55</v>
      </c>
      <c r="G1046" s="6" t="s">
        <v>56</v>
      </c>
      <c r="H1046" s="6" t="s">
        <v>19</v>
      </c>
      <c r="I1046" s="8">
        <v>0.30000000000000004</v>
      </c>
      <c r="J1046" s="9">
        <v>1750</v>
      </c>
      <c r="K1046" s="10">
        <f t="shared" si="8"/>
        <v>525.00000000000011</v>
      </c>
      <c r="L1046" s="10">
        <f t="shared" si="9"/>
        <v>183.75000000000003</v>
      </c>
      <c r="M1046" s="11">
        <v>0.35</v>
      </c>
      <c r="O1046" s="16"/>
      <c r="P1046" s="17"/>
      <c r="Q1046" s="12"/>
      <c r="R1046" s="13"/>
    </row>
    <row r="1047" spans="1:18" ht="15.75" customHeight="1" x14ac:dyDescent="0.35">
      <c r="A1047" s="1"/>
      <c r="B1047" s="6" t="s">
        <v>14</v>
      </c>
      <c r="C1047" s="6">
        <v>1185732</v>
      </c>
      <c r="D1047" s="7">
        <v>44358</v>
      </c>
      <c r="E1047" s="6" t="s">
        <v>33</v>
      </c>
      <c r="F1047" s="6" t="s">
        <v>55</v>
      </c>
      <c r="G1047" s="6" t="s">
        <v>56</v>
      </c>
      <c r="H1047" s="6" t="s">
        <v>20</v>
      </c>
      <c r="I1047" s="8">
        <v>0.30000000000000004</v>
      </c>
      <c r="J1047" s="9">
        <v>1500</v>
      </c>
      <c r="K1047" s="10">
        <f t="shared" si="8"/>
        <v>450.00000000000006</v>
      </c>
      <c r="L1047" s="10">
        <f t="shared" si="9"/>
        <v>180.00000000000003</v>
      </c>
      <c r="M1047" s="11">
        <v>0.4</v>
      </c>
      <c r="O1047" s="16"/>
      <c r="P1047" s="17"/>
      <c r="Q1047" s="12"/>
      <c r="R1047" s="13"/>
    </row>
    <row r="1048" spans="1:18" ht="15.75" customHeight="1" x14ac:dyDescent="0.35">
      <c r="A1048" s="1"/>
      <c r="B1048" s="6" t="s">
        <v>14</v>
      </c>
      <c r="C1048" s="6">
        <v>1185732</v>
      </c>
      <c r="D1048" s="7">
        <v>44358</v>
      </c>
      <c r="E1048" s="6" t="s">
        <v>33</v>
      </c>
      <c r="F1048" s="6" t="s">
        <v>55</v>
      </c>
      <c r="G1048" s="6" t="s">
        <v>56</v>
      </c>
      <c r="H1048" s="6" t="s">
        <v>21</v>
      </c>
      <c r="I1048" s="8">
        <v>0.45</v>
      </c>
      <c r="J1048" s="9">
        <v>1500</v>
      </c>
      <c r="K1048" s="10">
        <f t="shared" si="8"/>
        <v>675</v>
      </c>
      <c r="L1048" s="10">
        <f t="shared" si="9"/>
        <v>236.24999999999997</v>
      </c>
      <c r="M1048" s="11">
        <v>0.35</v>
      </c>
      <c r="O1048" s="16"/>
      <c r="P1048" s="17"/>
      <c r="Q1048" s="12"/>
      <c r="R1048" s="13"/>
    </row>
    <row r="1049" spans="1:18" ht="15.75" customHeight="1" x14ac:dyDescent="0.35">
      <c r="A1049" s="1"/>
      <c r="B1049" s="6" t="s">
        <v>14</v>
      </c>
      <c r="C1049" s="6">
        <v>1185732</v>
      </c>
      <c r="D1049" s="7">
        <v>44358</v>
      </c>
      <c r="E1049" s="6" t="s">
        <v>33</v>
      </c>
      <c r="F1049" s="6" t="s">
        <v>55</v>
      </c>
      <c r="G1049" s="6" t="s">
        <v>56</v>
      </c>
      <c r="H1049" s="6" t="s">
        <v>22</v>
      </c>
      <c r="I1049" s="8">
        <v>0.5</v>
      </c>
      <c r="J1049" s="9">
        <v>3250</v>
      </c>
      <c r="K1049" s="10">
        <f t="shared" si="8"/>
        <v>1625</v>
      </c>
      <c r="L1049" s="10">
        <f t="shared" si="9"/>
        <v>812.5</v>
      </c>
      <c r="M1049" s="11">
        <v>0.5</v>
      </c>
      <c r="O1049" s="16"/>
      <c r="P1049" s="17"/>
      <c r="Q1049" s="12"/>
      <c r="R1049" s="13"/>
    </row>
    <row r="1050" spans="1:18" ht="15.75" customHeight="1" x14ac:dyDescent="0.35">
      <c r="A1050" s="1"/>
      <c r="B1050" s="6" t="s">
        <v>14</v>
      </c>
      <c r="C1050" s="6">
        <v>1185732</v>
      </c>
      <c r="D1050" s="7">
        <v>44387</v>
      </c>
      <c r="E1050" s="6" t="s">
        <v>33</v>
      </c>
      <c r="F1050" s="6" t="s">
        <v>55</v>
      </c>
      <c r="G1050" s="6" t="s">
        <v>56</v>
      </c>
      <c r="H1050" s="6" t="s">
        <v>17</v>
      </c>
      <c r="I1050" s="8">
        <v>0.45</v>
      </c>
      <c r="J1050" s="9">
        <v>5500</v>
      </c>
      <c r="K1050" s="10">
        <f t="shared" si="8"/>
        <v>2475</v>
      </c>
      <c r="L1050" s="10">
        <f t="shared" si="9"/>
        <v>990</v>
      </c>
      <c r="M1050" s="11">
        <v>0.4</v>
      </c>
      <c r="O1050" s="16"/>
      <c r="P1050" s="17"/>
      <c r="Q1050" s="12"/>
      <c r="R1050" s="13"/>
    </row>
    <row r="1051" spans="1:18" ht="15.75" customHeight="1" x14ac:dyDescent="0.35">
      <c r="A1051" s="1"/>
      <c r="B1051" s="6" t="s">
        <v>14</v>
      </c>
      <c r="C1051" s="6">
        <v>1185732</v>
      </c>
      <c r="D1051" s="7">
        <v>44387</v>
      </c>
      <c r="E1051" s="6" t="s">
        <v>33</v>
      </c>
      <c r="F1051" s="6" t="s">
        <v>55</v>
      </c>
      <c r="G1051" s="6" t="s">
        <v>56</v>
      </c>
      <c r="H1051" s="6" t="s">
        <v>18</v>
      </c>
      <c r="I1051" s="8">
        <v>0.40000000000000008</v>
      </c>
      <c r="J1051" s="9">
        <v>3000</v>
      </c>
      <c r="K1051" s="10">
        <f t="shared" si="8"/>
        <v>1200.0000000000002</v>
      </c>
      <c r="L1051" s="10">
        <f t="shared" si="9"/>
        <v>420.00000000000006</v>
      </c>
      <c r="M1051" s="11">
        <v>0.35</v>
      </c>
      <c r="O1051" s="16"/>
      <c r="P1051" s="17"/>
      <c r="Q1051" s="12"/>
      <c r="R1051" s="13"/>
    </row>
    <row r="1052" spans="1:18" ht="15.75" customHeight="1" x14ac:dyDescent="0.35">
      <c r="A1052" s="1"/>
      <c r="B1052" s="6" t="s">
        <v>14</v>
      </c>
      <c r="C1052" s="6">
        <v>1185732</v>
      </c>
      <c r="D1052" s="7">
        <v>44387</v>
      </c>
      <c r="E1052" s="6" t="s">
        <v>33</v>
      </c>
      <c r="F1052" s="6" t="s">
        <v>55</v>
      </c>
      <c r="G1052" s="6" t="s">
        <v>56</v>
      </c>
      <c r="H1052" s="6" t="s">
        <v>19</v>
      </c>
      <c r="I1052" s="8">
        <v>0.35000000000000003</v>
      </c>
      <c r="J1052" s="9">
        <v>2250</v>
      </c>
      <c r="K1052" s="10">
        <f t="shared" si="8"/>
        <v>787.50000000000011</v>
      </c>
      <c r="L1052" s="10">
        <f t="shared" si="9"/>
        <v>275.625</v>
      </c>
      <c r="M1052" s="11">
        <v>0.35</v>
      </c>
      <c r="O1052" s="16"/>
      <c r="P1052" s="17"/>
      <c r="Q1052" s="12"/>
      <c r="R1052" s="13"/>
    </row>
    <row r="1053" spans="1:18" ht="15.75" customHeight="1" x14ac:dyDescent="0.35">
      <c r="A1053" s="1"/>
      <c r="B1053" s="6" t="s">
        <v>14</v>
      </c>
      <c r="C1053" s="6">
        <v>1185732</v>
      </c>
      <c r="D1053" s="7">
        <v>44387</v>
      </c>
      <c r="E1053" s="6" t="s">
        <v>33</v>
      </c>
      <c r="F1053" s="6" t="s">
        <v>55</v>
      </c>
      <c r="G1053" s="6" t="s">
        <v>56</v>
      </c>
      <c r="H1053" s="6" t="s">
        <v>20</v>
      </c>
      <c r="I1053" s="8">
        <v>0.35000000000000003</v>
      </c>
      <c r="J1053" s="9">
        <v>1750</v>
      </c>
      <c r="K1053" s="10">
        <f t="shared" si="8"/>
        <v>612.50000000000011</v>
      </c>
      <c r="L1053" s="10">
        <f t="shared" si="9"/>
        <v>245.00000000000006</v>
      </c>
      <c r="M1053" s="11">
        <v>0.4</v>
      </c>
      <c r="O1053" s="16"/>
      <c r="P1053" s="17"/>
      <c r="Q1053" s="12"/>
      <c r="R1053" s="13"/>
    </row>
    <row r="1054" spans="1:18" ht="15.75" customHeight="1" x14ac:dyDescent="0.35">
      <c r="A1054" s="1"/>
      <c r="B1054" s="6" t="s">
        <v>14</v>
      </c>
      <c r="C1054" s="6">
        <v>1185732</v>
      </c>
      <c r="D1054" s="7">
        <v>44387</v>
      </c>
      <c r="E1054" s="6" t="s">
        <v>33</v>
      </c>
      <c r="F1054" s="6" t="s">
        <v>55</v>
      </c>
      <c r="G1054" s="6" t="s">
        <v>56</v>
      </c>
      <c r="H1054" s="6" t="s">
        <v>21</v>
      </c>
      <c r="I1054" s="8">
        <v>0.45</v>
      </c>
      <c r="J1054" s="9">
        <v>1750</v>
      </c>
      <c r="K1054" s="10">
        <f t="shared" si="8"/>
        <v>787.5</v>
      </c>
      <c r="L1054" s="10">
        <f t="shared" si="9"/>
        <v>275.625</v>
      </c>
      <c r="M1054" s="11">
        <v>0.35</v>
      </c>
      <c r="O1054" s="16"/>
      <c r="P1054" s="17"/>
      <c r="Q1054" s="12"/>
      <c r="R1054" s="13"/>
    </row>
    <row r="1055" spans="1:18" ht="15.75" customHeight="1" x14ac:dyDescent="0.35">
      <c r="A1055" s="1"/>
      <c r="B1055" s="6" t="s">
        <v>14</v>
      </c>
      <c r="C1055" s="6">
        <v>1185732</v>
      </c>
      <c r="D1055" s="7">
        <v>44387</v>
      </c>
      <c r="E1055" s="6" t="s">
        <v>33</v>
      </c>
      <c r="F1055" s="6" t="s">
        <v>55</v>
      </c>
      <c r="G1055" s="6" t="s">
        <v>56</v>
      </c>
      <c r="H1055" s="6" t="s">
        <v>22</v>
      </c>
      <c r="I1055" s="8">
        <v>0.5</v>
      </c>
      <c r="J1055" s="9">
        <v>3500</v>
      </c>
      <c r="K1055" s="10">
        <f t="shared" si="8"/>
        <v>1750</v>
      </c>
      <c r="L1055" s="10">
        <f t="shared" si="9"/>
        <v>875</v>
      </c>
      <c r="M1055" s="11">
        <v>0.5</v>
      </c>
      <c r="O1055" s="16"/>
      <c r="P1055" s="17"/>
      <c r="Q1055" s="12"/>
      <c r="R1055" s="13"/>
    </row>
    <row r="1056" spans="1:18" ht="15.75" customHeight="1" x14ac:dyDescent="0.35">
      <c r="A1056" s="1"/>
      <c r="B1056" s="6" t="s">
        <v>14</v>
      </c>
      <c r="C1056" s="6">
        <v>1185732</v>
      </c>
      <c r="D1056" s="7">
        <v>44419</v>
      </c>
      <c r="E1056" s="6" t="s">
        <v>33</v>
      </c>
      <c r="F1056" s="6" t="s">
        <v>55</v>
      </c>
      <c r="G1056" s="6" t="s">
        <v>56</v>
      </c>
      <c r="H1056" s="6" t="s">
        <v>17</v>
      </c>
      <c r="I1056" s="8">
        <v>0.45</v>
      </c>
      <c r="J1056" s="9">
        <v>5000</v>
      </c>
      <c r="K1056" s="10">
        <f t="shared" si="8"/>
        <v>2250</v>
      </c>
      <c r="L1056" s="10">
        <f t="shared" si="9"/>
        <v>900</v>
      </c>
      <c r="M1056" s="11">
        <v>0.4</v>
      </c>
      <c r="O1056" s="16"/>
      <c r="P1056" s="17"/>
      <c r="Q1056" s="12"/>
      <c r="R1056" s="13"/>
    </row>
    <row r="1057" spans="1:18" ht="15.75" customHeight="1" x14ac:dyDescent="0.35">
      <c r="A1057" s="1"/>
      <c r="B1057" s="6" t="s">
        <v>14</v>
      </c>
      <c r="C1057" s="6">
        <v>1185732</v>
      </c>
      <c r="D1057" s="7">
        <v>44419</v>
      </c>
      <c r="E1057" s="6" t="s">
        <v>33</v>
      </c>
      <c r="F1057" s="6" t="s">
        <v>55</v>
      </c>
      <c r="G1057" s="6" t="s">
        <v>56</v>
      </c>
      <c r="H1057" s="6" t="s">
        <v>18</v>
      </c>
      <c r="I1057" s="8">
        <v>0.45000000000000007</v>
      </c>
      <c r="J1057" s="9">
        <v>2750</v>
      </c>
      <c r="K1057" s="10">
        <f t="shared" si="8"/>
        <v>1237.5000000000002</v>
      </c>
      <c r="L1057" s="10">
        <f t="shared" si="9"/>
        <v>433.12500000000006</v>
      </c>
      <c r="M1057" s="11">
        <v>0.35</v>
      </c>
      <c r="O1057" s="16"/>
      <c r="P1057" s="17"/>
      <c r="Q1057" s="12"/>
      <c r="R1057" s="13"/>
    </row>
    <row r="1058" spans="1:18" ht="15.75" customHeight="1" x14ac:dyDescent="0.35">
      <c r="A1058" s="1"/>
      <c r="B1058" s="6" t="s">
        <v>14</v>
      </c>
      <c r="C1058" s="6">
        <v>1185732</v>
      </c>
      <c r="D1058" s="7">
        <v>44419</v>
      </c>
      <c r="E1058" s="6" t="s">
        <v>33</v>
      </c>
      <c r="F1058" s="6" t="s">
        <v>55</v>
      </c>
      <c r="G1058" s="6" t="s">
        <v>56</v>
      </c>
      <c r="H1058" s="6" t="s">
        <v>19</v>
      </c>
      <c r="I1058" s="8">
        <v>0.4</v>
      </c>
      <c r="J1058" s="9">
        <v>2000</v>
      </c>
      <c r="K1058" s="10">
        <f t="shared" si="8"/>
        <v>800</v>
      </c>
      <c r="L1058" s="10">
        <f t="shared" si="9"/>
        <v>280</v>
      </c>
      <c r="M1058" s="11">
        <v>0.35</v>
      </c>
      <c r="O1058" s="16"/>
      <c r="P1058" s="17"/>
      <c r="Q1058" s="12"/>
      <c r="R1058" s="13"/>
    </row>
    <row r="1059" spans="1:18" ht="15.75" customHeight="1" x14ac:dyDescent="0.35">
      <c r="A1059" s="1"/>
      <c r="B1059" s="6" t="s">
        <v>14</v>
      </c>
      <c r="C1059" s="6">
        <v>1185732</v>
      </c>
      <c r="D1059" s="7">
        <v>44419</v>
      </c>
      <c r="E1059" s="6" t="s">
        <v>33</v>
      </c>
      <c r="F1059" s="6" t="s">
        <v>55</v>
      </c>
      <c r="G1059" s="6" t="s">
        <v>56</v>
      </c>
      <c r="H1059" s="6" t="s">
        <v>20</v>
      </c>
      <c r="I1059" s="8">
        <v>0.30000000000000004</v>
      </c>
      <c r="J1059" s="9">
        <v>1250</v>
      </c>
      <c r="K1059" s="10">
        <f t="shared" si="8"/>
        <v>375.00000000000006</v>
      </c>
      <c r="L1059" s="10">
        <f t="shared" si="9"/>
        <v>150.00000000000003</v>
      </c>
      <c r="M1059" s="11">
        <v>0.4</v>
      </c>
      <c r="O1059" s="16"/>
      <c r="P1059" s="17"/>
      <c r="Q1059" s="12"/>
      <c r="R1059" s="13"/>
    </row>
    <row r="1060" spans="1:18" ht="15.75" customHeight="1" x14ac:dyDescent="0.35">
      <c r="A1060" s="1"/>
      <c r="B1060" s="6" t="s">
        <v>14</v>
      </c>
      <c r="C1060" s="6">
        <v>1185732</v>
      </c>
      <c r="D1060" s="7">
        <v>44419</v>
      </c>
      <c r="E1060" s="6" t="s">
        <v>33</v>
      </c>
      <c r="F1060" s="6" t="s">
        <v>55</v>
      </c>
      <c r="G1060" s="6" t="s">
        <v>56</v>
      </c>
      <c r="H1060" s="6" t="s">
        <v>21</v>
      </c>
      <c r="I1060" s="8">
        <v>0.4</v>
      </c>
      <c r="J1060" s="9">
        <v>1000</v>
      </c>
      <c r="K1060" s="10">
        <f t="shared" si="8"/>
        <v>400</v>
      </c>
      <c r="L1060" s="10">
        <f t="shared" si="9"/>
        <v>140</v>
      </c>
      <c r="M1060" s="11">
        <v>0.35</v>
      </c>
      <c r="O1060" s="16"/>
      <c r="P1060" s="17"/>
      <c r="Q1060" s="12"/>
      <c r="R1060" s="13"/>
    </row>
    <row r="1061" spans="1:18" ht="15.75" customHeight="1" x14ac:dyDescent="0.35">
      <c r="A1061" s="1"/>
      <c r="B1061" s="6" t="s">
        <v>14</v>
      </c>
      <c r="C1061" s="6">
        <v>1185732</v>
      </c>
      <c r="D1061" s="7">
        <v>44419</v>
      </c>
      <c r="E1061" s="6" t="s">
        <v>33</v>
      </c>
      <c r="F1061" s="6" t="s">
        <v>55</v>
      </c>
      <c r="G1061" s="6" t="s">
        <v>56</v>
      </c>
      <c r="H1061" s="6" t="s">
        <v>22</v>
      </c>
      <c r="I1061" s="8">
        <v>0.45</v>
      </c>
      <c r="J1061" s="9">
        <v>2750</v>
      </c>
      <c r="K1061" s="10">
        <f t="shared" si="8"/>
        <v>1237.5</v>
      </c>
      <c r="L1061" s="10">
        <f t="shared" si="9"/>
        <v>618.75</v>
      </c>
      <c r="M1061" s="11">
        <v>0.5</v>
      </c>
      <c r="O1061" s="16"/>
      <c r="P1061" s="17"/>
      <c r="Q1061" s="12"/>
      <c r="R1061" s="13"/>
    </row>
    <row r="1062" spans="1:18" ht="15.75" customHeight="1" x14ac:dyDescent="0.35">
      <c r="A1062" s="1"/>
      <c r="B1062" s="6" t="s">
        <v>14</v>
      </c>
      <c r="C1062" s="6">
        <v>1185732</v>
      </c>
      <c r="D1062" s="7">
        <v>44451</v>
      </c>
      <c r="E1062" s="6" t="s">
        <v>33</v>
      </c>
      <c r="F1062" s="6" t="s">
        <v>55</v>
      </c>
      <c r="G1062" s="6" t="s">
        <v>56</v>
      </c>
      <c r="H1062" s="6" t="s">
        <v>17</v>
      </c>
      <c r="I1062" s="8">
        <v>0.4</v>
      </c>
      <c r="J1062" s="9">
        <v>4000</v>
      </c>
      <c r="K1062" s="10">
        <f t="shared" si="8"/>
        <v>1600</v>
      </c>
      <c r="L1062" s="10">
        <f t="shared" si="9"/>
        <v>640</v>
      </c>
      <c r="M1062" s="11">
        <v>0.4</v>
      </c>
      <c r="O1062" s="16"/>
      <c r="P1062" s="17"/>
      <c r="Q1062" s="12"/>
      <c r="R1062" s="13"/>
    </row>
    <row r="1063" spans="1:18" ht="15.75" customHeight="1" x14ac:dyDescent="0.35">
      <c r="A1063" s="1"/>
      <c r="B1063" s="6" t="s">
        <v>14</v>
      </c>
      <c r="C1063" s="6">
        <v>1185732</v>
      </c>
      <c r="D1063" s="7">
        <v>44451</v>
      </c>
      <c r="E1063" s="6" t="s">
        <v>33</v>
      </c>
      <c r="F1063" s="6" t="s">
        <v>55</v>
      </c>
      <c r="G1063" s="6" t="s">
        <v>56</v>
      </c>
      <c r="H1063" s="6" t="s">
        <v>18</v>
      </c>
      <c r="I1063" s="8">
        <v>0.35000000000000009</v>
      </c>
      <c r="J1063" s="9">
        <v>2000</v>
      </c>
      <c r="K1063" s="10">
        <f t="shared" si="8"/>
        <v>700.00000000000023</v>
      </c>
      <c r="L1063" s="10">
        <f t="shared" si="9"/>
        <v>245.00000000000006</v>
      </c>
      <c r="M1063" s="11">
        <v>0.35</v>
      </c>
      <c r="O1063" s="16"/>
      <c r="P1063" s="17"/>
      <c r="Q1063" s="12"/>
      <c r="R1063" s="13"/>
    </row>
    <row r="1064" spans="1:18" ht="15.75" customHeight="1" x14ac:dyDescent="0.35">
      <c r="A1064" s="1"/>
      <c r="B1064" s="6" t="s">
        <v>14</v>
      </c>
      <c r="C1064" s="6">
        <v>1185732</v>
      </c>
      <c r="D1064" s="7">
        <v>44451</v>
      </c>
      <c r="E1064" s="6" t="s">
        <v>33</v>
      </c>
      <c r="F1064" s="6" t="s">
        <v>55</v>
      </c>
      <c r="G1064" s="6" t="s">
        <v>56</v>
      </c>
      <c r="H1064" s="6" t="s">
        <v>19</v>
      </c>
      <c r="I1064" s="8">
        <v>0.2</v>
      </c>
      <c r="J1064" s="9">
        <v>1000</v>
      </c>
      <c r="K1064" s="10">
        <f t="shared" si="8"/>
        <v>200</v>
      </c>
      <c r="L1064" s="10">
        <f t="shared" si="9"/>
        <v>70</v>
      </c>
      <c r="M1064" s="11">
        <v>0.35</v>
      </c>
      <c r="O1064" s="16"/>
      <c r="P1064" s="17"/>
      <c r="Q1064" s="12"/>
      <c r="R1064" s="13"/>
    </row>
    <row r="1065" spans="1:18" ht="15.75" customHeight="1" x14ac:dyDescent="0.35">
      <c r="A1065" s="1"/>
      <c r="B1065" s="6" t="s">
        <v>14</v>
      </c>
      <c r="C1065" s="6">
        <v>1185732</v>
      </c>
      <c r="D1065" s="7">
        <v>44451</v>
      </c>
      <c r="E1065" s="6" t="s">
        <v>33</v>
      </c>
      <c r="F1065" s="6" t="s">
        <v>55</v>
      </c>
      <c r="G1065" s="6" t="s">
        <v>56</v>
      </c>
      <c r="H1065" s="6" t="s">
        <v>20</v>
      </c>
      <c r="I1065" s="8">
        <v>0.2</v>
      </c>
      <c r="J1065" s="9">
        <v>750</v>
      </c>
      <c r="K1065" s="10">
        <f t="shared" si="8"/>
        <v>150</v>
      </c>
      <c r="L1065" s="10">
        <f t="shared" si="9"/>
        <v>60</v>
      </c>
      <c r="M1065" s="11">
        <v>0.4</v>
      </c>
      <c r="O1065" s="16"/>
      <c r="P1065" s="17"/>
      <c r="Q1065" s="12"/>
      <c r="R1065" s="13"/>
    </row>
    <row r="1066" spans="1:18" ht="15.75" customHeight="1" x14ac:dyDescent="0.35">
      <c r="A1066" s="1"/>
      <c r="B1066" s="6" t="s">
        <v>14</v>
      </c>
      <c r="C1066" s="6">
        <v>1185732</v>
      </c>
      <c r="D1066" s="7">
        <v>44451</v>
      </c>
      <c r="E1066" s="6" t="s">
        <v>33</v>
      </c>
      <c r="F1066" s="6" t="s">
        <v>55</v>
      </c>
      <c r="G1066" s="6" t="s">
        <v>56</v>
      </c>
      <c r="H1066" s="6" t="s">
        <v>21</v>
      </c>
      <c r="I1066" s="8">
        <v>0.3</v>
      </c>
      <c r="J1066" s="9">
        <v>750</v>
      </c>
      <c r="K1066" s="10">
        <f t="shared" si="8"/>
        <v>225</v>
      </c>
      <c r="L1066" s="10">
        <f t="shared" si="9"/>
        <v>78.75</v>
      </c>
      <c r="M1066" s="11">
        <v>0.35</v>
      </c>
      <c r="O1066" s="16"/>
      <c r="P1066" s="17"/>
      <c r="Q1066" s="12"/>
      <c r="R1066" s="13"/>
    </row>
    <row r="1067" spans="1:18" ht="15.75" customHeight="1" x14ac:dyDescent="0.35">
      <c r="A1067" s="1"/>
      <c r="B1067" s="6" t="s">
        <v>14</v>
      </c>
      <c r="C1067" s="6">
        <v>1185732</v>
      </c>
      <c r="D1067" s="7">
        <v>44451</v>
      </c>
      <c r="E1067" s="6" t="s">
        <v>33</v>
      </c>
      <c r="F1067" s="6" t="s">
        <v>55</v>
      </c>
      <c r="G1067" s="6" t="s">
        <v>56</v>
      </c>
      <c r="H1067" s="6" t="s">
        <v>22</v>
      </c>
      <c r="I1067" s="8">
        <v>0.35000000000000003</v>
      </c>
      <c r="J1067" s="9">
        <v>1500</v>
      </c>
      <c r="K1067" s="10">
        <f t="shared" si="8"/>
        <v>525</v>
      </c>
      <c r="L1067" s="10">
        <f t="shared" si="9"/>
        <v>262.5</v>
      </c>
      <c r="M1067" s="11">
        <v>0.5</v>
      </c>
      <c r="O1067" s="16"/>
      <c r="P1067" s="17"/>
      <c r="Q1067" s="12"/>
      <c r="R1067" s="13"/>
    </row>
    <row r="1068" spans="1:18" ht="15.75" customHeight="1" x14ac:dyDescent="0.35">
      <c r="A1068" s="1"/>
      <c r="B1068" s="6" t="s">
        <v>14</v>
      </c>
      <c r="C1068" s="6">
        <v>1185732</v>
      </c>
      <c r="D1068" s="7">
        <v>44480</v>
      </c>
      <c r="E1068" s="6" t="s">
        <v>33</v>
      </c>
      <c r="F1068" s="6" t="s">
        <v>55</v>
      </c>
      <c r="G1068" s="6" t="s">
        <v>56</v>
      </c>
      <c r="H1068" s="6" t="s">
        <v>17</v>
      </c>
      <c r="I1068" s="8">
        <v>0.39999999999999997</v>
      </c>
      <c r="J1068" s="9">
        <v>3250</v>
      </c>
      <c r="K1068" s="10">
        <f t="shared" si="8"/>
        <v>1300</v>
      </c>
      <c r="L1068" s="10">
        <f t="shared" si="9"/>
        <v>520</v>
      </c>
      <c r="M1068" s="11">
        <v>0.4</v>
      </c>
      <c r="O1068" s="16"/>
      <c r="P1068" s="17"/>
      <c r="Q1068" s="12"/>
      <c r="R1068" s="13"/>
    </row>
    <row r="1069" spans="1:18" ht="15.75" customHeight="1" x14ac:dyDescent="0.35">
      <c r="A1069" s="1"/>
      <c r="B1069" s="6" t="s">
        <v>14</v>
      </c>
      <c r="C1069" s="6">
        <v>1185732</v>
      </c>
      <c r="D1069" s="7">
        <v>44480</v>
      </c>
      <c r="E1069" s="6" t="s">
        <v>33</v>
      </c>
      <c r="F1069" s="6" t="s">
        <v>55</v>
      </c>
      <c r="G1069" s="6" t="s">
        <v>56</v>
      </c>
      <c r="H1069" s="6" t="s">
        <v>18</v>
      </c>
      <c r="I1069" s="8">
        <v>0.3</v>
      </c>
      <c r="J1069" s="9">
        <v>1500</v>
      </c>
      <c r="K1069" s="10">
        <f t="shared" si="8"/>
        <v>450</v>
      </c>
      <c r="L1069" s="10">
        <f t="shared" si="9"/>
        <v>157.5</v>
      </c>
      <c r="M1069" s="11">
        <v>0.35</v>
      </c>
      <c r="O1069" s="16"/>
      <c r="P1069" s="17"/>
      <c r="Q1069" s="12"/>
      <c r="R1069" s="13"/>
    </row>
    <row r="1070" spans="1:18" ht="15.75" customHeight="1" x14ac:dyDescent="0.35">
      <c r="A1070" s="1"/>
      <c r="B1070" s="6" t="s">
        <v>14</v>
      </c>
      <c r="C1070" s="6">
        <v>1185732</v>
      </c>
      <c r="D1070" s="7">
        <v>44480</v>
      </c>
      <c r="E1070" s="6" t="s">
        <v>33</v>
      </c>
      <c r="F1070" s="6" t="s">
        <v>55</v>
      </c>
      <c r="G1070" s="6" t="s">
        <v>56</v>
      </c>
      <c r="H1070" s="6" t="s">
        <v>19</v>
      </c>
      <c r="I1070" s="8">
        <v>0.3</v>
      </c>
      <c r="J1070" s="9">
        <v>500</v>
      </c>
      <c r="K1070" s="10">
        <f t="shared" si="8"/>
        <v>150</v>
      </c>
      <c r="L1070" s="10">
        <f t="shared" si="9"/>
        <v>52.5</v>
      </c>
      <c r="M1070" s="11">
        <v>0.35</v>
      </c>
      <c r="O1070" s="16"/>
      <c r="P1070" s="17"/>
      <c r="Q1070" s="12"/>
      <c r="R1070" s="13"/>
    </row>
    <row r="1071" spans="1:18" ht="15.75" customHeight="1" x14ac:dyDescent="0.35">
      <c r="A1071" s="1"/>
      <c r="B1071" s="6" t="s">
        <v>14</v>
      </c>
      <c r="C1071" s="6">
        <v>1185732</v>
      </c>
      <c r="D1071" s="7">
        <v>44480</v>
      </c>
      <c r="E1071" s="6" t="s">
        <v>33</v>
      </c>
      <c r="F1071" s="6" t="s">
        <v>55</v>
      </c>
      <c r="G1071" s="6" t="s">
        <v>56</v>
      </c>
      <c r="H1071" s="6" t="s">
        <v>20</v>
      </c>
      <c r="I1071" s="8">
        <v>0.3</v>
      </c>
      <c r="J1071" s="9">
        <v>250</v>
      </c>
      <c r="K1071" s="10">
        <f t="shared" si="8"/>
        <v>75</v>
      </c>
      <c r="L1071" s="10">
        <f t="shared" si="9"/>
        <v>30</v>
      </c>
      <c r="M1071" s="11">
        <v>0.4</v>
      </c>
      <c r="O1071" s="16"/>
      <c r="P1071" s="17"/>
      <c r="Q1071" s="12"/>
      <c r="R1071" s="13"/>
    </row>
    <row r="1072" spans="1:18" ht="15.75" customHeight="1" x14ac:dyDescent="0.35">
      <c r="A1072" s="1"/>
      <c r="B1072" s="6" t="s">
        <v>14</v>
      </c>
      <c r="C1072" s="6">
        <v>1185732</v>
      </c>
      <c r="D1072" s="7">
        <v>44480</v>
      </c>
      <c r="E1072" s="6" t="s">
        <v>33</v>
      </c>
      <c r="F1072" s="6" t="s">
        <v>55</v>
      </c>
      <c r="G1072" s="6" t="s">
        <v>56</v>
      </c>
      <c r="H1072" s="6" t="s">
        <v>21</v>
      </c>
      <c r="I1072" s="8">
        <v>0.39999999999999997</v>
      </c>
      <c r="J1072" s="9">
        <v>250</v>
      </c>
      <c r="K1072" s="10">
        <f t="shared" si="8"/>
        <v>99.999999999999986</v>
      </c>
      <c r="L1072" s="10">
        <f t="shared" si="9"/>
        <v>34.999999999999993</v>
      </c>
      <c r="M1072" s="11">
        <v>0.35</v>
      </c>
      <c r="O1072" s="16"/>
      <c r="P1072" s="17"/>
      <c r="Q1072" s="12"/>
      <c r="R1072" s="13"/>
    </row>
    <row r="1073" spans="1:18" ht="15.75" customHeight="1" x14ac:dyDescent="0.35">
      <c r="A1073" s="1"/>
      <c r="B1073" s="6" t="s">
        <v>14</v>
      </c>
      <c r="C1073" s="6">
        <v>1185732</v>
      </c>
      <c r="D1073" s="7">
        <v>44480</v>
      </c>
      <c r="E1073" s="6" t="s">
        <v>33</v>
      </c>
      <c r="F1073" s="6" t="s">
        <v>55</v>
      </c>
      <c r="G1073" s="6" t="s">
        <v>56</v>
      </c>
      <c r="H1073" s="6" t="s">
        <v>22</v>
      </c>
      <c r="I1073" s="8">
        <v>0.4499999999999999</v>
      </c>
      <c r="J1073" s="9">
        <v>1500</v>
      </c>
      <c r="K1073" s="10">
        <f t="shared" si="8"/>
        <v>674.99999999999989</v>
      </c>
      <c r="L1073" s="10">
        <f t="shared" si="9"/>
        <v>337.49999999999994</v>
      </c>
      <c r="M1073" s="11">
        <v>0.5</v>
      </c>
      <c r="O1073" s="16"/>
      <c r="P1073" s="17"/>
      <c r="Q1073" s="12"/>
      <c r="R1073" s="13"/>
    </row>
    <row r="1074" spans="1:18" ht="15.75" customHeight="1" x14ac:dyDescent="0.35">
      <c r="A1074" s="1"/>
      <c r="B1074" s="6" t="s">
        <v>14</v>
      </c>
      <c r="C1074" s="6">
        <v>1185732</v>
      </c>
      <c r="D1074" s="7">
        <v>44511</v>
      </c>
      <c r="E1074" s="6" t="s">
        <v>33</v>
      </c>
      <c r="F1074" s="6" t="s">
        <v>55</v>
      </c>
      <c r="G1074" s="6" t="s">
        <v>56</v>
      </c>
      <c r="H1074" s="6" t="s">
        <v>17</v>
      </c>
      <c r="I1074" s="8">
        <v>0.4</v>
      </c>
      <c r="J1074" s="9">
        <v>3000</v>
      </c>
      <c r="K1074" s="10">
        <f t="shared" si="8"/>
        <v>1200</v>
      </c>
      <c r="L1074" s="10">
        <f t="shared" si="9"/>
        <v>480</v>
      </c>
      <c r="M1074" s="11">
        <v>0.4</v>
      </c>
      <c r="O1074" s="16"/>
      <c r="P1074" s="17"/>
      <c r="Q1074" s="12"/>
      <c r="R1074" s="13"/>
    </row>
    <row r="1075" spans="1:18" ht="15.75" customHeight="1" x14ac:dyDescent="0.35">
      <c r="A1075" s="1"/>
      <c r="B1075" s="6" t="s">
        <v>14</v>
      </c>
      <c r="C1075" s="6">
        <v>1185732</v>
      </c>
      <c r="D1075" s="7">
        <v>44511</v>
      </c>
      <c r="E1075" s="6" t="s">
        <v>33</v>
      </c>
      <c r="F1075" s="6" t="s">
        <v>55</v>
      </c>
      <c r="G1075" s="6" t="s">
        <v>56</v>
      </c>
      <c r="H1075" s="6" t="s">
        <v>18</v>
      </c>
      <c r="I1075" s="8">
        <v>0.30000000000000004</v>
      </c>
      <c r="J1075" s="9">
        <v>1500</v>
      </c>
      <c r="K1075" s="10">
        <f t="shared" si="8"/>
        <v>450.00000000000006</v>
      </c>
      <c r="L1075" s="10">
        <f t="shared" si="9"/>
        <v>157.5</v>
      </c>
      <c r="M1075" s="11">
        <v>0.35</v>
      </c>
      <c r="O1075" s="16"/>
      <c r="P1075" s="17"/>
      <c r="Q1075" s="12"/>
      <c r="R1075" s="13"/>
    </row>
    <row r="1076" spans="1:18" ht="15.75" customHeight="1" x14ac:dyDescent="0.35">
      <c r="A1076" s="1"/>
      <c r="B1076" s="6" t="s">
        <v>14</v>
      </c>
      <c r="C1076" s="6">
        <v>1185732</v>
      </c>
      <c r="D1076" s="7">
        <v>44511</v>
      </c>
      <c r="E1076" s="6" t="s">
        <v>33</v>
      </c>
      <c r="F1076" s="6" t="s">
        <v>55</v>
      </c>
      <c r="G1076" s="6" t="s">
        <v>56</v>
      </c>
      <c r="H1076" s="6" t="s">
        <v>19</v>
      </c>
      <c r="I1076" s="8">
        <v>0.30000000000000004</v>
      </c>
      <c r="J1076" s="9">
        <v>950</v>
      </c>
      <c r="K1076" s="10">
        <f t="shared" si="8"/>
        <v>285.00000000000006</v>
      </c>
      <c r="L1076" s="10">
        <f t="shared" si="9"/>
        <v>99.750000000000014</v>
      </c>
      <c r="M1076" s="11">
        <v>0.35</v>
      </c>
      <c r="O1076" s="16"/>
      <c r="P1076" s="17"/>
      <c r="Q1076" s="12"/>
      <c r="R1076" s="13"/>
    </row>
    <row r="1077" spans="1:18" ht="15.75" customHeight="1" x14ac:dyDescent="0.35">
      <c r="A1077" s="1"/>
      <c r="B1077" s="6" t="s">
        <v>14</v>
      </c>
      <c r="C1077" s="6">
        <v>1185732</v>
      </c>
      <c r="D1077" s="7">
        <v>44511</v>
      </c>
      <c r="E1077" s="6" t="s">
        <v>33</v>
      </c>
      <c r="F1077" s="6" t="s">
        <v>55</v>
      </c>
      <c r="G1077" s="6" t="s">
        <v>56</v>
      </c>
      <c r="H1077" s="6" t="s">
        <v>20</v>
      </c>
      <c r="I1077" s="8">
        <v>0.30000000000000004</v>
      </c>
      <c r="J1077" s="9">
        <v>1250</v>
      </c>
      <c r="K1077" s="10">
        <f t="shared" si="8"/>
        <v>375.00000000000006</v>
      </c>
      <c r="L1077" s="10">
        <f t="shared" si="9"/>
        <v>150.00000000000003</v>
      </c>
      <c r="M1077" s="11">
        <v>0.4</v>
      </c>
      <c r="O1077" s="16"/>
      <c r="P1077" s="17"/>
      <c r="Q1077" s="12"/>
      <c r="R1077" s="13"/>
    </row>
    <row r="1078" spans="1:18" ht="15.75" customHeight="1" x14ac:dyDescent="0.35">
      <c r="A1078" s="1"/>
      <c r="B1078" s="6" t="s">
        <v>14</v>
      </c>
      <c r="C1078" s="6">
        <v>1185732</v>
      </c>
      <c r="D1078" s="7">
        <v>44511</v>
      </c>
      <c r="E1078" s="6" t="s">
        <v>33</v>
      </c>
      <c r="F1078" s="6" t="s">
        <v>55</v>
      </c>
      <c r="G1078" s="6" t="s">
        <v>56</v>
      </c>
      <c r="H1078" s="6" t="s">
        <v>21</v>
      </c>
      <c r="I1078" s="8">
        <v>0.49999999999999994</v>
      </c>
      <c r="J1078" s="9">
        <v>1000</v>
      </c>
      <c r="K1078" s="10">
        <f t="shared" si="8"/>
        <v>499.99999999999994</v>
      </c>
      <c r="L1078" s="10">
        <f t="shared" si="9"/>
        <v>174.99999999999997</v>
      </c>
      <c r="M1078" s="11">
        <v>0.35</v>
      </c>
      <c r="O1078" s="16"/>
      <c r="P1078" s="17"/>
      <c r="Q1078" s="12"/>
      <c r="R1078" s="13"/>
    </row>
    <row r="1079" spans="1:18" ht="15.75" customHeight="1" x14ac:dyDescent="0.35">
      <c r="A1079" s="1"/>
      <c r="B1079" s="6" t="s">
        <v>14</v>
      </c>
      <c r="C1079" s="6">
        <v>1185732</v>
      </c>
      <c r="D1079" s="7">
        <v>44511</v>
      </c>
      <c r="E1079" s="6" t="s">
        <v>33</v>
      </c>
      <c r="F1079" s="6" t="s">
        <v>55</v>
      </c>
      <c r="G1079" s="6" t="s">
        <v>56</v>
      </c>
      <c r="H1079" s="6" t="s">
        <v>22</v>
      </c>
      <c r="I1079" s="8">
        <v>0.54999999999999982</v>
      </c>
      <c r="J1079" s="9">
        <v>2000</v>
      </c>
      <c r="K1079" s="10">
        <f t="shared" si="8"/>
        <v>1099.9999999999995</v>
      </c>
      <c r="L1079" s="10">
        <f t="shared" si="9"/>
        <v>549.99999999999977</v>
      </c>
      <c r="M1079" s="11">
        <v>0.5</v>
      </c>
      <c r="O1079" s="16"/>
      <c r="P1079" s="17"/>
      <c r="Q1079" s="12"/>
      <c r="R1079" s="13"/>
    </row>
    <row r="1080" spans="1:18" ht="15.75" customHeight="1" x14ac:dyDescent="0.35">
      <c r="A1080" s="1"/>
      <c r="B1080" s="6" t="s">
        <v>14</v>
      </c>
      <c r="C1080" s="6">
        <v>1185732</v>
      </c>
      <c r="D1080" s="7">
        <v>44540</v>
      </c>
      <c r="E1080" s="6" t="s">
        <v>33</v>
      </c>
      <c r="F1080" s="6" t="s">
        <v>55</v>
      </c>
      <c r="G1080" s="6" t="s">
        <v>56</v>
      </c>
      <c r="H1080" s="6" t="s">
        <v>17</v>
      </c>
      <c r="I1080" s="8">
        <v>0.49999999999999994</v>
      </c>
      <c r="J1080" s="9">
        <v>4500</v>
      </c>
      <c r="K1080" s="10">
        <f t="shared" si="8"/>
        <v>2249.9999999999995</v>
      </c>
      <c r="L1080" s="10">
        <f t="shared" si="9"/>
        <v>899.99999999999989</v>
      </c>
      <c r="M1080" s="11">
        <v>0.4</v>
      </c>
      <c r="O1080" s="16"/>
      <c r="P1080" s="17"/>
      <c r="Q1080" s="12"/>
      <c r="R1080" s="13"/>
    </row>
    <row r="1081" spans="1:18" ht="15.75" customHeight="1" x14ac:dyDescent="0.35">
      <c r="A1081" s="1"/>
      <c r="B1081" s="6" t="s">
        <v>14</v>
      </c>
      <c r="C1081" s="6">
        <v>1185732</v>
      </c>
      <c r="D1081" s="7">
        <v>44540</v>
      </c>
      <c r="E1081" s="6" t="s">
        <v>33</v>
      </c>
      <c r="F1081" s="6" t="s">
        <v>55</v>
      </c>
      <c r="G1081" s="6" t="s">
        <v>56</v>
      </c>
      <c r="H1081" s="6" t="s">
        <v>18</v>
      </c>
      <c r="I1081" s="8">
        <v>0.4</v>
      </c>
      <c r="J1081" s="9">
        <v>2500</v>
      </c>
      <c r="K1081" s="10">
        <f t="shared" si="8"/>
        <v>1000</v>
      </c>
      <c r="L1081" s="10">
        <f t="shared" si="9"/>
        <v>350</v>
      </c>
      <c r="M1081" s="11">
        <v>0.35</v>
      </c>
      <c r="O1081" s="16"/>
      <c r="P1081" s="17"/>
      <c r="Q1081" s="12"/>
      <c r="R1081" s="13"/>
    </row>
    <row r="1082" spans="1:18" ht="15.75" customHeight="1" x14ac:dyDescent="0.35">
      <c r="A1082" s="1"/>
      <c r="B1082" s="6" t="s">
        <v>14</v>
      </c>
      <c r="C1082" s="6">
        <v>1185732</v>
      </c>
      <c r="D1082" s="7">
        <v>44540</v>
      </c>
      <c r="E1082" s="6" t="s">
        <v>33</v>
      </c>
      <c r="F1082" s="6" t="s">
        <v>55</v>
      </c>
      <c r="G1082" s="6" t="s">
        <v>56</v>
      </c>
      <c r="H1082" s="6" t="s">
        <v>19</v>
      </c>
      <c r="I1082" s="8">
        <v>0.4</v>
      </c>
      <c r="J1082" s="9">
        <v>2000</v>
      </c>
      <c r="K1082" s="10">
        <f t="shared" si="8"/>
        <v>800</v>
      </c>
      <c r="L1082" s="10">
        <f t="shared" si="9"/>
        <v>280</v>
      </c>
      <c r="M1082" s="11">
        <v>0.35</v>
      </c>
      <c r="O1082" s="16"/>
      <c r="P1082" s="17"/>
      <c r="Q1082" s="12"/>
      <c r="R1082" s="13"/>
    </row>
    <row r="1083" spans="1:18" ht="15.75" customHeight="1" x14ac:dyDescent="0.35">
      <c r="A1083" s="1"/>
      <c r="B1083" s="6" t="s">
        <v>14</v>
      </c>
      <c r="C1083" s="6">
        <v>1185732</v>
      </c>
      <c r="D1083" s="7">
        <v>44540</v>
      </c>
      <c r="E1083" s="6" t="s">
        <v>33</v>
      </c>
      <c r="F1083" s="6" t="s">
        <v>55</v>
      </c>
      <c r="G1083" s="6" t="s">
        <v>56</v>
      </c>
      <c r="H1083" s="6" t="s">
        <v>20</v>
      </c>
      <c r="I1083" s="8">
        <v>0.4</v>
      </c>
      <c r="J1083" s="9">
        <v>1500</v>
      </c>
      <c r="K1083" s="10">
        <f t="shared" si="8"/>
        <v>600</v>
      </c>
      <c r="L1083" s="10">
        <f t="shared" si="9"/>
        <v>240</v>
      </c>
      <c r="M1083" s="11">
        <v>0.4</v>
      </c>
      <c r="O1083" s="16"/>
      <c r="P1083" s="17"/>
      <c r="Q1083" s="12"/>
      <c r="R1083" s="13"/>
    </row>
    <row r="1084" spans="1:18" ht="15.75" customHeight="1" x14ac:dyDescent="0.35">
      <c r="A1084" s="1"/>
      <c r="B1084" s="6" t="s">
        <v>14</v>
      </c>
      <c r="C1084" s="6">
        <v>1185732</v>
      </c>
      <c r="D1084" s="7">
        <v>44540</v>
      </c>
      <c r="E1084" s="6" t="s">
        <v>33</v>
      </c>
      <c r="F1084" s="6" t="s">
        <v>55</v>
      </c>
      <c r="G1084" s="6" t="s">
        <v>56</v>
      </c>
      <c r="H1084" s="6" t="s">
        <v>21</v>
      </c>
      <c r="I1084" s="8">
        <v>0.49999999999999994</v>
      </c>
      <c r="J1084" s="9">
        <v>1500</v>
      </c>
      <c r="K1084" s="10">
        <f t="shared" si="8"/>
        <v>749.99999999999989</v>
      </c>
      <c r="L1084" s="10">
        <f t="shared" si="9"/>
        <v>262.49999999999994</v>
      </c>
      <c r="M1084" s="11">
        <v>0.35</v>
      </c>
      <c r="O1084" s="16"/>
      <c r="P1084" s="17"/>
      <c r="Q1084" s="12"/>
      <c r="R1084" s="13"/>
    </row>
    <row r="1085" spans="1:18" ht="15.75" customHeight="1" x14ac:dyDescent="0.35">
      <c r="A1085" s="1"/>
      <c r="B1085" s="6" t="s">
        <v>14</v>
      </c>
      <c r="C1085" s="6">
        <v>1185732</v>
      </c>
      <c r="D1085" s="7">
        <v>44540</v>
      </c>
      <c r="E1085" s="6" t="s">
        <v>33</v>
      </c>
      <c r="F1085" s="6" t="s">
        <v>55</v>
      </c>
      <c r="G1085" s="6" t="s">
        <v>56</v>
      </c>
      <c r="H1085" s="6" t="s">
        <v>22</v>
      </c>
      <c r="I1085" s="8">
        <v>0.54999999999999982</v>
      </c>
      <c r="J1085" s="9">
        <v>2500</v>
      </c>
      <c r="K1085" s="10">
        <f t="shared" si="8"/>
        <v>1374.9999999999995</v>
      </c>
      <c r="L1085" s="10">
        <f t="shared" si="9"/>
        <v>687.49999999999977</v>
      </c>
      <c r="M1085" s="11">
        <v>0.5</v>
      </c>
      <c r="O1085" s="16"/>
      <c r="P1085" s="17"/>
      <c r="Q1085" s="12"/>
      <c r="R1085" s="13"/>
    </row>
    <row r="1086" spans="1:18" ht="15.75" customHeight="1" x14ac:dyDescent="0.35">
      <c r="A1086" s="1" t="s">
        <v>39</v>
      </c>
      <c r="B1086" s="6" t="s">
        <v>23</v>
      </c>
      <c r="C1086" s="6">
        <v>1197831</v>
      </c>
      <c r="D1086" s="7">
        <v>44198</v>
      </c>
      <c r="E1086" s="6" t="s">
        <v>24</v>
      </c>
      <c r="F1086" s="6" t="s">
        <v>57</v>
      </c>
      <c r="G1086" s="6" t="s">
        <v>58</v>
      </c>
      <c r="H1086" s="6" t="s">
        <v>17</v>
      </c>
      <c r="I1086" s="8">
        <v>0.2</v>
      </c>
      <c r="J1086" s="9">
        <v>6750</v>
      </c>
      <c r="K1086" s="10">
        <f t="shared" si="8"/>
        <v>1350</v>
      </c>
      <c r="L1086" s="10">
        <f t="shared" si="9"/>
        <v>540</v>
      </c>
      <c r="M1086" s="11">
        <v>0.39999999999999997</v>
      </c>
      <c r="O1086" s="16"/>
      <c r="P1086" s="17"/>
      <c r="Q1086" s="12"/>
      <c r="R1086" s="13"/>
    </row>
    <row r="1087" spans="1:18" ht="15.75" customHeight="1" x14ac:dyDescent="0.35">
      <c r="A1087" s="1"/>
      <c r="B1087" s="6" t="s">
        <v>23</v>
      </c>
      <c r="C1087" s="6">
        <v>1197831</v>
      </c>
      <c r="D1087" s="7">
        <v>44198</v>
      </c>
      <c r="E1087" s="6" t="s">
        <v>24</v>
      </c>
      <c r="F1087" s="6" t="s">
        <v>57</v>
      </c>
      <c r="G1087" s="6" t="s">
        <v>58</v>
      </c>
      <c r="H1087" s="6" t="s">
        <v>18</v>
      </c>
      <c r="I1087" s="8">
        <v>0.3</v>
      </c>
      <c r="J1087" s="9">
        <v>6750</v>
      </c>
      <c r="K1087" s="10">
        <f t="shared" si="8"/>
        <v>2025</v>
      </c>
      <c r="L1087" s="10">
        <f t="shared" si="9"/>
        <v>809.99999999999989</v>
      </c>
      <c r="M1087" s="11">
        <v>0.39999999999999997</v>
      </c>
      <c r="O1087" s="16"/>
      <c r="P1087" s="17"/>
      <c r="Q1087" s="12"/>
      <c r="R1087" s="13"/>
    </row>
    <row r="1088" spans="1:18" ht="15.75" customHeight="1" x14ac:dyDescent="0.35">
      <c r="A1088" s="1"/>
      <c r="B1088" s="6" t="s">
        <v>23</v>
      </c>
      <c r="C1088" s="6">
        <v>1197831</v>
      </c>
      <c r="D1088" s="7">
        <v>44198</v>
      </c>
      <c r="E1088" s="6" t="s">
        <v>24</v>
      </c>
      <c r="F1088" s="6" t="s">
        <v>57</v>
      </c>
      <c r="G1088" s="6" t="s">
        <v>58</v>
      </c>
      <c r="H1088" s="6" t="s">
        <v>19</v>
      </c>
      <c r="I1088" s="8">
        <v>0.3</v>
      </c>
      <c r="J1088" s="9">
        <v>4750</v>
      </c>
      <c r="K1088" s="10">
        <f t="shared" si="8"/>
        <v>1425</v>
      </c>
      <c r="L1088" s="10">
        <f t="shared" si="9"/>
        <v>570</v>
      </c>
      <c r="M1088" s="11">
        <v>0.39999999999999997</v>
      </c>
      <c r="O1088" s="16"/>
      <c r="P1088" s="17"/>
      <c r="Q1088" s="12"/>
      <c r="R1088" s="13"/>
    </row>
    <row r="1089" spans="1:18" ht="15.75" customHeight="1" x14ac:dyDescent="0.35">
      <c r="A1089" s="1"/>
      <c r="B1089" s="6" t="s">
        <v>23</v>
      </c>
      <c r="C1089" s="6">
        <v>1197831</v>
      </c>
      <c r="D1089" s="7">
        <v>44198</v>
      </c>
      <c r="E1089" s="6" t="s">
        <v>24</v>
      </c>
      <c r="F1089" s="6" t="s">
        <v>57</v>
      </c>
      <c r="G1089" s="6" t="s">
        <v>58</v>
      </c>
      <c r="H1089" s="6" t="s">
        <v>20</v>
      </c>
      <c r="I1089" s="8">
        <v>0.35</v>
      </c>
      <c r="J1089" s="9">
        <v>4750</v>
      </c>
      <c r="K1089" s="10">
        <f t="shared" si="8"/>
        <v>1662.5</v>
      </c>
      <c r="L1089" s="10">
        <f t="shared" si="9"/>
        <v>831.25</v>
      </c>
      <c r="M1089" s="11">
        <v>0.5</v>
      </c>
      <c r="O1089" s="16"/>
      <c r="P1089" s="17"/>
      <c r="Q1089" s="12"/>
      <c r="R1089" s="13"/>
    </row>
    <row r="1090" spans="1:18" ht="15.75" customHeight="1" x14ac:dyDescent="0.35">
      <c r="A1090" s="1"/>
      <c r="B1090" s="6" t="s">
        <v>23</v>
      </c>
      <c r="C1090" s="6">
        <v>1197831</v>
      </c>
      <c r="D1090" s="7">
        <v>44198</v>
      </c>
      <c r="E1090" s="6" t="s">
        <v>24</v>
      </c>
      <c r="F1090" s="6" t="s">
        <v>57</v>
      </c>
      <c r="G1090" s="6" t="s">
        <v>58</v>
      </c>
      <c r="H1090" s="6" t="s">
        <v>21</v>
      </c>
      <c r="I1090" s="8">
        <v>0.4</v>
      </c>
      <c r="J1090" s="9">
        <v>3250</v>
      </c>
      <c r="K1090" s="10">
        <f t="shared" si="8"/>
        <v>1300</v>
      </c>
      <c r="L1090" s="10">
        <f t="shared" si="9"/>
        <v>454.99999999999994</v>
      </c>
      <c r="M1090" s="11">
        <v>0.35</v>
      </c>
      <c r="O1090" s="16"/>
      <c r="P1090" s="17"/>
      <c r="Q1090" s="12"/>
      <c r="R1090" s="13"/>
    </row>
    <row r="1091" spans="1:18" ht="15.75" customHeight="1" x14ac:dyDescent="0.35">
      <c r="A1091" s="1"/>
      <c r="B1091" s="6" t="s">
        <v>23</v>
      </c>
      <c r="C1091" s="6">
        <v>1197831</v>
      </c>
      <c r="D1091" s="7">
        <v>44198</v>
      </c>
      <c r="E1091" s="6" t="s">
        <v>24</v>
      </c>
      <c r="F1091" s="6" t="s">
        <v>57</v>
      </c>
      <c r="G1091" s="6" t="s">
        <v>58</v>
      </c>
      <c r="H1091" s="6" t="s">
        <v>22</v>
      </c>
      <c r="I1091" s="8">
        <v>0.35</v>
      </c>
      <c r="J1091" s="9">
        <v>4750</v>
      </c>
      <c r="K1091" s="10">
        <f t="shared" si="8"/>
        <v>1662.5</v>
      </c>
      <c r="L1091" s="10">
        <f t="shared" si="9"/>
        <v>914.37500000000011</v>
      </c>
      <c r="M1091" s="11">
        <v>0.55000000000000004</v>
      </c>
      <c r="O1091" s="16"/>
      <c r="P1091" s="17"/>
      <c r="Q1091" s="12"/>
      <c r="R1091" s="13"/>
    </row>
    <row r="1092" spans="1:18" ht="15.75" customHeight="1" x14ac:dyDescent="0.35">
      <c r="A1092" s="1"/>
      <c r="B1092" s="6" t="s">
        <v>23</v>
      </c>
      <c r="C1092" s="6">
        <v>1197831</v>
      </c>
      <c r="D1092" s="7">
        <v>44228</v>
      </c>
      <c r="E1092" s="6" t="s">
        <v>24</v>
      </c>
      <c r="F1092" s="6" t="s">
        <v>57</v>
      </c>
      <c r="G1092" s="6" t="s">
        <v>58</v>
      </c>
      <c r="H1092" s="6" t="s">
        <v>17</v>
      </c>
      <c r="I1092" s="8">
        <v>0.25</v>
      </c>
      <c r="J1092" s="9">
        <v>6250</v>
      </c>
      <c r="K1092" s="10">
        <f t="shared" si="8"/>
        <v>1562.5</v>
      </c>
      <c r="L1092" s="10">
        <f t="shared" si="9"/>
        <v>625</v>
      </c>
      <c r="M1092" s="11">
        <v>0.39999999999999997</v>
      </c>
      <c r="O1092" s="16"/>
      <c r="P1092" s="17"/>
      <c r="Q1092" s="12"/>
      <c r="R1092" s="13"/>
    </row>
    <row r="1093" spans="1:18" ht="15.75" customHeight="1" x14ac:dyDescent="0.35">
      <c r="A1093" s="1"/>
      <c r="B1093" s="6" t="s">
        <v>23</v>
      </c>
      <c r="C1093" s="6">
        <v>1197831</v>
      </c>
      <c r="D1093" s="7">
        <v>44228</v>
      </c>
      <c r="E1093" s="6" t="s">
        <v>24</v>
      </c>
      <c r="F1093" s="6" t="s">
        <v>57</v>
      </c>
      <c r="G1093" s="6" t="s">
        <v>58</v>
      </c>
      <c r="H1093" s="6" t="s">
        <v>18</v>
      </c>
      <c r="I1093" s="8">
        <v>0.35</v>
      </c>
      <c r="J1093" s="9">
        <v>6000</v>
      </c>
      <c r="K1093" s="10">
        <f t="shared" si="8"/>
        <v>2100</v>
      </c>
      <c r="L1093" s="10">
        <f t="shared" si="9"/>
        <v>839.99999999999989</v>
      </c>
      <c r="M1093" s="11">
        <v>0.39999999999999997</v>
      </c>
      <c r="O1093" s="16"/>
      <c r="P1093" s="17"/>
      <c r="Q1093" s="12"/>
      <c r="R1093" s="13"/>
    </row>
    <row r="1094" spans="1:18" ht="15.75" customHeight="1" x14ac:dyDescent="0.35">
      <c r="A1094" s="1"/>
      <c r="B1094" s="6" t="s">
        <v>23</v>
      </c>
      <c r="C1094" s="6">
        <v>1197831</v>
      </c>
      <c r="D1094" s="7">
        <v>44228</v>
      </c>
      <c r="E1094" s="6" t="s">
        <v>24</v>
      </c>
      <c r="F1094" s="6" t="s">
        <v>57</v>
      </c>
      <c r="G1094" s="6" t="s">
        <v>58</v>
      </c>
      <c r="H1094" s="6" t="s">
        <v>19</v>
      </c>
      <c r="I1094" s="8">
        <v>0.35</v>
      </c>
      <c r="J1094" s="9">
        <v>4250</v>
      </c>
      <c r="K1094" s="10">
        <f t="shared" si="8"/>
        <v>1487.5</v>
      </c>
      <c r="L1094" s="10">
        <f t="shared" si="9"/>
        <v>595</v>
      </c>
      <c r="M1094" s="11">
        <v>0.39999999999999997</v>
      </c>
      <c r="O1094" s="16"/>
      <c r="P1094" s="17"/>
      <c r="Q1094" s="12"/>
      <c r="R1094" s="13"/>
    </row>
    <row r="1095" spans="1:18" ht="15.75" customHeight="1" x14ac:dyDescent="0.35">
      <c r="A1095" s="1"/>
      <c r="B1095" s="6" t="s">
        <v>23</v>
      </c>
      <c r="C1095" s="6">
        <v>1197831</v>
      </c>
      <c r="D1095" s="7">
        <v>44228</v>
      </c>
      <c r="E1095" s="6" t="s">
        <v>24</v>
      </c>
      <c r="F1095" s="6" t="s">
        <v>57</v>
      </c>
      <c r="G1095" s="6" t="s">
        <v>58</v>
      </c>
      <c r="H1095" s="6" t="s">
        <v>20</v>
      </c>
      <c r="I1095" s="8">
        <v>0.35</v>
      </c>
      <c r="J1095" s="9">
        <v>3750</v>
      </c>
      <c r="K1095" s="10">
        <f t="shared" si="8"/>
        <v>1312.5</v>
      </c>
      <c r="L1095" s="10">
        <f t="shared" si="9"/>
        <v>656.25</v>
      </c>
      <c r="M1095" s="11">
        <v>0.5</v>
      </c>
      <c r="O1095" s="16"/>
      <c r="P1095" s="17"/>
      <c r="Q1095" s="12"/>
      <c r="R1095" s="13"/>
    </row>
    <row r="1096" spans="1:18" ht="15.75" customHeight="1" x14ac:dyDescent="0.35">
      <c r="A1096" s="1"/>
      <c r="B1096" s="6" t="s">
        <v>23</v>
      </c>
      <c r="C1096" s="6">
        <v>1197831</v>
      </c>
      <c r="D1096" s="7">
        <v>44228</v>
      </c>
      <c r="E1096" s="6" t="s">
        <v>24</v>
      </c>
      <c r="F1096" s="6" t="s">
        <v>57</v>
      </c>
      <c r="G1096" s="6" t="s">
        <v>58</v>
      </c>
      <c r="H1096" s="6" t="s">
        <v>21</v>
      </c>
      <c r="I1096" s="8">
        <v>0.4</v>
      </c>
      <c r="J1096" s="9">
        <v>2500</v>
      </c>
      <c r="K1096" s="10">
        <f t="shared" si="8"/>
        <v>1000</v>
      </c>
      <c r="L1096" s="10">
        <f t="shared" si="9"/>
        <v>350</v>
      </c>
      <c r="M1096" s="11">
        <v>0.35</v>
      </c>
      <c r="O1096" s="16"/>
      <c r="P1096" s="17"/>
      <c r="Q1096" s="12"/>
      <c r="R1096" s="13"/>
    </row>
    <row r="1097" spans="1:18" ht="15.75" customHeight="1" x14ac:dyDescent="0.35">
      <c r="A1097" s="1"/>
      <c r="B1097" s="6" t="s">
        <v>23</v>
      </c>
      <c r="C1097" s="6">
        <v>1197831</v>
      </c>
      <c r="D1097" s="7">
        <v>44228</v>
      </c>
      <c r="E1097" s="6" t="s">
        <v>24</v>
      </c>
      <c r="F1097" s="6" t="s">
        <v>57</v>
      </c>
      <c r="G1097" s="6" t="s">
        <v>58</v>
      </c>
      <c r="H1097" s="6" t="s">
        <v>22</v>
      </c>
      <c r="I1097" s="8">
        <v>0.35</v>
      </c>
      <c r="J1097" s="9">
        <v>4500</v>
      </c>
      <c r="K1097" s="10">
        <f t="shared" si="8"/>
        <v>1575</v>
      </c>
      <c r="L1097" s="10">
        <f t="shared" si="9"/>
        <v>866.25000000000011</v>
      </c>
      <c r="M1097" s="11">
        <v>0.55000000000000004</v>
      </c>
      <c r="O1097" s="16"/>
      <c r="P1097" s="17"/>
      <c r="Q1097" s="12"/>
      <c r="R1097" s="13"/>
    </row>
    <row r="1098" spans="1:18" ht="15.75" customHeight="1" x14ac:dyDescent="0.35">
      <c r="A1098" s="1"/>
      <c r="B1098" s="6" t="s">
        <v>23</v>
      </c>
      <c r="C1098" s="6">
        <v>1197831</v>
      </c>
      <c r="D1098" s="7">
        <v>44258</v>
      </c>
      <c r="E1098" s="6" t="s">
        <v>24</v>
      </c>
      <c r="F1098" s="6" t="s">
        <v>57</v>
      </c>
      <c r="G1098" s="6" t="s">
        <v>58</v>
      </c>
      <c r="H1098" s="6" t="s">
        <v>17</v>
      </c>
      <c r="I1098" s="8">
        <v>0.3</v>
      </c>
      <c r="J1098" s="9">
        <v>6250</v>
      </c>
      <c r="K1098" s="10">
        <f t="shared" si="8"/>
        <v>1875</v>
      </c>
      <c r="L1098" s="10">
        <f t="shared" si="9"/>
        <v>843.74999999999989</v>
      </c>
      <c r="M1098" s="11">
        <v>0.44999999999999996</v>
      </c>
      <c r="O1098" s="16"/>
      <c r="P1098" s="17"/>
      <c r="Q1098" s="12"/>
      <c r="R1098" s="13"/>
    </row>
    <row r="1099" spans="1:18" ht="15.75" customHeight="1" x14ac:dyDescent="0.35">
      <c r="A1099" s="1"/>
      <c r="B1099" s="6" t="s">
        <v>23</v>
      </c>
      <c r="C1099" s="6">
        <v>1197831</v>
      </c>
      <c r="D1099" s="7">
        <v>44258</v>
      </c>
      <c r="E1099" s="6" t="s">
        <v>24</v>
      </c>
      <c r="F1099" s="6" t="s">
        <v>57</v>
      </c>
      <c r="G1099" s="6" t="s">
        <v>58</v>
      </c>
      <c r="H1099" s="6" t="s">
        <v>18</v>
      </c>
      <c r="I1099" s="8">
        <v>0.4</v>
      </c>
      <c r="J1099" s="9">
        <v>6250</v>
      </c>
      <c r="K1099" s="10">
        <f t="shared" si="8"/>
        <v>2500</v>
      </c>
      <c r="L1099" s="10">
        <f t="shared" si="9"/>
        <v>1125</v>
      </c>
      <c r="M1099" s="11">
        <v>0.44999999999999996</v>
      </c>
      <c r="O1099" s="16"/>
      <c r="P1099" s="17"/>
      <c r="Q1099" s="12"/>
      <c r="R1099" s="13"/>
    </row>
    <row r="1100" spans="1:18" ht="15.75" customHeight="1" x14ac:dyDescent="0.35">
      <c r="A1100" s="1"/>
      <c r="B1100" s="6" t="s">
        <v>23</v>
      </c>
      <c r="C1100" s="6">
        <v>1197831</v>
      </c>
      <c r="D1100" s="7">
        <v>44258</v>
      </c>
      <c r="E1100" s="6" t="s">
        <v>24</v>
      </c>
      <c r="F1100" s="6" t="s">
        <v>57</v>
      </c>
      <c r="G1100" s="6" t="s">
        <v>58</v>
      </c>
      <c r="H1100" s="6" t="s">
        <v>19</v>
      </c>
      <c r="I1100" s="8">
        <v>0.3</v>
      </c>
      <c r="J1100" s="9">
        <v>4500</v>
      </c>
      <c r="K1100" s="10">
        <f t="shared" si="8"/>
        <v>1350</v>
      </c>
      <c r="L1100" s="10">
        <f t="shared" si="9"/>
        <v>607.49999999999989</v>
      </c>
      <c r="M1100" s="11">
        <v>0.44999999999999996</v>
      </c>
      <c r="O1100" s="16"/>
      <c r="P1100" s="17"/>
      <c r="Q1100" s="12"/>
      <c r="R1100" s="13"/>
    </row>
    <row r="1101" spans="1:18" ht="15.75" customHeight="1" x14ac:dyDescent="0.35">
      <c r="A1101" s="1"/>
      <c r="B1101" s="6" t="s">
        <v>23</v>
      </c>
      <c r="C1101" s="6">
        <v>1197831</v>
      </c>
      <c r="D1101" s="7">
        <v>44258</v>
      </c>
      <c r="E1101" s="6" t="s">
        <v>24</v>
      </c>
      <c r="F1101" s="6" t="s">
        <v>57</v>
      </c>
      <c r="G1101" s="6" t="s">
        <v>58</v>
      </c>
      <c r="H1101" s="6" t="s">
        <v>20</v>
      </c>
      <c r="I1101" s="8">
        <v>0.35000000000000003</v>
      </c>
      <c r="J1101" s="9">
        <v>3500</v>
      </c>
      <c r="K1101" s="10">
        <f t="shared" si="8"/>
        <v>1225.0000000000002</v>
      </c>
      <c r="L1101" s="10">
        <f t="shared" si="9"/>
        <v>673.75000000000023</v>
      </c>
      <c r="M1101" s="11">
        <v>0.55000000000000004</v>
      </c>
      <c r="O1101" s="16"/>
      <c r="P1101" s="17"/>
      <c r="Q1101" s="12"/>
      <c r="R1101" s="13"/>
    </row>
    <row r="1102" spans="1:18" ht="15.75" customHeight="1" x14ac:dyDescent="0.35">
      <c r="A1102" s="1"/>
      <c r="B1102" s="6" t="s">
        <v>23</v>
      </c>
      <c r="C1102" s="6">
        <v>1197831</v>
      </c>
      <c r="D1102" s="7">
        <v>44258</v>
      </c>
      <c r="E1102" s="6" t="s">
        <v>24</v>
      </c>
      <c r="F1102" s="6" t="s">
        <v>57</v>
      </c>
      <c r="G1102" s="6" t="s">
        <v>58</v>
      </c>
      <c r="H1102" s="6" t="s">
        <v>21</v>
      </c>
      <c r="I1102" s="8">
        <v>0.4</v>
      </c>
      <c r="J1102" s="9">
        <v>2500</v>
      </c>
      <c r="K1102" s="10">
        <f t="shared" si="8"/>
        <v>1000</v>
      </c>
      <c r="L1102" s="10">
        <f t="shared" si="9"/>
        <v>399.99999999999994</v>
      </c>
      <c r="M1102" s="11">
        <v>0.39999999999999997</v>
      </c>
      <c r="O1102" s="16"/>
      <c r="P1102" s="17"/>
      <c r="Q1102" s="12"/>
      <c r="R1102" s="13"/>
    </row>
    <row r="1103" spans="1:18" ht="15.75" customHeight="1" x14ac:dyDescent="0.35">
      <c r="A1103" s="1"/>
      <c r="B1103" s="6" t="s">
        <v>23</v>
      </c>
      <c r="C1103" s="6">
        <v>1197831</v>
      </c>
      <c r="D1103" s="7">
        <v>44258</v>
      </c>
      <c r="E1103" s="6" t="s">
        <v>24</v>
      </c>
      <c r="F1103" s="6" t="s">
        <v>57</v>
      </c>
      <c r="G1103" s="6" t="s">
        <v>58</v>
      </c>
      <c r="H1103" s="6" t="s">
        <v>22</v>
      </c>
      <c r="I1103" s="8">
        <v>0.35000000000000003</v>
      </c>
      <c r="J1103" s="9">
        <v>4000</v>
      </c>
      <c r="K1103" s="10">
        <f t="shared" si="8"/>
        <v>1400.0000000000002</v>
      </c>
      <c r="L1103" s="10">
        <f t="shared" si="9"/>
        <v>840.00000000000023</v>
      </c>
      <c r="M1103" s="11">
        <v>0.60000000000000009</v>
      </c>
      <c r="O1103" s="16"/>
      <c r="P1103" s="17"/>
      <c r="Q1103" s="12"/>
      <c r="R1103" s="13"/>
    </row>
    <row r="1104" spans="1:18" ht="15.75" customHeight="1" x14ac:dyDescent="0.35">
      <c r="A1104" s="1"/>
      <c r="B1104" s="6" t="s">
        <v>23</v>
      </c>
      <c r="C1104" s="6">
        <v>1197831</v>
      </c>
      <c r="D1104" s="7">
        <v>44288</v>
      </c>
      <c r="E1104" s="6" t="s">
        <v>24</v>
      </c>
      <c r="F1104" s="6" t="s">
        <v>57</v>
      </c>
      <c r="G1104" s="6" t="s">
        <v>58</v>
      </c>
      <c r="H1104" s="6" t="s">
        <v>17</v>
      </c>
      <c r="I1104" s="8">
        <v>0.19999999999999998</v>
      </c>
      <c r="J1104" s="9">
        <v>6500</v>
      </c>
      <c r="K1104" s="10">
        <f t="shared" si="8"/>
        <v>1300</v>
      </c>
      <c r="L1104" s="10">
        <f t="shared" si="9"/>
        <v>584.99999999999989</v>
      </c>
      <c r="M1104" s="11">
        <v>0.44999999999999996</v>
      </c>
      <c r="O1104" s="16"/>
      <c r="P1104" s="17"/>
      <c r="Q1104" s="12"/>
      <c r="R1104" s="13"/>
    </row>
    <row r="1105" spans="1:18" ht="15.75" customHeight="1" x14ac:dyDescent="0.35">
      <c r="A1105" s="1"/>
      <c r="B1105" s="6" t="s">
        <v>23</v>
      </c>
      <c r="C1105" s="6">
        <v>1197831</v>
      </c>
      <c r="D1105" s="7">
        <v>44288</v>
      </c>
      <c r="E1105" s="6" t="s">
        <v>24</v>
      </c>
      <c r="F1105" s="6" t="s">
        <v>57</v>
      </c>
      <c r="G1105" s="6" t="s">
        <v>58</v>
      </c>
      <c r="H1105" s="6" t="s">
        <v>18</v>
      </c>
      <c r="I1105" s="8">
        <v>0.20000000000000007</v>
      </c>
      <c r="J1105" s="9">
        <v>6500</v>
      </c>
      <c r="K1105" s="10">
        <f t="shared" si="8"/>
        <v>1300.0000000000005</v>
      </c>
      <c r="L1105" s="10">
        <f t="shared" si="9"/>
        <v>585.00000000000011</v>
      </c>
      <c r="M1105" s="11">
        <v>0.44999999999999996</v>
      </c>
      <c r="O1105" s="16"/>
      <c r="P1105" s="17"/>
      <c r="Q1105" s="12"/>
      <c r="R1105" s="13"/>
    </row>
    <row r="1106" spans="1:18" ht="15.75" customHeight="1" x14ac:dyDescent="0.35">
      <c r="A1106" s="1"/>
      <c r="B1106" s="6" t="s">
        <v>23</v>
      </c>
      <c r="C1106" s="6">
        <v>1197831</v>
      </c>
      <c r="D1106" s="7">
        <v>44288</v>
      </c>
      <c r="E1106" s="6" t="s">
        <v>24</v>
      </c>
      <c r="F1106" s="6" t="s">
        <v>57</v>
      </c>
      <c r="G1106" s="6" t="s">
        <v>58</v>
      </c>
      <c r="H1106" s="6" t="s">
        <v>19</v>
      </c>
      <c r="I1106" s="8">
        <v>0.14999999999999997</v>
      </c>
      <c r="J1106" s="9">
        <v>4750</v>
      </c>
      <c r="K1106" s="10">
        <f t="shared" si="8"/>
        <v>712.49999999999989</v>
      </c>
      <c r="L1106" s="10">
        <f t="shared" si="9"/>
        <v>320.62499999999994</v>
      </c>
      <c r="M1106" s="11">
        <v>0.44999999999999996</v>
      </c>
      <c r="O1106" s="16"/>
      <c r="P1106" s="17"/>
      <c r="Q1106" s="12"/>
      <c r="R1106" s="13"/>
    </row>
    <row r="1107" spans="1:18" ht="15.75" customHeight="1" x14ac:dyDescent="0.35">
      <c r="A1107" s="1"/>
      <c r="B1107" s="6" t="s">
        <v>23</v>
      </c>
      <c r="C1107" s="6">
        <v>1197831</v>
      </c>
      <c r="D1107" s="7">
        <v>44288</v>
      </c>
      <c r="E1107" s="6" t="s">
        <v>24</v>
      </c>
      <c r="F1107" s="6" t="s">
        <v>57</v>
      </c>
      <c r="G1107" s="6" t="s">
        <v>58</v>
      </c>
      <c r="H1107" s="6" t="s">
        <v>20</v>
      </c>
      <c r="I1107" s="8">
        <v>0.20000000000000007</v>
      </c>
      <c r="J1107" s="9">
        <v>3750</v>
      </c>
      <c r="K1107" s="10">
        <f t="shared" si="8"/>
        <v>750.00000000000023</v>
      </c>
      <c r="L1107" s="10">
        <f t="shared" si="9"/>
        <v>412.50000000000017</v>
      </c>
      <c r="M1107" s="11">
        <v>0.55000000000000004</v>
      </c>
      <c r="O1107" s="16"/>
      <c r="P1107" s="17"/>
      <c r="Q1107" s="12"/>
      <c r="R1107" s="13"/>
    </row>
    <row r="1108" spans="1:18" ht="15.75" customHeight="1" x14ac:dyDescent="0.35">
      <c r="A1108" s="1"/>
      <c r="B1108" s="6" t="s">
        <v>23</v>
      </c>
      <c r="C1108" s="6">
        <v>1197831</v>
      </c>
      <c r="D1108" s="7">
        <v>44288</v>
      </c>
      <c r="E1108" s="6" t="s">
        <v>24</v>
      </c>
      <c r="F1108" s="6" t="s">
        <v>57</v>
      </c>
      <c r="G1108" s="6" t="s">
        <v>58</v>
      </c>
      <c r="H1108" s="6" t="s">
        <v>21</v>
      </c>
      <c r="I1108" s="8">
        <v>0.25</v>
      </c>
      <c r="J1108" s="9">
        <v>2750</v>
      </c>
      <c r="K1108" s="10">
        <f t="shared" si="8"/>
        <v>687.5</v>
      </c>
      <c r="L1108" s="10">
        <f t="shared" si="9"/>
        <v>275</v>
      </c>
      <c r="M1108" s="11">
        <v>0.39999999999999997</v>
      </c>
      <c r="O1108" s="16"/>
      <c r="P1108" s="17"/>
      <c r="Q1108" s="12"/>
      <c r="R1108" s="13"/>
    </row>
    <row r="1109" spans="1:18" ht="15.75" customHeight="1" x14ac:dyDescent="0.35">
      <c r="A1109" s="1"/>
      <c r="B1109" s="6" t="s">
        <v>23</v>
      </c>
      <c r="C1109" s="6">
        <v>1197831</v>
      </c>
      <c r="D1109" s="7">
        <v>44288</v>
      </c>
      <c r="E1109" s="6" t="s">
        <v>24</v>
      </c>
      <c r="F1109" s="6" t="s">
        <v>57</v>
      </c>
      <c r="G1109" s="6" t="s">
        <v>58</v>
      </c>
      <c r="H1109" s="6" t="s">
        <v>22</v>
      </c>
      <c r="I1109" s="8">
        <v>0.20000000000000007</v>
      </c>
      <c r="J1109" s="9">
        <v>5500</v>
      </c>
      <c r="K1109" s="10">
        <f t="shared" si="8"/>
        <v>1100.0000000000005</v>
      </c>
      <c r="L1109" s="10">
        <f t="shared" si="9"/>
        <v>660.00000000000034</v>
      </c>
      <c r="M1109" s="11">
        <v>0.60000000000000009</v>
      </c>
      <c r="O1109" s="16"/>
      <c r="P1109" s="17"/>
      <c r="Q1109" s="12"/>
      <c r="R1109" s="13"/>
    </row>
    <row r="1110" spans="1:18" ht="15.75" customHeight="1" x14ac:dyDescent="0.35">
      <c r="A1110" s="1"/>
      <c r="B1110" s="6" t="s">
        <v>23</v>
      </c>
      <c r="C1110" s="6">
        <v>1197831</v>
      </c>
      <c r="D1110" s="7">
        <v>44318</v>
      </c>
      <c r="E1110" s="6" t="s">
        <v>24</v>
      </c>
      <c r="F1110" s="6" t="s">
        <v>57</v>
      </c>
      <c r="G1110" s="6" t="s">
        <v>58</v>
      </c>
      <c r="H1110" s="6" t="s">
        <v>17</v>
      </c>
      <c r="I1110" s="8">
        <v>9.9999999999999964E-2</v>
      </c>
      <c r="J1110" s="9">
        <v>7000</v>
      </c>
      <c r="K1110" s="10">
        <f t="shared" si="8"/>
        <v>699.99999999999977</v>
      </c>
      <c r="L1110" s="10">
        <f t="shared" si="9"/>
        <v>314.99999999999989</v>
      </c>
      <c r="M1110" s="11">
        <v>0.44999999999999996</v>
      </c>
      <c r="O1110" s="16"/>
      <c r="P1110" s="17"/>
      <c r="Q1110" s="12"/>
      <c r="R1110" s="13"/>
    </row>
    <row r="1111" spans="1:18" ht="15.75" customHeight="1" x14ac:dyDescent="0.35">
      <c r="A1111" s="1"/>
      <c r="B1111" s="6" t="s">
        <v>23</v>
      </c>
      <c r="C1111" s="6">
        <v>1197831</v>
      </c>
      <c r="D1111" s="7">
        <v>44318</v>
      </c>
      <c r="E1111" s="6" t="s">
        <v>24</v>
      </c>
      <c r="F1111" s="6" t="s">
        <v>57</v>
      </c>
      <c r="G1111" s="6" t="s">
        <v>58</v>
      </c>
      <c r="H1111" s="6" t="s">
        <v>18</v>
      </c>
      <c r="I1111" s="8">
        <v>0.20000000000000007</v>
      </c>
      <c r="J1111" s="9">
        <v>7250</v>
      </c>
      <c r="K1111" s="10">
        <f t="shared" si="8"/>
        <v>1450.0000000000005</v>
      </c>
      <c r="L1111" s="10">
        <f t="shared" si="9"/>
        <v>652.50000000000011</v>
      </c>
      <c r="M1111" s="11">
        <v>0.44999999999999996</v>
      </c>
      <c r="O1111" s="16"/>
      <c r="P1111" s="17"/>
      <c r="Q1111" s="12"/>
      <c r="R1111" s="13"/>
    </row>
    <row r="1112" spans="1:18" ht="15.75" customHeight="1" x14ac:dyDescent="0.35">
      <c r="A1112" s="1"/>
      <c r="B1112" s="6" t="s">
        <v>23</v>
      </c>
      <c r="C1112" s="6">
        <v>1197831</v>
      </c>
      <c r="D1112" s="7">
        <v>44318</v>
      </c>
      <c r="E1112" s="6" t="s">
        <v>24</v>
      </c>
      <c r="F1112" s="6" t="s">
        <v>57</v>
      </c>
      <c r="G1112" s="6" t="s">
        <v>58</v>
      </c>
      <c r="H1112" s="6" t="s">
        <v>19</v>
      </c>
      <c r="I1112" s="8">
        <v>0.14999999999999997</v>
      </c>
      <c r="J1112" s="9">
        <v>5750</v>
      </c>
      <c r="K1112" s="10">
        <f t="shared" si="8"/>
        <v>862.49999999999977</v>
      </c>
      <c r="L1112" s="10">
        <f t="shared" si="9"/>
        <v>388.12499999999989</v>
      </c>
      <c r="M1112" s="11">
        <v>0.44999999999999996</v>
      </c>
      <c r="O1112" s="16"/>
      <c r="P1112" s="17"/>
      <c r="Q1112" s="12"/>
      <c r="R1112" s="13"/>
    </row>
    <row r="1113" spans="1:18" ht="15.75" customHeight="1" x14ac:dyDescent="0.35">
      <c r="A1113" s="1"/>
      <c r="B1113" s="6" t="s">
        <v>23</v>
      </c>
      <c r="C1113" s="6">
        <v>1197831</v>
      </c>
      <c r="D1113" s="7">
        <v>44318</v>
      </c>
      <c r="E1113" s="6" t="s">
        <v>24</v>
      </c>
      <c r="F1113" s="6" t="s">
        <v>57</v>
      </c>
      <c r="G1113" s="6" t="s">
        <v>58</v>
      </c>
      <c r="H1113" s="6" t="s">
        <v>20</v>
      </c>
      <c r="I1113" s="8">
        <v>0.35000000000000003</v>
      </c>
      <c r="J1113" s="9">
        <v>5000</v>
      </c>
      <c r="K1113" s="10">
        <f t="shared" si="8"/>
        <v>1750.0000000000002</v>
      </c>
      <c r="L1113" s="10">
        <f t="shared" si="9"/>
        <v>962.50000000000023</v>
      </c>
      <c r="M1113" s="11">
        <v>0.55000000000000004</v>
      </c>
      <c r="O1113" s="16"/>
      <c r="P1113" s="17"/>
      <c r="Q1113" s="12"/>
      <c r="R1113" s="13"/>
    </row>
    <row r="1114" spans="1:18" ht="15.75" customHeight="1" x14ac:dyDescent="0.35">
      <c r="A1114" s="1"/>
      <c r="B1114" s="6" t="s">
        <v>23</v>
      </c>
      <c r="C1114" s="6">
        <v>1197831</v>
      </c>
      <c r="D1114" s="7">
        <v>44318</v>
      </c>
      <c r="E1114" s="6" t="s">
        <v>24</v>
      </c>
      <c r="F1114" s="6" t="s">
        <v>57</v>
      </c>
      <c r="G1114" s="6" t="s">
        <v>58</v>
      </c>
      <c r="H1114" s="6" t="s">
        <v>21</v>
      </c>
      <c r="I1114" s="8">
        <v>0.5</v>
      </c>
      <c r="J1114" s="9">
        <v>4000</v>
      </c>
      <c r="K1114" s="10">
        <f t="shared" si="8"/>
        <v>2000</v>
      </c>
      <c r="L1114" s="10">
        <f t="shared" si="9"/>
        <v>799.99999999999989</v>
      </c>
      <c r="M1114" s="11">
        <v>0.39999999999999997</v>
      </c>
      <c r="O1114" s="16"/>
      <c r="P1114" s="17"/>
      <c r="Q1114" s="12"/>
      <c r="R1114" s="13"/>
    </row>
    <row r="1115" spans="1:18" ht="15.75" customHeight="1" x14ac:dyDescent="0.35">
      <c r="A1115" s="1"/>
      <c r="B1115" s="6" t="s">
        <v>23</v>
      </c>
      <c r="C1115" s="6">
        <v>1197831</v>
      </c>
      <c r="D1115" s="7">
        <v>44318</v>
      </c>
      <c r="E1115" s="6" t="s">
        <v>24</v>
      </c>
      <c r="F1115" s="6" t="s">
        <v>57</v>
      </c>
      <c r="G1115" s="6" t="s">
        <v>58</v>
      </c>
      <c r="H1115" s="6" t="s">
        <v>22</v>
      </c>
      <c r="I1115" s="8">
        <v>0.45</v>
      </c>
      <c r="J1115" s="9">
        <v>7500</v>
      </c>
      <c r="K1115" s="10">
        <f t="shared" si="8"/>
        <v>3375</v>
      </c>
      <c r="L1115" s="10">
        <f t="shared" si="9"/>
        <v>2025.0000000000002</v>
      </c>
      <c r="M1115" s="11">
        <v>0.60000000000000009</v>
      </c>
      <c r="O1115" s="16"/>
      <c r="P1115" s="17"/>
      <c r="Q1115" s="12"/>
      <c r="R1115" s="13"/>
    </row>
    <row r="1116" spans="1:18" ht="15.75" customHeight="1" x14ac:dyDescent="0.35">
      <c r="A1116" s="1"/>
      <c r="B1116" s="6" t="s">
        <v>23</v>
      </c>
      <c r="C1116" s="6">
        <v>1197831</v>
      </c>
      <c r="D1116" s="7">
        <v>44348</v>
      </c>
      <c r="E1116" s="6" t="s">
        <v>24</v>
      </c>
      <c r="F1116" s="6" t="s">
        <v>57</v>
      </c>
      <c r="G1116" s="6" t="s">
        <v>58</v>
      </c>
      <c r="H1116" s="6" t="s">
        <v>17</v>
      </c>
      <c r="I1116" s="8">
        <v>0.45</v>
      </c>
      <c r="J1116" s="9">
        <v>7500</v>
      </c>
      <c r="K1116" s="10">
        <f t="shared" si="8"/>
        <v>3375</v>
      </c>
      <c r="L1116" s="10">
        <f t="shared" si="9"/>
        <v>1518.7499999999998</v>
      </c>
      <c r="M1116" s="11">
        <v>0.44999999999999996</v>
      </c>
      <c r="O1116" s="16"/>
      <c r="P1116" s="17"/>
      <c r="Q1116" s="12"/>
      <c r="R1116" s="13"/>
    </row>
    <row r="1117" spans="1:18" ht="15.75" customHeight="1" x14ac:dyDescent="0.35">
      <c r="A1117" s="1"/>
      <c r="B1117" s="6" t="s">
        <v>23</v>
      </c>
      <c r="C1117" s="6">
        <v>1197831</v>
      </c>
      <c r="D1117" s="7">
        <v>44348</v>
      </c>
      <c r="E1117" s="6" t="s">
        <v>24</v>
      </c>
      <c r="F1117" s="6" t="s">
        <v>57</v>
      </c>
      <c r="G1117" s="6" t="s">
        <v>58</v>
      </c>
      <c r="H1117" s="6" t="s">
        <v>18</v>
      </c>
      <c r="I1117" s="8">
        <v>0.5</v>
      </c>
      <c r="J1117" s="9">
        <v>7500</v>
      </c>
      <c r="K1117" s="10">
        <f t="shared" si="8"/>
        <v>3750</v>
      </c>
      <c r="L1117" s="10">
        <f t="shared" si="9"/>
        <v>1687.4999999999998</v>
      </c>
      <c r="M1117" s="11">
        <v>0.44999999999999996</v>
      </c>
      <c r="O1117" s="16"/>
      <c r="P1117" s="17"/>
      <c r="Q1117" s="12"/>
      <c r="R1117" s="13"/>
    </row>
    <row r="1118" spans="1:18" ht="15.75" customHeight="1" x14ac:dyDescent="0.35">
      <c r="A1118" s="1"/>
      <c r="B1118" s="6" t="s">
        <v>23</v>
      </c>
      <c r="C1118" s="6">
        <v>1197831</v>
      </c>
      <c r="D1118" s="7">
        <v>44348</v>
      </c>
      <c r="E1118" s="6" t="s">
        <v>24</v>
      </c>
      <c r="F1118" s="6" t="s">
        <v>57</v>
      </c>
      <c r="G1118" s="6" t="s">
        <v>58</v>
      </c>
      <c r="H1118" s="6" t="s">
        <v>19</v>
      </c>
      <c r="I1118" s="8">
        <v>0.45</v>
      </c>
      <c r="J1118" s="9">
        <v>6500</v>
      </c>
      <c r="K1118" s="10">
        <f t="shared" si="8"/>
        <v>2925</v>
      </c>
      <c r="L1118" s="10">
        <f t="shared" si="9"/>
        <v>1316.2499999999998</v>
      </c>
      <c r="M1118" s="11">
        <v>0.44999999999999996</v>
      </c>
      <c r="O1118" s="16"/>
      <c r="P1118" s="17"/>
      <c r="Q1118" s="12"/>
      <c r="R1118" s="13"/>
    </row>
    <row r="1119" spans="1:18" ht="15.75" customHeight="1" x14ac:dyDescent="0.35">
      <c r="A1119" s="1"/>
      <c r="B1119" s="6" t="s">
        <v>23</v>
      </c>
      <c r="C1119" s="6">
        <v>1197831</v>
      </c>
      <c r="D1119" s="7">
        <v>44348</v>
      </c>
      <c r="E1119" s="6" t="s">
        <v>24</v>
      </c>
      <c r="F1119" s="6" t="s">
        <v>57</v>
      </c>
      <c r="G1119" s="6" t="s">
        <v>58</v>
      </c>
      <c r="H1119" s="6" t="s">
        <v>20</v>
      </c>
      <c r="I1119" s="8">
        <v>0.45</v>
      </c>
      <c r="J1119" s="9">
        <v>6000</v>
      </c>
      <c r="K1119" s="10">
        <f t="shared" si="8"/>
        <v>2700</v>
      </c>
      <c r="L1119" s="10">
        <f t="shared" si="9"/>
        <v>1485.0000000000002</v>
      </c>
      <c r="M1119" s="11">
        <v>0.55000000000000004</v>
      </c>
      <c r="O1119" s="16"/>
      <c r="P1119" s="17"/>
      <c r="Q1119" s="12"/>
      <c r="R1119" s="13"/>
    </row>
    <row r="1120" spans="1:18" ht="15.75" customHeight="1" x14ac:dyDescent="0.35">
      <c r="A1120" s="1"/>
      <c r="B1120" s="6" t="s">
        <v>23</v>
      </c>
      <c r="C1120" s="6">
        <v>1197831</v>
      </c>
      <c r="D1120" s="7">
        <v>44348</v>
      </c>
      <c r="E1120" s="6" t="s">
        <v>24</v>
      </c>
      <c r="F1120" s="6" t="s">
        <v>57</v>
      </c>
      <c r="G1120" s="6" t="s">
        <v>58</v>
      </c>
      <c r="H1120" s="6" t="s">
        <v>21</v>
      </c>
      <c r="I1120" s="8">
        <v>0.5</v>
      </c>
      <c r="J1120" s="9">
        <v>5000</v>
      </c>
      <c r="K1120" s="10">
        <f t="shared" si="8"/>
        <v>2500</v>
      </c>
      <c r="L1120" s="10">
        <f t="shared" si="9"/>
        <v>999.99999999999989</v>
      </c>
      <c r="M1120" s="11">
        <v>0.39999999999999997</v>
      </c>
      <c r="O1120" s="16"/>
      <c r="P1120" s="17"/>
      <c r="Q1120" s="12"/>
      <c r="R1120" s="13"/>
    </row>
    <row r="1121" spans="1:18" ht="15.75" customHeight="1" x14ac:dyDescent="0.35">
      <c r="A1121" s="1"/>
      <c r="B1121" s="6" t="s">
        <v>23</v>
      </c>
      <c r="C1121" s="6">
        <v>1197831</v>
      </c>
      <c r="D1121" s="7">
        <v>44348</v>
      </c>
      <c r="E1121" s="6" t="s">
        <v>24</v>
      </c>
      <c r="F1121" s="6" t="s">
        <v>57</v>
      </c>
      <c r="G1121" s="6" t="s">
        <v>58</v>
      </c>
      <c r="H1121" s="6" t="s">
        <v>22</v>
      </c>
      <c r="I1121" s="8">
        <v>0.55000000000000004</v>
      </c>
      <c r="J1121" s="9">
        <v>8750</v>
      </c>
      <c r="K1121" s="10">
        <f t="shared" si="8"/>
        <v>4812.5</v>
      </c>
      <c r="L1121" s="10">
        <f t="shared" si="9"/>
        <v>2887.5000000000005</v>
      </c>
      <c r="M1121" s="11">
        <v>0.60000000000000009</v>
      </c>
      <c r="O1121" s="16"/>
      <c r="P1121" s="17"/>
      <c r="Q1121" s="12"/>
      <c r="R1121" s="13"/>
    </row>
    <row r="1122" spans="1:18" ht="15.75" customHeight="1" x14ac:dyDescent="0.35">
      <c r="A1122" s="1"/>
      <c r="B1122" s="6" t="s">
        <v>23</v>
      </c>
      <c r="C1122" s="6">
        <v>1197831</v>
      </c>
      <c r="D1122" s="7">
        <v>44380</v>
      </c>
      <c r="E1122" s="6" t="s">
        <v>24</v>
      </c>
      <c r="F1122" s="6" t="s">
        <v>57</v>
      </c>
      <c r="G1122" s="6" t="s">
        <v>58</v>
      </c>
      <c r="H1122" s="6" t="s">
        <v>17</v>
      </c>
      <c r="I1122" s="8">
        <v>0.45</v>
      </c>
      <c r="J1122" s="9">
        <v>8250</v>
      </c>
      <c r="K1122" s="10">
        <f t="shared" si="8"/>
        <v>3712.5</v>
      </c>
      <c r="L1122" s="10">
        <f t="shared" si="9"/>
        <v>1856.2499999999998</v>
      </c>
      <c r="M1122" s="11">
        <v>0.49999999999999994</v>
      </c>
      <c r="O1122" s="16"/>
      <c r="P1122" s="17"/>
      <c r="Q1122" s="12"/>
      <c r="R1122" s="13"/>
    </row>
    <row r="1123" spans="1:18" ht="15.75" customHeight="1" x14ac:dyDescent="0.35">
      <c r="A1123" s="1"/>
      <c r="B1123" s="6" t="s">
        <v>23</v>
      </c>
      <c r="C1123" s="6">
        <v>1197831</v>
      </c>
      <c r="D1123" s="7">
        <v>44380</v>
      </c>
      <c r="E1123" s="6" t="s">
        <v>24</v>
      </c>
      <c r="F1123" s="6" t="s">
        <v>57</v>
      </c>
      <c r="G1123" s="6" t="s">
        <v>58</v>
      </c>
      <c r="H1123" s="6" t="s">
        <v>18</v>
      </c>
      <c r="I1123" s="8">
        <v>0.5</v>
      </c>
      <c r="J1123" s="9">
        <v>8250</v>
      </c>
      <c r="K1123" s="10">
        <f t="shared" si="8"/>
        <v>4125</v>
      </c>
      <c r="L1123" s="10">
        <f t="shared" si="9"/>
        <v>2062.4999999999995</v>
      </c>
      <c r="M1123" s="11">
        <v>0.49999999999999994</v>
      </c>
      <c r="O1123" s="16"/>
      <c r="P1123" s="17"/>
      <c r="Q1123" s="12"/>
      <c r="R1123" s="13"/>
    </row>
    <row r="1124" spans="1:18" ht="15.75" customHeight="1" x14ac:dyDescent="0.35">
      <c r="A1124" s="1"/>
      <c r="B1124" s="6" t="s">
        <v>23</v>
      </c>
      <c r="C1124" s="6">
        <v>1197831</v>
      </c>
      <c r="D1124" s="7">
        <v>44380</v>
      </c>
      <c r="E1124" s="6" t="s">
        <v>24</v>
      </c>
      <c r="F1124" s="6" t="s">
        <v>57</v>
      </c>
      <c r="G1124" s="6" t="s">
        <v>58</v>
      </c>
      <c r="H1124" s="6" t="s">
        <v>19</v>
      </c>
      <c r="I1124" s="8">
        <v>0.45</v>
      </c>
      <c r="J1124" s="9">
        <v>9750</v>
      </c>
      <c r="K1124" s="10">
        <f t="shared" si="8"/>
        <v>4387.5</v>
      </c>
      <c r="L1124" s="10">
        <f t="shared" si="9"/>
        <v>2193.7499999999995</v>
      </c>
      <c r="M1124" s="11">
        <v>0.49999999999999994</v>
      </c>
      <c r="O1124" s="16"/>
      <c r="P1124" s="17"/>
      <c r="Q1124" s="12"/>
      <c r="R1124" s="13"/>
    </row>
    <row r="1125" spans="1:18" ht="15.75" customHeight="1" x14ac:dyDescent="0.35">
      <c r="A1125" s="1"/>
      <c r="B1125" s="6" t="s">
        <v>23</v>
      </c>
      <c r="C1125" s="6">
        <v>1197831</v>
      </c>
      <c r="D1125" s="7">
        <v>44380</v>
      </c>
      <c r="E1125" s="6" t="s">
        <v>24</v>
      </c>
      <c r="F1125" s="6" t="s">
        <v>57</v>
      </c>
      <c r="G1125" s="6" t="s">
        <v>58</v>
      </c>
      <c r="H1125" s="6" t="s">
        <v>20</v>
      </c>
      <c r="I1125" s="8">
        <v>0.45</v>
      </c>
      <c r="J1125" s="9">
        <v>5750</v>
      </c>
      <c r="K1125" s="10">
        <f t="shared" si="8"/>
        <v>2587.5</v>
      </c>
      <c r="L1125" s="10">
        <f t="shared" si="9"/>
        <v>1552.5000000000002</v>
      </c>
      <c r="M1125" s="11">
        <v>0.60000000000000009</v>
      </c>
      <c r="O1125" s="16"/>
      <c r="P1125" s="17"/>
      <c r="Q1125" s="12"/>
      <c r="R1125" s="13"/>
    </row>
    <row r="1126" spans="1:18" ht="15.75" customHeight="1" x14ac:dyDescent="0.35">
      <c r="A1126" s="1"/>
      <c r="B1126" s="6" t="s">
        <v>23</v>
      </c>
      <c r="C1126" s="6">
        <v>1197831</v>
      </c>
      <c r="D1126" s="7">
        <v>44380</v>
      </c>
      <c r="E1126" s="6" t="s">
        <v>24</v>
      </c>
      <c r="F1126" s="6" t="s">
        <v>57</v>
      </c>
      <c r="G1126" s="6" t="s">
        <v>58</v>
      </c>
      <c r="H1126" s="6" t="s">
        <v>21</v>
      </c>
      <c r="I1126" s="8">
        <v>0.5</v>
      </c>
      <c r="J1126" s="9">
        <v>5250</v>
      </c>
      <c r="K1126" s="10">
        <f t="shared" si="8"/>
        <v>2625</v>
      </c>
      <c r="L1126" s="10">
        <f t="shared" si="9"/>
        <v>1181.2499999999998</v>
      </c>
      <c r="M1126" s="11">
        <v>0.44999999999999996</v>
      </c>
      <c r="O1126" s="16"/>
      <c r="P1126" s="17"/>
      <c r="Q1126" s="12"/>
      <c r="R1126" s="13"/>
    </row>
    <row r="1127" spans="1:18" ht="15.75" customHeight="1" x14ac:dyDescent="0.35">
      <c r="A1127" s="1"/>
      <c r="B1127" s="6" t="s">
        <v>23</v>
      </c>
      <c r="C1127" s="6">
        <v>1197831</v>
      </c>
      <c r="D1127" s="7">
        <v>44380</v>
      </c>
      <c r="E1127" s="6" t="s">
        <v>24</v>
      </c>
      <c r="F1127" s="6" t="s">
        <v>57</v>
      </c>
      <c r="G1127" s="6" t="s">
        <v>58</v>
      </c>
      <c r="H1127" s="6" t="s">
        <v>22</v>
      </c>
      <c r="I1127" s="8">
        <v>0.6</v>
      </c>
      <c r="J1127" s="9">
        <v>8000</v>
      </c>
      <c r="K1127" s="10">
        <f t="shared" si="8"/>
        <v>4800</v>
      </c>
      <c r="L1127" s="10">
        <f t="shared" si="9"/>
        <v>3120.0000000000005</v>
      </c>
      <c r="M1127" s="11">
        <v>0.65000000000000013</v>
      </c>
      <c r="O1127" s="16"/>
      <c r="P1127" s="17"/>
      <c r="Q1127" s="12"/>
      <c r="R1127" s="13"/>
    </row>
    <row r="1128" spans="1:18" ht="15.75" customHeight="1" x14ac:dyDescent="0.35">
      <c r="A1128" s="1"/>
      <c r="B1128" s="6" t="s">
        <v>23</v>
      </c>
      <c r="C1128" s="6">
        <v>1197831</v>
      </c>
      <c r="D1128" s="7">
        <v>44413</v>
      </c>
      <c r="E1128" s="6" t="s">
        <v>24</v>
      </c>
      <c r="F1128" s="6" t="s">
        <v>57</v>
      </c>
      <c r="G1128" s="6" t="s">
        <v>58</v>
      </c>
      <c r="H1128" s="6" t="s">
        <v>17</v>
      </c>
      <c r="I1128" s="8">
        <v>0.4</v>
      </c>
      <c r="J1128" s="9">
        <v>7500</v>
      </c>
      <c r="K1128" s="10">
        <f t="shared" si="8"/>
        <v>3000</v>
      </c>
      <c r="L1128" s="10">
        <f t="shared" si="9"/>
        <v>1499.9999999999998</v>
      </c>
      <c r="M1128" s="11">
        <v>0.49999999999999994</v>
      </c>
      <c r="O1128" s="16"/>
      <c r="P1128" s="17"/>
      <c r="Q1128" s="12"/>
      <c r="R1128" s="13"/>
    </row>
    <row r="1129" spans="1:18" ht="15.75" customHeight="1" x14ac:dyDescent="0.35">
      <c r="A1129" s="1"/>
      <c r="B1129" s="6" t="s">
        <v>23</v>
      </c>
      <c r="C1129" s="6">
        <v>1197831</v>
      </c>
      <c r="D1129" s="7">
        <v>44413</v>
      </c>
      <c r="E1129" s="6" t="s">
        <v>24</v>
      </c>
      <c r="F1129" s="6" t="s">
        <v>57</v>
      </c>
      <c r="G1129" s="6" t="s">
        <v>58</v>
      </c>
      <c r="H1129" s="6" t="s">
        <v>18</v>
      </c>
      <c r="I1129" s="8">
        <v>0.55000000000000004</v>
      </c>
      <c r="J1129" s="9">
        <v>7500</v>
      </c>
      <c r="K1129" s="10">
        <f t="shared" si="8"/>
        <v>4125</v>
      </c>
      <c r="L1129" s="10">
        <f t="shared" si="9"/>
        <v>2062.4999999999995</v>
      </c>
      <c r="M1129" s="11">
        <v>0.49999999999999994</v>
      </c>
      <c r="O1129" s="16"/>
      <c r="P1129" s="17"/>
      <c r="Q1129" s="12"/>
      <c r="R1129" s="13"/>
    </row>
    <row r="1130" spans="1:18" ht="15.75" customHeight="1" x14ac:dyDescent="0.35">
      <c r="A1130" s="1"/>
      <c r="B1130" s="6" t="s">
        <v>23</v>
      </c>
      <c r="C1130" s="6">
        <v>1197831</v>
      </c>
      <c r="D1130" s="7">
        <v>44413</v>
      </c>
      <c r="E1130" s="6" t="s">
        <v>24</v>
      </c>
      <c r="F1130" s="6" t="s">
        <v>57</v>
      </c>
      <c r="G1130" s="6" t="s">
        <v>58</v>
      </c>
      <c r="H1130" s="6" t="s">
        <v>19</v>
      </c>
      <c r="I1130" s="8">
        <v>0.55000000000000004</v>
      </c>
      <c r="J1130" s="9">
        <v>9250</v>
      </c>
      <c r="K1130" s="10">
        <f t="shared" si="8"/>
        <v>5087.5</v>
      </c>
      <c r="L1130" s="10">
        <f t="shared" si="9"/>
        <v>2543.7499999999995</v>
      </c>
      <c r="M1130" s="11">
        <v>0.49999999999999994</v>
      </c>
      <c r="O1130" s="16"/>
      <c r="P1130" s="17"/>
      <c r="Q1130" s="12"/>
      <c r="R1130" s="13"/>
    </row>
    <row r="1131" spans="1:18" ht="15.75" customHeight="1" x14ac:dyDescent="0.35">
      <c r="A1131" s="1"/>
      <c r="B1131" s="6" t="s">
        <v>23</v>
      </c>
      <c r="C1131" s="6">
        <v>1197831</v>
      </c>
      <c r="D1131" s="7">
        <v>44413</v>
      </c>
      <c r="E1131" s="6" t="s">
        <v>24</v>
      </c>
      <c r="F1131" s="6" t="s">
        <v>57</v>
      </c>
      <c r="G1131" s="6" t="s">
        <v>58</v>
      </c>
      <c r="H1131" s="6" t="s">
        <v>20</v>
      </c>
      <c r="I1131" s="8">
        <v>0.5</v>
      </c>
      <c r="J1131" s="9">
        <v>4250</v>
      </c>
      <c r="K1131" s="10">
        <f t="shared" si="8"/>
        <v>2125</v>
      </c>
      <c r="L1131" s="10">
        <f t="shared" si="9"/>
        <v>1275.0000000000002</v>
      </c>
      <c r="M1131" s="11">
        <v>0.60000000000000009</v>
      </c>
      <c r="O1131" s="16"/>
      <c r="P1131" s="17"/>
      <c r="Q1131" s="12"/>
      <c r="R1131" s="13"/>
    </row>
    <row r="1132" spans="1:18" ht="15.75" customHeight="1" x14ac:dyDescent="0.35">
      <c r="A1132" s="1"/>
      <c r="B1132" s="6" t="s">
        <v>23</v>
      </c>
      <c r="C1132" s="6">
        <v>1197831</v>
      </c>
      <c r="D1132" s="7">
        <v>44413</v>
      </c>
      <c r="E1132" s="6" t="s">
        <v>24</v>
      </c>
      <c r="F1132" s="6" t="s">
        <v>57</v>
      </c>
      <c r="G1132" s="6" t="s">
        <v>58</v>
      </c>
      <c r="H1132" s="6" t="s">
        <v>21</v>
      </c>
      <c r="I1132" s="8">
        <v>0.55000000000000004</v>
      </c>
      <c r="J1132" s="9">
        <v>4250</v>
      </c>
      <c r="K1132" s="10">
        <f t="shared" si="8"/>
        <v>2337.5</v>
      </c>
      <c r="L1132" s="10">
        <f t="shared" si="9"/>
        <v>1051.875</v>
      </c>
      <c r="M1132" s="11">
        <v>0.44999999999999996</v>
      </c>
      <c r="O1132" s="16"/>
      <c r="P1132" s="17"/>
      <c r="Q1132" s="12"/>
      <c r="R1132" s="13"/>
    </row>
    <row r="1133" spans="1:18" ht="15.75" customHeight="1" x14ac:dyDescent="0.35">
      <c r="A1133" s="1"/>
      <c r="B1133" s="6" t="s">
        <v>23</v>
      </c>
      <c r="C1133" s="6">
        <v>1197831</v>
      </c>
      <c r="D1133" s="7">
        <v>44413</v>
      </c>
      <c r="E1133" s="6" t="s">
        <v>24</v>
      </c>
      <c r="F1133" s="6" t="s">
        <v>57</v>
      </c>
      <c r="G1133" s="6" t="s">
        <v>58</v>
      </c>
      <c r="H1133" s="6" t="s">
        <v>22</v>
      </c>
      <c r="I1133" s="8">
        <v>0.6</v>
      </c>
      <c r="J1133" s="9">
        <v>6750</v>
      </c>
      <c r="K1133" s="10">
        <f t="shared" si="8"/>
        <v>4050</v>
      </c>
      <c r="L1133" s="10">
        <f t="shared" si="9"/>
        <v>2632.5000000000005</v>
      </c>
      <c r="M1133" s="11">
        <v>0.65000000000000013</v>
      </c>
      <c r="O1133" s="16"/>
      <c r="P1133" s="17"/>
      <c r="Q1133" s="12"/>
      <c r="R1133" s="13"/>
    </row>
    <row r="1134" spans="1:18" ht="15.75" customHeight="1" x14ac:dyDescent="0.35">
      <c r="A1134" s="1"/>
      <c r="B1134" s="6" t="s">
        <v>23</v>
      </c>
      <c r="C1134" s="6">
        <v>1197831</v>
      </c>
      <c r="D1134" s="7">
        <v>44441</v>
      </c>
      <c r="E1134" s="6" t="s">
        <v>24</v>
      </c>
      <c r="F1134" s="6" t="s">
        <v>57</v>
      </c>
      <c r="G1134" s="6" t="s">
        <v>58</v>
      </c>
      <c r="H1134" s="6" t="s">
        <v>17</v>
      </c>
      <c r="I1134" s="8">
        <v>0.55000000000000004</v>
      </c>
      <c r="J1134" s="9">
        <v>6250</v>
      </c>
      <c r="K1134" s="10">
        <f t="shared" si="8"/>
        <v>3437.5000000000005</v>
      </c>
      <c r="L1134" s="10">
        <f t="shared" si="9"/>
        <v>1718.75</v>
      </c>
      <c r="M1134" s="11">
        <v>0.49999999999999994</v>
      </c>
      <c r="O1134" s="16"/>
      <c r="P1134" s="17"/>
      <c r="Q1134" s="12"/>
      <c r="R1134" s="13"/>
    </row>
    <row r="1135" spans="1:18" ht="15.75" customHeight="1" x14ac:dyDescent="0.35">
      <c r="A1135" s="1"/>
      <c r="B1135" s="6" t="s">
        <v>23</v>
      </c>
      <c r="C1135" s="6">
        <v>1197831</v>
      </c>
      <c r="D1135" s="7">
        <v>44441</v>
      </c>
      <c r="E1135" s="6" t="s">
        <v>24</v>
      </c>
      <c r="F1135" s="6" t="s">
        <v>57</v>
      </c>
      <c r="G1135" s="6" t="s">
        <v>58</v>
      </c>
      <c r="H1135" s="6" t="s">
        <v>18</v>
      </c>
      <c r="I1135" s="8">
        <v>0.55000000000000004</v>
      </c>
      <c r="J1135" s="9">
        <v>5750</v>
      </c>
      <c r="K1135" s="10">
        <f t="shared" si="8"/>
        <v>3162.5000000000005</v>
      </c>
      <c r="L1135" s="10">
        <f t="shared" si="9"/>
        <v>1581.25</v>
      </c>
      <c r="M1135" s="11">
        <v>0.49999999999999994</v>
      </c>
      <c r="O1135" s="16"/>
      <c r="P1135" s="17"/>
      <c r="Q1135" s="12"/>
      <c r="R1135" s="13"/>
    </row>
    <row r="1136" spans="1:18" ht="15.75" customHeight="1" x14ac:dyDescent="0.35">
      <c r="A1136" s="1"/>
      <c r="B1136" s="6" t="s">
        <v>23</v>
      </c>
      <c r="C1136" s="6">
        <v>1197831</v>
      </c>
      <c r="D1136" s="7">
        <v>44441</v>
      </c>
      <c r="E1136" s="6" t="s">
        <v>24</v>
      </c>
      <c r="F1136" s="6" t="s">
        <v>57</v>
      </c>
      <c r="G1136" s="6" t="s">
        <v>58</v>
      </c>
      <c r="H1136" s="6" t="s">
        <v>19</v>
      </c>
      <c r="I1136" s="8">
        <v>0.6</v>
      </c>
      <c r="J1136" s="9">
        <v>6250</v>
      </c>
      <c r="K1136" s="10">
        <f t="shared" si="8"/>
        <v>3750</v>
      </c>
      <c r="L1136" s="10">
        <f t="shared" si="9"/>
        <v>1874.9999999999998</v>
      </c>
      <c r="M1136" s="11">
        <v>0.49999999999999994</v>
      </c>
      <c r="O1136" s="16"/>
      <c r="P1136" s="17"/>
      <c r="Q1136" s="12"/>
      <c r="R1136" s="13"/>
    </row>
    <row r="1137" spans="1:18" ht="15.75" customHeight="1" x14ac:dyDescent="0.35">
      <c r="A1137" s="1"/>
      <c r="B1137" s="6" t="s">
        <v>23</v>
      </c>
      <c r="C1137" s="6">
        <v>1197831</v>
      </c>
      <c r="D1137" s="7">
        <v>44441</v>
      </c>
      <c r="E1137" s="6" t="s">
        <v>24</v>
      </c>
      <c r="F1137" s="6" t="s">
        <v>57</v>
      </c>
      <c r="G1137" s="6" t="s">
        <v>58</v>
      </c>
      <c r="H1137" s="6" t="s">
        <v>20</v>
      </c>
      <c r="I1137" s="8">
        <v>0.6</v>
      </c>
      <c r="J1137" s="9">
        <v>3500</v>
      </c>
      <c r="K1137" s="10">
        <f t="shared" si="8"/>
        <v>2100</v>
      </c>
      <c r="L1137" s="10">
        <f t="shared" si="9"/>
        <v>1260.0000000000002</v>
      </c>
      <c r="M1137" s="11">
        <v>0.60000000000000009</v>
      </c>
      <c r="O1137" s="16"/>
      <c r="P1137" s="17"/>
      <c r="Q1137" s="12"/>
      <c r="R1137" s="13"/>
    </row>
    <row r="1138" spans="1:18" ht="15.75" customHeight="1" x14ac:dyDescent="0.35">
      <c r="A1138" s="1"/>
      <c r="B1138" s="6" t="s">
        <v>23</v>
      </c>
      <c r="C1138" s="6">
        <v>1197831</v>
      </c>
      <c r="D1138" s="7">
        <v>44441</v>
      </c>
      <c r="E1138" s="6" t="s">
        <v>24</v>
      </c>
      <c r="F1138" s="6" t="s">
        <v>57</v>
      </c>
      <c r="G1138" s="6" t="s">
        <v>58</v>
      </c>
      <c r="H1138" s="6" t="s">
        <v>21</v>
      </c>
      <c r="I1138" s="8">
        <v>0.45</v>
      </c>
      <c r="J1138" s="9">
        <v>3500</v>
      </c>
      <c r="K1138" s="10">
        <f t="shared" si="8"/>
        <v>1575</v>
      </c>
      <c r="L1138" s="10">
        <f t="shared" si="9"/>
        <v>708.74999999999989</v>
      </c>
      <c r="M1138" s="11">
        <v>0.44999999999999996</v>
      </c>
      <c r="O1138" s="16"/>
      <c r="P1138" s="17"/>
      <c r="Q1138" s="12"/>
      <c r="R1138" s="13"/>
    </row>
    <row r="1139" spans="1:18" ht="15.75" customHeight="1" x14ac:dyDescent="0.35">
      <c r="A1139" s="1"/>
      <c r="B1139" s="6" t="s">
        <v>23</v>
      </c>
      <c r="C1139" s="6">
        <v>1197831</v>
      </c>
      <c r="D1139" s="7">
        <v>44441</v>
      </c>
      <c r="E1139" s="6" t="s">
        <v>24</v>
      </c>
      <c r="F1139" s="6" t="s">
        <v>57</v>
      </c>
      <c r="G1139" s="6" t="s">
        <v>58</v>
      </c>
      <c r="H1139" s="6" t="s">
        <v>22</v>
      </c>
      <c r="I1139" s="8">
        <v>0.4</v>
      </c>
      <c r="J1139" s="9">
        <v>5750</v>
      </c>
      <c r="K1139" s="10">
        <f t="shared" si="8"/>
        <v>2300</v>
      </c>
      <c r="L1139" s="10">
        <f t="shared" si="9"/>
        <v>1495.0000000000002</v>
      </c>
      <c r="M1139" s="11">
        <v>0.65000000000000013</v>
      </c>
      <c r="O1139" s="16"/>
      <c r="P1139" s="17"/>
      <c r="Q1139" s="12"/>
      <c r="R1139" s="13"/>
    </row>
    <row r="1140" spans="1:18" ht="15.75" customHeight="1" x14ac:dyDescent="0.35">
      <c r="A1140" s="1"/>
      <c r="B1140" s="6" t="s">
        <v>23</v>
      </c>
      <c r="C1140" s="6">
        <v>1197831</v>
      </c>
      <c r="D1140" s="7">
        <v>44470</v>
      </c>
      <c r="E1140" s="6" t="s">
        <v>24</v>
      </c>
      <c r="F1140" s="6" t="s">
        <v>57</v>
      </c>
      <c r="G1140" s="6" t="s">
        <v>58</v>
      </c>
      <c r="H1140" s="6" t="s">
        <v>17</v>
      </c>
      <c r="I1140" s="8">
        <v>0.30000000000000004</v>
      </c>
      <c r="J1140" s="9">
        <v>5250</v>
      </c>
      <c r="K1140" s="10">
        <f t="shared" si="8"/>
        <v>1575.0000000000002</v>
      </c>
      <c r="L1140" s="10">
        <f t="shared" si="9"/>
        <v>787.5</v>
      </c>
      <c r="M1140" s="11">
        <v>0.49999999999999994</v>
      </c>
      <c r="O1140" s="16"/>
      <c r="P1140" s="17"/>
      <c r="Q1140" s="12"/>
      <c r="R1140" s="13"/>
    </row>
    <row r="1141" spans="1:18" ht="15.75" customHeight="1" x14ac:dyDescent="0.35">
      <c r="A1141" s="1"/>
      <c r="B1141" s="6" t="s">
        <v>23</v>
      </c>
      <c r="C1141" s="6">
        <v>1197831</v>
      </c>
      <c r="D1141" s="7">
        <v>44470</v>
      </c>
      <c r="E1141" s="6" t="s">
        <v>24</v>
      </c>
      <c r="F1141" s="6" t="s">
        <v>57</v>
      </c>
      <c r="G1141" s="6" t="s">
        <v>58</v>
      </c>
      <c r="H1141" s="6" t="s">
        <v>18</v>
      </c>
      <c r="I1141" s="8">
        <v>0.30000000000000004</v>
      </c>
      <c r="J1141" s="9">
        <v>5250</v>
      </c>
      <c r="K1141" s="10">
        <f t="shared" si="8"/>
        <v>1575.0000000000002</v>
      </c>
      <c r="L1141" s="10">
        <f t="shared" si="9"/>
        <v>787.5</v>
      </c>
      <c r="M1141" s="11">
        <v>0.49999999999999994</v>
      </c>
      <c r="O1141" s="16"/>
      <c r="P1141" s="17"/>
      <c r="Q1141" s="12"/>
      <c r="R1141" s="13"/>
    </row>
    <row r="1142" spans="1:18" ht="15.75" customHeight="1" x14ac:dyDescent="0.35">
      <c r="A1142" s="1"/>
      <c r="B1142" s="6" t="s">
        <v>23</v>
      </c>
      <c r="C1142" s="6">
        <v>1197831</v>
      </c>
      <c r="D1142" s="7">
        <v>44470</v>
      </c>
      <c r="E1142" s="6" t="s">
        <v>24</v>
      </c>
      <c r="F1142" s="6" t="s">
        <v>57</v>
      </c>
      <c r="G1142" s="6" t="s">
        <v>58</v>
      </c>
      <c r="H1142" s="6" t="s">
        <v>19</v>
      </c>
      <c r="I1142" s="8">
        <v>0.35000000000000003</v>
      </c>
      <c r="J1142" s="9">
        <v>4750</v>
      </c>
      <c r="K1142" s="10">
        <f t="shared" si="8"/>
        <v>1662.5000000000002</v>
      </c>
      <c r="L1142" s="10">
        <f t="shared" si="9"/>
        <v>831.25</v>
      </c>
      <c r="M1142" s="11">
        <v>0.49999999999999994</v>
      </c>
      <c r="O1142" s="16"/>
      <c r="P1142" s="17"/>
      <c r="Q1142" s="12"/>
      <c r="R1142" s="13"/>
    </row>
    <row r="1143" spans="1:18" ht="15.75" customHeight="1" x14ac:dyDescent="0.35">
      <c r="A1143" s="1"/>
      <c r="B1143" s="6" t="s">
        <v>23</v>
      </c>
      <c r="C1143" s="6">
        <v>1197831</v>
      </c>
      <c r="D1143" s="7">
        <v>44470</v>
      </c>
      <c r="E1143" s="6" t="s">
        <v>24</v>
      </c>
      <c r="F1143" s="6" t="s">
        <v>57</v>
      </c>
      <c r="G1143" s="6" t="s">
        <v>58</v>
      </c>
      <c r="H1143" s="6" t="s">
        <v>20</v>
      </c>
      <c r="I1143" s="8">
        <v>0.35000000000000003</v>
      </c>
      <c r="J1143" s="9">
        <v>3250</v>
      </c>
      <c r="K1143" s="10">
        <f t="shared" si="8"/>
        <v>1137.5</v>
      </c>
      <c r="L1143" s="10">
        <f t="shared" si="9"/>
        <v>682.50000000000011</v>
      </c>
      <c r="M1143" s="11">
        <v>0.60000000000000009</v>
      </c>
      <c r="O1143" s="16"/>
      <c r="P1143" s="17"/>
      <c r="Q1143" s="12"/>
      <c r="R1143" s="13"/>
    </row>
    <row r="1144" spans="1:18" ht="15.75" customHeight="1" x14ac:dyDescent="0.35">
      <c r="A1144" s="1"/>
      <c r="B1144" s="6" t="s">
        <v>23</v>
      </c>
      <c r="C1144" s="6">
        <v>1197831</v>
      </c>
      <c r="D1144" s="7">
        <v>44470</v>
      </c>
      <c r="E1144" s="6" t="s">
        <v>24</v>
      </c>
      <c r="F1144" s="6" t="s">
        <v>57</v>
      </c>
      <c r="G1144" s="6" t="s">
        <v>58</v>
      </c>
      <c r="H1144" s="6" t="s">
        <v>21</v>
      </c>
      <c r="I1144" s="8">
        <v>0.30000000000000004</v>
      </c>
      <c r="J1144" s="9">
        <v>3000</v>
      </c>
      <c r="K1144" s="10">
        <f t="shared" si="8"/>
        <v>900.00000000000011</v>
      </c>
      <c r="L1144" s="10">
        <f t="shared" si="9"/>
        <v>405</v>
      </c>
      <c r="M1144" s="11">
        <v>0.44999999999999996</v>
      </c>
      <c r="O1144" s="16"/>
      <c r="P1144" s="17"/>
      <c r="Q1144" s="12"/>
      <c r="R1144" s="13"/>
    </row>
    <row r="1145" spans="1:18" ht="15.75" customHeight="1" x14ac:dyDescent="0.35">
      <c r="A1145" s="1"/>
      <c r="B1145" s="6" t="s">
        <v>23</v>
      </c>
      <c r="C1145" s="6">
        <v>1197831</v>
      </c>
      <c r="D1145" s="7">
        <v>44470</v>
      </c>
      <c r="E1145" s="6" t="s">
        <v>24</v>
      </c>
      <c r="F1145" s="6" t="s">
        <v>57</v>
      </c>
      <c r="G1145" s="6" t="s">
        <v>58</v>
      </c>
      <c r="H1145" s="6" t="s">
        <v>22</v>
      </c>
      <c r="I1145" s="8">
        <v>0.4</v>
      </c>
      <c r="J1145" s="9">
        <v>4750</v>
      </c>
      <c r="K1145" s="10">
        <f t="shared" si="8"/>
        <v>1900</v>
      </c>
      <c r="L1145" s="10">
        <f t="shared" si="9"/>
        <v>1235.0000000000002</v>
      </c>
      <c r="M1145" s="11">
        <v>0.65000000000000013</v>
      </c>
      <c r="O1145" s="16"/>
      <c r="P1145" s="17"/>
      <c r="Q1145" s="12"/>
      <c r="R1145" s="13"/>
    </row>
    <row r="1146" spans="1:18" ht="15.75" customHeight="1" x14ac:dyDescent="0.35">
      <c r="A1146" s="1"/>
      <c r="B1146" s="6" t="s">
        <v>23</v>
      </c>
      <c r="C1146" s="6">
        <v>1197831</v>
      </c>
      <c r="D1146" s="7">
        <v>44502</v>
      </c>
      <c r="E1146" s="6" t="s">
        <v>24</v>
      </c>
      <c r="F1146" s="6" t="s">
        <v>57</v>
      </c>
      <c r="G1146" s="6" t="s">
        <v>58</v>
      </c>
      <c r="H1146" s="6" t="s">
        <v>17</v>
      </c>
      <c r="I1146" s="8">
        <v>0.20000000000000004</v>
      </c>
      <c r="J1146" s="9">
        <v>6250</v>
      </c>
      <c r="K1146" s="10">
        <f t="shared" si="8"/>
        <v>1250.0000000000002</v>
      </c>
      <c r="L1146" s="10">
        <f t="shared" si="9"/>
        <v>625</v>
      </c>
      <c r="M1146" s="11">
        <v>0.49999999999999994</v>
      </c>
      <c r="O1146" s="16"/>
      <c r="P1146" s="17"/>
      <c r="Q1146" s="12"/>
      <c r="R1146" s="13"/>
    </row>
    <row r="1147" spans="1:18" ht="15.75" customHeight="1" x14ac:dyDescent="0.35">
      <c r="A1147" s="1"/>
      <c r="B1147" s="6" t="s">
        <v>23</v>
      </c>
      <c r="C1147" s="6">
        <v>1197831</v>
      </c>
      <c r="D1147" s="7">
        <v>44502</v>
      </c>
      <c r="E1147" s="6" t="s">
        <v>24</v>
      </c>
      <c r="F1147" s="6" t="s">
        <v>57</v>
      </c>
      <c r="G1147" s="6" t="s">
        <v>58</v>
      </c>
      <c r="H1147" s="6" t="s">
        <v>18</v>
      </c>
      <c r="I1147" s="8">
        <v>0.20000000000000004</v>
      </c>
      <c r="J1147" s="9">
        <v>6250</v>
      </c>
      <c r="K1147" s="10">
        <f t="shared" si="8"/>
        <v>1250.0000000000002</v>
      </c>
      <c r="L1147" s="10">
        <f t="shared" si="9"/>
        <v>625</v>
      </c>
      <c r="M1147" s="11">
        <v>0.49999999999999994</v>
      </c>
      <c r="O1147" s="16"/>
      <c r="P1147" s="17"/>
      <c r="Q1147" s="12"/>
      <c r="R1147" s="13"/>
    </row>
    <row r="1148" spans="1:18" ht="15.75" customHeight="1" x14ac:dyDescent="0.35">
      <c r="A1148" s="1"/>
      <c r="B1148" s="6" t="s">
        <v>23</v>
      </c>
      <c r="C1148" s="6">
        <v>1197831</v>
      </c>
      <c r="D1148" s="7">
        <v>44502</v>
      </c>
      <c r="E1148" s="6" t="s">
        <v>24</v>
      </c>
      <c r="F1148" s="6" t="s">
        <v>57</v>
      </c>
      <c r="G1148" s="6" t="s">
        <v>58</v>
      </c>
      <c r="H1148" s="6" t="s">
        <v>19</v>
      </c>
      <c r="I1148" s="8">
        <v>0.45000000000000007</v>
      </c>
      <c r="J1148" s="9">
        <v>5750</v>
      </c>
      <c r="K1148" s="10">
        <f t="shared" si="8"/>
        <v>2587.5000000000005</v>
      </c>
      <c r="L1148" s="10">
        <f t="shared" si="9"/>
        <v>1293.75</v>
      </c>
      <c r="M1148" s="11">
        <v>0.49999999999999994</v>
      </c>
      <c r="O1148" s="16"/>
      <c r="P1148" s="17"/>
      <c r="Q1148" s="12"/>
      <c r="R1148" s="13"/>
    </row>
    <row r="1149" spans="1:18" ht="15.75" customHeight="1" x14ac:dyDescent="0.35">
      <c r="A1149" s="1"/>
      <c r="B1149" s="6" t="s">
        <v>23</v>
      </c>
      <c r="C1149" s="6">
        <v>1197831</v>
      </c>
      <c r="D1149" s="7">
        <v>44502</v>
      </c>
      <c r="E1149" s="6" t="s">
        <v>24</v>
      </c>
      <c r="F1149" s="6" t="s">
        <v>57</v>
      </c>
      <c r="G1149" s="6" t="s">
        <v>58</v>
      </c>
      <c r="H1149" s="6" t="s">
        <v>20</v>
      </c>
      <c r="I1149" s="8">
        <v>0.45000000000000007</v>
      </c>
      <c r="J1149" s="9">
        <v>4500</v>
      </c>
      <c r="K1149" s="10">
        <f t="shared" si="8"/>
        <v>2025.0000000000002</v>
      </c>
      <c r="L1149" s="10">
        <f t="shared" si="9"/>
        <v>1215.0000000000002</v>
      </c>
      <c r="M1149" s="11">
        <v>0.60000000000000009</v>
      </c>
      <c r="O1149" s="16"/>
      <c r="P1149" s="17"/>
      <c r="Q1149" s="12"/>
      <c r="R1149" s="13"/>
    </row>
    <row r="1150" spans="1:18" ht="15.75" customHeight="1" x14ac:dyDescent="0.35">
      <c r="A1150" s="1"/>
      <c r="B1150" s="6" t="s">
        <v>23</v>
      </c>
      <c r="C1150" s="6">
        <v>1197831</v>
      </c>
      <c r="D1150" s="7">
        <v>44502</v>
      </c>
      <c r="E1150" s="6" t="s">
        <v>24</v>
      </c>
      <c r="F1150" s="6" t="s">
        <v>57</v>
      </c>
      <c r="G1150" s="6" t="s">
        <v>58</v>
      </c>
      <c r="H1150" s="6" t="s">
        <v>21</v>
      </c>
      <c r="I1150" s="8">
        <v>0.49999999999999994</v>
      </c>
      <c r="J1150" s="9">
        <v>4250</v>
      </c>
      <c r="K1150" s="10">
        <f t="shared" si="8"/>
        <v>2124.9999999999995</v>
      </c>
      <c r="L1150" s="10">
        <f t="shared" si="9"/>
        <v>956.24999999999966</v>
      </c>
      <c r="M1150" s="11">
        <v>0.44999999999999996</v>
      </c>
      <c r="O1150" s="16"/>
      <c r="P1150" s="17"/>
      <c r="Q1150" s="12"/>
      <c r="R1150" s="13"/>
    </row>
    <row r="1151" spans="1:18" ht="15.75" customHeight="1" x14ac:dyDescent="0.35">
      <c r="A1151" s="1"/>
      <c r="B1151" s="6" t="s">
        <v>23</v>
      </c>
      <c r="C1151" s="6">
        <v>1197831</v>
      </c>
      <c r="D1151" s="7">
        <v>44502</v>
      </c>
      <c r="E1151" s="6" t="s">
        <v>24</v>
      </c>
      <c r="F1151" s="6" t="s">
        <v>57</v>
      </c>
      <c r="G1151" s="6" t="s">
        <v>58</v>
      </c>
      <c r="H1151" s="6" t="s">
        <v>22</v>
      </c>
      <c r="I1151" s="8">
        <v>0.6</v>
      </c>
      <c r="J1151" s="9">
        <v>6250</v>
      </c>
      <c r="K1151" s="10">
        <f t="shared" si="8"/>
        <v>3750</v>
      </c>
      <c r="L1151" s="10">
        <f t="shared" si="9"/>
        <v>2437.5000000000005</v>
      </c>
      <c r="M1151" s="11">
        <v>0.65000000000000013</v>
      </c>
      <c r="O1151" s="16"/>
      <c r="P1151" s="17"/>
      <c r="Q1151" s="12"/>
      <c r="R1151" s="13"/>
    </row>
    <row r="1152" spans="1:18" ht="15.75" customHeight="1" x14ac:dyDescent="0.35">
      <c r="A1152" s="1"/>
      <c r="B1152" s="6" t="s">
        <v>23</v>
      </c>
      <c r="C1152" s="6">
        <v>1197831</v>
      </c>
      <c r="D1152" s="7">
        <v>44531</v>
      </c>
      <c r="E1152" s="6" t="s">
        <v>24</v>
      </c>
      <c r="F1152" s="6" t="s">
        <v>57</v>
      </c>
      <c r="G1152" s="6" t="s">
        <v>58</v>
      </c>
      <c r="H1152" s="6" t="s">
        <v>17</v>
      </c>
      <c r="I1152" s="8">
        <v>0.6</v>
      </c>
      <c r="J1152" s="9">
        <v>7750</v>
      </c>
      <c r="K1152" s="10">
        <f t="shared" si="8"/>
        <v>4650</v>
      </c>
      <c r="L1152" s="10">
        <f t="shared" si="9"/>
        <v>2324.9999999999995</v>
      </c>
      <c r="M1152" s="11">
        <v>0.49999999999999994</v>
      </c>
      <c r="O1152" s="16"/>
      <c r="P1152" s="17"/>
      <c r="Q1152" s="12"/>
      <c r="R1152" s="13"/>
    </row>
    <row r="1153" spans="1:18" ht="15.75" customHeight="1" x14ac:dyDescent="0.35">
      <c r="A1153" s="1"/>
      <c r="B1153" s="6" t="s">
        <v>23</v>
      </c>
      <c r="C1153" s="6">
        <v>1197831</v>
      </c>
      <c r="D1153" s="7">
        <v>44531</v>
      </c>
      <c r="E1153" s="6" t="s">
        <v>24</v>
      </c>
      <c r="F1153" s="6" t="s">
        <v>57</v>
      </c>
      <c r="G1153" s="6" t="s">
        <v>58</v>
      </c>
      <c r="H1153" s="6" t="s">
        <v>18</v>
      </c>
      <c r="I1153" s="8">
        <v>0.6</v>
      </c>
      <c r="J1153" s="9">
        <v>7750</v>
      </c>
      <c r="K1153" s="10">
        <f t="shared" si="8"/>
        <v>4650</v>
      </c>
      <c r="L1153" s="10">
        <f t="shared" si="9"/>
        <v>2324.9999999999995</v>
      </c>
      <c r="M1153" s="11">
        <v>0.49999999999999994</v>
      </c>
      <c r="O1153" s="16"/>
      <c r="P1153" s="17"/>
      <c r="Q1153" s="12"/>
      <c r="R1153" s="13"/>
    </row>
    <row r="1154" spans="1:18" ht="15.75" customHeight="1" x14ac:dyDescent="0.35">
      <c r="A1154" s="1"/>
      <c r="B1154" s="6" t="s">
        <v>23</v>
      </c>
      <c r="C1154" s="6">
        <v>1197831</v>
      </c>
      <c r="D1154" s="7">
        <v>44531</v>
      </c>
      <c r="E1154" s="6" t="s">
        <v>24</v>
      </c>
      <c r="F1154" s="6" t="s">
        <v>57</v>
      </c>
      <c r="G1154" s="6" t="s">
        <v>58</v>
      </c>
      <c r="H1154" s="6" t="s">
        <v>19</v>
      </c>
      <c r="I1154" s="8">
        <v>0.65</v>
      </c>
      <c r="J1154" s="9">
        <v>7000</v>
      </c>
      <c r="K1154" s="10">
        <f t="shared" si="8"/>
        <v>4550</v>
      </c>
      <c r="L1154" s="10">
        <f t="shared" si="9"/>
        <v>2274.9999999999995</v>
      </c>
      <c r="M1154" s="11">
        <v>0.49999999999999994</v>
      </c>
      <c r="O1154" s="16"/>
      <c r="P1154" s="17"/>
      <c r="Q1154" s="12"/>
      <c r="R1154" s="13"/>
    </row>
    <row r="1155" spans="1:18" ht="15.75" customHeight="1" x14ac:dyDescent="0.35">
      <c r="A1155" s="1"/>
      <c r="B1155" s="6" t="s">
        <v>23</v>
      </c>
      <c r="C1155" s="6">
        <v>1197831</v>
      </c>
      <c r="D1155" s="7">
        <v>44531</v>
      </c>
      <c r="E1155" s="6" t="s">
        <v>24</v>
      </c>
      <c r="F1155" s="6" t="s">
        <v>57</v>
      </c>
      <c r="G1155" s="6" t="s">
        <v>58</v>
      </c>
      <c r="H1155" s="6" t="s">
        <v>20</v>
      </c>
      <c r="I1155" s="8">
        <v>0.65</v>
      </c>
      <c r="J1155" s="9">
        <v>5500</v>
      </c>
      <c r="K1155" s="10">
        <f t="shared" si="8"/>
        <v>3575</v>
      </c>
      <c r="L1155" s="10">
        <f t="shared" si="9"/>
        <v>2145.0000000000005</v>
      </c>
      <c r="M1155" s="11">
        <v>0.60000000000000009</v>
      </c>
      <c r="O1155" s="16"/>
      <c r="P1155" s="17"/>
      <c r="Q1155" s="12"/>
      <c r="R1155" s="13"/>
    </row>
    <row r="1156" spans="1:18" ht="15.75" customHeight="1" x14ac:dyDescent="0.35">
      <c r="A1156" s="1"/>
      <c r="B1156" s="6" t="s">
        <v>23</v>
      </c>
      <c r="C1156" s="6">
        <v>1197831</v>
      </c>
      <c r="D1156" s="7">
        <v>44531</v>
      </c>
      <c r="E1156" s="6" t="s">
        <v>24</v>
      </c>
      <c r="F1156" s="6" t="s">
        <v>57</v>
      </c>
      <c r="G1156" s="6" t="s">
        <v>58</v>
      </c>
      <c r="H1156" s="6" t="s">
        <v>21</v>
      </c>
      <c r="I1156" s="8">
        <v>0.6</v>
      </c>
      <c r="J1156" s="9">
        <v>5000</v>
      </c>
      <c r="K1156" s="10">
        <f t="shared" si="8"/>
        <v>3000</v>
      </c>
      <c r="L1156" s="10">
        <f t="shared" si="9"/>
        <v>1349.9999999999998</v>
      </c>
      <c r="M1156" s="11">
        <v>0.44999999999999996</v>
      </c>
      <c r="O1156" s="16"/>
      <c r="P1156" s="17"/>
      <c r="Q1156" s="12"/>
      <c r="R1156" s="13"/>
    </row>
    <row r="1157" spans="1:18" ht="15.75" customHeight="1" x14ac:dyDescent="0.35">
      <c r="A1157" s="1"/>
      <c r="B1157" s="6" t="s">
        <v>23</v>
      </c>
      <c r="C1157" s="6">
        <v>1197831</v>
      </c>
      <c r="D1157" s="7">
        <v>44531</v>
      </c>
      <c r="E1157" s="6" t="s">
        <v>24</v>
      </c>
      <c r="F1157" s="6" t="s">
        <v>57</v>
      </c>
      <c r="G1157" s="6" t="s">
        <v>58</v>
      </c>
      <c r="H1157" s="6" t="s">
        <v>22</v>
      </c>
      <c r="I1157" s="8">
        <v>0.70000000000000007</v>
      </c>
      <c r="J1157" s="9">
        <v>7500</v>
      </c>
      <c r="K1157" s="10">
        <f t="shared" si="8"/>
        <v>5250.0000000000009</v>
      </c>
      <c r="L1157" s="10">
        <f t="shared" si="9"/>
        <v>3412.5000000000014</v>
      </c>
      <c r="M1157" s="11">
        <v>0.65000000000000013</v>
      </c>
      <c r="O1157" s="16"/>
      <c r="P1157" s="17"/>
      <c r="Q1157" s="12"/>
      <c r="R1157" s="13"/>
    </row>
    <row r="1158" spans="1:18" ht="15.75" customHeight="1" x14ac:dyDescent="0.35">
      <c r="A1158" s="1" t="s">
        <v>39</v>
      </c>
      <c r="B1158" s="6" t="s">
        <v>14</v>
      </c>
      <c r="C1158" s="6">
        <v>1185732</v>
      </c>
      <c r="D1158" s="7">
        <v>44217</v>
      </c>
      <c r="E1158" s="6" t="s">
        <v>15</v>
      </c>
      <c r="F1158" s="6" t="s">
        <v>59</v>
      </c>
      <c r="G1158" s="6" t="s">
        <v>60</v>
      </c>
      <c r="H1158" s="6" t="s">
        <v>17</v>
      </c>
      <c r="I1158" s="8">
        <v>0.4</v>
      </c>
      <c r="J1158" s="9">
        <v>4500</v>
      </c>
      <c r="K1158" s="10">
        <f t="shared" si="8"/>
        <v>1800</v>
      </c>
      <c r="L1158" s="10">
        <f t="shared" si="9"/>
        <v>630</v>
      </c>
      <c r="M1158" s="11">
        <v>0.35</v>
      </c>
      <c r="O1158" s="16"/>
      <c r="P1158" s="17"/>
      <c r="Q1158" s="12"/>
      <c r="R1158" s="13"/>
    </row>
    <row r="1159" spans="1:18" ht="15.75" customHeight="1" x14ac:dyDescent="0.35">
      <c r="A1159" s="1"/>
      <c r="B1159" s="6" t="s">
        <v>14</v>
      </c>
      <c r="C1159" s="6">
        <v>1185732</v>
      </c>
      <c r="D1159" s="7">
        <v>44217</v>
      </c>
      <c r="E1159" s="6" t="s">
        <v>15</v>
      </c>
      <c r="F1159" s="6" t="s">
        <v>59</v>
      </c>
      <c r="G1159" s="6" t="s">
        <v>60</v>
      </c>
      <c r="H1159" s="6" t="s">
        <v>18</v>
      </c>
      <c r="I1159" s="8">
        <v>0.4</v>
      </c>
      <c r="J1159" s="9">
        <v>2500</v>
      </c>
      <c r="K1159" s="10">
        <f t="shared" si="8"/>
        <v>1000</v>
      </c>
      <c r="L1159" s="10">
        <f t="shared" si="9"/>
        <v>350</v>
      </c>
      <c r="M1159" s="11">
        <v>0.35</v>
      </c>
      <c r="O1159" s="16"/>
      <c r="P1159" s="17"/>
      <c r="Q1159" s="12"/>
      <c r="R1159" s="13"/>
    </row>
    <row r="1160" spans="1:18" ht="15.75" customHeight="1" x14ac:dyDescent="0.35">
      <c r="A1160" s="1"/>
      <c r="B1160" s="6" t="s">
        <v>14</v>
      </c>
      <c r="C1160" s="6">
        <v>1185732</v>
      </c>
      <c r="D1160" s="7">
        <v>44217</v>
      </c>
      <c r="E1160" s="6" t="s">
        <v>15</v>
      </c>
      <c r="F1160" s="6" t="s">
        <v>59</v>
      </c>
      <c r="G1160" s="6" t="s">
        <v>60</v>
      </c>
      <c r="H1160" s="6" t="s">
        <v>19</v>
      </c>
      <c r="I1160" s="8">
        <v>0.30000000000000004</v>
      </c>
      <c r="J1160" s="9">
        <v>2500</v>
      </c>
      <c r="K1160" s="10">
        <f t="shared" si="8"/>
        <v>750.00000000000011</v>
      </c>
      <c r="L1160" s="10">
        <f t="shared" si="9"/>
        <v>300</v>
      </c>
      <c r="M1160" s="11">
        <v>0.39999999999999997</v>
      </c>
      <c r="O1160" s="16"/>
      <c r="P1160" s="17"/>
      <c r="Q1160" s="12"/>
      <c r="R1160" s="13"/>
    </row>
    <row r="1161" spans="1:18" ht="15.75" customHeight="1" x14ac:dyDescent="0.35">
      <c r="A1161" s="1"/>
      <c r="B1161" s="6" t="s">
        <v>14</v>
      </c>
      <c r="C1161" s="6">
        <v>1185732</v>
      </c>
      <c r="D1161" s="7">
        <v>44217</v>
      </c>
      <c r="E1161" s="6" t="s">
        <v>15</v>
      </c>
      <c r="F1161" s="6" t="s">
        <v>59</v>
      </c>
      <c r="G1161" s="6" t="s">
        <v>60</v>
      </c>
      <c r="H1161" s="6" t="s">
        <v>20</v>
      </c>
      <c r="I1161" s="8">
        <v>0.35</v>
      </c>
      <c r="J1161" s="9">
        <v>1000</v>
      </c>
      <c r="K1161" s="10">
        <f t="shared" si="8"/>
        <v>350</v>
      </c>
      <c r="L1161" s="10">
        <f t="shared" si="9"/>
        <v>105</v>
      </c>
      <c r="M1161" s="11">
        <v>0.3</v>
      </c>
      <c r="O1161" s="16"/>
      <c r="P1161" s="17"/>
      <c r="Q1161" s="12"/>
      <c r="R1161" s="13"/>
    </row>
    <row r="1162" spans="1:18" ht="15.75" customHeight="1" x14ac:dyDescent="0.35">
      <c r="A1162" s="1"/>
      <c r="B1162" s="6" t="s">
        <v>14</v>
      </c>
      <c r="C1162" s="6">
        <v>1185732</v>
      </c>
      <c r="D1162" s="7">
        <v>44217</v>
      </c>
      <c r="E1162" s="6" t="s">
        <v>15</v>
      </c>
      <c r="F1162" s="6" t="s">
        <v>59</v>
      </c>
      <c r="G1162" s="6" t="s">
        <v>60</v>
      </c>
      <c r="H1162" s="6" t="s">
        <v>21</v>
      </c>
      <c r="I1162" s="8">
        <v>0.5</v>
      </c>
      <c r="J1162" s="9">
        <v>1500</v>
      </c>
      <c r="K1162" s="10">
        <f t="shared" si="8"/>
        <v>750</v>
      </c>
      <c r="L1162" s="10">
        <f t="shared" si="9"/>
        <v>187.5</v>
      </c>
      <c r="M1162" s="11">
        <v>0.25</v>
      </c>
      <c r="O1162" s="16"/>
      <c r="P1162" s="17"/>
      <c r="Q1162" s="12"/>
      <c r="R1162" s="13"/>
    </row>
    <row r="1163" spans="1:18" ht="15.75" customHeight="1" x14ac:dyDescent="0.35">
      <c r="A1163" s="1"/>
      <c r="B1163" s="6" t="s">
        <v>14</v>
      </c>
      <c r="C1163" s="6">
        <v>1185732</v>
      </c>
      <c r="D1163" s="7">
        <v>44217</v>
      </c>
      <c r="E1163" s="6" t="s">
        <v>15</v>
      </c>
      <c r="F1163" s="6" t="s">
        <v>59</v>
      </c>
      <c r="G1163" s="6" t="s">
        <v>60</v>
      </c>
      <c r="H1163" s="6" t="s">
        <v>22</v>
      </c>
      <c r="I1163" s="8">
        <v>0.4</v>
      </c>
      <c r="J1163" s="9">
        <v>2500</v>
      </c>
      <c r="K1163" s="10">
        <f t="shared" si="8"/>
        <v>1000</v>
      </c>
      <c r="L1163" s="10">
        <f t="shared" si="9"/>
        <v>400</v>
      </c>
      <c r="M1163" s="11">
        <v>0.4</v>
      </c>
      <c r="O1163" s="16"/>
      <c r="P1163" s="17"/>
      <c r="Q1163" s="12"/>
      <c r="R1163" s="13"/>
    </row>
    <row r="1164" spans="1:18" ht="15.75" customHeight="1" x14ac:dyDescent="0.35">
      <c r="A1164" s="1"/>
      <c r="B1164" s="6" t="s">
        <v>14</v>
      </c>
      <c r="C1164" s="6">
        <v>1185732</v>
      </c>
      <c r="D1164" s="7">
        <v>44246</v>
      </c>
      <c r="E1164" s="6" t="s">
        <v>15</v>
      </c>
      <c r="F1164" s="6" t="s">
        <v>59</v>
      </c>
      <c r="G1164" s="6" t="s">
        <v>60</v>
      </c>
      <c r="H1164" s="6" t="s">
        <v>17</v>
      </c>
      <c r="I1164" s="8">
        <v>0.4</v>
      </c>
      <c r="J1164" s="9">
        <v>5000</v>
      </c>
      <c r="K1164" s="10">
        <f t="shared" si="8"/>
        <v>2000</v>
      </c>
      <c r="L1164" s="10">
        <f t="shared" si="9"/>
        <v>700</v>
      </c>
      <c r="M1164" s="11">
        <v>0.35</v>
      </c>
      <c r="O1164" s="16"/>
      <c r="P1164" s="17"/>
      <c r="Q1164" s="12"/>
      <c r="R1164" s="13"/>
    </row>
    <row r="1165" spans="1:18" ht="15.75" customHeight="1" x14ac:dyDescent="0.35">
      <c r="A1165" s="1"/>
      <c r="B1165" s="6" t="s">
        <v>14</v>
      </c>
      <c r="C1165" s="6">
        <v>1185732</v>
      </c>
      <c r="D1165" s="7">
        <v>44246</v>
      </c>
      <c r="E1165" s="6" t="s">
        <v>15</v>
      </c>
      <c r="F1165" s="6" t="s">
        <v>59</v>
      </c>
      <c r="G1165" s="6" t="s">
        <v>60</v>
      </c>
      <c r="H1165" s="6" t="s">
        <v>18</v>
      </c>
      <c r="I1165" s="8">
        <v>0.4</v>
      </c>
      <c r="J1165" s="9">
        <v>1500</v>
      </c>
      <c r="K1165" s="10">
        <f t="shared" si="8"/>
        <v>600</v>
      </c>
      <c r="L1165" s="10">
        <f t="shared" si="9"/>
        <v>210</v>
      </c>
      <c r="M1165" s="11">
        <v>0.35</v>
      </c>
      <c r="O1165" s="16"/>
      <c r="P1165" s="17"/>
      <c r="Q1165" s="12"/>
      <c r="R1165" s="13"/>
    </row>
    <row r="1166" spans="1:18" ht="15.75" customHeight="1" x14ac:dyDescent="0.35">
      <c r="A1166" s="1"/>
      <c r="B1166" s="6" t="s">
        <v>14</v>
      </c>
      <c r="C1166" s="6">
        <v>1185732</v>
      </c>
      <c r="D1166" s="7">
        <v>44246</v>
      </c>
      <c r="E1166" s="6" t="s">
        <v>15</v>
      </c>
      <c r="F1166" s="6" t="s">
        <v>59</v>
      </c>
      <c r="G1166" s="6" t="s">
        <v>60</v>
      </c>
      <c r="H1166" s="6" t="s">
        <v>19</v>
      </c>
      <c r="I1166" s="8">
        <v>0.30000000000000004</v>
      </c>
      <c r="J1166" s="9">
        <v>2000</v>
      </c>
      <c r="K1166" s="10">
        <f t="shared" si="8"/>
        <v>600.00000000000011</v>
      </c>
      <c r="L1166" s="10">
        <f t="shared" si="9"/>
        <v>240.00000000000003</v>
      </c>
      <c r="M1166" s="11">
        <v>0.39999999999999997</v>
      </c>
      <c r="O1166" s="16"/>
      <c r="P1166" s="17"/>
      <c r="Q1166" s="12"/>
      <c r="R1166" s="13"/>
    </row>
    <row r="1167" spans="1:18" ht="15.75" customHeight="1" x14ac:dyDescent="0.35">
      <c r="A1167" s="1"/>
      <c r="B1167" s="6" t="s">
        <v>14</v>
      </c>
      <c r="C1167" s="6">
        <v>1185732</v>
      </c>
      <c r="D1167" s="7">
        <v>44246</v>
      </c>
      <c r="E1167" s="6" t="s">
        <v>15</v>
      </c>
      <c r="F1167" s="6" t="s">
        <v>59</v>
      </c>
      <c r="G1167" s="6" t="s">
        <v>60</v>
      </c>
      <c r="H1167" s="6" t="s">
        <v>20</v>
      </c>
      <c r="I1167" s="8">
        <v>0.35</v>
      </c>
      <c r="J1167" s="9">
        <v>750</v>
      </c>
      <c r="K1167" s="10">
        <f t="shared" si="8"/>
        <v>262.5</v>
      </c>
      <c r="L1167" s="10">
        <f t="shared" si="9"/>
        <v>78.75</v>
      </c>
      <c r="M1167" s="11">
        <v>0.3</v>
      </c>
      <c r="O1167" s="16"/>
      <c r="P1167" s="17"/>
      <c r="Q1167" s="12"/>
      <c r="R1167" s="13"/>
    </row>
    <row r="1168" spans="1:18" ht="15.75" customHeight="1" x14ac:dyDescent="0.35">
      <c r="A1168" s="1"/>
      <c r="B1168" s="6" t="s">
        <v>14</v>
      </c>
      <c r="C1168" s="6">
        <v>1185732</v>
      </c>
      <c r="D1168" s="7">
        <v>44246</v>
      </c>
      <c r="E1168" s="6" t="s">
        <v>15</v>
      </c>
      <c r="F1168" s="6" t="s">
        <v>59</v>
      </c>
      <c r="G1168" s="6" t="s">
        <v>60</v>
      </c>
      <c r="H1168" s="6" t="s">
        <v>21</v>
      </c>
      <c r="I1168" s="8">
        <v>0.5</v>
      </c>
      <c r="J1168" s="9">
        <v>1500</v>
      </c>
      <c r="K1168" s="10">
        <f t="shared" si="8"/>
        <v>750</v>
      </c>
      <c r="L1168" s="10">
        <f t="shared" si="9"/>
        <v>187.5</v>
      </c>
      <c r="M1168" s="11">
        <v>0.25</v>
      </c>
      <c r="O1168" s="16"/>
      <c r="P1168" s="17"/>
      <c r="Q1168" s="12"/>
      <c r="R1168" s="13"/>
    </row>
    <row r="1169" spans="1:18" ht="15.75" customHeight="1" x14ac:dyDescent="0.35">
      <c r="A1169" s="1"/>
      <c r="B1169" s="6" t="s">
        <v>14</v>
      </c>
      <c r="C1169" s="6">
        <v>1185732</v>
      </c>
      <c r="D1169" s="7">
        <v>44246</v>
      </c>
      <c r="E1169" s="6" t="s">
        <v>15</v>
      </c>
      <c r="F1169" s="6" t="s">
        <v>59</v>
      </c>
      <c r="G1169" s="6" t="s">
        <v>60</v>
      </c>
      <c r="H1169" s="6" t="s">
        <v>22</v>
      </c>
      <c r="I1169" s="8">
        <v>0.4</v>
      </c>
      <c r="J1169" s="9">
        <v>2500</v>
      </c>
      <c r="K1169" s="10">
        <f t="shared" si="8"/>
        <v>1000</v>
      </c>
      <c r="L1169" s="10">
        <f t="shared" si="9"/>
        <v>400</v>
      </c>
      <c r="M1169" s="11">
        <v>0.4</v>
      </c>
      <c r="O1169" s="16"/>
      <c r="P1169" s="17"/>
      <c r="Q1169" s="12"/>
      <c r="R1169" s="13"/>
    </row>
    <row r="1170" spans="1:18" ht="15.75" customHeight="1" x14ac:dyDescent="0.35">
      <c r="A1170" s="1"/>
      <c r="B1170" s="6" t="s">
        <v>14</v>
      </c>
      <c r="C1170" s="6">
        <v>1185732</v>
      </c>
      <c r="D1170" s="7">
        <v>44272</v>
      </c>
      <c r="E1170" s="6" t="s">
        <v>15</v>
      </c>
      <c r="F1170" s="6" t="s">
        <v>59</v>
      </c>
      <c r="G1170" s="6" t="s">
        <v>60</v>
      </c>
      <c r="H1170" s="6" t="s">
        <v>17</v>
      </c>
      <c r="I1170" s="8">
        <v>0.4</v>
      </c>
      <c r="J1170" s="9">
        <v>4700</v>
      </c>
      <c r="K1170" s="10">
        <f t="shared" si="8"/>
        <v>1880</v>
      </c>
      <c r="L1170" s="10">
        <f t="shared" si="9"/>
        <v>658</v>
      </c>
      <c r="M1170" s="11">
        <v>0.35</v>
      </c>
      <c r="O1170" s="16"/>
      <c r="P1170" s="17"/>
      <c r="Q1170" s="12"/>
      <c r="R1170" s="13"/>
    </row>
    <row r="1171" spans="1:18" ht="15.75" customHeight="1" x14ac:dyDescent="0.35">
      <c r="A1171" s="1"/>
      <c r="B1171" s="6" t="s">
        <v>14</v>
      </c>
      <c r="C1171" s="6">
        <v>1185732</v>
      </c>
      <c r="D1171" s="7">
        <v>44272</v>
      </c>
      <c r="E1171" s="6" t="s">
        <v>15</v>
      </c>
      <c r="F1171" s="6" t="s">
        <v>59</v>
      </c>
      <c r="G1171" s="6" t="s">
        <v>60</v>
      </c>
      <c r="H1171" s="6" t="s">
        <v>18</v>
      </c>
      <c r="I1171" s="8">
        <v>0.4</v>
      </c>
      <c r="J1171" s="9">
        <v>1750</v>
      </c>
      <c r="K1171" s="10">
        <f t="shared" si="8"/>
        <v>700</v>
      </c>
      <c r="L1171" s="10">
        <f t="shared" si="9"/>
        <v>244.99999999999997</v>
      </c>
      <c r="M1171" s="11">
        <v>0.35</v>
      </c>
      <c r="O1171" s="16"/>
      <c r="P1171" s="17"/>
      <c r="Q1171" s="12"/>
      <c r="R1171" s="13"/>
    </row>
    <row r="1172" spans="1:18" ht="15.75" customHeight="1" x14ac:dyDescent="0.35">
      <c r="A1172" s="1"/>
      <c r="B1172" s="6" t="s">
        <v>14</v>
      </c>
      <c r="C1172" s="6">
        <v>1185732</v>
      </c>
      <c r="D1172" s="7">
        <v>44272</v>
      </c>
      <c r="E1172" s="6" t="s">
        <v>15</v>
      </c>
      <c r="F1172" s="6" t="s">
        <v>59</v>
      </c>
      <c r="G1172" s="6" t="s">
        <v>60</v>
      </c>
      <c r="H1172" s="6" t="s">
        <v>19</v>
      </c>
      <c r="I1172" s="8">
        <v>0.30000000000000004</v>
      </c>
      <c r="J1172" s="9">
        <v>2000</v>
      </c>
      <c r="K1172" s="10">
        <f t="shared" si="8"/>
        <v>600.00000000000011</v>
      </c>
      <c r="L1172" s="10">
        <f t="shared" si="9"/>
        <v>240.00000000000003</v>
      </c>
      <c r="M1172" s="11">
        <v>0.39999999999999997</v>
      </c>
      <c r="O1172" s="16"/>
      <c r="P1172" s="17"/>
      <c r="Q1172" s="12"/>
      <c r="R1172" s="13"/>
    </row>
    <row r="1173" spans="1:18" ht="15.75" customHeight="1" x14ac:dyDescent="0.35">
      <c r="A1173" s="1"/>
      <c r="B1173" s="6" t="s">
        <v>14</v>
      </c>
      <c r="C1173" s="6">
        <v>1185732</v>
      </c>
      <c r="D1173" s="7">
        <v>44272</v>
      </c>
      <c r="E1173" s="6" t="s">
        <v>15</v>
      </c>
      <c r="F1173" s="6" t="s">
        <v>59</v>
      </c>
      <c r="G1173" s="6" t="s">
        <v>60</v>
      </c>
      <c r="H1173" s="6" t="s">
        <v>20</v>
      </c>
      <c r="I1173" s="8">
        <v>0.35</v>
      </c>
      <c r="J1173" s="9">
        <v>500</v>
      </c>
      <c r="K1173" s="10">
        <f t="shared" si="8"/>
        <v>175</v>
      </c>
      <c r="L1173" s="10">
        <f t="shared" si="9"/>
        <v>52.5</v>
      </c>
      <c r="M1173" s="11">
        <v>0.3</v>
      </c>
      <c r="O1173" s="16"/>
      <c r="P1173" s="17"/>
      <c r="Q1173" s="12"/>
      <c r="R1173" s="13"/>
    </row>
    <row r="1174" spans="1:18" ht="15.75" customHeight="1" x14ac:dyDescent="0.35">
      <c r="A1174" s="1"/>
      <c r="B1174" s="6" t="s">
        <v>14</v>
      </c>
      <c r="C1174" s="6">
        <v>1185732</v>
      </c>
      <c r="D1174" s="7">
        <v>44272</v>
      </c>
      <c r="E1174" s="6" t="s">
        <v>15</v>
      </c>
      <c r="F1174" s="6" t="s">
        <v>59</v>
      </c>
      <c r="G1174" s="6" t="s">
        <v>60</v>
      </c>
      <c r="H1174" s="6" t="s">
        <v>21</v>
      </c>
      <c r="I1174" s="8">
        <v>0.5</v>
      </c>
      <c r="J1174" s="9">
        <v>1000</v>
      </c>
      <c r="K1174" s="10">
        <f t="shared" si="8"/>
        <v>500</v>
      </c>
      <c r="L1174" s="10">
        <f t="shared" si="9"/>
        <v>125</v>
      </c>
      <c r="M1174" s="11">
        <v>0.25</v>
      </c>
      <c r="O1174" s="16"/>
      <c r="P1174" s="17"/>
      <c r="Q1174" s="12"/>
      <c r="R1174" s="13"/>
    </row>
    <row r="1175" spans="1:18" ht="15.75" customHeight="1" x14ac:dyDescent="0.35">
      <c r="A1175" s="1"/>
      <c r="B1175" s="6" t="s">
        <v>14</v>
      </c>
      <c r="C1175" s="6">
        <v>1185732</v>
      </c>
      <c r="D1175" s="7">
        <v>44272</v>
      </c>
      <c r="E1175" s="6" t="s">
        <v>15</v>
      </c>
      <c r="F1175" s="6" t="s">
        <v>59</v>
      </c>
      <c r="G1175" s="6" t="s">
        <v>60</v>
      </c>
      <c r="H1175" s="6" t="s">
        <v>22</v>
      </c>
      <c r="I1175" s="8">
        <v>0.4</v>
      </c>
      <c r="J1175" s="9">
        <v>2000</v>
      </c>
      <c r="K1175" s="10">
        <f t="shared" si="8"/>
        <v>800</v>
      </c>
      <c r="L1175" s="10">
        <f t="shared" si="9"/>
        <v>320</v>
      </c>
      <c r="M1175" s="11">
        <v>0.4</v>
      </c>
      <c r="O1175" s="16"/>
      <c r="P1175" s="17"/>
      <c r="Q1175" s="12"/>
      <c r="R1175" s="13"/>
    </row>
    <row r="1176" spans="1:18" ht="15.75" customHeight="1" x14ac:dyDescent="0.35">
      <c r="A1176" s="1"/>
      <c r="B1176" s="6" t="s">
        <v>14</v>
      </c>
      <c r="C1176" s="6">
        <v>1185732</v>
      </c>
      <c r="D1176" s="7">
        <v>44304</v>
      </c>
      <c r="E1176" s="6" t="s">
        <v>15</v>
      </c>
      <c r="F1176" s="6" t="s">
        <v>59</v>
      </c>
      <c r="G1176" s="6" t="s">
        <v>60</v>
      </c>
      <c r="H1176" s="6" t="s">
        <v>17</v>
      </c>
      <c r="I1176" s="8">
        <v>0.4</v>
      </c>
      <c r="J1176" s="9">
        <v>4500</v>
      </c>
      <c r="K1176" s="10">
        <f t="shared" si="8"/>
        <v>1800</v>
      </c>
      <c r="L1176" s="10">
        <f t="shared" si="9"/>
        <v>630</v>
      </c>
      <c r="M1176" s="11">
        <v>0.35</v>
      </c>
      <c r="O1176" s="16"/>
      <c r="P1176" s="17"/>
      <c r="Q1176" s="12"/>
      <c r="R1176" s="13"/>
    </row>
    <row r="1177" spans="1:18" ht="15.75" customHeight="1" x14ac:dyDescent="0.35">
      <c r="A1177" s="1"/>
      <c r="B1177" s="6" t="s">
        <v>14</v>
      </c>
      <c r="C1177" s="6">
        <v>1185732</v>
      </c>
      <c r="D1177" s="7">
        <v>44304</v>
      </c>
      <c r="E1177" s="6" t="s">
        <v>15</v>
      </c>
      <c r="F1177" s="6" t="s">
        <v>59</v>
      </c>
      <c r="G1177" s="6" t="s">
        <v>60</v>
      </c>
      <c r="H1177" s="6" t="s">
        <v>18</v>
      </c>
      <c r="I1177" s="8">
        <v>0.4</v>
      </c>
      <c r="J1177" s="9">
        <v>1500</v>
      </c>
      <c r="K1177" s="10">
        <f t="shared" si="8"/>
        <v>600</v>
      </c>
      <c r="L1177" s="10">
        <f t="shared" si="9"/>
        <v>210</v>
      </c>
      <c r="M1177" s="11">
        <v>0.35</v>
      </c>
      <c r="O1177" s="16"/>
      <c r="P1177" s="17"/>
      <c r="Q1177" s="12"/>
      <c r="R1177" s="13"/>
    </row>
    <row r="1178" spans="1:18" ht="15.75" customHeight="1" x14ac:dyDescent="0.35">
      <c r="A1178" s="1"/>
      <c r="B1178" s="6" t="s">
        <v>14</v>
      </c>
      <c r="C1178" s="6">
        <v>1185732</v>
      </c>
      <c r="D1178" s="7">
        <v>44304</v>
      </c>
      <c r="E1178" s="6" t="s">
        <v>15</v>
      </c>
      <c r="F1178" s="6" t="s">
        <v>59</v>
      </c>
      <c r="G1178" s="6" t="s">
        <v>60</v>
      </c>
      <c r="H1178" s="6" t="s">
        <v>19</v>
      </c>
      <c r="I1178" s="8">
        <v>0.30000000000000004</v>
      </c>
      <c r="J1178" s="9">
        <v>1500</v>
      </c>
      <c r="K1178" s="10">
        <f t="shared" si="8"/>
        <v>450.00000000000006</v>
      </c>
      <c r="L1178" s="10">
        <f t="shared" si="9"/>
        <v>180</v>
      </c>
      <c r="M1178" s="11">
        <v>0.39999999999999997</v>
      </c>
      <c r="O1178" s="16"/>
      <c r="P1178" s="17"/>
      <c r="Q1178" s="12"/>
      <c r="R1178" s="13"/>
    </row>
    <row r="1179" spans="1:18" ht="15.75" customHeight="1" x14ac:dyDescent="0.35">
      <c r="A1179" s="1"/>
      <c r="B1179" s="6" t="s">
        <v>14</v>
      </c>
      <c r="C1179" s="6">
        <v>1185732</v>
      </c>
      <c r="D1179" s="7">
        <v>44304</v>
      </c>
      <c r="E1179" s="6" t="s">
        <v>15</v>
      </c>
      <c r="F1179" s="6" t="s">
        <v>59</v>
      </c>
      <c r="G1179" s="6" t="s">
        <v>60</v>
      </c>
      <c r="H1179" s="6" t="s">
        <v>20</v>
      </c>
      <c r="I1179" s="8">
        <v>0.35</v>
      </c>
      <c r="J1179" s="9">
        <v>750</v>
      </c>
      <c r="K1179" s="10">
        <f t="shared" si="8"/>
        <v>262.5</v>
      </c>
      <c r="L1179" s="10">
        <f t="shared" si="9"/>
        <v>78.75</v>
      </c>
      <c r="M1179" s="11">
        <v>0.3</v>
      </c>
      <c r="O1179" s="16"/>
      <c r="P1179" s="17"/>
      <c r="Q1179" s="12"/>
      <c r="R1179" s="13"/>
    </row>
    <row r="1180" spans="1:18" ht="15.75" customHeight="1" x14ac:dyDescent="0.35">
      <c r="A1180" s="1"/>
      <c r="B1180" s="6" t="s">
        <v>14</v>
      </c>
      <c r="C1180" s="6">
        <v>1185732</v>
      </c>
      <c r="D1180" s="7">
        <v>44304</v>
      </c>
      <c r="E1180" s="6" t="s">
        <v>15</v>
      </c>
      <c r="F1180" s="6" t="s">
        <v>59</v>
      </c>
      <c r="G1180" s="6" t="s">
        <v>60</v>
      </c>
      <c r="H1180" s="6" t="s">
        <v>21</v>
      </c>
      <c r="I1180" s="8">
        <v>0.5</v>
      </c>
      <c r="J1180" s="9">
        <v>750</v>
      </c>
      <c r="K1180" s="10">
        <f t="shared" si="8"/>
        <v>375</v>
      </c>
      <c r="L1180" s="10">
        <f t="shared" si="9"/>
        <v>93.75</v>
      </c>
      <c r="M1180" s="11">
        <v>0.25</v>
      </c>
      <c r="O1180" s="16"/>
      <c r="P1180" s="17"/>
      <c r="Q1180" s="12"/>
      <c r="R1180" s="13"/>
    </row>
    <row r="1181" spans="1:18" ht="15.75" customHeight="1" x14ac:dyDescent="0.35">
      <c r="A1181" s="1"/>
      <c r="B1181" s="6" t="s">
        <v>14</v>
      </c>
      <c r="C1181" s="6">
        <v>1185732</v>
      </c>
      <c r="D1181" s="7">
        <v>44304</v>
      </c>
      <c r="E1181" s="6" t="s">
        <v>15</v>
      </c>
      <c r="F1181" s="6" t="s">
        <v>59</v>
      </c>
      <c r="G1181" s="6" t="s">
        <v>60</v>
      </c>
      <c r="H1181" s="6" t="s">
        <v>22</v>
      </c>
      <c r="I1181" s="8">
        <v>0.4</v>
      </c>
      <c r="J1181" s="9">
        <v>2250</v>
      </c>
      <c r="K1181" s="10">
        <f t="shared" si="8"/>
        <v>900</v>
      </c>
      <c r="L1181" s="10">
        <f t="shared" si="9"/>
        <v>360</v>
      </c>
      <c r="M1181" s="11">
        <v>0.4</v>
      </c>
      <c r="O1181" s="16"/>
      <c r="P1181" s="17"/>
      <c r="Q1181" s="12"/>
      <c r="R1181" s="13"/>
    </row>
    <row r="1182" spans="1:18" ht="15.75" customHeight="1" x14ac:dyDescent="0.35">
      <c r="A1182" s="1"/>
      <c r="B1182" s="6" t="s">
        <v>14</v>
      </c>
      <c r="C1182" s="6">
        <v>1185732</v>
      </c>
      <c r="D1182" s="7">
        <v>44333</v>
      </c>
      <c r="E1182" s="6" t="s">
        <v>15</v>
      </c>
      <c r="F1182" s="6" t="s">
        <v>59</v>
      </c>
      <c r="G1182" s="6" t="s">
        <v>60</v>
      </c>
      <c r="H1182" s="6" t="s">
        <v>17</v>
      </c>
      <c r="I1182" s="8">
        <v>0.54999999999999993</v>
      </c>
      <c r="J1182" s="9">
        <v>4950</v>
      </c>
      <c r="K1182" s="10">
        <f t="shared" si="8"/>
        <v>2722.4999999999995</v>
      </c>
      <c r="L1182" s="10">
        <f t="shared" si="9"/>
        <v>952.87499999999977</v>
      </c>
      <c r="M1182" s="11">
        <v>0.35</v>
      </c>
      <c r="O1182" s="16"/>
      <c r="P1182" s="17"/>
      <c r="Q1182" s="12"/>
      <c r="R1182" s="13"/>
    </row>
    <row r="1183" spans="1:18" ht="15.75" customHeight="1" x14ac:dyDescent="0.35">
      <c r="A1183" s="1"/>
      <c r="B1183" s="6" t="s">
        <v>14</v>
      </c>
      <c r="C1183" s="6">
        <v>1185732</v>
      </c>
      <c r="D1183" s="7">
        <v>44333</v>
      </c>
      <c r="E1183" s="6" t="s">
        <v>15</v>
      </c>
      <c r="F1183" s="6" t="s">
        <v>59</v>
      </c>
      <c r="G1183" s="6" t="s">
        <v>60</v>
      </c>
      <c r="H1183" s="6" t="s">
        <v>18</v>
      </c>
      <c r="I1183" s="8">
        <v>0.5</v>
      </c>
      <c r="J1183" s="9">
        <v>2000</v>
      </c>
      <c r="K1183" s="10">
        <f t="shared" si="8"/>
        <v>1000</v>
      </c>
      <c r="L1183" s="10">
        <f t="shared" si="9"/>
        <v>350</v>
      </c>
      <c r="M1183" s="11">
        <v>0.35</v>
      </c>
      <c r="O1183" s="16"/>
      <c r="P1183" s="17"/>
      <c r="Q1183" s="12"/>
      <c r="R1183" s="13"/>
    </row>
    <row r="1184" spans="1:18" ht="15.75" customHeight="1" x14ac:dyDescent="0.35">
      <c r="A1184" s="1"/>
      <c r="B1184" s="6" t="s">
        <v>14</v>
      </c>
      <c r="C1184" s="6">
        <v>1185732</v>
      </c>
      <c r="D1184" s="7">
        <v>44333</v>
      </c>
      <c r="E1184" s="6" t="s">
        <v>15</v>
      </c>
      <c r="F1184" s="6" t="s">
        <v>59</v>
      </c>
      <c r="G1184" s="6" t="s">
        <v>60</v>
      </c>
      <c r="H1184" s="6" t="s">
        <v>19</v>
      </c>
      <c r="I1184" s="8">
        <v>0.45</v>
      </c>
      <c r="J1184" s="9">
        <v>1750</v>
      </c>
      <c r="K1184" s="10">
        <f t="shared" si="8"/>
        <v>787.5</v>
      </c>
      <c r="L1184" s="10">
        <f t="shared" si="9"/>
        <v>315</v>
      </c>
      <c r="M1184" s="11">
        <v>0.39999999999999997</v>
      </c>
      <c r="O1184" s="16"/>
      <c r="P1184" s="17"/>
      <c r="Q1184" s="12"/>
      <c r="R1184" s="13"/>
    </row>
    <row r="1185" spans="1:18" ht="15.75" customHeight="1" x14ac:dyDescent="0.35">
      <c r="A1185" s="1"/>
      <c r="B1185" s="6" t="s">
        <v>14</v>
      </c>
      <c r="C1185" s="6">
        <v>1185732</v>
      </c>
      <c r="D1185" s="7">
        <v>44333</v>
      </c>
      <c r="E1185" s="6" t="s">
        <v>15</v>
      </c>
      <c r="F1185" s="6" t="s">
        <v>59</v>
      </c>
      <c r="G1185" s="6" t="s">
        <v>60</v>
      </c>
      <c r="H1185" s="6" t="s">
        <v>20</v>
      </c>
      <c r="I1185" s="8">
        <v>0.45</v>
      </c>
      <c r="J1185" s="9">
        <v>1250</v>
      </c>
      <c r="K1185" s="10">
        <f t="shared" si="8"/>
        <v>562.5</v>
      </c>
      <c r="L1185" s="10">
        <f t="shared" si="9"/>
        <v>168.75</v>
      </c>
      <c r="M1185" s="11">
        <v>0.3</v>
      </c>
      <c r="O1185" s="16"/>
      <c r="P1185" s="17"/>
      <c r="Q1185" s="12"/>
      <c r="R1185" s="13"/>
    </row>
    <row r="1186" spans="1:18" ht="15.75" customHeight="1" x14ac:dyDescent="0.35">
      <c r="A1186" s="1"/>
      <c r="B1186" s="6" t="s">
        <v>14</v>
      </c>
      <c r="C1186" s="6">
        <v>1185732</v>
      </c>
      <c r="D1186" s="7">
        <v>44333</v>
      </c>
      <c r="E1186" s="6" t="s">
        <v>15</v>
      </c>
      <c r="F1186" s="6" t="s">
        <v>59</v>
      </c>
      <c r="G1186" s="6" t="s">
        <v>60</v>
      </c>
      <c r="H1186" s="6" t="s">
        <v>21</v>
      </c>
      <c r="I1186" s="8">
        <v>0.54999999999999993</v>
      </c>
      <c r="J1186" s="9">
        <v>1500</v>
      </c>
      <c r="K1186" s="10">
        <f t="shared" si="8"/>
        <v>824.99999999999989</v>
      </c>
      <c r="L1186" s="10">
        <f t="shared" si="9"/>
        <v>206.24999999999997</v>
      </c>
      <c r="M1186" s="11">
        <v>0.25</v>
      </c>
      <c r="O1186" s="16"/>
      <c r="P1186" s="17"/>
      <c r="Q1186" s="12"/>
      <c r="R1186" s="13"/>
    </row>
    <row r="1187" spans="1:18" ht="15.75" customHeight="1" x14ac:dyDescent="0.35">
      <c r="A1187" s="1"/>
      <c r="B1187" s="6" t="s">
        <v>14</v>
      </c>
      <c r="C1187" s="6">
        <v>1185732</v>
      </c>
      <c r="D1187" s="7">
        <v>44333</v>
      </c>
      <c r="E1187" s="6" t="s">
        <v>15</v>
      </c>
      <c r="F1187" s="6" t="s">
        <v>59</v>
      </c>
      <c r="G1187" s="6" t="s">
        <v>60</v>
      </c>
      <c r="H1187" s="6" t="s">
        <v>22</v>
      </c>
      <c r="I1187" s="8">
        <v>0.6</v>
      </c>
      <c r="J1187" s="9">
        <v>2750</v>
      </c>
      <c r="K1187" s="10">
        <f t="shared" si="8"/>
        <v>1650</v>
      </c>
      <c r="L1187" s="10">
        <f t="shared" si="9"/>
        <v>660</v>
      </c>
      <c r="M1187" s="11">
        <v>0.4</v>
      </c>
      <c r="O1187" s="16"/>
      <c r="P1187" s="17"/>
      <c r="Q1187" s="12"/>
      <c r="R1187" s="13"/>
    </row>
    <row r="1188" spans="1:18" ht="15.75" customHeight="1" x14ac:dyDescent="0.35">
      <c r="A1188" s="1"/>
      <c r="B1188" s="6" t="s">
        <v>14</v>
      </c>
      <c r="C1188" s="6">
        <v>1185732</v>
      </c>
      <c r="D1188" s="7">
        <v>44366</v>
      </c>
      <c r="E1188" s="6" t="s">
        <v>15</v>
      </c>
      <c r="F1188" s="6" t="s">
        <v>59</v>
      </c>
      <c r="G1188" s="6" t="s">
        <v>60</v>
      </c>
      <c r="H1188" s="6" t="s">
        <v>17</v>
      </c>
      <c r="I1188" s="8">
        <v>0.54999999999999993</v>
      </c>
      <c r="J1188" s="9">
        <v>5250</v>
      </c>
      <c r="K1188" s="10">
        <f t="shared" si="8"/>
        <v>2887.4999999999995</v>
      </c>
      <c r="L1188" s="10">
        <f t="shared" si="9"/>
        <v>1010.6249999999998</v>
      </c>
      <c r="M1188" s="11">
        <v>0.35</v>
      </c>
      <c r="O1188" s="16"/>
      <c r="P1188" s="17"/>
      <c r="Q1188" s="12"/>
      <c r="R1188" s="13"/>
    </row>
    <row r="1189" spans="1:18" ht="15.75" customHeight="1" x14ac:dyDescent="0.35">
      <c r="A1189" s="1"/>
      <c r="B1189" s="6" t="s">
        <v>14</v>
      </c>
      <c r="C1189" s="6">
        <v>1185732</v>
      </c>
      <c r="D1189" s="7">
        <v>44366</v>
      </c>
      <c r="E1189" s="6" t="s">
        <v>15</v>
      </c>
      <c r="F1189" s="6" t="s">
        <v>59</v>
      </c>
      <c r="G1189" s="6" t="s">
        <v>60</v>
      </c>
      <c r="H1189" s="6" t="s">
        <v>18</v>
      </c>
      <c r="I1189" s="8">
        <v>0.5</v>
      </c>
      <c r="J1189" s="9">
        <v>2750</v>
      </c>
      <c r="K1189" s="10">
        <f t="shared" si="8"/>
        <v>1375</v>
      </c>
      <c r="L1189" s="10">
        <f t="shared" si="9"/>
        <v>481.24999999999994</v>
      </c>
      <c r="M1189" s="11">
        <v>0.35</v>
      </c>
      <c r="O1189" s="16"/>
      <c r="P1189" s="17"/>
      <c r="Q1189" s="12"/>
      <c r="R1189" s="13"/>
    </row>
    <row r="1190" spans="1:18" ht="15.75" customHeight="1" x14ac:dyDescent="0.35">
      <c r="A1190" s="1"/>
      <c r="B1190" s="6" t="s">
        <v>14</v>
      </c>
      <c r="C1190" s="6">
        <v>1185732</v>
      </c>
      <c r="D1190" s="7">
        <v>44366</v>
      </c>
      <c r="E1190" s="6" t="s">
        <v>15</v>
      </c>
      <c r="F1190" s="6" t="s">
        <v>59</v>
      </c>
      <c r="G1190" s="6" t="s">
        <v>60</v>
      </c>
      <c r="H1190" s="6" t="s">
        <v>19</v>
      </c>
      <c r="I1190" s="8">
        <v>0.45</v>
      </c>
      <c r="J1190" s="9">
        <v>2000</v>
      </c>
      <c r="K1190" s="10">
        <f t="shared" si="8"/>
        <v>900</v>
      </c>
      <c r="L1190" s="10">
        <f t="shared" si="9"/>
        <v>359.99999999999994</v>
      </c>
      <c r="M1190" s="11">
        <v>0.39999999999999997</v>
      </c>
      <c r="O1190" s="16"/>
      <c r="P1190" s="17"/>
      <c r="Q1190" s="12"/>
      <c r="R1190" s="13"/>
    </row>
    <row r="1191" spans="1:18" ht="15.75" customHeight="1" x14ac:dyDescent="0.35">
      <c r="A1191" s="1"/>
      <c r="B1191" s="6" t="s">
        <v>14</v>
      </c>
      <c r="C1191" s="6">
        <v>1185732</v>
      </c>
      <c r="D1191" s="7">
        <v>44366</v>
      </c>
      <c r="E1191" s="6" t="s">
        <v>15</v>
      </c>
      <c r="F1191" s="6" t="s">
        <v>59</v>
      </c>
      <c r="G1191" s="6" t="s">
        <v>60</v>
      </c>
      <c r="H1191" s="6" t="s">
        <v>20</v>
      </c>
      <c r="I1191" s="8">
        <v>0.45</v>
      </c>
      <c r="J1191" s="9">
        <v>1750</v>
      </c>
      <c r="K1191" s="10">
        <f t="shared" si="8"/>
        <v>787.5</v>
      </c>
      <c r="L1191" s="10">
        <f t="shared" si="9"/>
        <v>236.25</v>
      </c>
      <c r="M1191" s="11">
        <v>0.3</v>
      </c>
      <c r="O1191" s="16"/>
      <c r="P1191" s="17"/>
      <c r="Q1191" s="12"/>
      <c r="R1191" s="13"/>
    </row>
    <row r="1192" spans="1:18" ht="15.75" customHeight="1" x14ac:dyDescent="0.35">
      <c r="A1192" s="1"/>
      <c r="B1192" s="6" t="s">
        <v>14</v>
      </c>
      <c r="C1192" s="6">
        <v>1185732</v>
      </c>
      <c r="D1192" s="7">
        <v>44366</v>
      </c>
      <c r="E1192" s="6" t="s">
        <v>15</v>
      </c>
      <c r="F1192" s="6" t="s">
        <v>59</v>
      </c>
      <c r="G1192" s="6" t="s">
        <v>60</v>
      </c>
      <c r="H1192" s="6" t="s">
        <v>21</v>
      </c>
      <c r="I1192" s="8">
        <v>0.54999999999999993</v>
      </c>
      <c r="J1192" s="9">
        <v>1750</v>
      </c>
      <c r="K1192" s="10">
        <f t="shared" si="8"/>
        <v>962.49999999999989</v>
      </c>
      <c r="L1192" s="10">
        <f t="shared" si="9"/>
        <v>240.62499999999997</v>
      </c>
      <c r="M1192" s="11">
        <v>0.25</v>
      </c>
      <c r="O1192" s="16"/>
      <c r="P1192" s="17"/>
      <c r="Q1192" s="12"/>
      <c r="R1192" s="13"/>
    </row>
    <row r="1193" spans="1:18" ht="15.75" customHeight="1" x14ac:dyDescent="0.35">
      <c r="A1193" s="1"/>
      <c r="B1193" s="6" t="s">
        <v>14</v>
      </c>
      <c r="C1193" s="6">
        <v>1185732</v>
      </c>
      <c r="D1193" s="7">
        <v>44366</v>
      </c>
      <c r="E1193" s="6" t="s">
        <v>15</v>
      </c>
      <c r="F1193" s="6" t="s">
        <v>59</v>
      </c>
      <c r="G1193" s="6" t="s">
        <v>60</v>
      </c>
      <c r="H1193" s="6" t="s">
        <v>22</v>
      </c>
      <c r="I1193" s="8">
        <v>0.6</v>
      </c>
      <c r="J1193" s="9">
        <v>3250</v>
      </c>
      <c r="K1193" s="10">
        <f t="shared" si="8"/>
        <v>1950</v>
      </c>
      <c r="L1193" s="10">
        <f t="shared" si="9"/>
        <v>780</v>
      </c>
      <c r="M1193" s="11">
        <v>0.4</v>
      </c>
      <c r="O1193" s="16"/>
      <c r="P1193" s="17"/>
      <c r="Q1193" s="12"/>
      <c r="R1193" s="13"/>
    </row>
    <row r="1194" spans="1:18" ht="15.75" customHeight="1" x14ac:dyDescent="0.35">
      <c r="A1194" s="1"/>
      <c r="B1194" s="6" t="s">
        <v>14</v>
      </c>
      <c r="C1194" s="6">
        <v>1185732</v>
      </c>
      <c r="D1194" s="7">
        <v>44394</v>
      </c>
      <c r="E1194" s="6" t="s">
        <v>15</v>
      </c>
      <c r="F1194" s="6" t="s">
        <v>59</v>
      </c>
      <c r="G1194" s="6" t="s">
        <v>60</v>
      </c>
      <c r="H1194" s="6" t="s">
        <v>17</v>
      </c>
      <c r="I1194" s="8">
        <v>0.54999999999999993</v>
      </c>
      <c r="J1194" s="9">
        <v>5500</v>
      </c>
      <c r="K1194" s="10">
        <f t="shared" si="8"/>
        <v>3024.9999999999995</v>
      </c>
      <c r="L1194" s="10">
        <f t="shared" si="9"/>
        <v>1058.7499999999998</v>
      </c>
      <c r="M1194" s="11">
        <v>0.35</v>
      </c>
      <c r="O1194" s="16"/>
      <c r="P1194" s="17"/>
      <c r="Q1194" s="12"/>
      <c r="R1194" s="13"/>
    </row>
    <row r="1195" spans="1:18" ht="15.75" customHeight="1" x14ac:dyDescent="0.35">
      <c r="A1195" s="1"/>
      <c r="B1195" s="6" t="s">
        <v>14</v>
      </c>
      <c r="C1195" s="6">
        <v>1185732</v>
      </c>
      <c r="D1195" s="7">
        <v>44394</v>
      </c>
      <c r="E1195" s="6" t="s">
        <v>15</v>
      </c>
      <c r="F1195" s="6" t="s">
        <v>59</v>
      </c>
      <c r="G1195" s="6" t="s">
        <v>60</v>
      </c>
      <c r="H1195" s="6" t="s">
        <v>18</v>
      </c>
      <c r="I1195" s="8">
        <v>0.5</v>
      </c>
      <c r="J1195" s="9">
        <v>3000</v>
      </c>
      <c r="K1195" s="10">
        <f t="shared" si="8"/>
        <v>1500</v>
      </c>
      <c r="L1195" s="10">
        <f t="shared" si="9"/>
        <v>525</v>
      </c>
      <c r="M1195" s="11">
        <v>0.35</v>
      </c>
      <c r="O1195" s="16"/>
      <c r="P1195" s="17"/>
      <c r="Q1195" s="12"/>
      <c r="R1195" s="13"/>
    </row>
    <row r="1196" spans="1:18" ht="15.75" customHeight="1" x14ac:dyDescent="0.35">
      <c r="A1196" s="1"/>
      <c r="B1196" s="6" t="s">
        <v>14</v>
      </c>
      <c r="C1196" s="6">
        <v>1185732</v>
      </c>
      <c r="D1196" s="7">
        <v>44394</v>
      </c>
      <c r="E1196" s="6" t="s">
        <v>15</v>
      </c>
      <c r="F1196" s="6" t="s">
        <v>59</v>
      </c>
      <c r="G1196" s="6" t="s">
        <v>60</v>
      </c>
      <c r="H1196" s="6" t="s">
        <v>19</v>
      </c>
      <c r="I1196" s="8">
        <v>0.45</v>
      </c>
      <c r="J1196" s="9">
        <v>2250</v>
      </c>
      <c r="K1196" s="10">
        <f t="shared" si="8"/>
        <v>1012.5</v>
      </c>
      <c r="L1196" s="10">
        <f t="shared" si="9"/>
        <v>404.99999999999994</v>
      </c>
      <c r="M1196" s="11">
        <v>0.39999999999999997</v>
      </c>
      <c r="O1196" s="16"/>
      <c r="P1196" s="17"/>
      <c r="Q1196" s="12"/>
      <c r="R1196" s="13"/>
    </row>
    <row r="1197" spans="1:18" ht="15.75" customHeight="1" x14ac:dyDescent="0.35">
      <c r="A1197" s="1"/>
      <c r="B1197" s="6" t="s">
        <v>14</v>
      </c>
      <c r="C1197" s="6">
        <v>1185732</v>
      </c>
      <c r="D1197" s="7">
        <v>44394</v>
      </c>
      <c r="E1197" s="6" t="s">
        <v>15</v>
      </c>
      <c r="F1197" s="6" t="s">
        <v>59</v>
      </c>
      <c r="G1197" s="6" t="s">
        <v>60</v>
      </c>
      <c r="H1197" s="6" t="s">
        <v>20</v>
      </c>
      <c r="I1197" s="8">
        <v>0.45</v>
      </c>
      <c r="J1197" s="9">
        <v>1750</v>
      </c>
      <c r="K1197" s="10">
        <f t="shared" si="8"/>
        <v>787.5</v>
      </c>
      <c r="L1197" s="10">
        <f t="shared" si="9"/>
        <v>236.25</v>
      </c>
      <c r="M1197" s="11">
        <v>0.3</v>
      </c>
      <c r="O1197" s="16"/>
      <c r="P1197" s="17"/>
      <c r="Q1197" s="12"/>
      <c r="R1197" s="13"/>
    </row>
    <row r="1198" spans="1:18" ht="15.75" customHeight="1" x14ac:dyDescent="0.35">
      <c r="A1198" s="1"/>
      <c r="B1198" s="6" t="s">
        <v>14</v>
      </c>
      <c r="C1198" s="6">
        <v>1185732</v>
      </c>
      <c r="D1198" s="7">
        <v>44394</v>
      </c>
      <c r="E1198" s="6" t="s">
        <v>15</v>
      </c>
      <c r="F1198" s="6" t="s">
        <v>59</v>
      </c>
      <c r="G1198" s="6" t="s">
        <v>60</v>
      </c>
      <c r="H1198" s="6" t="s">
        <v>21</v>
      </c>
      <c r="I1198" s="8">
        <v>0.54999999999999993</v>
      </c>
      <c r="J1198" s="9">
        <v>2000</v>
      </c>
      <c r="K1198" s="10">
        <f t="shared" si="8"/>
        <v>1099.9999999999998</v>
      </c>
      <c r="L1198" s="10">
        <f t="shared" si="9"/>
        <v>274.99999999999994</v>
      </c>
      <c r="M1198" s="11">
        <v>0.25</v>
      </c>
      <c r="O1198" s="16"/>
      <c r="P1198" s="17"/>
      <c r="Q1198" s="12"/>
      <c r="R1198" s="13"/>
    </row>
    <row r="1199" spans="1:18" ht="15.75" customHeight="1" x14ac:dyDescent="0.35">
      <c r="A1199" s="1"/>
      <c r="B1199" s="6" t="s">
        <v>14</v>
      </c>
      <c r="C1199" s="6">
        <v>1185732</v>
      </c>
      <c r="D1199" s="7">
        <v>44394</v>
      </c>
      <c r="E1199" s="6" t="s">
        <v>15</v>
      </c>
      <c r="F1199" s="6" t="s">
        <v>59</v>
      </c>
      <c r="G1199" s="6" t="s">
        <v>60</v>
      </c>
      <c r="H1199" s="6" t="s">
        <v>22</v>
      </c>
      <c r="I1199" s="8">
        <v>0.6</v>
      </c>
      <c r="J1199" s="9">
        <v>3750</v>
      </c>
      <c r="K1199" s="10">
        <f t="shared" si="8"/>
        <v>2250</v>
      </c>
      <c r="L1199" s="10">
        <f t="shared" si="9"/>
        <v>900</v>
      </c>
      <c r="M1199" s="11">
        <v>0.4</v>
      </c>
      <c r="O1199" s="16"/>
      <c r="P1199" s="17"/>
      <c r="Q1199" s="12"/>
      <c r="R1199" s="13"/>
    </row>
    <row r="1200" spans="1:18" ht="15.75" customHeight="1" x14ac:dyDescent="0.35">
      <c r="A1200" s="1"/>
      <c r="B1200" s="6" t="s">
        <v>14</v>
      </c>
      <c r="C1200" s="6">
        <v>1185732</v>
      </c>
      <c r="D1200" s="7">
        <v>44426</v>
      </c>
      <c r="E1200" s="6" t="s">
        <v>15</v>
      </c>
      <c r="F1200" s="6" t="s">
        <v>59</v>
      </c>
      <c r="G1200" s="6" t="s">
        <v>60</v>
      </c>
      <c r="H1200" s="6" t="s">
        <v>17</v>
      </c>
      <c r="I1200" s="8">
        <v>0.54999999999999993</v>
      </c>
      <c r="J1200" s="9">
        <v>5250</v>
      </c>
      <c r="K1200" s="10">
        <f t="shared" si="8"/>
        <v>2887.4999999999995</v>
      </c>
      <c r="L1200" s="10">
        <f t="shared" si="9"/>
        <v>1010.6249999999998</v>
      </c>
      <c r="M1200" s="11">
        <v>0.35</v>
      </c>
      <c r="O1200" s="16"/>
      <c r="P1200" s="17"/>
      <c r="Q1200" s="12"/>
      <c r="R1200" s="13"/>
    </row>
    <row r="1201" spans="1:18" ht="15.75" customHeight="1" x14ac:dyDescent="0.35">
      <c r="A1201" s="1"/>
      <c r="B1201" s="6" t="s">
        <v>14</v>
      </c>
      <c r="C1201" s="6">
        <v>1185732</v>
      </c>
      <c r="D1201" s="7">
        <v>44426</v>
      </c>
      <c r="E1201" s="6" t="s">
        <v>15</v>
      </c>
      <c r="F1201" s="6" t="s">
        <v>59</v>
      </c>
      <c r="G1201" s="6" t="s">
        <v>60</v>
      </c>
      <c r="H1201" s="6" t="s">
        <v>18</v>
      </c>
      <c r="I1201" s="8">
        <v>0.5</v>
      </c>
      <c r="J1201" s="9">
        <v>3000</v>
      </c>
      <c r="K1201" s="10">
        <f t="shared" si="8"/>
        <v>1500</v>
      </c>
      <c r="L1201" s="10">
        <f t="shared" si="9"/>
        <v>525</v>
      </c>
      <c r="M1201" s="11">
        <v>0.35</v>
      </c>
      <c r="O1201" s="16"/>
      <c r="P1201" s="17"/>
      <c r="Q1201" s="12"/>
      <c r="R1201" s="13"/>
    </row>
    <row r="1202" spans="1:18" ht="15.75" customHeight="1" x14ac:dyDescent="0.35">
      <c r="A1202" s="1"/>
      <c r="B1202" s="6" t="s">
        <v>14</v>
      </c>
      <c r="C1202" s="6">
        <v>1185732</v>
      </c>
      <c r="D1202" s="7">
        <v>44426</v>
      </c>
      <c r="E1202" s="6" t="s">
        <v>15</v>
      </c>
      <c r="F1202" s="6" t="s">
        <v>59</v>
      </c>
      <c r="G1202" s="6" t="s">
        <v>60</v>
      </c>
      <c r="H1202" s="6" t="s">
        <v>19</v>
      </c>
      <c r="I1202" s="8">
        <v>0.45</v>
      </c>
      <c r="J1202" s="9">
        <v>2250</v>
      </c>
      <c r="K1202" s="10">
        <f t="shared" si="8"/>
        <v>1012.5</v>
      </c>
      <c r="L1202" s="10">
        <f t="shared" si="9"/>
        <v>404.99999999999994</v>
      </c>
      <c r="M1202" s="11">
        <v>0.39999999999999997</v>
      </c>
      <c r="O1202" s="16"/>
      <c r="P1202" s="17"/>
      <c r="Q1202" s="12"/>
      <c r="R1202" s="13"/>
    </row>
    <row r="1203" spans="1:18" ht="15.75" customHeight="1" x14ac:dyDescent="0.35">
      <c r="A1203" s="1"/>
      <c r="B1203" s="6" t="s">
        <v>14</v>
      </c>
      <c r="C1203" s="6">
        <v>1185732</v>
      </c>
      <c r="D1203" s="7">
        <v>44426</v>
      </c>
      <c r="E1203" s="6" t="s">
        <v>15</v>
      </c>
      <c r="F1203" s="6" t="s">
        <v>59</v>
      </c>
      <c r="G1203" s="6" t="s">
        <v>60</v>
      </c>
      <c r="H1203" s="6" t="s">
        <v>20</v>
      </c>
      <c r="I1203" s="8">
        <v>0.45</v>
      </c>
      <c r="J1203" s="9">
        <v>1750</v>
      </c>
      <c r="K1203" s="10">
        <f t="shared" si="8"/>
        <v>787.5</v>
      </c>
      <c r="L1203" s="10">
        <f t="shared" si="9"/>
        <v>236.25</v>
      </c>
      <c r="M1203" s="11">
        <v>0.3</v>
      </c>
      <c r="O1203" s="16"/>
      <c r="P1203" s="17"/>
      <c r="Q1203" s="12"/>
      <c r="R1203" s="13"/>
    </row>
    <row r="1204" spans="1:18" ht="15.75" customHeight="1" x14ac:dyDescent="0.35">
      <c r="A1204" s="1"/>
      <c r="B1204" s="6" t="s">
        <v>14</v>
      </c>
      <c r="C1204" s="6">
        <v>1185732</v>
      </c>
      <c r="D1204" s="7">
        <v>44426</v>
      </c>
      <c r="E1204" s="6" t="s">
        <v>15</v>
      </c>
      <c r="F1204" s="6" t="s">
        <v>59</v>
      </c>
      <c r="G1204" s="6" t="s">
        <v>60</v>
      </c>
      <c r="H1204" s="6" t="s">
        <v>21</v>
      </c>
      <c r="I1204" s="8">
        <v>0.54999999999999993</v>
      </c>
      <c r="J1204" s="9">
        <v>1500</v>
      </c>
      <c r="K1204" s="10">
        <f t="shared" si="8"/>
        <v>824.99999999999989</v>
      </c>
      <c r="L1204" s="10">
        <f t="shared" si="9"/>
        <v>206.24999999999997</v>
      </c>
      <c r="M1204" s="11">
        <v>0.25</v>
      </c>
      <c r="O1204" s="16"/>
      <c r="P1204" s="17"/>
      <c r="Q1204" s="12"/>
      <c r="R1204" s="13"/>
    </row>
    <row r="1205" spans="1:18" ht="15.75" customHeight="1" x14ac:dyDescent="0.35">
      <c r="A1205" s="1"/>
      <c r="B1205" s="6" t="s">
        <v>14</v>
      </c>
      <c r="C1205" s="6">
        <v>1185732</v>
      </c>
      <c r="D1205" s="7">
        <v>44426</v>
      </c>
      <c r="E1205" s="6" t="s">
        <v>15</v>
      </c>
      <c r="F1205" s="6" t="s">
        <v>59</v>
      </c>
      <c r="G1205" s="6" t="s">
        <v>60</v>
      </c>
      <c r="H1205" s="6" t="s">
        <v>22</v>
      </c>
      <c r="I1205" s="8">
        <v>0.6</v>
      </c>
      <c r="J1205" s="9">
        <v>3250</v>
      </c>
      <c r="K1205" s="10">
        <f t="shared" si="8"/>
        <v>1950</v>
      </c>
      <c r="L1205" s="10">
        <f t="shared" si="9"/>
        <v>780</v>
      </c>
      <c r="M1205" s="11">
        <v>0.4</v>
      </c>
      <c r="O1205" s="16"/>
      <c r="P1205" s="17"/>
      <c r="Q1205" s="12"/>
      <c r="R1205" s="13"/>
    </row>
    <row r="1206" spans="1:18" ht="15.75" customHeight="1" x14ac:dyDescent="0.35">
      <c r="A1206" s="1"/>
      <c r="B1206" s="6" t="s">
        <v>14</v>
      </c>
      <c r="C1206" s="6">
        <v>1185732</v>
      </c>
      <c r="D1206" s="7">
        <v>44456</v>
      </c>
      <c r="E1206" s="6" t="s">
        <v>15</v>
      </c>
      <c r="F1206" s="6" t="s">
        <v>59</v>
      </c>
      <c r="G1206" s="6" t="s">
        <v>60</v>
      </c>
      <c r="H1206" s="6" t="s">
        <v>17</v>
      </c>
      <c r="I1206" s="8">
        <v>0.54999999999999993</v>
      </c>
      <c r="J1206" s="9">
        <v>4500</v>
      </c>
      <c r="K1206" s="10">
        <f t="shared" si="8"/>
        <v>2474.9999999999995</v>
      </c>
      <c r="L1206" s="10">
        <f t="shared" si="9"/>
        <v>866.24999999999977</v>
      </c>
      <c r="M1206" s="11">
        <v>0.35</v>
      </c>
      <c r="O1206" s="16"/>
      <c r="P1206" s="17"/>
      <c r="Q1206" s="12"/>
      <c r="R1206" s="13"/>
    </row>
    <row r="1207" spans="1:18" ht="15.75" customHeight="1" x14ac:dyDescent="0.35">
      <c r="A1207" s="1"/>
      <c r="B1207" s="6" t="s">
        <v>14</v>
      </c>
      <c r="C1207" s="6">
        <v>1185732</v>
      </c>
      <c r="D1207" s="7">
        <v>44456</v>
      </c>
      <c r="E1207" s="6" t="s">
        <v>15</v>
      </c>
      <c r="F1207" s="6" t="s">
        <v>59</v>
      </c>
      <c r="G1207" s="6" t="s">
        <v>60</v>
      </c>
      <c r="H1207" s="6" t="s">
        <v>18</v>
      </c>
      <c r="I1207" s="8">
        <v>0.5</v>
      </c>
      <c r="J1207" s="9">
        <v>2500</v>
      </c>
      <c r="K1207" s="10">
        <f t="shared" si="8"/>
        <v>1250</v>
      </c>
      <c r="L1207" s="10">
        <f t="shared" si="9"/>
        <v>437.5</v>
      </c>
      <c r="M1207" s="11">
        <v>0.35</v>
      </c>
      <c r="O1207" s="16"/>
      <c r="P1207" s="17"/>
      <c r="Q1207" s="12"/>
      <c r="R1207" s="13"/>
    </row>
    <row r="1208" spans="1:18" ht="15.75" customHeight="1" x14ac:dyDescent="0.35">
      <c r="A1208" s="1"/>
      <c r="B1208" s="6" t="s">
        <v>14</v>
      </c>
      <c r="C1208" s="6">
        <v>1185732</v>
      </c>
      <c r="D1208" s="7">
        <v>44456</v>
      </c>
      <c r="E1208" s="6" t="s">
        <v>15</v>
      </c>
      <c r="F1208" s="6" t="s">
        <v>59</v>
      </c>
      <c r="G1208" s="6" t="s">
        <v>60</v>
      </c>
      <c r="H1208" s="6" t="s">
        <v>19</v>
      </c>
      <c r="I1208" s="8">
        <v>0.45</v>
      </c>
      <c r="J1208" s="9">
        <v>1500</v>
      </c>
      <c r="K1208" s="10">
        <f t="shared" si="8"/>
        <v>675</v>
      </c>
      <c r="L1208" s="10">
        <f t="shared" si="9"/>
        <v>270</v>
      </c>
      <c r="M1208" s="11">
        <v>0.39999999999999997</v>
      </c>
      <c r="O1208" s="16"/>
      <c r="P1208" s="17"/>
      <c r="Q1208" s="12"/>
      <c r="R1208" s="13"/>
    </row>
    <row r="1209" spans="1:18" ht="15.75" customHeight="1" x14ac:dyDescent="0.35">
      <c r="A1209" s="1"/>
      <c r="B1209" s="6" t="s">
        <v>14</v>
      </c>
      <c r="C1209" s="6">
        <v>1185732</v>
      </c>
      <c r="D1209" s="7">
        <v>44456</v>
      </c>
      <c r="E1209" s="6" t="s">
        <v>15</v>
      </c>
      <c r="F1209" s="6" t="s">
        <v>59</v>
      </c>
      <c r="G1209" s="6" t="s">
        <v>60</v>
      </c>
      <c r="H1209" s="6" t="s">
        <v>20</v>
      </c>
      <c r="I1209" s="8">
        <v>0.45</v>
      </c>
      <c r="J1209" s="9">
        <v>1250</v>
      </c>
      <c r="K1209" s="10">
        <f t="shared" si="8"/>
        <v>562.5</v>
      </c>
      <c r="L1209" s="10">
        <f t="shared" si="9"/>
        <v>168.75</v>
      </c>
      <c r="M1209" s="11">
        <v>0.3</v>
      </c>
      <c r="O1209" s="16"/>
      <c r="P1209" s="17"/>
      <c r="Q1209" s="12"/>
      <c r="R1209" s="13"/>
    </row>
    <row r="1210" spans="1:18" ht="15.75" customHeight="1" x14ac:dyDescent="0.35">
      <c r="A1210" s="1"/>
      <c r="B1210" s="6" t="s">
        <v>14</v>
      </c>
      <c r="C1210" s="6">
        <v>1185732</v>
      </c>
      <c r="D1210" s="7">
        <v>44456</v>
      </c>
      <c r="E1210" s="6" t="s">
        <v>15</v>
      </c>
      <c r="F1210" s="6" t="s">
        <v>59</v>
      </c>
      <c r="G1210" s="6" t="s">
        <v>60</v>
      </c>
      <c r="H1210" s="6" t="s">
        <v>21</v>
      </c>
      <c r="I1210" s="8">
        <v>0.54999999999999993</v>
      </c>
      <c r="J1210" s="9">
        <v>1250</v>
      </c>
      <c r="K1210" s="10">
        <f t="shared" si="8"/>
        <v>687.49999999999989</v>
      </c>
      <c r="L1210" s="10">
        <f t="shared" si="9"/>
        <v>171.87499999999997</v>
      </c>
      <c r="M1210" s="11">
        <v>0.25</v>
      </c>
      <c r="O1210" s="16"/>
      <c r="P1210" s="17"/>
      <c r="Q1210" s="12"/>
      <c r="R1210" s="13"/>
    </row>
    <row r="1211" spans="1:18" ht="15.75" customHeight="1" x14ac:dyDescent="0.35">
      <c r="A1211" s="1"/>
      <c r="B1211" s="6" t="s">
        <v>14</v>
      </c>
      <c r="C1211" s="6">
        <v>1185732</v>
      </c>
      <c r="D1211" s="7">
        <v>44456</v>
      </c>
      <c r="E1211" s="6" t="s">
        <v>15</v>
      </c>
      <c r="F1211" s="6" t="s">
        <v>59</v>
      </c>
      <c r="G1211" s="6" t="s">
        <v>60</v>
      </c>
      <c r="H1211" s="6" t="s">
        <v>22</v>
      </c>
      <c r="I1211" s="8">
        <v>0.6</v>
      </c>
      <c r="J1211" s="9">
        <v>2250</v>
      </c>
      <c r="K1211" s="10">
        <f t="shared" si="8"/>
        <v>1350</v>
      </c>
      <c r="L1211" s="10">
        <f t="shared" si="9"/>
        <v>540</v>
      </c>
      <c r="M1211" s="11">
        <v>0.4</v>
      </c>
      <c r="O1211" s="16"/>
      <c r="P1211" s="17"/>
      <c r="Q1211" s="12"/>
      <c r="R1211" s="13"/>
    </row>
    <row r="1212" spans="1:18" ht="15.75" customHeight="1" x14ac:dyDescent="0.35">
      <c r="A1212" s="1"/>
      <c r="B1212" s="6" t="s">
        <v>14</v>
      </c>
      <c r="C1212" s="6">
        <v>1185732</v>
      </c>
      <c r="D1212" s="7">
        <v>44488</v>
      </c>
      <c r="E1212" s="6" t="s">
        <v>15</v>
      </c>
      <c r="F1212" s="6" t="s">
        <v>59</v>
      </c>
      <c r="G1212" s="6" t="s">
        <v>60</v>
      </c>
      <c r="H1212" s="6" t="s">
        <v>17</v>
      </c>
      <c r="I1212" s="8">
        <v>0.6</v>
      </c>
      <c r="J1212" s="9">
        <v>4000</v>
      </c>
      <c r="K1212" s="10">
        <f t="shared" si="8"/>
        <v>2400</v>
      </c>
      <c r="L1212" s="10">
        <f t="shared" si="9"/>
        <v>840</v>
      </c>
      <c r="M1212" s="11">
        <v>0.35</v>
      </c>
      <c r="O1212" s="16"/>
      <c r="P1212" s="17"/>
      <c r="Q1212" s="12"/>
      <c r="R1212" s="13"/>
    </row>
    <row r="1213" spans="1:18" ht="15.75" customHeight="1" x14ac:dyDescent="0.35">
      <c r="A1213" s="1"/>
      <c r="B1213" s="6" t="s">
        <v>14</v>
      </c>
      <c r="C1213" s="6">
        <v>1185732</v>
      </c>
      <c r="D1213" s="7">
        <v>44488</v>
      </c>
      <c r="E1213" s="6" t="s">
        <v>15</v>
      </c>
      <c r="F1213" s="6" t="s">
        <v>59</v>
      </c>
      <c r="G1213" s="6" t="s">
        <v>60</v>
      </c>
      <c r="H1213" s="6" t="s">
        <v>18</v>
      </c>
      <c r="I1213" s="8">
        <v>0.55000000000000004</v>
      </c>
      <c r="J1213" s="9">
        <v>2250</v>
      </c>
      <c r="K1213" s="10">
        <f t="shared" si="8"/>
        <v>1237.5</v>
      </c>
      <c r="L1213" s="10">
        <f t="shared" si="9"/>
        <v>433.125</v>
      </c>
      <c r="M1213" s="11">
        <v>0.35</v>
      </c>
      <c r="O1213" s="16"/>
      <c r="P1213" s="17"/>
      <c r="Q1213" s="12"/>
      <c r="R1213" s="13"/>
    </row>
    <row r="1214" spans="1:18" ht="15.75" customHeight="1" x14ac:dyDescent="0.35">
      <c r="A1214" s="1"/>
      <c r="B1214" s="6" t="s">
        <v>14</v>
      </c>
      <c r="C1214" s="6">
        <v>1185732</v>
      </c>
      <c r="D1214" s="7">
        <v>44488</v>
      </c>
      <c r="E1214" s="6" t="s">
        <v>15</v>
      </c>
      <c r="F1214" s="6" t="s">
        <v>59</v>
      </c>
      <c r="G1214" s="6" t="s">
        <v>60</v>
      </c>
      <c r="H1214" s="6" t="s">
        <v>19</v>
      </c>
      <c r="I1214" s="8">
        <v>0.55000000000000004</v>
      </c>
      <c r="J1214" s="9">
        <v>1250</v>
      </c>
      <c r="K1214" s="10">
        <f t="shared" si="8"/>
        <v>687.5</v>
      </c>
      <c r="L1214" s="10">
        <f t="shared" si="9"/>
        <v>275</v>
      </c>
      <c r="M1214" s="11">
        <v>0.39999999999999997</v>
      </c>
      <c r="O1214" s="16"/>
      <c r="P1214" s="17"/>
      <c r="Q1214" s="12"/>
      <c r="R1214" s="13"/>
    </row>
    <row r="1215" spans="1:18" ht="15.75" customHeight="1" x14ac:dyDescent="0.35">
      <c r="A1215" s="1"/>
      <c r="B1215" s="6" t="s">
        <v>14</v>
      </c>
      <c r="C1215" s="6">
        <v>1185732</v>
      </c>
      <c r="D1215" s="7">
        <v>44488</v>
      </c>
      <c r="E1215" s="6" t="s">
        <v>15</v>
      </c>
      <c r="F1215" s="6" t="s">
        <v>59</v>
      </c>
      <c r="G1215" s="6" t="s">
        <v>60</v>
      </c>
      <c r="H1215" s="6" t="s">
        <v>20</v>
      </c>
      <c r="I1215" s="8">
        <v>0.55000000000000004</v>
      </c>
      <c r="J1215" s="9">
        <v>1000</v>
      </c>
      <c r="K1215" s="10">
        <f t="shared" si="8"/>
        <v>550</v>
      </c>
      <c r="L1215" s="10">
        <f t="shared" si="9"/>
        <v>165</v>
      </c>
      <c r="M1215" s="11">
        <v>0.3</v>
      </c>
      <c r="O1215" s="16"/>
      <c r="P1215" s="17"/>
      <c r="Q1215" s="12"/>
      <c r="R1215" s="13"/>
    </row>
    <row r="1216" spans="1:18" ht="15.75" customHeight="1" x14ac:dyDescent="0.35">
      <c r="A1216" s="1"/>
      <c r="B1216" s="6" t="s">
        <v>14</v>
      </c>
      <c r="C1216" s="6">
        <v>1185732</v>
      </c>
      <c r="D1216" s="7">
        <v>44488</v>
      </c>
      <c r="E1216" s="6" t="s">
        <v>15</v>
      </c>
      <c r="F1216" s="6" t="s">
        <v>59</v>
      </c>
      <c r="G1216" s="6" t="s">
        <v>60</v>
      </c>
      <c r="H1216" s="6" t="s">
        <v>21</v>
      </c>
      <c r="I1216" s="8">
        <v>0.65</v>
      </c>
      <c r="J1216" s="9">
        <v>1000</v>
      </c>
      <c r="K1216" s="10">
        <f t="shared" si="8"/>
        <v>650</v>
      </c>
      <c r="L1216" s="10">
        <f t="shared" si="9"/>
        <v>162.5</v>
      </c>
      <c r="M1216" s="11">
        <v>0.25</v>
      </c>
      <c r="O1216" s="16"/>
      <c r="P1216" s="17"/>
      <c r="Q1216" s="12"/>
      <c r="R1216" s="13"/>
    </row>
    <row r="1217" spans="1:18" ht="15.75" customHeight="1" x14ac:dyDescent="0.35">
      <c r="A1217" s="1"/>
      <c r="B1217" s="6" t="s">
        <v>14</v>
      </c>
      <c r="C1217" s="6">
        <v>1185732</v>
      </c>
      <c r="D1217" s="7">
        <v>44488</v>
      </c>
      <c r="E1217" s="6" t="s">
        <v>15</v>
      </c>
      <c r="F1217" s="6" t="s">
        <v>59</v>
      </c>
      <c r="G1217" s="6" t="s">
        <v>60</v>
      </c>
      <c r="H1217" s="6" t="s">
        <v>22</v>
      </c>
      <c r="I1217" s="8">
        <v>0.7</v>
      </c>
      <c r="J1217" s="9">
        <v>2250</v>
      </c>
      <c r="K1217" s="10">
        <f t="shared" si="8"/>
        <v>1575</v>
      </c>
      <c r="L1217" s="10">
        <f t="shared" si="9"/>
        <v>630</v>
      </c>
      <c r="M1217" s="11">
        <v>0.4</v>
      </c>
      <c r="O1217" s="16"/>
      <c r="P1217" s="17"/>
      <c r="Q1217" s="12"/>
      <c r="R1217" s="13"/>
    </row>
    <row r="1218" spans="1:18" ht="15.75" customHeight="1" x14ac:dyDescent="0.35">
      <c r="A1218" s="1"/>
      <c r="B1218" s="6" t="s">
        <v>14</v>
      </c>
      <c r="C1218" s="6">
        <v>1185732</v>
      </c>
      <c r="D1218" s="7">
        <v>44518</v>
      </c>
      <c r="E1218" s="6" t="s">
        <v>15</v>
      </c>
      <c r="F1218" s="6" t="s">
        <v>59</v>
      </c>
      <c r="G1218" s="6" t="s">
        <v>60</v>
      </c>
      <c r="H1218" s="6" t="s">
        <v>17</v>
      </c>
      <c r="I1218" s="8">
        <v>0.65</v>
      </c>
      <c r="J1218" s="9">
        <v>3750</v>
      </c>
      <c r="K1218" s="10">
        <f t="shared" si="8"/>
        <v>2437.5</v>
      </c>
      <c r="L1218" s="10">
        <f t="shared" si="9"/>
        <v>853.125</v>
      </c>
      <c r="M1218" s="11">
        <v>0.35</v>
      </c>
      <c r="O1218" s="16"/>
      <c r="P1218" s="17"/>
      <c r="Q1218" s="12"/>
      <c r="R1218" s="13"/>
    </row>
    <row r="1219" spans="1:18" ht="15.75" customHeight="1" x14ac:dyDescent="0.35">
      <c r="A1219" s="1"/>
      <c r="B1219" s="6" t="s">
        <v>14</v>
      </c>
      <c r="C1219" s="6">
        <v>1185732</v>
      </c>
      <c r="D1219" s="7">
        <v>44518</v>
      </c>
      <c r="E1219" s="6" t="s">
        <v>15</v>
      </c>
      <c r="F1219" s="6" t="s">
        <v>59</v>
      </c>
      <c r="G1219" s="6" t="s">
        <v>60</v>
      </c>
      <c r="H1219" s="6" t="s">
        <v>18</v>
      </c>
      <c r="I1219" s="8">
        <v>0.55000000000000004</v>
      </c>
      <c r="J1219" s="9">
        <v>2000</v>
      </c>
      <c r="K1219" s="10">
        <f t="shared" si="8"/>
        <v>1100</v>
      </c>
      <c r="L1219" s="10">
        <f t="shared" si="9"/>
        <v>385</v>
      </c>
      <c r="M1219" s="11">
        <v>0.35</v>
      </c>
      <c r="O1219" s="16"/>
      <c r="P1219" s="17"/>
      <c r="Q1219" s="12"/>
      <c r="R1219" s="13"/>
    </row>
    <row r="1220" spans="1:18" ht="15.75" customHeight="1" x14ac:dyDescent="0.35">
      <c r="A1220" s="1"/>
      <c r="B1220" s="6" t="s">
        <v>14</v>
      </c>
      <c r="C1220" s="6">
        <v>1185732</v>
      </c>
      <c r="D1220" s="7">
        <v>44518</v>
      </c>
      <c r="E1220" s="6" t="s">
        <v>15</v>
      </c>
      <c r="F1220" s="6" t="s">
        <v>59</v>
      </c>
      <c r="G1220" s="6" t="s">
        <v>60</v>
      </c>
      <c r="H1220" s="6" t="s">
        <v>19</v>
      </c>
      <c r="I1220" s="8">
        <v>0.55000000000000004</v>
      </c>
      <c r="J1220" s="9">
        <v>1950</v>
      </c>
      <c r="K1220" s="10">
        <f t="shared" si="8"/>
        <v>1072.5</v>
      </c>
      <c r="L1220" s="10">
        <f t="shared" si="9"/>
        <v>428.99999999999994</v>
      </c>
      <c r="M1220" s="11">
        <v>0.39999999999999997</v>
      </c>
      <c r="O1220" s="16"/>
      <c r="P1220" s="17"/>
      <c r="Q1220" s="12"/>
      <c r="R1220" s="13"/>
    </row>
    <row r="1221" spans="1:18" ht="15.75" customHeight="1" x14ac:dyDescent="0.35">
      <c r="A1221" s="1"/>
      <c r="B1221" s="6" t="s">
        <v>14</v>
      </c>
      <c r="C1221" s="6">
        <v>1185732</v>
      </c>
      <c r="D1221" s="7">
        <v>44518</v>
      </c>
      <c r="E1221" s="6" t="s">
        <v>15</v>
      </c>
      <c r="F1221" s="6" t="s">
        <v>59</v>
      </c>
      <c r="G1221" s="6" t="s">
        <v>60</v>
      </c>
      <c r="H1221" s="6" t="s">
        <v>20</v>
      </c>
      <c r="I1221" s="8">
        <v>0.55000000000000004</v>
      </c>
      <c r="J1221" s="9">
        <v>1750</v>
      </c>
      <c r="K1221" s="10">
        <f t="shared" si="8"/>
        <v>962.50000000000011</v>
      </c>
      <c r="L1221" s="10">
        <f t="shared" si="9"/>
        <v>288.75</v>
      </c>
      <c r="M1221" s="11">
        <v>0.3</v>
      </c>
      <c r="O1221" s="16"/>
      <c r="P1221" s="17"/>
      <c r="Q1221" s="12"/>
      <c r="R1221" s="13"/>
    </row>
    <row r="1222" spans="1:18" ht="15.75" customHeight="1" x14ac:dyDescent="0.35">
      <c r="A1222" s="1"/>
      <c r="B1222" s="6" t="s">
        <v>14</v>
      </c>
      <c r="C1222" s="6">
        <v>1185732</v>
      </c>
      <c r="D1222" s="7">
        <v>44518</v>
      </c>
      <c r="E1222" s="6" t="s">
        <v>15</v>
      </c>
      <c r="F1222" s="6" t="s">
        <v>59</v>
      </c>
      <c r="G1222" s="6" t="s">
        <v>60</v>
      </c>
      <c r="H1222" s="6" t="s">
        <v>21</v>
      </c>
      <c r="I1222" s="8">
        <v>0.65</v>
      </c>
      <c r="J1222" s="9">
        <v>1500</v>
      </c>
      <c r="K1222" s="10">
        <f t="shared" si="8"/>
        <v>975</v>
      </c>
      <c r="L1222" s="10">
        <f t="shared" si="9"/>
        <v>243.75</v>
      </c>
      <c r="M1222" s="11">
        <v>0.25</v>
      </c>
      <c r="O1222" s="16"/>
      <c r="P1222" s="17"/>
      <c r="Q1222" s="12"/>
      <c r="R1222" s="13"/>
    </row>
    <row r="1223" spans="1:18" ht="15.75" customHeight="1" x14ac:dyDescent="0.35">
      <c r="A1223" s="1"/>
      <c r="B1223" s="6" t="s">
        <v>14</v>
      </c>
      <c r="C1223" s="6">
        <v>1185732</v>
      </c>
      <c r="D1223" s="7">
        <v>44518</v>
      </c>
      <c r="E1223" s="6" t="s">
        <v>15</v>
      </c>
      <c r="F1223" s="6" t="s">
        <v>59</v>
      </c>
      <c r="G1223" s="6" t="s">
        <v>60</v>
      </c>
      <c r="H1223" s="6" t="s">
        <v>22</v>
      </c>
      <c r="I1223" s="8">
        <v>0.7</v>
      </c>
      <c r="J1223" s="9">
        <v>2500</v>
      </c>
      <c r="K1223" s="10">
        <f t="shared" si="8"/>
        <v>1750</v>
      </c>
      <c r="L1223" s="10">
        <f t="shared" si="9"/>
        <v>700</v>
      </c>
      <c r="M1223" s="11">
        <v>0.4</v>
      </c>
      <c r="O1223" s="16"/>
      <c r="P1223" s="17"/>
      <c r="Q1223" s="12"/>
      <c r="R1223" s="13"/>
    </row>
    <row r="1224" spans="1:18" ht="15.75" customHeight="1" x14ac:dyDescent="0.35">
      <c r="A1224" s="1"/>
      <c r="B1224" s="6" t="s">
        <v>14</v>
      </c>
      <c r="C1224" s="6">
        <v>1185732</v>
      </c>
      <c r="D1224" s="7">
        <v>44547</v>
      </c>
      <c r="E1224" s="6" t="s">
        <v>15</v>
      </c>
      <c r="F1224" s="6" t="s">
        <v>59</v>
      </c>
      <c r="G1224" s="6" t="s">
        <v>60</v>
      </c>
      <c r="H1224" s="6" t="s">
        <v>17</v>
      </c>
      <c r="I1224" s="8">
        <v>0.65</v>
      </c>
      <c r="J1224" s="9">
        <v>4750</v>
      </c>
      <c r="K1224" s="10">
        <f t="shared" si="8"/>
        <v>3087.5</v>
      </c>
      <c r="L1224" s="10">
        <f t="shared" si="9"/>
        <v>1080.625</v>
      </c>
      <c r="M1224" s="11">
        <v>0.35</v>
      </c>
      <c r="O1224" s="16"/>
      <c r="P1224" s="17"/>
      <c r="Q1224" s="12"/>
      <c r="R1224" s="13"/>
    </row>
    <row r="1225" spans="1:18" ht="15.75" customHeight="1" x14ac:dyDescent="0.35">
      <c r="A1225" s="1"/>
      <c r="B1225" s="6" t="s">
        <v>14</v>
      </c>
      <c r="C1225" s="6">
        <v>1185732</v>
      </c>
      <c r="D1225" s="7">
        <v>44547</v>
      </c>
      <c r="E1225" s="6" t="s">
        <v>15</v>
      </c>
      <c r="F1225" s="6" t="s">
        <v>59</v>
      </c>
      <c r="G1225" s="6" t="s">
        <v>60</v>
      </c>
      <c r="H1225" s="6" t="s">
        <v>18</v>
      </c>
      <c r="I1225" s="8">
        <v>0.55000000000000004</v>
      </c>
      <c r="J1225" s="9">
        <v>2750</v>
      </c>
      <c r="K1225" s="10">
        <f t="shared" si="8"/>
        <v>1512.5000000000002</v>
      </c>
      <c r="L1225" s="10">
        <f t="shared" si="9"/>
        <v>529.375</v>
      </c>
      <c r="M1225" s="11">
        <v>0.35</v>
      </c>
      <c r="O1225" s="16"/>
      <c r="P1225" s="17"/>
      <c r="Q1225" s="12"/>
      <c r="R1225" s="13"/>
    </row>
    <row r="1226" spans="1:18" ht="15.75" customHeight="1" x14ac:dyDescent="0.35">
      <c r="A1226" s="1"/>
      <c r="B1226" s="6" t="s">
        <v>14</v>
      </c>
      <c r="C1226" s="6">
        <v>1185732</v>
      </c>
      <c r="D1226" s="7">
        <v>44547</v>
      </c>
      <c r="E1226" s="6" t="s">
        <v>15</v>
      </c>
      <c r="F1226" s="6" t="s">
        <v>59</v>
      </c>
      <c r="G1226" s="6" t="s">
        <v>60</v>
      </c>
      <c r="H1226" s="6" t="s">
        <v>19</v>
      </c>
      <c r="I1226" s="8">
        <v>0.55000000000000004</v>
      </c>
      <c r="J1226" s="9">
        <v>2500</v>
      </c>
      <c r="K1226" s="10">
        <f t="shared" si="8"/>
        <v>1375</v>
      </c>
      <c r="L1226" s="10">
        <f t="shared" si="9"/>
        <v>550</v>
      </c>
      <c r="M1226" s="11">
        <v>0.39999999999999997</v>
      </c>
      <c r="O1226" s="16"/>
      <c r="P1226" s="17"/>
      <c r="Q1226" s="12"/>
      <c r="R1226" s="13"/>
    </row>
    <row r="1227" spans="1:18" ht="15.75" customHeight="1" x14ac:dyDescent="0.35">
      <c r="A1227" s="1"/>
      <c r="B1227" s="6" t="s">
        <v>14</v>
      </c>
      <c r="C1227" s="6">
        <v>1185732</v>
      </c>
      <c r="D1227" s="7">
        <v>44547</v>
      </c>
      <c r="E1227" s="6" t="s">
        <v>15</v>
      </c>
      <c r="F1227" s="6" t="s">
        <v>59</v>
      </c>
      <c r="G1227" s="6" t="s">
        <v>60</v>
      </c>
      <c r="H1227" s="6" t="s">
        <v>20</v>
      </c>
      <c r="I1227" s="8">
        <v>0.55000000000000004</v>
      </c>
      <c r="J1227" s="9">
        <v>2000</v>
      </c>
      <c r="K1227" s="10">
        <f t="shared" si="8"/>
        <v>1100</v>
      </c>
      <c r="L1227" s="10">
        <f t="shared" si="9"/>
        <v>330</v>
      </c>
      <c r="M1227" s="11">
        <v>0.3</v>
      </c>
      <c r="O1227" s="16"/>
      <c r="P1227" s="17"/>
      <c r="Q1227" s="12"/>
      <c r="R1227" s="13"/>
    </row>
    <row r="1228" spans="1:18" ht="15.75" customHeight="1" x14ac:dyDescent="0.35">
      <c r="A1228" s="1"/>
      <c r="B1228" s="6" t="s">
        <v>14</v>
      </c>
      <c r="C1228" s="6">
        <v>1185732</v>
      </c>
      <c r="D1228" s="7">
        <v>44547</v>
      </c>
      <c r="E1228" s="6" t="s">
        <v>15</v>
      </c>
      <c r="F1228" s="6" t="s">
        <v>59</v>
      </c>
      <c r="G1228" s="6" t="s">
        <v>60</v>
      </c>
      <c r="H1228" s="6" t="s">
        <v>21</v>
      </c>
      <c r="I1228" s="8">
        <v>0.65</v>
      </c>
      <c r="J1228" s="9">
        <v>2000</v>
      </c>
      <c r="K1228" s="10">
        <f t="shared" si="8"/>
        <v>1300</v>
      </c>
      <c r="L1228" s="10">
        <f t="shared" si="9"/>
        <v>325</v>
      </c>
      <c r="M1228" s="11">
        <v>0.25</v>
      </c>
      <c r="O1228" s="16"/>
      <c r="P1228" s="17"/>
      <c r="Q1228" s="12"/>
      <c r="R1228" s="13"/>
    </row>
    <row r="1229" spans="1:18" ht="15.75" customHeight="1" x14ac:dyDescent="0.35">
      <c r="A1229" s="1"/>
      <c r="B1229" s="6" t="s">
        <v>14</v>
      </c>
      <c r="C1229" s="6">
        <v>1185732</v>
      </c>
      <c r="D1229" s="7">
        <v>44547</v>
      </c>
      <c r="E1229" s="6" t="s">
        <v>15</v>
      </c>
      <c r="F1229" s="6" t="s">
        <v>59</v>
      </c>
      <c r="G1229" s="6" t="s">
        <v>60</v>
      </c>
      <c r="H1229" s="6" t="s">
        <v>22</v>
      </c>
      <c r="I1229" s="8">
        <v>0.7</v>
      </c>
      <c r="J1229" s="9">
        <v>3000</v>
      </c>
      <c r="K1229" s="10">
        <f t="shared" si="8"/>
        <v>2100</v>
      </c>
      <c r="L1229" s="10">
        <f t="shared" si="9"/>
        <v>840</v>
      </c>
      <c r="M1229" s="11">
        <v>0.4</v>
      </c>
      <c r="O1229" s="16"/>
      <c r="P1229" s="17"/>
      <c r="Q1229" s="12"/>
      <c r="R1229" s="13"/>
    </row>
    <row r="1230" spans="1:18" ht="15.75" customHeight="1" x14ac:dyDescent="0.35">
      <c r="A1230" s="1" t="s">
        <v>39</v>
      </c>
      <c r="B1230" s="6" t="s">
        <v>27</v>
      </c>
      <c r="C1230" s="6">
        <v>1128299</v>
      </c>
      <c r="D1230" s="7">
        <v>44206</v>
      </c>
      <c r="E1230" s="6" t="s">
        <v>28</v>
      </c>
      <c r="F1230" s="6" t="s">
        <v>61</v>
      </c>
      <c r="G1230" s="6" t="s">
        <v>62</v>
      </c>
      <c r="H1230" s="6" t="s">
        <v>17</v>
      </c>
      <c r="I1230" s="8">
        <v>0.35000000000000003</v>
      </c>
      <c r="J1230" s="9">
        <v>3750</v>
      </c>
      <c r="K1230" s="10">
        <f t="shared" si="8"/>
        <v>1312.5000000000002</v>
      </c>
      <c r="L1230" s="10">
        <f t="shared" si="9"/>
        <v>328.12500000000006</v>
      </c>
      <c r="M1230" s="11">
        <v>0.25</v>
      </c>
      <c r="O1230" s="16"/>
      <c r="P1230" s="17"/>
      <c r="Q1230" s="12"/>
      <c r="R1230" s="13"/>
    </row>
    <row r="1231" spans="1:18" ht="15.75" customHeight="1" x14ac:dyDescent="0.35">
      <c r="A1231" s="1"/>
      <c r="B1231" s="6" t="s">
        <v>27</v>
      </c>
      <c r="C1231" s="6">
        <v>1128299</v>
      </c>
      <c r="D1231" s="7">
        <v>44206</v>
      </c>
      <c r="E1231" s="6" t="s">
        <v>28</v>
      </c>
      <c r="F1231" s="6" t="s">
        <v>61</v>
      </c>
      <c r="G1231" s="6" t="s">
        <v>62</v>
      </c>
      <c r="H1231" s="6" t="s">
        <v>18</v>
      </c>
      <c r="I1231" s="8">
        <v>0.45</v>
      </c>
      <c r="J1231" s="9">
        <v>3750</v>
      </c>
      <c r="K1231" s="10">
        <f t="shared" si="8"/>
        <v>1687.5</v>
      </c>
      <c r="L1231" s="10">
        <f t="shared" si="9"/>
        <v>337.5</v>
      </c>
      <c r="M1231" s="11">
        <v>0.2</v>
      </c>
      <c r="O1231" s="16"/>
      <c r="P1231" s="17"/>
      <c r="Q1231" s="12"/>
      <c r="R1231" s="13"/>
    </row>
    <row r="1232" spans="1:18" ht="15.75" customHeight="1" x14ac:dyDescent="0.35">
      <c r="A1232" s="1"/>
      <c r="B1232" s="6" t="s">
        <v>27</v>
      </c>
      <c r="C1232" s="6">
        <v>1128299</v>
      </c>
      <c r="D1232" s="7">
        <v>44206</v>
      </c>
      <c r="E1232" s="6" t="s">
        <v>28</v>
      </c>
      <c r="F1232" s="6" t="s">
        <v>61</v>
      </c>
      <c r="G1232" s="6" t="s">
        <v>62</v>
      </c>
      <c r="H1232" s="6" t="s">
        <v>19</v>
      </c>
      <c r="I1232" s="8">
        <v>0.45</v>
      </c>
      <c r="J1232" s="9">
        <v>3750</v>
      </c>
      <c r="K1232" s="10">
        <f t="shared" si="8"/>
        <v>1687.5</v>
      </c>
      <c r="L1232" s="10">
        <f t="shared" si="9"/>
        <v>421.875</v>
      </c>
      <c r="M1232" s="11">
        <v>0.25</v>
      </c>
      <c r="O1232" s="16"/>
      <c r="P1232" s="17"/>
      <c r="Q1232" s="12"/>
      <c r="R1232" s="13"/>
    </row>
    <row r="1233" spans="1:18" ht="15.75" customHeight="1" x14ac:dyDescent="0.35">
      <c r="A1233" s="1"/>
      <c r="B1233" s="6" t="s">
        <v>27</v>
      </c>
      <c r="C1233" s="6">
        <v>1128299</v>
      </c>
      <c r="D1233" s="7">
        <v>44206</v>
      </c>
      <c r="E1233" s="6" t="s">
        <v>28</v>
      </c>
      <c r="F1233" s="6" t="s">
        <v>61</v>
      </c>
      <c r="G1233" s="6" t="s">
        <v>62</v>
      </c>
      <c r="H1233" s="6" t="s">
        <v>20</v>
      </c>
      <c r="I1233" s="8">
        <v>0.45</v>
      </c>
      <c r="J1233" s="9">
        <v>2250</v>
      </c>
      <c r="K1233" s="10">
        <f t="shared" si="8"/>
        <v>1012.5</v>
      </c>
      <c r="L1233" s="10">
        <f t="shared" si="9"/>
        <v>253.125</v>
      </c>
      <c r="M1233" s="11">
        <v>0.25</v>
      </c>
      <c r="O1233" s="16"/>
      <c r="P1233" s="17"/>
      <c r="Q1233" s="12"/>
      <c r="R1233" s="13"/>
    </row>
    <row r="1234" spans="1:18" ht="15.75" customHeight="1" x14ac:dyDescent="0.35">
      <c r="A1234" s="1"/>
      <c r="B1234" s="6" t="s">
        <v>27</v>
      </c>
      <c r="C1234" s="6">
        <v>1128299</v>
      </c>
      <c r="D1234" s="7">
        <v>44206</v>
      </c>
      <c r="E1234" s="6" t="s">
        <v>28</v>
      </c>
      <c r="F1234" s="6" t="s">
        <v>61</v>
      </c>
      <c r="G1234" s="6" t="s">
        <v>62</v>
      </c>
      <c r="H1234" s="6" t="s">
        <v>21</v>
      </c>
      <c r="I1234" s="8">
        <v>0.5</v>
      </c>
      <c r="J1234" s="9">
        <v>1750</v>
      </c>
      <c r="K1234" s="10">
        <f t="shared" si="8"/>
        <v>875</v>
      </c>
      <c r="L1234" s="10">
        <f t="shared" si="9"/>
        <v>131.25</v>
      </c>
      <c r="M1234" s="11">
        <v>0.15</v>
      </c>
      <c r="O1234" s="16"/>
      <c r="P1234" s="17"/>
      <c r="Q1234" s="12"/>
      <c r="R1234" s="13"/>
    </row>
    <row r="1235" spans="1:18" ht="15.75" customHeight="1" x14ac:dyDescent="0.35">
      <c r="A1235" s="1"/>
      <c r="B1235" s="6" t="s">
        <v>27</v>
      </c>
      <c r="C1235" s="6">
        <v>1128299</v>
      </c>
      <c r="D1235" s="7">
        <v>44206</v>
      </c>
      <c r="E1235" s="6" t="s">
        <v>28</v>
      </c>
      <c r="F1235" s="6" t="s">
        <v>61</v>
      </c>
      <c r="G1235" s="6" t="s">
        <v>62</v>
      </c>
      <c r="H1235" s="6" t="s">
        <v>22</v>
      </c>
      <c r="I1235" s="8">
        <v>0.45</v>
      </c>
      <c r="J1235" s="9">
        <v>4250</v>
      </c>
      <c r="K1235" s="10">
        <f t="shared" si="8"/>
        <v>1912.5</v>
      </c>
      <c r="L1235" s="10">
        <f t="shared" si="9"/>
        <v>765</v>
      </c>
      <c r="M1235" s="11">
        <v>0.4</v>
      </c>
      <c r="O1235" s="16"/>
      <c r="P1235" s="17"/>
      <c r="Q1235" s="12"/>
      <c r="R1235" s="13"/>
    </row>
    <row r="1236" spans="1:18" ht="15.75" customHeight="1" x14ac:dyDescent="0.35">
      <c r="A1236" s="1"/>
      <c r="B1236" s="6" t="s">
        <v>27</v>
      </c>
      <c r="C1236" s="6">
        <v>1128299</v>
      </c>
      <c r="D1236" s="7">
        <v>44237</v>
      </c>
      <c r="E1236" s="6" t="s">
        <v>28</v>
      </c>
      <c r="F1236" s="6" t="s">
        <v>61</v>
      </c>
      <c r="G1236" s="6" t="s">
        <v>62</v>
      </c>
      <c r="H1236" s="6" t="s">
        <v>17</v>
      </c>
      <c r="I1236" s="8">
        <v>0.35000000000000003</v>
      </c>
      <c r="J1236" s="9">
        <v>4750</v>
      </c>
      <c r="K1236" s="10">
        <f t="shared" si="8"/>
        <v>1662.5000000000002</v>
      </c>
      <c r="L1236" s="10">
        <f t="shared" si="9"/>
        <v>415.62500000000006</v>
      </c>
      <c r="M1236" s="11">
        <v>0.25</v>
      </c>
      <c r="O1236" s="16"/>
      <c r="P1236" s="17"/>
      <c r="Q1236" s="12"/>
      <c r="R1236" s="13"/>
    </row>
    <row r="1237" spans="1:18" ht="15.75" customHeight="1" x14ac:dyDescent="0.35">
      <c r="A1237" s="1"/>
      <c r="B1237" s="6" t="s">
        <v>27</v>
      </c>
      <c r="C1237" s="6">
        <v>1128299</v>
      </c>
      <c r="D1237" s="7">
        <v>44237</v>
      </c>
      <c r="E1237" s="6" t="s">
        <v>28</v>
      </c>
      <c r="F1237" s="6" t="s">
        <v>61</v>
      </c>
      <c r="G1237" s="6" t="s">
        <v>62</v>
      </c>
      <c r="H1237" s="6" t="s">
        <v>18</v>
      </c>
      <c r="I1237" s="8">
        <v>0.45</v>
      </c>
      <c r="J1237" s="9">
        <v>3750</v>
      </c>
      <c r="K1237" s="10">
        <f t="shared" si="8"/>
        <v>1687.5</v>
      </c>
      <c r="L1237" s="10">
        <f t="shared" si="9"/>
        <v>337.5</v>
      </c>
      <c r="M1237" s="11">
        <v>0.2</v>
      </c>
      <c r="O1237" s="16"/>
      <c r="P1237" s="17"/>
      <c r="Q1237" s="12"/>
      <c r="R1237" s="13"/>
    </row>
    <row r="1238" spans="1:18" ht="15.75" customHeight="1" x14ac:dyDescent="0.35">
      <c r="A1238" s="1"/>
      <c r="B1238" s="6" t="s">
        <v>27</v>
      </c>
      <c r="C1238" s="6">
        <v>1128299</v>
      </c>
      <c r="D1238" s="7">
        <v>44237</v>
      </c>
      <c r="E1238" s="6" t="s">
        <v>28</v>
      </c>
      <c r="F1238" s="6" t="s">
        <v>61</v>
      </c>
      <c r="G1238" s="6" t="s">
        <v>62</v>
      </c>
      <c r="H1238" s="6" t="s">
        <v>19</v>
      </c>
      <c r="I1238" s="8">
        <v>0.45</v>
      </c>
      <c r="J1238" s="9">
        <v>3750</v>
      </c>
      <c r="K1238" s="10">
        <f t="shared" si="8"/>
        <v>1687.5</v>
      </c>
      <c r="L1238" s="10">
        <f t="shared" si="9"/>
        <v>421.875</v>
      </c>
      <c r="M1238" s="11">
        <v>0.25</v>
      </c>
      <c r="O1238" s="16"/>
      <c r="P1238" s="17"/>
      <c r="Q1238" s="12"/>
      <c r="R1238" s="13"/>
    </row>
    <row r="1239" spans="1:18" ht="15.75" customHeight="1" x14ac:dyDescent="0.35">
      <c r="A1239" s="1"/>
      <c r="B1239" s="6" t="s">
        <v>27</v>
      </c>
      <c r="C1239" s="6">
        <v>1128299</v>
      </c>
      <c r="D1239" s="7">
        <v>44237</v>
      </c>
      <c r="E1239" s="6" t="s">
        <v>28</v>
      </c>
      <c r="F1239" s="6" t="s">
        <v>61</v>
      </c>
      <c r="G1239" s="6" t="s">
        <v>62</v>
      </c>
      <c r="H1239" s="6" t="s">
        <v>20</v>
      </c>
      <c r="I1239" s="8">
        <v>0.45</v>
      </c>
      <c r="J1239" s="9">
        <v>2250</v>
      </c>
      <c r="K1239" s="10">
        <f t="shared" si="8"/>
        <v>1012.5</v>
      </c>
      <c r="L1239" s="10">
        <f t="shared" si="9"/>
        <v>253.125</v>
      </c>
      <c r="M1239" s="11">
        <v>0.25</v>
      </c>
      <c r="O1239" s="16"/>
      <c r="P1239" s="17"/>
      <c r="Q1239" s="12"/>
      <c r="R1239" s="13"/>
    </row>
    <row r="1240" spans="1:18" ht="15.75" customHeight="1" x14ac:dyDescent="0.35">
      <c r="A1240" s="1"/>
      <c r="B1240" s="6" t="s">
        <v>27</v>
      </c>
      <c r="C1240" s="6">
        <v>1128299</v>
      </c>
      <c r="D1240" s="7">
        <v>44237</v>
      </c>
      <c r="E1240" s="6" t="s">
        <v>28</v>
      </c>
      <c r="F1240" s="6" t="s">
        <v>61</v>
      </c>
      <c r="G1240" s="6" t="s">
        <v>62</v>
      </c>
      <c r="H1240" s="6" t="s">
        <v>21</v>
      </c>
      <c r="I1240" s="8">
        <v>0.5</v>
      </c>
      <c r="J1240" s="9">
        <v>1500</v>
      </c>
      <c r="K1240" s="10">
        <f t="shared" si="8"/>
        <v>750</v>
      </c>
      <c r="L1240" s="10">
        <f t="shared" si="9"/>
        <v>112.5</v>
      </c>
      <c r="M1240" s="11">
        <v>0.15</v>
      </c>
      <c r="O1240" s="16"/>
      <c r="P1240" s="17"/>
      <c r="Q1240" s="12"/>
      <c r="R1240" s="13"/>
    </row>
    <row r="1241" spans="1:18" ht="15.75" customHeight="1" x14ac:dyDescent="0.35">
      <c r="A1241" s="1"/>
      <c r="B1241" s="6" t="s">
        <v>27</v>
      </c>
      <c r="C1241" s="6">
        <v>1128299</v>
      </c>
      <c r="D1241" s="7">
        <v>44237</v>
      </c>
      <c r="E1241" s="6" t="s">
        <v>28</v>
      </c>
      <c r="F1241" s="6" t="s">
        <v>61</v>
      </c>
      <c r="G1241" s="6" t="s">
        <v>62</v>
      </c>
      <c r="H1241" s="6" t="s">
        <v>22</v>
      </c>
      <c r="I1241" s="8">
        <v>0.45</v>
      </c>
      <c r="J1241" s="9">
        <v>3500</v>
      </c>
      <c r="K1241" s="10">
        <f t="shared" si="8"/>
        <v>1575</v>
      </c>
      <c r="L1241" s="10">
        <f t="shared" si="9"/>
        <v>630</v>
      </c>
      <c r="M1241" s="11">
        <v>0.4</v>
      </c>
      <c r="O1241" s="16"/>
      <c r="P1241" s="17"/>
      <c r="Q1241" s="12"/>
      <c r="R1241" s="13"/>
    </row>
    <row r="1242" spans="1:18" ht="15.75" customHeight="1" x14ac:dyDescent="0.35">
      <c r="A1242" s="1"/>
      <c r="B1242" s="6" t="s">
        <v>27</v>
      </c>
      <c r="C1242" s="6">
        <v>1128299</v>
      </c>
      <c r="D1242" s="7">
        <v>44264</v>
      </c>
      <c r="E1242" s="6" t="s">
        <v>28</v>
      </c>
      <c r="F1242" s="6" t="s">
        <v>61</v>
      </c>
      <c r="G1242" s="6" t="s">
        <v>62</v>
      </c>
      <c r="H1242" s="6" t="s">
        <v>17</v>
      </c>
      <c r="I1242" s="8">
        <v>0.45</v>
      </c>
      <c r="J1242" s="9">
        <v>5000</v>
      </c>
      <c r="K1242" s="10">
        <f t="shared" si="8"/>
        <v>2250</v>
      </c>
      <c r="L1242" s="10">
        <f t="shared" si="9"/>
        <v>562.5</v>
      </c>
      <c r="M1242" s="11">
        <v>0.25</v>
      </c>
      <c r="O1242" s="16"/>
      <c r="P1242" s="17"/>
      <c r="Q1242" s="12"/>
      <c r="R1242" s="13"/>
    </row>
    <row r="1243" spans="1:18" ht="15.75" customHeight="1" x14ac:dyDescent="0.35">
      <c r="A1243" s="1"/>
      <c r="B1243" s="6" t="s">
        <v>27</v>
      </c>
      <c r="C1243" s="6">
        <v>1128299</v>
      </c>
      <c r="D1243" s="7">
        <v>44264</v>
      </c>
      <c r="E1243" s="6" t="s">
        <v>28</v>
      </c>
      <c r="F1243" s="6" t="s">
        <v>61</v>
      </c>
      <c r="G1243" s="6" t="s">
        <v>62</v>
      </c>
      <c r="H1243" s="6" t="s">
        <v>18</v>
      </c>
      <c r="I1243" s="8">
        <v>0.54999999999999993</v>
      </c>
      <c r="J1243" s="9">
        <v>3500</v>
      </c>
      <c r="K1243" s="10">
        <f t="shared" si="8"/>
        <v>1924.9999999999998</v>
      </c>
      <c r="L1243" s="10">
        <f t="shared" si="9"/>
        <v>385</v>
      </c>
      <c r="M1243" s="11">
        <v>0.2</v>
      </c>
      <c r="O1243" s="16"/>
      <c r="P1243" s="17"/>
      <c r="Q1243" s="12"/>
      <c r="R1243" s="13"/>
    </row>
    <row r="1244" spans="1:18" ht="15.75" customHeight="1" x14ac:dyDescent="0.35">
      <c r="A1244" s="1"/>
      <c r="B1244" s="6" t="s">
        <v>27</v>
      </c>
      <c r="C1244" s="6">
        <v>1128299</v>
      </c>
      <c r="D1244" s="7">
        <v>44264</v>
      </c>
      <c r="E1244" s="6" t="s">
        <v>28</v>
      </c>
      <c r="F1244" s="6" t="s">
        <v>61</v>
      </c>
      <c r="G1244" s="6" t="s">
        <v>62</v>
      </c>
      <c r="H1244" s="6" t="s">
        <v>19</v>
      </c>
      <c r="I1244" s="8">
        <v>0.59999999999999987</v>
      </c>
      <c r="J1244" s="9">
        <v>3750</v>
      </c>
      <c r="K1244" s="10">
        <f t="shared" si="8"/>
        <v>2249.9999999999995</v>
      </c>
      <c r="L1244" s="10">
        <f t="shared" si="9"/>
        <v>562.49999999999989</v>
      </c>
      <c r="M1244" s="11">
        <v>0.25</v>
      </c>
      <c r="O1244" s="16"/>
      <c r="P1244" s="17"/>
      <c r="Q1244" s="12"/>
      <c r="R1244" s="13"/>
    </row>
    <row r="1245" spans="1:18" ht="15.75" customHeight="1" x14ac:dyDescent="0.35">
      <c r="A1245" s="1"/>
      <c r="B1245" s="6" t="s">
        <v>27</v>
      </c>
      <c r="C1245" s="6">
        <v>1128299</v>
      </c>
      <c r="D1245" s="7">
        <v>44264</v>
      </c>
      <c r="E1245" s="6" t="s">
        <v>28</v>
      </c>
      <c r="F1245" s="6" t="s">
        <v>61</v>
      </c>
      <c r="G1245" s="6" t="s">
        <v>62</v>
      </c>
      <c r="H1245" s="6" t="s">
        <v>20</v>
      </c>
      <c r="I1245" s="8">
        <v>0.54999999999999993</v>
      </c>
      <c r="J1245" s="9">
        <v>2750</v>
      </c>
      <c r="K1245" s="10">
        <f t="shared" si="8"/>
        <v>1512.4999999999998</v>
      </c>
      <c r="L1245" s="10">
        <f t="shared" si="9"/>
        <v>378.12499999999994</v>
      </c>
      <c r="M1245" s="11">
        <v>0.25</v>
      </c>
      <c r="O1245" s="16"/>
      <c r="P1245" s="17"/>
      <c r="Q1245" s="12"/>
      <c r="R1245" s="13"/>
    </row>
    <row r="1246" spans="1:18" ht="15.75" customHeight="1" x14ac:dyDescent="0.35">
      <c r="A1246" s="1"/>
      <c r="B1246" s="6" t="s">
        <v>27</v>
      </c>
      <c r="C1246" s="6">
        <v>1128299</v>
      </c>
      <c r="D1246" s="7">
        <v>44264</v>
      </c>
      <c r="E1246" s="6" t="s">
        <v>28</v>
      </c>
      <c r="F1246" s="6" t="s">
        <v>61</v>
      </c>
      <c r="G1246" s="6" t="s">
        <v>62</v>
      </c>
      <c r="H1246" s="6" t="s">
        <v>21</v>
      </c>
      <c r="I1246" s="8">
        <v>0.6</v>
      </c>
      <c r="J1246" s="9">
        <v>1250</v>
      </c>
      <c r="K1246" s="10">
        <f t="shared" si="8"/>
        <v>750</v>
      </c>
      <c r="L1246" s="10">
        <f t="shared" si="9"/>
        <v>112.5</v>
      </c>
      <c r="M1246" s="11">
        <v>0.15</v>
      </c>
      <c r="O1246" s="16"/>
      <c r="P1246" s="17"/>
      <c r="Q1246" s="12"/>
      <c r="R1246" s="13"/>
    </row>
    <row r="1247" spans="1:18" ht="15.75" customHeight="1" x14ac:dyDescent="0.35">
      <c r="A1247" s="1"/>
      <c r="B1247" s="6" t="s">
        <v>27</v>
      </c>
      <c r="C1247" s="6">
        <v>1128299</v>
      </c>
      <c r="D1247" s="7">
        <v>44264</v>
      </c>
      <c r="E1247" s="6" t="s">
        <v>28</v>
      </c>
      <c r="F1247" s="6" t="s">
        <v>61</v>
      </c>
      <c r="G1247" s="6" t="s">
        <v>62</v>
      </c>
      <c r="H1247" s="6" t="s">
        <v>22</v>
      </c>
      <c r="I1247" s="8">
        <v>0.54999999999999993</v>
      </c>
      <c r="J1247" s="9">
        <v>3250</v>
      </c>
      <c r="K1247" s="10">
        <f t="shared" si="8"/>
        <v>1787.4999999999998</v>
      </c>
      <c r="L1247" s="10">
        <f t="shared" si="9"/>
        <v>715</v>
      </c>
      <c r="M1247" s="11">
        <v>0.4</v>
      </c>
      <c r="O1247" s="16"/>
      <c r="P1247" s="17"/>
      <c r="Q1247" s="12"/>
      <c r="R1247" s="13"/>
    </row>
    <row r="1248" spans="1:18" ht="15.75" customHeight="1" x14ac:dyDescent="0.35">
      <c r="A1248" s="1"/>
      <c r="B1248" s="6" t="s">
        <v>27</v>
      </c>
      <c r="C1248" s="6">
        <v>1128299</v>
      </c>
      <c r="D1248" s="7">
        <v>44296</v>
      </c>
      <c r="E1248" s="6" t="s">
        <v>28</v>
      </c>
      <c r="F1248" s="6" t="s">
        <v>61</v>
      </c>
      <c r="G1248" s="6" t="s">
        <v>62</v>
      </c>
      <c r="H1248" s="6" t="s">
        <v>17</v>
      </c>
      <c r="I1248" s="8">
        <v>0.6</v>
      </c>
      <c r="J1248" s="9">
        <v>5000</v>
      </c>
      <c r="K1248" s="10">
        <f t="shared" si="8"/>
        <v>3000</v>
      </c>
      <c r="L1248" s="10">
        <f t="shared" si="9"/>
        <v>750</v>
      </c>
      <c r="M1248" s="11">
        <v>0.25</v>
      </c>
      <c r="O1248" s="16"/>
      <c r="P1248" s="17"/>
      <c r="Q1248" s="12"/>
      <c r="R1248" s="13"/>
    </row>
    <row r="1249" spans="1:18" ht="15.75" customHeight="1" x14ac:dyDescent="0.35">
      <c r="A1249" s="1"/>
      <c r="B1249" s="6" t="s">
        <v>27</v>
      </c>
      <c r="C1249" s="6">
        <v>1128299</v>
      </c>
      <c r="D1249" s="7">
        <v>44296</v>
      </c>
      <c r="E1249" s="6" t="s">
        <v>28</v>
      </c>
      <c r="F1249" s="6" t="s">
        <v>61</v>
      </c>
      <c r="G1249" s="6" t="s">
        <v>62</v>
      </c>
      <c r="H1249" s="6" t="s">
        <v>18</v>
      </c>
      <c r="I1249" s="8">
        <v>0.65</v>
      </c>
      <c r="J1249" s="9">
        <v>3000</v>
      </c>
      <c r="K1249" s="10">
        <f t="shared" si="8"/>
        <v>1950</v>
      </c>
      <c r="L1249" s="10">
        <f t="shared" si="9"/>
        <v>390</v>
      </c>
      <c r="M1249" s="11">
        <v>0.2</v>
      </c>
      <c r="O1249" s="16"/>
      <c r="P1249" s="17"/>
      <c r="Q1249" s="12"/>
      <c r="R1249" s="13"/>
    </row>
    <row r="1250" spans="1:18" ht="15.75" customHeight="1" x14ac:dyDescent="0.35">
      <c r="A1250" s="1"/>
      <c r="B1250" s="6" t="s">
        <v>27</v>
      </c>
      <c r="C1250" s="6">
        <v>1128299</v>
      </c>
      <c r="D1250" s="7">
        <v>44296</v>
      </c>
      <c r="E1250" s="6" t="s">
        <v>28</v>
      </c>
      <c r="F1250" s="6" t="s">
        <v>61</v>
      </c>
      <c r="G1250" s="6" t="s">
        <v>62</v>
      </c>
      <c r="H1250" s="6" t="s">
        <v>19</v>
      </c>
      <c r="I1250" s="8">
        <v>0.65</v>
      </c>
      <c r="J1250" s="9">
        <v>3500</v>
      </c>
      <c r="K1250" s="10">
        <f t="shared" si="8"/>
        <v>2275</v>
      </c>
      <c r="L1250" s="10">
        <f t="shared" si="9"/>
        <v>568.75</v>
      </c>
      <c r="M1250" s="11">
        <v>0.25</v>
      </c>
      <c r="O1250" s="16"/>
      <c r="P1250" s="17"/>
      <c r="Q1250" s="12"/>
      <c r="R1250" s="13"/>
    </row>
    <row r="1251" spans="1:18" ht="15.75" customHeight="1" x14ac:dyDescent="0.35">
      <c r="A1251" s="1"/>
      <c r="B1251" s="6" t="s">
        <v>27</v>
      </c>
      <c r="C1251" s="6">
        <v>1128299</v>
      </c>
      <c r="D1251" s="7">
        <v>44296</v>
      </c>
      <c r="E1251" s="6" t="s">
        <v>28</v>
      </c>
      <c r="F1251" s="6" t="s">
        <v>61</v>
      </c>
      <c r="G1251" s="6" t="s">
        <v>62</v>
      </c>
      <c r="H1251" s="6" t="s">
        <v>20</v>
      </c>
      <c r="I1251" s="8">
        <v>0.5</v>
      </c>
      <c r="J1251" s="9">
        <v>2500</v>
      </c>
      <c r="K1251" s="10">
        <f t="shared" si="8"/>
        <v>1250</v>
      </c>
      <c r="L1251" s="10">
        <f t="shared" si="9"/>
        <v>312.5</v>
      </c>
      <c r="M1251" s="11">
        <v>0.25</v>
      </c>
      <c r="O1251" s="16"/>
      <c r="P1251" s="17"/>
      <c r="Q1251" s="12"/>
      <c r="R1251" s="13"/>
    </row>
    <row r="1252" spans="1:18" ht="15.75" customHeight="1" x14ac:dyDescent="0.35">
      <c r="A1252" s="1"/>
      <c r="B1252" s="6" t="s">
        <v>27</v>
      </c>
      <c r="C1252" s="6">
        <v>1128299</v>
      </c>
      <c r="D1252" s="7">
        <v>44296</v>
      </c>
      <c r="E1252" s="6" t="s">
        <v>28</v>
      </c>
      <c r="F1252" s="6" t="s">
        <v>61</v>
      </c>
      <c r="G1252" s="6" t="s">
        <v>62</v>
      </c>
      <c r="H1252" s="6" t="s">
        <v>21</v>
      </c>
      <c r="I1252" s="8">
        <v>0.55000000000000004</v>
      </c>
      <c r="J1252" s="9">
        <v>1500</v>
      </c>
      <c r="K1252" s="10">
        <f t="shared" si="8"/>
        <v>825.00000000000011</v>
      </c>
      <c r="L1252" s="10">
        <f t="shared" si="9"/>
        <v>123.75000000000001</v>
      </c>
      <c r="M1252" s="11">
        <v>0.15</v>
      </c>
      <c r="O1252" s="16"/>
      <c r="P1252" s="17"/>
      <c r="Q1252" s="12"/>
      <c r="R1252" s="13"/>
    </row>
    <row r="1253" spans="1:18" ht="15.75" customHeight="1" x14ac:dyDescent="0.35">
      <c r="A1253" s="1"/>
      <c r="B1253" s="6" t="s">
        <v>27</v>
      </c>
      <c r="C1253" s="6">
        <v>1128299</v>
      </c>
      <c r="D1253" s="7">
        <v>44296</v>
      </c>
      <c r="E1253" s="6" t="s">
        <v>28</v>
      </c>
      <c r="F1253" s="6" t="s">
        <v>61</v>
      </c>
      <c r="G1253" s="6" t="s">
        <v>62</v>
      </c>
      <c r="H1253" s="6" t="s">
        <v>22</v>
      </c>
      <c r="I1253" s="8">
        <v>0.70000000000000007</v>
      </c>
      <c r="J1253" s="9">
        <v>3250</v>
      </c>
      <c r="K1253" s="10">
        <f t="shared" si="8"/>
        <v>2275</v>
      </c>
      <c r="L1253" s="10">
        <f t="shared" si="9"/>
        <v>910</v>
      </c>
      <c r="M1253" s="11">
        <v>0.4</v>
      </c>
      <c r="O1253" s="16"/>
      <c r="P1253" s="17"/>
      <c r="Q1253" s="12"/>
      <c r="R1253" s="13"/>
    </row>
    <row r="1254" spans="1:18" ht="15.75" customHeight="1" x14ac:dyDescent="0.35">
      <c r="A1254" s="1"/>
      <c r="B1254" s="6" t="s">
        <v>27</v>
      </c>
      <c r="C1254" s="6">
        <v>1128299</v>
      </c>
      <c r="D1254" s="7">
        <v>44327</v>
      </c>
      <c r="E1254" s="6" t="s">
        <v>28</v>
      </c>
      <c r="F1254" s="6" t="s">
        <v>61</v>
      </c>
      <c r="G1254" s="6" t="s">
        <v>62</v>
      </c>
      <c r="H1254" s="6" t="s">
        <v>17</v>
      </c>
      <c r="I1254" s="8">
        <v>0.54999999999999993</v>
      </c>
      <c r="J1254" s="9">
        <v>5250</v>
      </c>
      <c r="K1254" s="10">
        <f t="shared" si="8"/>
        <v>2887.4999999999995</v>
      </c>
      <c r="L1254" s="10">
        <f t="shared" si="9"/>
        <v>721.87499999999989</v>
      </c>
      <c r="M1254" s="11">
        <v>0.25</v>
      </c>
      <c r="O1254" s="16"/>
      <c r="P1254" s="17"/>
      <c r="Q1254" s="12"/>
      <c r="R1254" s="13"/>
    </row>
    <row r="1255" spans="1:18" ht="15.75" customHeight="1" x14ac:dyDescent="0.35">
      <c r="A1255" s="1"/>
      <c r="B1255" s="6" t="s">
        <v>27</v>
      </c>
      <c r="C1255" s="6">
        <v>1128299</v>
      </c>
      <c r="D1255" s="7">
        <v>44327</v>
      </c>
      <c r="E1255" s="6" t="s">
        <v>28</v>
      </c>
      <c r="F1255" s="6" t="s">
        <v>61</v>
      </c>
      <c r="G1255" s="6" t="s">
        <v>62</v>
      </c>
      <c r="H1255" s="6" t="s">
        <v>18</v>
      </c>
      <c r="I1255" s="8">
        <v>0.6</v>
      </c>
      <c r="J1255" s="9">
        <v>3750</v>
      </c>
      <c r="K1255" s="10">
        <f t="shared" si="8"/>
        <v>2250</v>
      </c>
      <c r="L1255" s="10">
        <f t="shared" si="9"/>
        <v>450</v>
      </c>
      <c r="M1255" s="11">
        <v>0.2</v>
      </c>
      <c r="O1255" s="16"/>
      <c r="P1255" s="17"/>
      <c r="Q1255" s="12"/>
      <c r="R1255" s="13"/>
    </row>
    <row r="1256" spans="1:18" ht="15.75" customHeight="1" x14ac:dyDescent="0.35">
      <c r="A1256" s="1"/>
      <c r="B1256" s="6" t="s">
        <v>27</v>
      </c>
      <c r="C1256" s="6">
        <v>1128299</v>
      </c>
      <c r="D1256" s="7">
        <v>44327</v>
      </c>
      <c r="E1256" s="6" t="s">
        <v>28</v>
      </c>
      <c r="F1256" s="6" t="s">
        <v>61</v>
      </c>
      <c r="G1256" s="6" t="s">
        <v>62</v>
      </c>
      <c r="H1256" s="6" t="s">
        <v>19</v>
      </c>
      <c r="I1256" s="8">
        <v>0.6</v>
      </c>
      <c r="J1256" s="9">
        <v>3750</v>
      </c>
      <c r="K1256" s="10">
        <f t="shared" si="8"/>
        <v>2250</v>
      </c>
      <c r="L1256" s="10">
        <f t="shared" si="9"/>
        <v>562.5</v>
      </c>
      <c r="M1256" s="11">
        <v>0.25</v>
      </c>
      <c r="O1256" s="16"/>
      <c r="P1256" s="17"/>
      <c r="Q1256" s="12"/>
      <c r="R1256" s="13"/>
    </row>
    <row r="1257" spans="1:18" ht="15.75" customHeight="1" x14ac:dyDescent="0.35">
      <c r="A1257" s="1"/>
      <c r="B1257" s="6" t="s">
        <v>27</v>
      </c>
      <c r="C1257" s="6">
        <v>1128299</v>
      </c>
      <c r="D1257" s="7">
        <v>44327</v>
      </c>
      <c r="E1257" s="6" t="s">
        <v>28</v>
      </c>
      <c r="F1257" s="6" t="s">
        <v>61</v>
      </c>
      <c r="G1257" s="6" t="s">
        <v>62</v>
      </c>
      <c r="H1257" s="6" t="s">
        <v>20</v>
      </c>
      <c r="I1257" s="8">
        <v>0.54999999999999993</v>
      </c>
      <c r="J1257" s="9">
        <v>2750</v>
      </c>
      <c r="K1257" s="10">
        <f t="shared" si="8"/>
        <v>1512.4999999999998</v>
      </c>
      <c r="L1257" s="10">
        <f t="shared" si="9"/>
        <v>378.12499999999994</v>
      </c>
      <c r="M1257" s="11">
        <v>0.25</v>
      </c>
      <c r="O1257" s="16"/>
      <c r="P1257" s="17"/>
      <c r="Q1257" s="12"/>
      <c r="R1257" s="13"/>
    </row>
    <row r="1258" spans="1:18" ht="15.75" customHeight="1" x14ac:dyDescent="0.35">
      <c r="A1258" s="1"/>
      <c r="B1258" s="6" t="s">
        <v>27</v>
      </c>
      <c r="C1258" s="6">
        <v>1128299</v>
      </c>
      <c r="D1258" s="7">
        <v>44327</v>
      </c>
      <c r="E1258" s="6" t="s">
        <v>28</v>
      </c>
      <c r="F1258" s="6" t="s">
        <v>61</v>
      </c>
      <c r="G1258" s="6" t="s">
        <v>62</v>
      </c>
      <c r="H1258" s="6" t="s">
        <v>21</v>
      </c>
      <c r="I1258" s="8">
        <v>0.6</v>
      </c>
      <c r="J1258" s="9">
        <v>1750</v>
      </c>
      <c r="K1258" s="10">
        <f t="shared" si="8"/>
        <v>1050</v>
      </c>
      <c r="L1258" s="10">
        <f t="shared" si="9"/>
        <v>157.5</v>
      </c>
      <c r="M1258" s="11">
        <v>0.15</v>
      </c>
      <c r="O1258" s="16"/>
      <c r="P1258" s="17"/>
      <c r="Q1258" s="12"/>
      <c r="R1258" s="13"/>
    </row>
    <row r="1259" spans="1:18" ht="15.75" customHeight="1" x14ac:dyDescent="0.35">
      <c r="A1259" s="1"/>
      <c r="B1259" s="6" t="s">
        <v>27</v>
      </c>
      <c r="C1259" s="6">
        <v>1128299</v>
      </c>
      <c r="D1259" s="7">
        <v>44327</v>
      </c>
      <c r="E1259" s="6" t="s">
        <v>28</v>
      </c>
      <c r="F1259" s="6" t="s">
        <v>61</v>
      </c>
      <c r="G1259" s="6" t="s">
        <v>62</v>
      </c>
      <c r="H1259" s="6" t="s">
        <v>22</v>
      </c>
      <c r="I1259" s="8">
        <v>0.75</v>
      </c>
      <c r="J1259" s="9">
        <v>4750</v>
      </c>
      <c r="K1259" s="10">
        <f t="shared" si="8"/>
        <v>3562.5</v>
      </c>
      <c r="L1259" s="10">
        <f t="shared" si="9"/>
        <v>1425</v>
      </c>
      <c r="M1259" s="11">
        <v>0.4</v>
      </c>
      <c r="O1259" s="16"/>
      <c r="P1259" s="17"/>
      <c r="Q1259" s="12"/>
      <c r="R1259" s="13"/>
    </row>
    <row r="1260" spans="1:18" ht="15.75" customHeight="1" x14ac:dyDescent="0.35">
      <c r="A1260" s="1"/>
      <c r="B1260" s="6" t="s">
        <v>27</v>
      </c>
      <c r="C1260" s="6">
        <v>1128299</v>
      </c>
      <c r="D1260" s="7">
        <v>44357</v>
      </c>
      <c r="E1260" s="6" t="s">
        <v>28</v>
      </c>
      <c r="F1260" s="6" t="s">
        <v>61</v>
      </c>
      <c r="G1260" s="6" t="s">
        <v>62</v>
      </c>
      <c r="H1260" s="6" t="s">
        <v>17</v>
      </c>
      <c r="I1260" s="8">
        <v>0.7</v>
      </c>
      <c r="J1260" s="9">
        <v>7250</v>
      </c>
      <c r="K1260" s="10">
        <f t="shared" si="8"/>
        <v>5075</v>
      </c>
      <c r="L1260" s="10">
        <f t="shared" si="9"/>
        <v>1268.75</v>
      </c>
      <c r="M1260" s="11">
        <v>0.25</v>
      </c>
      <c r="O1260" s="16"/>
      <c r="P1260" s="17"/>
      <c r="Q1260" s="12"/>
      <c r="R1260" s="13"/>
    </row>
    <row r="1261" spans="1:18" ht="15.75" customHeight="1" x14ac:dyDescent="0.35">
      <c r="A1261" s="1"/>
      <c r="B1261" s="6" t="s">
        <v>27</v>
      </c>
      <c r="C1261" s="6">
        <v>1128299</v>
      </c>
      <c r="D1261" s="7">
        <v>44357</v>
      </c>
      <c r="E1261" s="6" t="s">
        <v>28</v>
      </c>
      <c r="F1261" s="6" t="s">
        <v>61</v>
      </c>
      <c r="G1261" s="6" t="s">
        <v>62</v>
      </c>
      <c r="H1261" s="6" t="s">
        <v>18</v>
      </c>
      <c r="I1261" s="8">
        <v>0.75</v>
      </c>
      <c r="J1261" s="9">
        <v>6000</v>
      </c>
      <c r="K1261" s="10">
        <f t="shared" si="8"/>
        <v>4500</v>
      </c>
      <c r="L1261" s="10">
        <f t="shared" si="9"/>
        <v>900</v>
      </c>
      <c r="M1261" s="11">
        <v>0.2</v>
      </c>
      <c r="O1261" s="16"/>
      <c r="P1261" s="17"/>
      <c r="Q1261" s="12"/>
      <c r="R1261" s="13"/>
    </row>
    <row r="1262" spans="1:18" ht="15.75" customHeight="1" x14ac:dyDescent="0.35">
      <c r="A1262" s="1"/>
      <c r="B1262" s="6" t="s">
        <v>27</v>
      </c>
      <c r="C1262" s="6">
        <v>1128299</v>
      </c>
      <c r="D1262" s="7">
        <v>44357</v>
      </c>
      <c r="E1262" s="6" t="s">
        <v>28</v>
      </c>
      <c r="F1262" s="6" t="s">
        <v>61</v>
      </c>
      <c r="G1262" s="6" t="s">
        <v>62</v>
      </c>
      <c r="H1262" s="6" t="s">
        <v>19</v>
      </c>
      <c r="I1262" s="8">
        <v>0.75</v>
      </c>
      <c r="J1262" s="9">
        <v>6000</v>
      </c>
      <c r="K1262" s="10">
        <f t="shared" si="8"/>
        <v>4500</v>
      </c>
      <c r="L1262" s="10">
        <f t="shared" si="9"/>
        <v>1125</v>
      </c>
      <c r="M1262" s="11">
        <v>0.25</v>
      </c>
      <c r="O1262" s="16"/>
      <c r="P1262" s="17"/>
      <c r="Q1262" s="12"/>
      <c r="R1262" s="13"/>
    </row>
    <row r="1263" spans="1:18" ht="15.75" customHeight="1" x14ac:dyDescent="0.35">
      <c r="A1263" s="1"/>
      <c r="B1263" s="6" t="s">
        <v>27</v>
      </c>
      <c r="C1263" s="6">
        <v>1128299</v>
      </c>
      <c r="D1263" s="7">
        <v>44357</v>
      </c>
      <c r="E1263" s="6" t="s">
        <v>28</v>
      </c>
      <c r="F1263" s="6" t="s">
        <v>61</v>
      </c>
      <c r="G1263" s="6" t="s">
        <v>62</v>
      </c>
      <c r="H1263" s="6" t="s">
        <v>20</v>
      </c>
      <c r="I1263" s="8">
        <v>0.75</v>
      </c>
      <c r="J1263" s="9">
        <v>4750</v>
      </c>
      <c r="K1263" s="10">
        <f t="shared" si="8"/>
        <v>3562.5</v>
      </c>
      <c r="L1263" s="10">
        <f t="shared" si="9"/>
        <v>890.625</v>
      </c>
      <c r="M1263" s="11">
        <v>0.25</v>
      </c>
      <c r="O1263" s="16"/>
      <c r="P1263" s="17"/>
      <c r="Q1263" s="12"/>
      <c r="R1263" s="13"/>
    </row>
    <row r="1264" spans="1:18" ht="15.75" customHeight="1" x14ac:dyDescent="0.35">
      <c r="A1264" s="1"/>
      <c r="B1264" s="6" t="s">
        <v>27</v>
      </c>
      <c r="C1264" s="6">
        <v>1128299</v>
      </c>
      <c r="D1264" s="7">
        <v>44357</v>
      </c>
      <c r="E1264" s="6" t="s">
        <v>28</v>
      </c>
      <c r="F1264" s="6" t="s">
        <v>61</v>
      </c>
      <c r="G1264" s="6" t="s">
        <v>62</v>
      </c>
      <c r="H1264" s="6" t="s">
        <v>21</v>
      </c>
      <c r="I1264" s="8">
        <v>0.85000000000000009</v>
      </c>
      <c r="J1264" s="9">
        <v>3500</v>
      </c>
      <c r="K1264" s="10">
        <f t="shared" si="8"/>
        <v>2975.0000000000005</v>
      </c>
      <c r="L1264" s="10">
        <f t="shared" si="9"/>
        <v>446.25000000000006</v>
      </c>
      <c r="M1264" s="11">
        <v>0.15</v>
      </c>
      <c r="O1264" s="16"/>
      <c r="P1264" s="17"/>
      <c r="Q1264" s="12"/>
      <c r="R1264" s="13"/>
    </row>
    <row r="1265" spans="1:18" ht="15.75" customHeight="1" x14ac:dyDescent="0.35">
      <c r="A1265" s="1"/>
      <c r="B1265" s="6" t="s">
        <v>27</v>
      </c>
      <c r="C1265" s="6">
        <v>1128299</v>
      </c>
      <c r="D1265" s="7">
        <v>44357</v>
      </c>
      <c r="E1265" s="6" t="s">
        <v>28</v>
      </c>
      <c r="F1265" s="6" t="s">
        <v>61</v>
      </c>
      <c r="G1265" s="6" t="s">
        <v>62</v>
      </c>
      <c r="H1265" s="6" t="s">
        <v>22</v>
      </c>
      <c r="I1265" s="8">
        <v>1</v>
      </c>
      <c r="J1265" s="9">
        <v>6500</v>
      </c>
      <c r="K1265" s="10">
        <f t="shared" si="8"/>
        <v>6500</v>
      </c>
      <c r="L1265" s="10">
        <f t="shared" si="9"/>
        <v>2600</v>
      </c>
      <c r="M1265" s="11">
        <v>0.4</v>
      </c>
      <c r="O1265" s="16"/>
      <c r="P1265" s="17"/>
      <c r="Q1265" s="12"/>
      <c r="R1265" s="13"/>
    </row>
    <row r="1266" spans="1:18" ht="15.75" customHeight="1" x14ac:dyDescent="0.35">
      <c r="A1266" s="1"/>
      <c r="B1266" s="6" t="s">
        <v>27</v>
      </c>
      <c r="C1266" s="6">
        <v>1128299</v>
      </c>
      <c r="D1266" s="7">
        <v>44386</v>
      </c>
      <c r="E1266" s="6" t="s">
        <v>28</v>
      </c>
      <c r="F1266" s="6" t="s">
        <v>61</v>
      </c>
      <c r="G1266" s="6" t="s">
        <v>62</v>
      </c>
      <c r="H1266" s="6" t="s">
        <v>17</v>
      </c>
      <c r="I1266" s="8">
        <v>0.8</v>
      </c>
      <c r="J1266" s="9">
        <v>8000</v>
      </c>
      <c r="K1266" s="10">
        <f t="shared" si="8"/>
        <v>6400</v>
      </c>
      <c r="L1266" s="10">
        <f t="shared" si="9"/>
        <v>1600</v>
      </c>
      <c r="M1266" s="11">
        <v>0.25</v>
      </c>
      <c r="O1266" s="16"/>
      <c r="P1266" s="17"/>
      <c r="Q1266" s="12"/>
      <c r="R1266" s="13"/>
    </row>
    <row r="1267" spans="1:18" ht="15.75" customHeight="1" x14ac:dyDescent="0.35">
      <c r="A1267" s="1"/>
      <c r="B1267" s="6" t="s">
        <v>27</v>
      </c>
      <c r="C1267" s="6">
        <v>1128299</v>
      </c>
      <c r="D1267" s="7">
        <v>44386</v>
      </c>
      <c r="E1267" s="6" t="s">
        <v>28</v>
      </c>
      <c r="F1267" s="6" t="s">
        <v>61</v>
      </c>
      <c r="G1267" s="6" t="s">
        <v>62</v>
      </c>
      <c r="H1267" s="6" t="s">
        <v>18</v>
      </c>
      <c r="I1267" s="8">
        <v>0.85000000000000009</v>
      </c>
      <c r="J1267" s="9">
        <v>6500</v>
      </c>
      <c r="K1267" s="10">
        <f t="shared" si="8"/>
        <v>5525.0000000000009</v>
      </c>
      <c r="L1267" s="10">
        <f t="shared" si="9"/>
        <v>1105.0000000000002</v>
      </c>
      <c r="M1267" s="11">
        <v>0.2</v>
      </c>
      <c r="O1267" s="16"/>
      <c r="P1267" s="17"/>
      <c r="Q1267" s="12"/>
      <c r="R1267" s="13"/>
    </row>
    <row r="1268" spans="1:18" ht="15.75" customHeight="1" x14ac:dyDescent="0.35">
      <c r="A1268" s="1"/>
      <c r="B1268" s="6" t="s">
        <v>27</v>
      </c>
      <c r="C1268" s="6">
        <v>1128299</v>
      </c>
      <c r="D1268" s="7">
        <v>44386</v>
      </c>
      <c r="E1268" s="6" t="s">
        <v>28</v>
      </c>
      <c r="F1268" s="6" t="s">
        <v>61</v>
      </c>
      <c r="G1268" s="6" t="s">
        <v>62</v>
      </c>
      <c r="H1268" s="6" t="s">
        <v>19</v>
      </c>
      <c r="I1268" s="8">
        <v>0.85000000000000009</v>
      </c>
      <c r="J1268" s="9">
        <v>6000</v>
      </c>
      <c r="K1268" s="10">
        <f t="shared" si="8"/>
        <v>5100.0000000000009</v>
      </c>
      <c r="L1268" s="10">
        <f t="shared" si="9"/>
        <v>1275.0000000000002</v>
      </c>
      <c r="M1268" s="11">
        <v>0.25</v>
      </c>
      <c r="O1268" s="16"/>
      <c r="P1268" s="17"/>
      <c r="Q1268" s="12"/>
      <c r="R1268" s="13"/>
    </row>
    <row r="1269" spans="1:18" ht="15.75" customHeight="1" x14ac:dyDescent="0.35">
      <c r="A1269" s="1"/>
      <c r="B1269" s="6" t="s">
        <v>27</v>
      </c>
      <c r="C1269" s="6">
        <v>1128299</v>
      </c>
      <c r="D1269" s="7">
        <v>44386</v>
      </c>
      <c r="E1269" s="6" t="s">
        <v>28</v>
      </c>
      <c r="F1269" s="6" t="s">
        <v>61</v>
      </c>
      <c r="G1269" s="6" t="s">
        <v>62</v>
      </c>
      <c r="H1269" s="6" t="s">
        <v>20</v>
      </c>
      <c r="I1269" s="8">
        <v>0.8</v>
      </c>
      <c r="J1269" s="9">
        <v>5000</v>
      </c>
      <c r="K1269" s="10">
        <f t="shared" si="8"/>
        <v>4000</v>
      </c>
      <c r="L1269" s="10">
        <f t="shared" si="9"/>
        <v>1000</v>
      </c>
      <c r="M1269" s="11">
        <v>0.25</v>
      </c>
      <c r="O1269" s="16"/>
      <c r="P1269" s="17"/>
      <c r="Q1269" s="12"/>
      <c r="R1269" s="13"/>
    </row>
    <row r="1270" spans="1:18" ht="15.75" customHeight="1" x14ac:dyDescent="0.35">
      <c r="A1270" s="1"/>
      <c r="B1270" s="6" t="s">
        <v>27</v>
      </c>
      <c r="C1270" s="6">
        <v>1128299</v>
      </c>
      <c r="D1270" s="7">
        <v>44386</v>
      </c>
      <c r="E1270" s="6" t="s">
        <v>28</v>
      </c>
      <c r="F1270" s="6" t="s">
        <v>61</v>
      </c>
      <c r="G1270" s="6" t="s">
        <v>62</v>
      </c>
      <c r="H1270" s="6" t="s">
        <v>21</v>
      </c>
      <c r="I1270" s="8">
        <v>0.85000000000000009</v>
      </c>
      <c r="J1270" s="9">
        <v>5500</v>
      </c>
      <c r="K1270" s="10">
        <f t="shared" si="8"/>
        <v>4675.0000000000009</v>
      </c>
      <c r="L1270" s="10">
        <f t="shared" si="9"/>
        <v>701.25000000000011</v>
      </c>
      <c r="M1270" s="11">
        <v>0.15</v>
      </c>
      <c r="O1270" s="16"/>
      <c r="P1270" s="17"/>
      <c r="Q1270" s="12"/>
      <c r="R1270" s="13"/>
    </row>
    <row r="1271" spans="1:18" ht="15.75" customHeight="1" x14ac:dyDescent="0.35">
      <c r="A1271" s="1"/>
      <c r="B1271" s="6" t="s">
        <v>27</v>
      </c>
      <c r="C1271" s="6">
        <v>1128299</v>
      </c>
      <c r="D1271" s="7">
        <v>44386</v>
      </c>
      <c r="E1271" s="6" t="s">
        <v>28</v>
      </c>
      <c r="F1271" s="6" t="s">
        <v>61</v>
      </c>
      <c r="G1271" s="6" t="s">
        <v>62</v>
      </c>
      <c r="H1271" s="6" t="s">
        <v>22</v>
      </c>
      <c r="I1271" s="8">
        <v>1</v>
      </c>
      <c r="J1271" s="9">
        <v>5500</v>
      </c>
      <c r="K1271" s="10">
        <f t="shared" si="8"/>
        <v>5500</v>
      </c>
      <c r="L1271" s="10">
        <f t="shared" si="9"/>
        <v>2200</v>
      </c>
      <c r="M1271" s="11">
        <v>0.4</v>
      </c>
      <c r="O1271" s="16"/>
      <c r="P1271" s="17"/>
      <c r="Q1271" s="12"/>
      <c r="R1271" s="13"/>
    </row>
    <row r="1272" spans="1:18" ht="15.75" customHeight="1" x14ac:dyDescent="0.35">
      <c r="A1272" s="1"/>
      <c r="B1272" s="6" t="s">
        <v>27</v>
      </c>
      <c r="C1272" s="6">
        <v>1128299</v>
      </c>
      <c r="D1272" s="7">
        <v>44418</v>
      </c>
      <c r="E1272" s="6" t="s">
        <v>28</v>
      </c>
      <c r="F1272" s="6" t="s">
        <v>61</v>
      </c>
      <c r="G1272" s="6" t="s">
        <v>62</v>
      </c>
      <c r="H1272" s="6" t="s">
        <v>17</v>
      </c>
      <c r="I1272" s="8">
        <v>0.85000000000000009</v>
      </c>
      <c r="J1272" s="9">
        <v>7500</v>
      </c>
      <c r="K1272" s="10">
        <f t="shared" si="8"/>
        <v>6375.0000000000009</v>
      </c>
      <c r="L1272" s="10">
        <f t="shared" si="9"/>
        <v>1593.7500000000002</v>
      </c>
      <c r="M1272" s="11">
        <v>0.25</v>
      </c>
      <c r="O1272" s="16"/>
      <c r="P1272" s="17"/>
      <c r="Q1272" s="12"/>
      <c r="R1272" s="13"/>
    </row>
    <row r="1273" spans="1:18" ht="15.75" customHeight="1" x14ac:dyDescent="0.35">
      <c r="A1273" s="1"/>
      <c r="B1273" s="6" t="s">
        <v>27</v>
      </c>
      <c r="C1273" s="6">
        <v>1128299</v>
      </c>
      <c r="D1273" s="7">
        <v>44418</v>
      </c>
      <c r="E1273" s="6" t="s">
        <v>28</v>
      </c>
      <c r="F1273" s="6" t="s">
        <v>61</v>
      </c>
      <c r="G1273" s="6" t="s">
        <v>62</v>
      </c>
      <c r="H1273" s="6" t="s">
        <v>18</v>
      </c>
      <c r="I1273" s="8">
        <v>0.75000000000000011</v>
      </c>
      <c r="J1273" s="9">
        <v>7250</v>
      </c>
      <c r="K1273" s="10">
        <f t="shared" si="8"/>
        <v>5437.5000000000009</v>
      </c>
      <c r="L1273" s="10">
        <f t="shared" si="9"/>
        <v>1087.5000000000002</v>
      </c>
      <c r="M1273" s="11">
        <v>0.2</v>
      </c>
      <c r="O1273" s="16"/>
      <c r="P1273" s="17"/>
      <c r="Q1273" s="12"/>
      <c r="R1273" s="13"/>
    </row>
    <row r="1274" spans="1:18" ht="15.75" customHeight="1" x14ac:dyDescent="0.35">
      <c r="A1274" s="1"/>
      <c r="B1274" s="6" t="s">
        <v>27</v>
      </c>
      <c r="C1274" s="6">
        <v>1128299</v>
      </c>
      <c r="D1274" s="7">
        <v>44418</v>
      </c>
      <c r="E1274" s="6" t="s">
        <v>28</v>
      </c>
      <c r="F1274" s="6" t="s">
        <v>61</v>
      </c>
      <c r="G1274" s="6" t="s">
        <v>62</v>
      </c>
      <c r="H1274" s="6" t="s">
        <v>19</v>
      </c>
      <c r="I1274" s="8">
        <v>0.70000000000000007</v>
      </c>
      <c r="J1274" s="9">
        <v>6000</v>
      </c>
      <c r="K1274" s="10">
        <f t="shared" si="8"/>
        <v>4200</v>
      </c>
      <c r="L1274" s="10">
        <f t="shared" si="9"/>
        <v>1050</v>
      </c>
      <c r="M1274" s="11">
        <v>0.25</v>
      </c>
      <c r="O1274" s="16"/>
      <c r="P1274" s="17"/>
      <c r="Q1274" s="12"/>
      <c r="R1274" s="13"/>
    </row>
    <row r="1275" spans="1:18" ht="15.75" customHeight="1" x14ac:dyDescent="0.35">
      <c r="A1275" s="1"/>
      <c r="B1275" s="6" t="s">
        <v>27</v>
      </c>
      <c r="C1275" s="6">
        <v>1128299</v>
      </c>
      <c r="D1275" s="7">
        <v>44418</v>
      </c>
      <c r="E1275" s="6" t="s">
        <v>28</v>
      </c>
      <c r="F1275" s="6" t="s">
        <v>61</v>
      </c>
      <c r="G1275" s="6" t="s">
        <v>62</v>
      </c>
      <c r="H1275" s="6" t="s">
        <v>20</v>
      </c>
      <c r="I1275" s="8">
        <v>0.70000000000000007</v>
      </c>
      <c r="J1275" s="9">
        <v>5250</v>
      </c>
      <c r="K1275" s="10">
        <f t="shared" si="8"/>
        <v>3675.0000000000005</v>
      </c>
      <c r="L1275" s="10">
        <f t="shared" si="9"/>
        <v>918.75000000000011</v>
      </c>
      <c r="M1275" s="11">
        <v>0.25</v>
      </c>
      <c r="O1275" s="16"/>
      <c r="P1275" s="17"/>
      <c r="Q1275" s="12"/>
      <c r="R1275" s="13"/>
    </row>
    <row r="1276" spans="1:18" ht="15.75" customHeight="1" x14ac:dyDescent="0.35">
      <c r="A1276" s="1"/>
      <c r="B1276" s="6" t="s">
        <v>27</v>
      </c>
      <c r="C1276" s="6">
        <v>1128299</v>
      </c>
      <c r="D1276" s="7">
        <v>44418</v>
      </c>
      <c r="E1276" s="6" t="s">
        <v>28</v>
      </c>
      <c r="F1276" s="6" t="s">
        <v>61</v>
      </c>
      <c r="G1276" s="6" t="s">
        <v>62</v>
      </c>
      <c r="H1276" s="6" t="s">
        <v>21</v>
      </c>
      <c r="I1276" s="8">
        <v>0.7</v>
      </c>
      <c r="J1276" s="9">
        <v>5250</v>
      </c>
      <c r="K1276" s="10">
        <f t="shared" si="8"/>
        <v>3674.9999999999995</v>
      </c>
      <c r="L1276" s="10">
        <f t="shared" si="9"/>
        <v>551.24999999999989</v>
      </c>
      <c r="M1276" s="11">
        <v>0.15</v>
      </c>
      <c r="O1276" s="16"/>
      <c r="P1276" s="17"/>
      <c r="Q1276" s="12"/>
      <c r="R1276" s="13"/>
    </row>
    <row r="1277" spans="1:18" ht="15.75" customHeight="1" x14ac:dyDescent="0.35">
      <c r="A1277" s="1"/>
      <c r="B1277" s="6" t="s">
        <v>27</v>
      </c>
      <c r="C1277" s="6">
        <v>1128299</v>
      </c>
      <c r="D1277" s="7">
        <v>44418</v>
      </c>
      <c r="E1277" s="6" t="s">
        <v>28</v>
      </c>
      <c r="F1277" s="6" t="s">
        <v>61</v>
      </c>
      <c r="G1277" s="6" t="s">
        <v>62</v>
      </c>
      <c r="H1277" s="6" t="s">
        <v>22</v>
      </c>
      <c r="I1277" s="8">
        <v>0.75</v>
      </c>
      <c r="J1277" s="9">
        <v>3500</v>
      </c>
      <c r="K1277" s="10">
        <f t="shared" si="8"/>
        <v>2625</v>
      </c>
      <c r="L1277" s="10">
        <f t="shared" si="9"/>
        <v>1050</v>
      </c>
      <c r="M1277" s="11">
        <v>0.4</v>
      </c>
      <c r="O1277" s="16"/>
      <c r="P1277" s="17"/>
      <c r="Q1277" s="12"/>
      <c r="R1277" s="13"/>
    </row>
    <row r="1278" spans="1:18" ht="15.75" customHeight="1" x14ac:dyDescent="0.35">
      <c r="A1278" s="1"/>
      <c r="B1278" s="6" t="s">
        <v>27</v>
      </c>
      <c r="C1278" s="6">
        <v>1128299</v>
      </c>
      <c r="D1278" s="7">
        <v>44450</v>
      </c>
      <c r="E1278" s="6" t="s">
        <v>28</v>
      </c>
      <c r="F1278" s="6" t="s">
        <v>61</v>
      </c>
      <c r="G1278" s="6" t="s">
        <v>62</v>
      </c>
      <c r="H1278" s="6" t="s">
        <v>17</v>
      </c>
      <c r="I1278" s="8">
        <v>0.65000000000000013</v>
      </c>
      <c r="J1278" s="9">
        <v>5500</v>
      </c>
      <c r="K1278" s="10">
        <f t="shared" si="8"/>
        <v>3575.0000000000009</v>
      </c>
      <c r="L1278" s="10">
        <f t="shared" si="9"/>
        <v>893.75000000000023</v>
      </c>
      <c r="M1278" s="11">
        <v>0.25</v>
      </c>
      <c r="O1278" s="16"/>
      <c r="P1278" s="17"/>
      <c r="Q1278" s="12"/>
      <c r="R1278" s="13"/>
    </row>
    <row r="1279" spans="1:18" ht="15.75" customHeight="1" x14ac:dyDescent="0.35">
      <c r="A1279" s="1"/>
      <c r="B1279" s="6" t="s">
        <v>27</v>
      </c>
      <c r="C1279" s="6">
        <v>1128299</v>
      </c>
      <c r="D1279" s="7">
        <v>44450</v>
      </c>
      <c r="E1279" s="6" t="s">
        <v>28</v>
      </c>
      <c r="F1279" s="6" t="s">
        <v>61</v>
      </c>
      <c r="G1279" s="6" t="s">
        <v>62</v>
      </c>
      <c r="H1279" s="6" t="s">
        <v>18</v>
      </c>
      <c r="I1279" s="8">
        <v>0.70000000000000018</v>
      </c>
      <c r="J1279" s="9">
        <v>5500</v>
      </c>
      <c r="K1279" s="10">
        <f t="shared" si="8"/>
        <v>3850.0000000000009</v>
      </c>
      <c r="L1279" s="10">
        <f t="shared" si="9"/>
        <v>770.00000000000023</v>
      </c>
      <c r="M1279" s="11">
        <v>0.2</v>
      </c>
      <c r="O1279" s="16"/>
      <c r="P1279" s="17"/>
      <c r="Q1279" s="12"/>
      <c r="R1279" s="13"/>
    </row>
    <row r="1280" spans="1:18" ht="15.75" customHeight="1" x14ac:dyDescent="0.35">
      <c r="A1280" s="1"/>
      <c r="B1280" s="6" t="s">
        <v>27</v>
      </c>
      <c r="C1280" s="6">
        <v>1128299</v>
      </c>
      <c r="D1280" s="7">
        <v>44450</v>
      </c>
      <c r="E1280" s="6" t="s">
        <v>28</v>
      </c>
      <c r="F1280" s="6" t="s">
        <v>61</v>
      </c>
      <c r="G1280" s="6" t="s">
        <v>62</v>
      </c>
      <c r="H1280" s="6" t="s">
        <v>19</v>
      </c>
      <c r="I1280" s="8">
        <v>0.65000000000000013</v>
      </c>
      <c r="J1280" s="9">
        <v>3750</v>
      </c>
      <c r="K1280" s="10">
        <f t="shared" si="8"/>
        <v>2437.5000000000005</v>
      </c>
      <c r="L1280" s="10">
        <f t="shared" si="9"/>
        <v>609.37500000000011</v>
      </c>
      <c r="M1280" s="11">
        <v>0.25</v>
      </c>
      <c r="O1280" s="16"/>
      <c r="P1280" s="17"/>
      <c r="Q1280" s="12"/>
      <c r="R1280" s="13"/>
    </row>
    <row r="1281" spans="1:18" ht="15.75" customHeight="1" x14ac:dyDescent="0.35">
      <c r="A1281" s="1"/>
      <c r="B1281" s="6" t="s">
        <v>27</v>
      </c>
      <c r="C1281" s="6">
        <v>1128299</v>
      </c>
      <c r="D1281" s="7">
        <v>44450</v>
      </c>
      <c r="E1281" s="6" t="s">
        <v>28</v>
      </c>
      <c r="F1281" s="6" t="s">
        <v>61</v>
      </c>
      <c r="G1281" s="6" t="s">
        <v>62</v>
      </c>
      <c r="H1281" s="6" t="s">
        <v>20</v>
      </c>
      <c r="I1281" s="8">
        <v>0.65000000000000013</v>
      </c>
      <c r="J1281" s="9">
        <v>3250</v>
      </c>
      <c r="K1281" s="10">
        <f t="shared" ref="K1281:K1535" si="10">I1281*J1281</f>
        <v>2112.5000000000005</v>
      </c>
      <c r="L1281" s="10">
        <f t="shared" ref="L1281:L1535" si="11">K1281*M1281</f>
        <v>528.12500000000011</v>
      </c>
      <c r="M1281" s="11">
        <v>0.25</v>
      </c>
      <c r="O1281" s="16"/>
      <c r="P1281" s="17"/>
      <c r="Q1281" s="12"/>
      <c r="R1281" s="13"/>
    </row>
    <row r="1282" spans="1:18" ht="15.75" customHeight="1" x14ac:dyDescent="0.35">
      <c r="A1282" s="1"/>
      <c r="B1282" s="6" t="s">
        <v>27</v>
      </c>
      <c r="C1282" s="6">
        <v>1128299</v>
      </c>
      <c r="D1282" s="7">
        <v>44450</v>
      </c>
      <c r="E1282" s="6" t="s">
        <v>28</v>
      </c>
      <c r="F1282" s="6" t="s">
        <v>61</v>
      </c>
      <c r="G1282" s="6" t="s">
        <v>62</v>
      </c>
      <c r="H1282" s="6" t="s">
        <v>21</v>
      </c>
      <c r="I1282" s="8">
        <v>0.75000000000000011</v>
      </c>
      <c r="J1282" s="9">
        <v>3500</v>
      </c>
      <c r="K1282" s="10">
        <f t="shared" si="10"/>
        <v>2625.0000000000005</v>
      </c>
      <c r="L1282" s="10">
        <f t="shared" si="11"/>
        <v>393.75000000000006</v>
      </c>
      <c r="M1282" s="11">
        <v>0.15</v>
      </c>
      <c r="O1282" s="16"/>
      <c r="P1282" s="17"/>
      <c r="Q1282" s="12"/>
      <c r="R1282" s="13"/>
    </row>
    <row r="1283" spans="1:18" ht="15.75" customHeight="1" x14ac:dyDescent="0.35">
      <c r="A1283" s="1"/>
      <c r="B1283" s="6" t="s">
        <v>27</v>
      </c>
      <c r="C1283" s="6">
        <v>1128299</v>
      </c>
      <c r="D1283" s="7">
        <v>44450</v>
      </c>
      <c r="E1283" s="6" t="s">
        <v>28</v>
      </c>
      <c r="F1283" s="6" t="s">
        <v>61</v>
      </c>
      <c r="G1283" s="6" t="s">
        <v>62</v>
      </c>
      <c r="H1283" s="6" t="s">
        <v>22</v>
      </c>
      <c r="I1283" s="8">
        <v>0.6</v>
      </c>
      <c r="J1283" s="9">
        <v>3750</v>
      </c>
      <c r="K1283" s="10">
        <f t="shared" si="10"/>
        <v>2250</v>
      </c>
      <c r="L1283" s="10">
        <f t="shared" si="11"/>
        <v>900</v>
      </c>
      <c r="M1283" s="11">
        <v>0.4</v>
      </c>
      <c r="O1283" s="16"/>
      <c r="P1283" s="17"/>
      <c r="Q1283" s="12"/>
      <c r="R1283" s="13"/>
    </row>
    <row r="1284" spans="1:18" ht="15.75" customHeight="1" x14ac:dyDescent="0.35">
      <c r="A1284" s="1"/>
      <c r="B1284" s="6" t="s">
        <v>27</v>
      </c>
      <c r="C1284" s="6">
        <v>1128299</v>
      </c>
      <c r="D1284" s="7">
        <v>44479</v>
      </c>
      <c r="E1284" s="6" t="s">
        <v>28</v>
      </c>
      <c r="F1284" s="6" t="s">
        <v>61</v>
      </c>
      <c r="G1284" s="6" t="s">
        <v>62</v>
      </c>
      <c r="H1284" s="6" t="s">
        <v>17</v>
      </c>
      <c r="I1284" s="8">
        <v>0.55000000000000004</v>
      </c>
      <c r="J1284" s="9">
        <v>4750</v>
      </c>
      <c r="K1284" s="10">
        <f t="shared" si="10"/>
        <v>2612.5</v>
      </c>
      <c r="L1284" s="10">
        <f t="shared" si="11"/>
        <v>653.125</v>
      </c>
      <c r="M1284" s="11">
        <v>0.25</v>
      </c>
      <c r="O1284" s="16"/>
      <c r="P1284" s="17"/>
      <c r="Q1284" s="12"/>
      <c r="R1284" s="13"/>
    </row>
    <row r="1285" spans="1:18" ht="15.75" customHeight="1" x14ac:dyDescent="0.35">
      <c r="A1285" s="1"/>
      <c r="B1285" s="6" t="s">
        <v>27</v>
      </c>
      <c r="C1285" s="6">
        <v>1128299</v>
      </c>
      <c r="D1285" s="7">
        <v>44479</v>
      </c>
      <c r="E1285" s="6" t="s">
        <v>28</v>
      </c>
      <c r="F1285" s="6" t="s">
        <v>61</v>
      </c>
      <c r="G1285" s="6" t="s">
        <v>62</v>
      </c>
      <c r="H1285" s="6" t="s">
        <v>18</v>
      </c>
      <c r="I1285" s="8">
        <v>0.65000000000000013</v>
      </c>
      <c r="J1285" s="9">
        <v>4750</v>
      </c>
      <c r="K1285" s="10">
        <f t="shared" si="10"/>
        <v>3087.5000000000005</v>
      </c>
      <c r="L1285" s="10">
        <f t="shared" si="11"/>
        <v>617.50000000000011</v>
      </c>
      <c r="M1285" s="11">
        <v>0.2</v>
      </c>
      <c r="O1285" s="16"/>
      <c r="P1285" s="17"/>
      <c r="Q1285" s="12"/>
      <c r="R1285" s="13"/>
    </row>
    <row r="1286" spans="1:18" ht="15.75" customHeight="1" x14ac:dyDescent="0.35">
      <c r="A1286" s="1"/>
      <c r="B1286" s="6" t="s">
        <v>27</v>
      </c>
      <c r="C1286" s="6">
        <v>1128299</v>
      </c>
      <c r="D1286" s="7">
        <v>44479</v>
      </c>
      <c r="E1286" s="6" t="s">
        <v>28</v>
      </c>
      <c r="F1286" s="6" t="s">
        <v>61</v>
      </c>
      <c r="G1286" s="6" t="s">
        <v>62</v>
      </c>
      <c r="H1286" s="6" t="s">
        <v>19</v>
      </c>
      <c r="I1286" s="8">
        <v>0.60000000000000009</v>
      </c>
      <c r="J1286" s="9">
        <v>3000</v>
      </c>
      <c r="K1286" s="10">
        <f t="shared" si="10"/>
        <v>1800.0000000000002</v>
      </c>
      <c r="L1286" s="10">
        <f t="shared" si="11"/>
        <v>450.00000000000006</v>
      </c>
      <c r="M1286" s="11">
        <v>0.25</v>
      </c>
      <c r="O1286" s="16"/>
      <c r="P1286" s="17"/>
      <c r="Q1286" s="12"/>
      <c r="R1286" s="13"/>
    </row>
    <row r="1287" spans="1:18" ht="15.75" customHeight="1" x14ac:dyDescent="0.35">
      <c r="A1287" s="1"/>
      <c r="B1287" s="6" t="s">
        <v>27</v>
      </c>
      <c r="C1287" s="6">
        <v>1128299</v>
      </c>
      <c r="D1287" s="7">
        <v>44479</v>
      </c>
      <c r="E1287" s="6" t="s">
        <v>28</v>
      </c>
      <c r="F1287" s="6" t="s">
        <v>61</v>
      </c>
      <c r="G1287" s="6" t="s">
        <v>62</v>
      </c>
      <c r="H1287" s="6" t="s">
        <v>20</v>
      </c>
      <c r="I1287" s="8">
        <v>0.55000000000000004</v>
      </c>
      <c r="J1287" s="9">
        <v>2750</v>
      </c>
      <c r="K1287" s="10">
        <f t="shared" si="10"/>
        <v>1512.5000000000002</v>
      </c>
      <c r="L1287" s="10">
        <f t="shared" si="11"/>
        <v>378.12500000000006</v>
      </c>
      <c r="M1287" s="11">
        <v>0.25</v>
      </c>
      <c r="O1287" s="16"/>
      <c r="P1287" s="17"/>
      <c r="Q1287" s="12"/>
      <c r="R1287" s="13"/>
    </row>
    <row r="1288" spans="1:18" ht="15.75" customHeight="1" x14ac:dyDescent="0.35">
      <c r="A1288" s="1"/>
      <c r="B1288" s="6" t="s">
        <v>27</v>
      </c>
      <c r="C1288" s="6">
        <v>1128299</v>
      </c>
      <c r="D1288" s="7">
        <v>44479</v>
      </c>
      <c r="E1288" s="6" t="s">
        <v>28</v>
      </c>
      <c r="F1288" s="6" t="s">
        <v>61</v>
      </c>
      <c r="G1288" s="6" t="s">
        <v>62</v>
      </c>
      <c r="H1288" s="6" t="s">
        <v>21</v>
      </c>
      <c r="I1288" s="8">
        <v>0.65</v>
      </c>
      <c r="J1288" s="9">
        <v>2500</v>
      </c>
      <c r="K1288" s="10">
        <f t="shared" si="10"/>
        <v>1625</v>
      </c>
      <c r="L1288" s="10">
        <f t="shared" si="11"/>
        <v>243.75</v>
      </c>
      <c r="M1288" s="11">
        <v>0.15</v>
      </c>
      <c r="O1288" s="16"/>
      <c r="P1288" s="17"/>
      <c r="Q1288" s="12"/>
      <c r="R1288" s="13"/>
    </row>
    <row r="1289" spans="1:18" ht="15.75" customHeight="1" x14ac:dyDescent="0.35">
      <c r="A1289" s="1"/>
      <c r="B1289" s="6" t="s">
        <v>27</v>
      </c>
      <c r="C1289" s="6">
        <v>1128299</v>
      </c>
      <c r="D1289" s="7">
        <v>44479</v>
      </c>
      <c r="E1289" s="6" t="s">
        <v>28</v>
      </c>
      <c r="F1289" s="6" t="s">
        <v>61</v>
      </c>
      <c r="G1289" s="6" t="s">
        <v>62</v>
      </c>
      <c r="H1289" s="6" t="s">
        <v>22</v>
      </c>
      <c r="I1289" s="8">
        <v>0.70000000000000007</v>
      </c>
      <c r="J1289" s="9">
        <v>3000</v>
      </c>
      <c r="K1289" s="10">
        <f t="shared" si="10"/>
        <v>2100</v>
      </c>
      <c r="L1289" s="10">
        <f t="shared" si="11"/>
        <v>840</v>
      </c>
      <c r="M1289" s="11">
        <v>0.4</v>
      </c>
      <c r="O1289" s="16"/>
      <c r="P1289" s="17"/>
      <c r="Q1289" s="12"/>
      <c r="R1289" s="13"/>
    </row>
    <row r="1290" spans="1:18" ht="15.75" customHeight="1" x14ac:dyDescent="0.35">
      <c r="A1290" s="1"/>
      <c r="B1290" s="6" t="s">
        <v>27</v>
      </c>
      <c r="C1290" s="6">
        <v>1128299</v>
      </c>
      <c r="D1290" s="7">
        <v>44510</v>
      </c>
      <c r="E1290" s="6" t="s">
        <v>28</v>
      </c>
      <c r="F1290" s="6" t="s">
        <v>61</v>
      </c>
      <c r="G1290" s="6" t="s">
        <v>62</v>
      </c>
      <c r="H1290" s="6" t="s">
        <v>17</v>
      </c>
      <c r="I1290" s="8">
        <v>0.55000000000000004</v>
      </c>
      <c r="J1290" s="9">
        <v>5250</v>
      </c>
      <c r="K1290" s="10">
        <f t="shared" si="10"/>
        <v>2887.5000000000005</v>
      </c>
      <c r="L1290" s="10">
        <f t="shared" si="11"/>
        <v>721.87500000000011</v>
      </c>
      <c r="M1290" s="11">
        <v>0.25</v>
      </c>
      <c r="O1290" s="16"/>
      <c r="P1290" s="17"/>
      <c r="Q1290" s="12"/>
      <c r="R1290" s="13"/>
    </row>
    <row r="1291" spans="1:18" ht="15.75" customHeight="1" x14ac:dyDescent="0.35">
      <c r="A1291" s="1"/>
      <c r="B1291" s="6" t="s">
        <v>27</v>
      </c>
      <c r="C1291" s="6">
        <v>1128299</v>
      </c>
      <c r="D1291" s="7">
        <v>44510</v>
      </c>
      <c r="E1291" s="6" t="s">
        <v>28</v>
      </c>
      <c r="F1291" s="6" t="s">
        <v>61</v>
      </c>
      <c r="G1291" s="6" t="s">
        <v>62</v>
      </c>
      <c r="H1291" s="6" t="s">
        <v>18</v>
      </c>
      <c r="I1291" s="8">
        <v>0.60000000000000009</v>
      </c>
      <c r="J1291" s="9">
        <v>6000</v>
      </c>
      <c r="K1291" s="10">
        <f t="shared" si="10"/>
        <v>3600.0000000000005</v>
      </c>
      <c r="L1291" s="10">
        <f t="shared" si="11"/>
        <v>720.00000000000011</v>
      </c>
      <c r="M1291" s="11">
        <v>0.2</v>
      </c>
      <c r="O1291" s="16"/>
      <c r="P1291" s="17"/>
      <c r="Q1291" s="12"/>
      <c r="R1291" s="13"/>
    </row>
    <row r="1292" spans="1:18" ht="15.75" customHeight="1" x14ac:dyDescent="0.35">
      <c r="A1292" s="1"/>
      <c r="B1292" s="6" t="s">
        <v>27</v>
      </c>
      <c r="C1292" s="6">
        <v>1128299</v>
      </c>
      <c r="D1292" s="7">
        <v>44510</v>
      </c>
      <c r="E1292" s="6" t="s">
        <v>28</v>
      </c>
      <c r="F1292" s="6" t="s">
        <v>61</v>
      </c>
      <c r="G1292" s="6" t="s">
        <v>62</v>
      </c>
      <c r="H1292" s="6" t="s">
        <v>19</v>
      </c>
      <c r="I1292" s="8">
        <v>0.55000000000000004</v>
      </c>
      <c r="J1292" s="9">
        <v>4250</v>
      </c>
      <c r="K1292" s="10">
        <f t="shared" si="10"/>
        <v>2337.5</v>
      </c>
      <c r="L1292" s="10">
        <f t="shared" si="11"/>
        <v>584.375</v>
      </c>
      <c r="M1292" s="11">
        <v>0.25</v>
      </c>
      <c r="O1292" s="16"/>
      <c r="P1292" s="17"/>
      <c r="Q1292" s="12"/>
      <c r="R1292" s="13"/>
    </row>
    <row r="1293" spans="1:18" ht="15.75" customHeight="1" x14ac:dyDescent="0.35">
      <c r="A1293" s="1"/>
      <c r="B1293" s="6" t="s">
        <v>27</v>
      </c>
      <c r="C1293" s="6">
        <v>1128299</v>
      </c>
      <c r="D1293" s="7">
        <v>44510</v>
      </c>
      <c r="E1293" s="6" t="s">
        <v>28</v>
      </c>
      <c r="F1293" s="6" t="s">
        <v>61</v>
      </c>
      <c r="G1293" s="6" t="s">
        <v>62</v>
      </c>
      <c r="H1293" s="6" t="s">
        <v>20</v>
      </c>
      <c r="I1293" s="8">
        <v>0.65000000000000013</v>
      </c>
      <c r="J1293" s="9">
        <v>4000</v>
      </c>
      <c r="K1293" s="10">
        <f t="shared" si="10"/>
        <v>2600.0000000000005</v>
      </c>
      <c r="L1293" s="10">
        <f t="shared" si="11"/>
        <v>650.00000000000011</v>
      </c>
      <c r="M1293" s="11">
        <v>0.25</v>
      </c>
      <c r="O1293" s="16"/>
      <c r="P1293" s="17"/>
      <c r="Q1293" s="12"/>
      <c r="R1293" s="13"/>
    </row>
    <row r="1294" spans="1:18" ht="15.75" customHeight="1" x14ac:dyDescent="0.35">
      <c r="A1294" s="1"/>
      <c r="B1294" s="6" t="s">
        <v>27</v>
      </c>
      <c r="C1294" s="6">
        <v>1128299</v>
      </c>
      <c r="D1294" s="7">
        <v>44510</v>
      </c>
      <c r="E1294" s="6" t="s">
        <v>28</v>
      </c>
      <c r="F1294" s="6" t="s">
        <v>61</v>
      </c>
      <c r="G1294" s="6" t="s">
        <v>62</v>
      </c>
      <c r="H1294" s="6" t="s">
        <v>21</v>
      </c>
      <c r="I1294" s="8">
        <v>0.85000000000000009</v>
      </c>
      <c r="J1294" s="9">
        <v>3750</v>
      </c>
      <c r="K1294" s="10">
        <f t="shared" si="10"/>
        <v>3187.5000000000005</v>
      </c>
      <c r="L1294" s="10">
        <f t="shared" si="11"/>
        <v>478.12500000000006</v>
      </c>
      <c r="M1294" s="11">
        <v>0.15</v>
      </c>
      <c r="O1294" s="16"/>
      <c r="P1294" s="17"/>
      <c r="Q1294" s="12"/>
      <c r="R1294" s="13"/>
    </row>
    <row r="1295" spans="1:18" ht="15.75" customHeight="1" x14ac:dyDescent="0.35">
      <c r="A1295" s="1"/>
      <c r="B1295" s="6" t="s">
        <v>27</v>
      </c>
      <c r="C1295" s="6">
        <v>1128299</v>
      </c>
      <c r="D1295" s="7">
        <v>44510</v>
      </c>
      <c r="E1295" s="6" t="s">
        <v>28</v>
      </c>
      <c r="F1295" s="6" t="s">
        <v>61</v>
      </c>
      <c r="G1295" s="6" t="s">
        <v>62</v>
      </c>
      <c r="H1295" s="6" t="s">
        <v>22</v>
      </c>
      <c r="I1295" s="8">
        <v>0.90000000000000013</v>
      </c>
      <c r="J1295" s="9">
        <v>5000</v>
      </c>
      <c r="K1295" s="10">
        <f t="shared" si="10"/>
        <v>4500.0000000000009</v>
      </c>
      <c r="L1295" s="10">
        <f t="shared" si="11"/>
        <v>1800.0000000000005</v>
      </c>
      <c r="M1295" s="11">
        <v>0.4</v>
      </c>
      <c r="O1295" s="16"/>
      <c r="P1295" s="17"/>
      <c r="Q1295" s="12"/>
      <c r="R1295" s="13"/>
    </row>
    <row r="1296" spans="1:18" ht="15.75" customHeight="1" x14ac:dyDescent="0.35">
      <c r="A1296" s="1"/>
      <c r="B1296" s="6" t="s">
        <v>27</v>
      </c>
      <c r="C1296" s="6">
        <v>1128299</v>
      </c>
      <c r="D1296" s="7">
        <v>44539</v>
      </c>
      <c r="E1296" s="6" t="s">
        <v>28</v>
      </c>
      <c r="F1296" s="6" t="s">
        <v>61</v>
      </c>
      <c r="G1296" s="6" t="s">
        <v>62</v>
      </c>
      <c r="H1296" s="6" t="s">
        <v>17</v>
      </c>
      <c r="I1296" s="8">
        <v>0.75000000000000011</v>
      </c>
      <c r="J1296" s="9">
        <v>7000</v>
      </c>
      <c r="K1296" s="10">
        <f t="shared" si="10"/>
        <v>5250.0000000000009</v>
      </c>
      <c r="L1296" s="10">
        <f t="shared" si="11"/>
        <v>1312.5000000000002</v>
      </c>
      <c r="M1296" s="11">
        <v>0.25</v>
      </c>
      <c r="O1296" s="16"/>
      <c r="P1296" s="17"/>
      <c r="Q1296" s="12"/>
      <c r="R1296" s="13"/>
    </row>
    <row r="1297" spans="1:18" ht="15.75" customHeight="1" x14ac:dyDescent="0.35">
      <c r="A1297" s="1"/>
      <c r="B1297" s="6" t="s">
        <v>27</v>
      </c>
      <c r="C1297" s="6">
        <v>1128299</v>
      </c>
      <c r="D1297" s="7">
        <v>44539</v>
      </c>
      <c r="E1297" s="6" t="s">
        <v>28</v>
      </c>
      <c r="F1297" s="6" t="s">
        <v>61</v>
      </c>
      <c r="G1297" s="6" t="s">
        <v>62</v>
      </c>
      <c r="H1297" s="6" t="s">
        <v>18</v>
      </c>
      <c r="I1297" s="8">
        <v>0.8500000000000002</v>
      </c>
      <c r="J1297" s="9">
        <v>7000</v>
      </c>
      <c r="K1297" s="10">
        <f t="shared" si="10"/>
        <v>5950.0000000000018</v>
      </c>
      <c r="L1297" s="10">
        <f t="shared" si="11"/>
        <v>1190.0000000000005</v>
      </c>
      <c r="M1297" s="11">
        <v>0.2</v>
      </c>
      <c r="O1297" s="16"/>
      <c r="P1297" s="17"/>
      <c r="Q1297" s="12"/>
      <c r="R1297" s="13"/>
    </row>
    <row r="1298" spans="1:18" ht="15.75" customHeight="1" x14ac:dyDescent="0.35">
      <c r="A1298" s="1"/>
      <c r="B1298" s="6" t="s">
        <v>27</v>
      </c>
      <c r="C1298" s="6">
        <v>1128299</v>
      </c>
      <c r="D1298" s="7">
        <v>44539</v>
      </c>
      <c r="E1298" s="6" t="s">
        <v>28</v>
      </c>
      <c r="F1298" s="6" t="s">
        <v>61</v>
      </c>
      <c r="G1298" s="6" t="s">
        <v>62</v>
      </c>
      <c r="H1298" s="6" t="s">
        <v>19</v>
      </c>
      <c r="I1298" s="8">
        <v>0.80000000000000016</v>
      </c>
      <c r="J1298" s="9">
        <v>5000</v>
      </c>
      <c r="K1298" s="10">
        <f t="shared" si="10"/>
        <v>4000.0000000000009</v>
      </c>
      <c r="L1298" s="10">
        <f t="shared" si="11"/>
        <v>1000.0000000000002</v>
      </c>
      <c r="M1298" s="11">
        <v>0.25</v>
      </c>
      <c r="O1298" s="16"/>
      <c r="P1298" s="17"/>
      <c r="Q1298" s="12"/>
      <c r="R1298" s="13"/>
    </row>
    <row r="1299" spans="1:18" ht="15.75" customHeight="1" x14ac:dyDescent="0.35">
      <c r="A1299" s="1"/>
      <c r="B1299" s="6" t="s">
        <v>27</v>
      </c>
      <c r="C1299" s="6">
        <v>1128299</v>
      </c>
      <c r="D1299" s="7">
        <v>44539</v>
      </c>
      <c r="E1299" s="6" t="s">
        <v>28</v>
      </c>
      <c r="F1299" s="6" t="s">
        <v>61</v>
      </c>
      <c r="G1299" s="6" t="s">
        <v>62</v>
      </c>
      <c r="H1299" s="6" t="s">
        <v>20</v>
      </c>
      <c r="I1299" s="8">
        <v>0.80000000000000016</v>
      </c>
      <c r="J1299" s="9">
        <v>5000</v>
      </c>
      <c r="K1299" s="10">
        <f t="shared" si="10"/>
        <v>4000.0000000000009</v>
      </c>
      <c r="L1299" s="10">
        <f t="shared" si="11"/>
        <v>1000.0000000000002</v>
      </c>
      <c r="M1299" s="11">
        <v>0.25</v>
      </c>
      <c r="O1299" s="16"/>
      <c r="P1299" s="17"/>
      <c r="Q1299" s="12"/>
      <c r="R1299" s="13"/>
    </row>
    <row r="1300" spans="1:18" ht="15.75" customHeight="1" x14ac:dyDescent="0.35">
      <c r="A1300" s="1"/>
      <c r="B1300" s="6" t="s">
        <v>27</v>
      </c>
      <c r="C1300" s="6">
        <v>1128299</v>
      </c>
      <c r="D1300" s="7">
        <v>44539</v>
      </c>
      <c r="E1300" s="6" t="s">
        <v>28</v>
      </c>
      <c r="F1300" s="6" t="s">
        <v>61</v>
      </c>
      <c r="G1300" s="6" t="s">
        <v>62</v>
      </c>
      <c r="H1300" s="6" t="s">
        <v>21</v>
      </c>
      <c r="I1300" s="8">
        <v>0.90000000000000013</v>
      </c>
      <c r="J1300" s="9">
        <v>4250</v>
      </c>
      <c r="K1300" s="10">
        <f t="shared" si="10"/>
        <v>3825.0000000000005</v>
      </c>
      <c r="L1300" s="10">
        <f t="shared" si="11"/>
        <v>573.75</v>
      </c>
      <c r="M1300" s="11">
        <v>0.15</v>
      </c>
      <c r="O1300" s="16"/>
      <c r="P1300" s="17"/>
      <c r="Q1300" s="12"/>
      <c r="R1300" s="13"/>
    </row>
    <row r="1301" spans="1:18" ht="15.75" customHeight="1" x14ac:dyDescent="0.35">
      <c r="A1301" s="1"/>
      <c r="B1301" s="6" t="s">
        <v>27</v>
      </c>
      <c r="C1301" s="6">
        <v>1128299</v>
      </c>
      <c r="D1301" s="7">
        <v>44539</v>
      </c>
      <c r="E1301" s="6" t="s">
        <v>28</v>
      </c>
      <c r="F1301" s="6" t="s">
        <v>61</v>
      </c>
      <c r="G1301" s="6" t="s">
        <v>62</v>
      </c>
      <c r="H1301" s="6" t="s">
        <v>22</v>
      </c>
      <c r="I1301" s="8">
        <v>0.95000000000000018</v>
      </c>
      <c r="J1301" s="9">
        <v>5250</v>
      </c>
      <c r="K1301" s="10">
        <f t="shared" si="10"/>
        <v>4987.5000000000009</v>
      </c>
      <c r="L1301" s="10">
        <f t="shared" si="11"/>
        <v>1995.0000000000005</v>
      </c>
      <c r="M1301" s="11">
        <v>0.4</v>
      </c>
      <c r="O1301" s="16"/>
      <c r="P1301" s="17"/>
      <c r="Q1301" s="12"/>
      <c r="R1301" s="13"/>
    </row>
    <row r="1302" spans="1:18" ht="15.75" customHeight="1" x14ac:dyDescent="0.35">
      <c r="A1302" s="1" t="s">
        <v>39</v>
      </c>
      <c r="B1302" s="6" t="s">
        <v>27</v>
      </c>
      <c r="C1302" s="6">
        <v>1128299</v>
      </c>
      <c r="D1302" s="7">
        <v>44213</v>
      </c>
      <c r="E1302" s="6" t="s">
        <v>28</v>
      </c>
      <c r="F1302" s="6" t="s">
        <v>63</v>
      </c>
      <c r="G1302" s="6" t="s">
        <v>64</v>
      </c>
      <c r="H1302" s="6" t="s">
        <v>17</v>
      </c>
      <c r="I1302" s="8">
        <v>0.4</v>
      </c>
      <c r="J1302" s="9">
        <v>4250</v>
      </c>
      <c r="K1302" s="10">
        <f t="shared" si="10"/>
        <v>1700</v>
      </c>
      <c r="L1302" s="10">
        <f t="shared" si="11"/>
        <v>510</v>
      </c>
      <c r="M1302" s="11">
        <v>0.3</v>
      </c>
      <c r="O1302" s="16"/>
      <c r="P1302" s="17">
        <f>Data!$I1302+0.05</f>
        <v>0.45</v>
      </c>
      <c r="Q1302" s="12">
        <f>Data!$J1302+500</f>
        <v>4750</v>
      </c>
      <c r="R1302" s="13">
        <f>Data!$M1302+5%</f>
        <v>0.35</v>
      </c>
    </row>
    <row r="1303" spans="1:18" ht="15.75" customHeight="1" x14ac:dyDescent="0.35">
      <c r="A1303" s="1"/>
      <c r="B1303" s="6" t="s">
        <v>27</v>
      </c>
      <c r="C1303" s="6">
        <v>1128299</v>
      </c>
      <c r="D1303" s="7">
        <v>44213</v>
      </c>
      <c r="E1303" s="6" t="s">
        <v>28</v>
      </c>
      <c r="F1303" s="6" t="s">
        <v>63</v>
      </c>
      <c r="G1303" s="6" t="s">
        <v>64</v>
      </c>
      <c r="H1303" s="6" t="s">
        <v>18</v>
      </c>
      <c r="I1303" s="8">
        <v>0.5</v>
      </c>
      <c r="J1303" s="9">
        <v>4250</v>
      </c>
      <c r="K1303" s="10">
        <f t="shared" si="10"/>
        <v>2125</v>
      </c>
      <c r="L1303" s="10">
        <f t="shared" si="11"/>
        <v>531.25</v>
      </c>
      <c r="M1303" s="11">
        <v>0.25</v>
      </c>
      <c r="O1303" s="16"/>
      <c r="P1303" s="17">
        <f>Data!$I1303+0.05</f>
        <v>0.55000000000000004</v>
      </c>
      <c r="Q1303" s="12">
        <f>Data!$J1303+500</f>
        <v>4750</v>
      </c>
      <c r="R1303" s="13">
        <f>Data!$M1303+5%</f>
        <v>0.3</v>
      </c>
    </row>
    <row r="1304" spans="1:18" ht="15.75" customHeight="1" x14ac:dyDescent="0.35">
      <c r="A1304" s="1"/>
      <c r="B1304" s="6" t="s">
        <v>27</v>
      </c>
      <c r="C1304" s="6">
        <v>1128299</v>
      </c>
      <c r="D1304" s="7">
        <v>44213</v>
      </c>
      <c r="E1304" s="6" t="s">
        <v>28</v>
      </c>
      <c r="F1304" s="6" t="s">
        <v>63</v>
      </c>
      <c r="G1304" s="6" t="s">
        <v>64</v>
      </c>
      <c r="H1304" s="6" t="s">
        <v>19</v>
      </c>
      <c r="I1304" s="8">
        <v>0.5</v>
      </c>
      <c r="J1304" s="9">
        <v>4250</v>
      </c>
      <c r="K1304" s="10">
        <f t="shared" si="10"/>
        <v>2125</v>
      </c>
      <c r="L1304" s="10">
        <f t="shared" si="11"/>
        <v>637.5</v>
      </c>
      <c r="M1304" s="11">
        <v>0.3</v>
      </c>
      <c r="O1304" s="16"/>
      <c r="P1304" s="17">
        <f>Data!$I1304+0.05</f>
        <v>0.55000000000000004</v>
      </c>
      <c r="Q1304" s="12">
        <f>Data!$J1304+500</f>
        <v>4750</v>
      </c>
      <c r="R1304" s="13">
        <f>Data!$M1304+5%</f>
        <v>0.35</v>
      </c>
    </row>
    <row r="1305" spans="1:18" ht="15.75" customHeight="1" x14ac:dyDescent="0.35">
      <c r="A1305" s="1"/>
      <c r="B1305" s="6" t="s">
        <v>27</v>
      </c>
      <c r="C1305" s="6">
        <v>1128299</v>
      </c>
      <c r="D1305" s="7">
        <v>44213</v>
      </c>
      <c r="E1305" s="6" t="s">
        <v>28</v>
      </c>
      <c r="F1305" s="6" t="s">
        <v>63</v>
      </c>
      <c r="G1305" s="6" t="s">
        <v>64</v>
      </c>
      <c r="H1305" s="6" t="s">
        <v>20</v>
      </c>
      <c r="I1305" s="8">
        <v>0.5</v>
      </c>
      <c r="J1305" s="9">
        <v>2750</v>
      </c>
      <c r="K1305" s="10">
        <f t="shared" si="10"/>
        <v>1375</v>
      </c>
      <c r="L1305" s="10">
        <f t="shared" si="11"/>
        <v>412.5</v>
      </c>
      <c r="M1305" s="11">
        <v>0.3</v>
      </c>
      <c r="O1305" s="16"/>
      <c r="P1305" s="17">
        <f>Data!$I1305+0.05</f>
        <v>0.55000000000000004</v>
      </c>
      <c r="Q1305" s="12">
        <f>Data!$J1305+500</f>
        <v>3250</v>
      </c>
      <c r="R1305" s="13">
        <f>Data!$M1305+5%</f>
        <v>0.35</v>
      </c>
    </row>
    <row r="1306" spans="1:18" ht="15.75" customHeight="1" x14ac:dyDescent="0.35">
      <c r="A1306" s="1"/>
      <c r="B1306" s="6" t="s">
        <v>27</v>
      </c>
      <c r="C1306" s="6">
        <v>1128299</v>
      </c>
      <c r="D1306" s="7">
        <v>44213</v>
      </c>
      <c r="E1306" s="6" t="s">
        <v>28</v>
      </c>
      <c r="F1306" s="6" t="s">
        <v>63</v>
      </c>
      <c r="G1306" s="6" t="s">
        <v>64</v>
      </c>
      <c r="H1306" s="6" t="s">
        <v>21</v>
      </c>
      <c r="I1306" s="8">
        <v>0.55000000000000004</v>
      </c>
      <c r="J1306" s="9">
        <v>2250</v>
      </c>
      <c r="K1306" s="10">
        <f t="shared" si="10"/>
        <v>1237.5</v>
      </c>
      <c r="L1306" s="10">
        <f t="shared" si="11"/>
        <v>247.5</v>
      </c>
      <c r="M1306" s="11">
        <v>0.2</v>
      </c>
      <c r="O1306" s="16"/>
      <c r="P1306" s="17">
        <f>Data!$I1306+0.05</f>
        <v>0.60000000000000009</v>
      </c>
      <c r="Q1306" s="12">
        <f>Data!$J1306+500</f>
        <v>2750</v>
      </c>
      <c r="R1306" s="13">
        <f>Data!$M1306+5%</f>
        <v>0.25</v>
      </c>
    </row>
    <row r="1307" spans="1:18" ht="15.75" customHeight="1" x14ac:dyDescent="0.35">
      <c r="A1307" s="1"/>
      <c r="B1307" s="6" t="s">
        <v>27</v>
      </c>
      <c r="C1307" s="6">
        <v>1128299</v>
      </c>
      <c r="D1307" s="7">
        <v>44213</v>
      </c>
      <c r="E1307" s="6" t="s">
        <v>28</v>
      </c>
      <c r="F1307" s="6" t="s">
        <v>63</v>
      </c>
      <c r="G1307" s="6" t="s">
        <v>64</v>
      </c>
      <c r="H1307" s="6" t="s">
        <v>22</v>
      </c>
      <c r="I1307" s="8">
        <v>0.5</v>
      </c>
      <c r="J1307" s="9">
        <v>4750</v>
      </c>
      <c r="K1307" s="10">
        <f t="shared" si="10"/>
        <v>2375</v>
      </c>
      <c r="L1307" s="10">
        <f t="shared" si="11"/>
        <v>1068.75</v>
      </c>
      <c r="M1307" s="11">
        <v>0.45</v>
      </c>
      <c r="O1307" s="16"/>
      <c r="P1307" s="17">
        <f>Data!$I1307+0.05</f>
        <v>0.55000000000000004</v>
      </c>
      <c r="Q1307" s="12">
        <f>Data!$J1307+500</f>
        <v>5250</v>
      </c>
      <c r="R1307" s="13">
        <f>Data!$M1307+5%</f>
        <v>0.5</v>
      </c>
    </row>
    <row r="1308" spans="1:18" ht="15.75" customHeight="1" x14ac:dyDescent="0.35">
      <c r="A1308" s="1"/>
      <c r="B1308" s="6" t="s">
        <v>27</v>
      </c>
      <c r="C1308" s="6">
        <v>1128299</v>
      </c>
      <c r="D1308" s="7">
        <v>44244</v>
      </c>
      <c r="E1308" s="6" t="s">
        <v>28</v>
      </c>
      <c r="F1308" s="6" t="s">
        <v>63</v>
      </c>
      <c r="G1308" s="6" t="s">
        <v>64</v>
      </c>
      <c r="H1308" s="6" t="s">
        <v>17</v>
      </c>
      <c r="I1308" s="8">
        <v>0.4</v>
      </c>
      <c r="J1308" s="9">
        <v>5250</v>
      </c>
      <c r="K1308" s="10">
        <f t="shared" si="10"/>
        <v>2100</v>
      </c>
      <c r="L1308" s="10">
        <f t="shared" si="11"/>
        <v>630</v>
      </c>
      <c r="M1308" s="11">
        <v>0.3</v>
      </c>
      <c r="O1308" s="16"/>
      <c r="P1308" s="17">
        <f>Data!$I1308+0.05</f>
        <v>0.45</v>
      </c>
      <c r="Q1308" s="12">
        <f>Data!$J1308+500</f>
        <v>5750</v>
      </c>
      <c r="R1308" s="13">
        <f>Data!$M1308+5%</f>
        <v>0.35</v>
      </c>
    </row>
    <row r="1309" spans="1:18" ht="15.75" customHeight="1" x14ac:dyDescent="0.35">
      <c r="A1309" s="1"/>
      <c r="B1309" s="6" t="s">
        <v>27</v>
      </c>
      <c r="C1309" s="6">
        <v>1128299</v>
      </c>
      <c r="D1309" s="7">
        <v>44244</v>
      </c>
      <c r="E1309" s="6" t="s">
        <v>28</v>
      </c>
      <c r="F1309" s="6" t="s">
        <v>63</v>
      </c>
      <c r="G1309" s="6" t="s">
        <v>64</v>
      </c>
      <c r="H1309" s="6" t="s">
        <v>18</v>
      </c>
      <c r="I1309" s="8">
        <v>0.5</v>
      </c>
      <c r="J1309" s="9">
        <v>4250</v>
      </c>
      <c r="K1309" s="10">
        <f t="shared" si="10"/>
        <v>2125</v>
      </c>
      <c r="L1309" s="10">
        <f t="shared" si="11"/>
        <v>531.25</v>
      </c>
      <c r="M1309" s="11">
        <v>0.25</v>
      </c>
      <c r="O1309" s="16"/>
      <c r="P1309" s="17">
        <f>Data!$I1309+0.05</f>
        <v>0.55000000000000004</v>
      </c>
      <c r="Q1309" s="12">
        <f>Data!$J1309+500</f>
        <v>4750</v>
      </c>
      <c r="R1309" s="13">
        <f>Data!$M1309+5%</f>
        <v>0.3</v>
      </c>
    </row>
    <row r="1310" spans="1:18" ht="15.75" customHeight="1" x14ac:dyDescent="0.35">
      <c r="A1310" s="1"/>
      <c r="B1310" s="6" t="s">
        <v>27</v>
      </c>
      <c r="C1310" s="6">
        <v>1128299</v>
      </c>
      <c r="D1310" s="7">
        <v>44244</v>
      </c>
      <c r="E1310" s="6" t="s">
        <v>28</v>
      </c>
      <c r="F1310" s="6" t="s">
        <v>63</v>
      </c>
      <c r="G1310" s="6" t="s">
        <v>64</v>
      </c>
      <c r="H1310" s="6" t="s">
        <v>19</v>
      </c>
      <c r="I1310" s="8">
        <v>0.5</v>
      </c>
      <c r="J1310" s="9">
        <v>4250</v>
      </c>
      <c r="K1310" s="10">
        <f t="shared" si="10"/>
        <v>2125</v>
      </c>
      <c r="L1310" s="10">
        <f t="shared" si="11"/>
        <v>637.5</v>
      </c>
      <c r="M1310" s="11">
        <v>0.3</v>
      </c>
      <c r="O1310" s="16"/>
      <c r="P1310" s="17">
        <f>Data!$I1310+0.05</f>
        <v>0.55000000000000004</v>
      </c>
      <c r="Q1310" s="12">
        <f>Data!$J1310+500</f>
        <v>4750</v>
      </c>
      <c r="R1310" s="13">
        <f>Data!$M1310+5%</f>
        <v>0.35</v>
      </c>
    </row>
    <row r="1311" spans="1:18" ht="15.75" customHeight="1" x14ac:dyDescent="0.35">
      <c r="A1311" s="1"/>
      <c r="B1311" s="6" t="s">
        <v>27</v>
      </c>
      <c r="C1311" s="6">
        <v>1128299</v>
      </c>
      <c r="D1311" s="7">
        <v>44244</v>
      </c>
      <c r="E1311" s="6" t="s">
        <v>28</v>
      </c>
      <c r="F1311" s="6" t="s">
        <v>63</v>
      </c>
      <c r="G1311" s="6" t="s">
        <v>64</v>
      </c>
      <c r="H1311" s="6" t="s">
        <v>20</v>
      </c>
      <c r="I1311" s="8">
        <v>0.5</v>
      </c>
      <c r="J1311" s="9">
        <v>2750</v>
      </c>
      <c r="K1311" s="10">
        <f t="shared" si="10"/>
        <v>1375</v>
      </c>
      <c r="L1311" s="10">
        <f t="shared" si="11"/>
        <v>412.5</v>
      </c>
      <c r="M1311" s="11">
        <v>0.3</v>
      </c>
      <c r="O1311" s="16"/>
      <c r="P1311" s="17">
        <f>Data!$I1311+0.05</f>
        <v>0.55000000000000004</v>
      </c>
      <c r="Q1311" s="12">
        <f>Data!$J1311+500</f>
        <v>3250</v>
      </c>
      <c r="R1311" s="13">
        <f>Data!$M1311+5%</f>
        <v>0.35</v>
      </c>
    </row>
    <row r="1312" spans="1:18" ht="15.75" customHeight="1" x14ac:dyDescent="0.35">
      <c r="A1312" s="1"/>
      <c r="B1312" s="6" t="s">
        <v>27</v>
      </c>
      <c r="C1312" s="6">
        <v>1128299</v>
      </c>
      <c r="D1312" s="7">
        <v>44244</v>
      </c>
      <c r="E1312" s="6" t="s">
        <v>28</v>
      </c>
      <c r="F1312" s="6" t="s">
        <v>63</v>
      </c>
      <c r="G1312" s="6" t="s">
        <v>64</v>
      </c>
      <c r="H1312" s="6" t="s">
        <v>21</v>
      </c>
      <c r="I1312" s="8">
        <v>0.55000000000000004</v>
      </c>
      <c r="J1312" s="9">
        <v>2000</v>
      </c>
      <c r="K1312" s="10">
        <f t="shared" si="10"/>
        <v>1100</v>
      </c>
      <c r="L1312" s="10">
        <f t="shared" si="11"/>
        <v>220</v>
      </c>
      <c r="M1312" s="11">
        <v>0.2</v>
      </c>
      <c r="O1312" s="16"/>
      <c r="P1312" s="17">
        <f>Data!$I1312+0.05</f>
        <v>0.60000000000000009</v>
      </c>
      <c r="Q1312" s="12">
        <f>Data!$J1312+500</f>
        <v>2500</v>
      </c>
      <c r="R1312" s="13">
        <f>Data!$M1312+5%</f>
        <v>0.25</v>
      </c>
    </row>
    <row r="1313" spans="1:18" ht="15.75" customHeight="1" x14ac:dyDescent="0.35">
      <c r="A1313" s="1"/>
      <c r="B1313" s="6" t="s">
        <v>27</v>
      </c>
      <c r="C1313" s="6">
        <v>1128299</v>
      </c>
      <c r="D1313" s="7">
        <v>44244</v>
      </c>
      <c r="E1313" s="6" t="s">
        <v>28</v>
      </c>
      <c r="F1313" s="6" t="s">
        <v>63</v>
      </c>
      <c r="G1313" s="6" t="s">
        <v>64</v>
      </c>
      <c r="H1313" s="6" t="s">
        <v>22</v>
      </c>
      <c r="I1313" s="8">
        <v>0.5</v>
      </c>
      <c r="J1313" s="9">
        <v>4000</v>
      </c>
      <c r="K1313" s="10">
        <f t="shared" si="10"/>
        <v>2000</v>
      </c>
      <c r="L1313" s="10">
        <f t="shared" si="11"/>
        <v>900</v>
      </c>
      <c r="M1313" s="11">
        <v>0.45</v>
      </c>
      <c r="O1313" s="16"/>
      <c r="P1313" s="17">
        <f>Data!$I1313+0.05</f>
        <v>0.55000000000000004</v>
      </c>
      <c r="Q1313" s="12">
        <f>Data!$J1313+500</f>
        <v>4500</v>
      </c>
      <c r="R1313" s="13">
        <f>Data!$M1313+5%</f>
        <v>0.5</v>
      </c>
    </row>
    <row r="1314" spans="1:18" ht="15.75" customHeight="1" x14ac:dyDescent="0.35">
      <c r="A1314" s="1"/>
      <c r="B1314" s="6" t="s">
        <v>27</v>
      </c>
      <c r="C1314" s="6">
        <v>1128299</v>
      </c>
      <c r="D1314" s="7">
        <v>44271</v>
      </c>
      <c r="E1314" s="6" t="s">
        <v>28</v>
      </c>
      <c r="F1314" s="6" t="s">
        <v>63</v>
      </c>
      <c r="G1314" s="6" t="s">
        <v>64</v>
      </c>
      <c r="H1314" s="6" t="s">
        <v>17</v>
      </c>
      <c r="I1314" s="8">
        <v>0.5</v>
      </c>
      <c r="J1314" s="9">
        <v>5500</v>
      </c>
      <c r="K1314" s="10">
        <f t="shared" si="10"/>
        <v>2750</v>
      </c>
      <c r="L1314" s="10">
        <f t="shared" si="11"/>
        <v>825</v>
      </c>
      <c r="M1314" s="11">
        <v>0.3</v>
      </c>
      <c r="O1314" s="16"/>
      <c r="P1314" s="17">
        <f>Data!$I1314+0.05</f>
        <v>0.55000000000000004</v>
      </c>
      <c r="Q1314" s="12">
        <f>Data!$J1314+500</f>
        <v>6000</v>
      </c>
      <c r="R1314" s="13">
        <f>Data!$M1314+5%</f>
        <v>0.35</v>
      </c>
    </row>
    <row r="1315" spans="1:18" ht="15.75" customHeight="1" x14ac:dyDescent="0.35">
      <c r="A1315" s="1"/>
      <c r="B1315" s="6" t="s">
        <v>27</v>
      </c>
      <c r="C1315" s="6">
        <v>1128299</v>
      </c>
      <c r="D1315" s="7">
        <v>44271</v>
      </c>
      <c r="E1315" s="6" t="s">
        <v>28</v>
      </c>
      <c r="F1315" s="6" t="s">
        <v>63</v>
      </c>
      <c r="G1315" s="6" t="s">
        <v>64</v>
      </c>
      <c r="H1315" s="6" t="s">
        <v>18</v>
      </c>
      <c r="I1315" s="8">
        <v>0.6</v>
      </c>
      <c r="J1315" s="9">
        <v>4000</v>
      </c>
      <c r="K1315" s="10">
        <f t="shared" si="10"/>
        <v>2400</v>
      </c>
      <c r="L1315" s="10">
        <f t="shared" si="11"/>
        <v>600</v>
      </c>
      <c r="M1315" s="11">
        <v>0.25</v>
      </c>
      <c r="O1315" s="16"/>
      <c r="P1315" s="17">
        <f>Data!$I1315+0.05</f>
        <v>0.65</v>
      </c>
      <c r="Q1315" s="12">
        <f>Data!$J1315+500</f>
        <v>4500</v>
      </c>
      <c r="R1315" s="13">
        <f>Data!$M1315+5%</f>
        <v>0.3</v>
      </c>
    </row>
    <row r="1316" spans="1:18" ht="15.75" customHeight="1" x14ac:dyDescent="0.35">
      <c r="A1316" s="1"/>
      <c r="B1316" s="6" t="s">
        <v>27</v>
      </c>
      <c r="C1316" s="6">
        <v>1128299</v>
      </c>
      <c r="D1316" s="7">
        <v>44271</v>
      </c>
      <c r="E1316" s="6" t="s">
        <v>28</v>
      </c>
      <c r="F1316" s="6" t="s">
        <v>63</v>
      </c>
      <c r="G1316" s="6" t="s">
        <v>64</v>
      </c>
      <c r="H1316" s="6" t="s">
        <v>19</v>
      </c>
      <c r="I1316" s="8">
        <v>0.64999999999999991</v>
      </c>
      <c r="J1316" s="9">
        <v>4250</v>
      </c>
      <c r="K1316" s="10">
        <f t="shared" si="10"/>
        <v>2762.4999999999995</v>
      </c>
      <c r="L1316" s="10">
        <f t="shared" si="11"/>
        <v>828.74999999999989</v>
      </c>
      <c r="M1316" s="11">
        <v>0.3</v>
      </c>
      <c r="O1316" s="16"/>
      <c r="P1316" s="17">
        <f>Data!$I1316+0.05</f>
        <v>0.7</v>
      </c>
      <c r="Q1316" s="12">
        <f>Data!$J1316+500</f>
        <v>4750</v>
      </c>
      <c r="R1316" s="13">
        <f>Data!$M1316+5%</f>
        <v>0.35</v>
      </c>
    </row>
    <row r="1317" spans="1:18" ht="15.75" customHeight="1" x14ac:dyDescent="0.35">
      <c r="A1317" s="1"/>
      <c r="B1317" s="6" t="s">
        <v>27</v>
      </c>
      <c r="C1317" s="6">
        <v>1128299</v>
      </c>
      <c r="D1317" s="7">
        <v>44271</v>
      </c>
      <c r="E1317" s="6" t="s">
        <v>28</v>
      </c>
      <c r="F1317" s="6" t="s">
        <v>63</v>
      </c>
      <c r="G1317" s="6" t="s">
        <v>64</v>
      </c>
      <c r="H1317" s="6" t="s">
        <v>20</v>
      </c>
      <c r="I1317" s="8">
        <v>0.6</v>
      </c>
      <c r="J1317" s="9">
        <v>3250</v>
      </c>
      <c r="K1317" s="10">
        <f t="shared" si="10"/>
        <v>1950</v>
      </c>
      <c r="L1317" s="10">
        <f t="shared" si="11"/>
        <v>585</v>
      </c>
      <c r="M1317" s="11">
        <v>0.3</v>
      </c>
      <c r="O1317" s="16"/>
      <c r="P1317" s="17">
        <f>Data!$I1317+0.05</f>
        <v>0.65</v>
      </c>
      <c r="Q1317" s="12">
        <f>Data!$J1317+500</f>
        <v>3750</v>
      </c>
      <c r="R1317" s="13">
        <f>Data!$M1317+5%</f>
        <v>0.35</v>
      </c>
    </row>
    <row r="1318" spans="1:18" ht="15.75" customHeight="1" x14ac:dyDescent="0.35">
      <c r="A1318" s="1"/>
      <c r="B1318" s="6" t="s">
        <v>27</v>
      </c>
      <c r="C1318" s="6">
        <v>1128299</v>
      </c>
      <c r="D1318" s="7">
        <v>44271</v>
      </c>
      <c r="E1318" s="6" t="s">
        <v>28</v>
      </c>
      <c r="F1318" s="6" t="s">
        <v>63</v>
      </c>
      <c r="G1318" s="6" t="s">
        <v>64</v>
      </c>
      <c r="H1318" s="6" t="s">
        <v>21</v>
      </c>
      <c r="I1318" s="8">
        <v>0.65</v>
      </c>
      <c r="J1318" s="9">
        <v>1750</v>
      </c>
      <c r="K1318" s="10">
        <f t="shared" si="10"/>
        <v>1137.5</v>
      </c>
      <c r="L1318" s="10">
        <f t="shared" si="11"/>
        <v>227.5</v>
      </c>
      <c r="M1318" s="11">
        <v>0.2</v>
      </c>
      <c r="O1318" s="16"/>
      <c r="P1318" s="17">
        <f>Data!$I1318+0.05</f>
        <v>0.70000000000000007</v>
      </c>
      <c r="Q1318" s="12">
        <f>Data!$J1318+500</f>
        <v>2250</v>
      </c>
      <c r="R1318" s="13">
        <f>Data!$M1318+5%</f>
        <v>0.25</v>
      </c>
    </row>
    <row r="1319" spans="1:18" ht="15.75" customHeight="1" x14ac:dyDescent="0.35">
      <c r="A1319" s="1"/>
      <c r="B1319" s="6" t="s">
        <v>27</v>
      </c>
      <c r="C1319" s="6">
        <v>1128299</v>
      </c>
      <c r="D1319" s="7">
        <v>44271</v>
      </c>
      <c r="E1319" s="6" t="s">
        <v>28</v>
      </c>
      <c r="F1319" s="6" t="s">
        <v>63</v>
      </c>
      <c r="G1319" s="6" t="s">
        <v>64</v>
      </c>
      <c r="H1319" s="6" t="s">
        <v>22</v>
      </c>
      <c r="I1319" s="8">
        <v>0.6</v>
      </c>
      <c r="J1319" s="9">
        <v>3750</v>
      </c>
      <c r="K1319" s="10">
        <f t="shared" si="10"/>
        <v>2250</v>
      </c>
      <c r="L1319" s="10">
        <f t="shared" si="11"/>
        <v>1012.5</v>
      </c>
      <c r="M1319" s="11">
        <v>0.45</v>
      </c>
      <c r="O1319" s="16"/>
      <c r="P1319" s="17">
        <f>Data!$I1319+0.05</f>
        <v>0.65</v>
      </c>
      <c r="Q1319" s="12">
        <f>Data!$J1319+500</f>
        <v>4250</v>
      </c>
      <c r="R1319" s="13">
        <f>Data!$M1319+5%</f>
        <v>0.5</v>
      </c>
    </row>
    <row r="1320" spans="1:18" ht="15.75" customHeight="1" x14ac:dyDescent="0.35">
      <c r="A1320" s="1"/>
      <c r="B1320" s="6" t="s">
        <v>27</v>
      </c>
      <c r="C1320" s="6">
        <v>1128299</v>
      </c>
      <c r="D1320" s="7">
        <v>44303</v>
      </c>
      <c r="E1320" s="6" t="s">
        <v>28</v>
      </c>
      <c r="F1320" s="6" t="s">
        <v>63</v>
      </c>
      <c r="G1320" s="6" t="s">
        <v>64</v>
      </c>
      <c r="H1320" s="6" t="s">
        <v>17</v>
      </c>
      <c r="I1320" s="8">
        <v>0.65</v>
      </c>
      <c r="J1320" s="9">
        <v>5500</v>
      </c>
      <c r="K1320" s="10">
        <f t="shared" si="10"/>
        <v>3575</v>
      </c>
      <c r="L1320" s="10">
        <f t="shared" si="11"/>
        <v>1072.5</v>
      </c>
      <c r="M1320" s="11">
        <v>0.3</v>
      </c>
      <c r="O1320" s="16"/>
      <c r="P1320" s="17">
        <f>Data!$I1320+0.05</f>
        <v>0.70000000000000007</v>
      </c>
      <c r="Q1320" s="12">
        <f>Data!$J1320+500</f>
        <v>6000</v>
      </c>
      <c r="R1320" s="13">
        <f>Data!$M1320+5%</f>
        <v>0.35</v>
      </c>
    </row>
    <row r="1321" spans="1:18" ht="15.75" customHeight="1" x14ac:dyDescent="0.35">
      <c r="A1321" s="1"/>
      <c r="B1321" s="6" t="s">
        <v>27</v>
      </c>
      <c r="C1321" s="6">
        <v>1128299</v>
      </c>
      <c r="D1321" s="7">
        <v>44303</v>
      </c>
      <c r="E1321" s="6" t="s">
        <v>28</v>
      </c>
      <c r="F1321" s="6" t="s">
        <v>63</v>
      </c>
      <c r="G1321" s="6" t="s">
        <v>64</v>
      </c>
      <c r="H1321" s="6" t="s">
        <v>18</v>
      </c>
      <c r="I1321" s="8">
        <v>0.70000000000000007</v>
      </c>
      <c r="J1321" s="9">
        <v>3500</v>
      </c>
      <c r="K1321" s="10">
        <f t="shared" si="10"/>
        <v>2450.0000000000005</v>
      </c>
      <c r="L1321" s="10">
        <f t="shared" si="11"/>
        <v>612.50000000000011</v>
      </c>
      <c r="M1321" s="11">
        <v>0.25</v>
      </c>
      <c r="O1321" s="16"/>
      <c r="P1321" s="17">
        <f>Data!$I1321+0.05</f>
        <v>0.75000000000000011</v>
      </c>
      <c r="Q1321" s="12">
        <f>Data!$J1321+500</f>
        <v>4000</v>
      </c>
      <c r="R1321" s="13">
        <f>Data!$M1321+5%</f>
        <v>0.3</v>
      </c>
    </row>
    <row r="1322" spans="1:18" ht="15.75" customHeight="1" x14ac:dyDescent="0.35">
      <c r="A1322" s="1"/>
      <c r="B1322" s="6" t="s">
        <v>27</v>
      </c>
      <c r="C1322" s="6">
        <v>1128299</v>
      </c>
      <c r="D1322" s="7">
        <v>44303</v>
      </c>
      <c r="E1322" s="6" t="s">
        <v>28</v>
      </c>
      <c r="F1322" s="6" t="s">
        <v>63</v>
      </c>
      <c r="G1322" s="6" t="s">
        <v>64</v>
      </c>
      <c r="H1322" s="6" t="s">
        <v>19</v>
      </c>
      <c r="I1322" s="8">
        <v>0.70000000000000007</v>
      </c>
      <c r="J1322" s="9">
        <v>4000</v>
      </c>
      <c r="K1322" s="10">
        <f t="shared" si="10"/>
        <v>2800.0000000000005</v>
      </c>
      <c r="L1322" s="10">
        <f t="shared" si="11"/>
        <v>840.00000000000011</v>
      </c>
      <c r="M1322" s="11">
        <v>0.3</v>
      </c>
      <c r="O1322" s="16"/>
      <c r="P1322" s="17">
        <f>Data!$I1322+0.05</f>
        <v>0.75000000000000011</v>
      </c>
      <c r="Q1322" s="12">
        <f>Data!$J1322+500</f>
        <v>4500</v>
      </c>
      <c r="R1322" s="13">
        <f>Data!$M1322+5%</f>
        <v>0.35</v>
      </c>
    </row>
    <row r="1323" spans="1:18" ht="15.75" customHeight="1" x14ac:dyDescent="0.35">
      <c r="A1323" s="1"/>
      <c r="B1323" s="6" t="s">
        <v>27</v>
      </c>
      <c r="C1323" s="6">
        <v>1128299</v>
      </c>
      <c r="D1323" s="7">
        <v>44303</v>
      </c>
      <c r="E1323" s="6" t="s">
        <v>28</v>
      </c>
      <c r="F1323" s="6" t="s">
        <v>63</v>
      </c>
      <c r="G1323" s="6" t="s">
        <v>64</v>
      </c>
      <c r="H1323" s="6" t="s">
        <v>20</v>
      </c>
      <c r="I1323" s="8">
        <v>0.55000000000000004</v>
      </c>
      <c r="J1323" s="9">
        <v>3000</v>
      </c>
      <c r="K1323" s="10">
        <f t="shared" si="10"/>
        <v>1650.0000000000002</v>
      </c>
      <c r="L1323" s="10">
        <f t="shared" si="11"/>
        <v>495.00000000000006</v>
      </c>
      <c r="M1323" s="11">
        <v>0.3</v>
      </c>
      <c r="O1323" s="16"/>
      <c r="P1323" s="17">
        <f>Data!$I1323+0.05</f>
        <v>0.60000000000000009</v>
      </c>
      <c r="Q1323" s="12">
        <f>Data!$J1323+500</f>
        <v>3500</v>
      </c>
      <c r="R1323" s="13">
        <f>Data!$M1323+5%</f>
        <v>0.35</v>
      </c>
    </row>
    <row r="1324" spans="1:18" ht="15.75" customHeight="1" x14ac:dyDescent="0.35">
      <c r="A1324" s="1"/>
      <c r="B1324" s="6" t="s">
        <v>27</v>
      </c>
      <c r="C1324" s="6">
        <v>1128299</v>
      </c>
      <c r="D1324" s="7">
        <v>44303</v>
      </c>
      <c r="E1324" s="6" t="s">
        <v>28</v>
      </c>
      <c r="F1324" s="6" t="s">
        <v>63</v>
      </c>
      <c r="G1324" s="6" t="s">
        <v>64</v>
      </c>
      <c r="H1324" s="6" t="s">
        <v>21</v>
      </c>
      <c r="I1324" s="8">
        <v>0.60000000000000009</v>
      </c>
      <c r="J1324" s="9">
        <v>2000</v>
      </c>
      <c r="K1324" s="10">
        <f t="shared" si="10"/>
        <v>1200.0000000000002</v>
      </c>
      <c r="L1324" s="10">
        <f t="shared" si="11"/>
        <v>240.00000000000006</v>
      </c>
      <c r="M1324" s="11">
        <v>0.2</v>
      </c>
      <c r="O1324" s="16"/>
      <c r="P1324" s="17">
        <f>Data!$I1324+0.05</f>
        <v>0.65000000000000013</v>
      </c>
      <c r="Q1324" s="12">
        <f>Data!$J1324+500</f>
        <v>2500</v>
      </c>
      <c r="R1324" s="13">
        <f>Data!$M1324+5%</f>
        <v>0.25</v>
      </c>
    </row>
    <row r="1325" spans="1:18" ht="15.75" customHeight="1" x14ac:dyDescent="0.35">
      <c r="A1325" s="1"/>
      <c r="B1325" s="6" t="s">
        <v>27</v>
      </c>
      <c r="C1325" s="6">
        <v>1128299</v>
      </c>
      <c r="D1325" s="7">
        <v>44303</v>
      </c>
      <c r="E1325" s="6" t="s">
        <v>28</v>
      </c>
      <c r="F1325" s="6" t="s">
        <v>63</v>
      </c>
      <c r="G1325" s="6" t="s">
        <v>64</v>
      </c>
      <c r="H1325" s="6" t="s">
        <v>22</v>
      </c>
      <c r="I1325" s="8">
        <v>0.75000000000000011</v>
      </c>
      <c r="J1325" s="9">
        <v>3750</v>
      </c>
      <c r="K1325" s="10">
        <f t="shared" si="10"/>
        <v>2812.5000000000005</v>
      </c>
      <c r="L1325" s="10">
        <f t="shared" si="11"/>
        <v>1265.6250000000002</v>
      </c>
      <c r="M1325" s="11">
        <v>0.45</v>
      </c>
      <c r="O1325" s="16"/>
      <c r="P1325" s="17">
        <f>Data!$I1325+0.05</f>
        <v>0.80000000000000016</v>
      </c>
      <c r="Q1325" s="12">
        <f>Data!$J1325+500</f>
        <v>4250</v>
      </c>
      <c r="R1325" s="13">
        <f>Data!$M1325+5%</f>
        <v>0.5</v>
      </c>
    </row>
    <row r="1326" spans="1:18" ht="15.75" customHeight="1" x14ac:dyDescent="0.35">
      <c r="A1326" s="1"/>
      <c r="B1326" s="6" t="s">
        <v>27</v>
      </c>
      <c r="C1326" s="6">
        <v>1128299</v>
      </c>
      <c r="D1326" s="7">
        <v>44334</v>
      </c>
      <c r="E1326" s="6" t="s">
        <v>28</v>
      </c>
      <c r="F1326" s="6" t="s">
        <v>63</v>
      </c>
      <c r="G1326" s="6" t="s">
        <v>64</v>
      </c>
      <c r="H1326" s="6" t="s">
        <v>17</v>
      </c>
      <c r="I1326" s="8">
        <v>0.6</v>
      </c>
      <c r="J1326" s="9">
        <v>5750</v>
      </c>
      <c r="K1326" s="10">
        <f t="shared" si="10"/>
        <v>3450</v>
      </c>
      <c r="L1326" s="10">
        <f t="shared" si="11"/>
        <v>1035</v>
      </c>
      <c r="M1326" s="11">
        <v>0.3</v>
      </c>
      <c r="O1326" s="16"/>
      <c r="P1326" s="17">
        <f>Data!$I1326+0.05</f>
        <v>0.65</v>
      </c>
      <c r="Q1326" s="12">
        <f>Data!$J1326+500</f>
        <v>6250</v>
      </c>
      <c r="R1326" s="13">
        <f>Data!$M1326+5%</f>
        <v>0.35</v>
      </c>
    </row>
    <row r="1327" spans="1:18" ht="15.75" customHeight="1" x14ac:dyDescent="0.35">
      <c r="A1327" s="1"/>
      <c r="B1327" s="6" t="s">
        <v>27</v>
      </c>
      <c r="C1327" s="6">
        <v>1128299</v>
      </c>
      <c r="D1327" s="7">
        <v>44334</v>
      </c>
      <c r="E1327" s="6" t="s">
        <v>28</v>
      </c>
      <c r="F1327" s="6" t="s">
        <v>63</v>
      </c>
      <c r="G1327" s="6" t="s">
        <v>64</v>
      </c>
      <c r="H1327" s="6" t="s">
        <v>18</v>
      </c>
      <c r="I1327" s="8">
        <v>0.65</v>
      </c>
      <c r="J1327" s="9">
        <v>4250</v>
      </c>
      <c r="K1327" s="10">
        <f t="shared" si="10"/>
        <v>2762.5</v>
      </c>
      <c r="L1327" s="10">
        <f t="shared" si="11"/>
        <v>690.625</v>
      </c>
      <c r="M1327" s="11">
        <v>0.25</v>
      </c>
      <c r="O1327" s="16"/>
      <c r="P1327" s="17">
        <f>Data!$I1327+0.05</f>
        <v>0.70000000000000007</v>
      </c>
      <c r="Q1327" s="12">
        <f>Data!$J1327+500</f>
        <v>4750</v>
      </c>
      <c r="R1327" s="13">
        <f>Data!$M1327+5%</f>
        <v>0.3</v>
      </c>
    </row>
    <row r="1328" spans="1:18" ht="15.75" customHeight="1" x14ac:dyDescent="0.35">
      <c r="A1328" s="1"/>
      <c r="B1328" s="6" t="s">
        <v>27</v>
      </c>
      <c r="C1328" s="6">
        <v>1128299</v>
      </c>
      <c r="D1328" s="7">
        <v>44334</v>
      </c>
      <c r="E1328" s="6" t="s">
        <v>28</v>
      </c>
      <c r="F1328" s="6" t="s">
        <v>63</v>
      </c>
      <c r="G1328" s="6" t="s">
        <v>64</v>
      </c>
      <c r="H1328" s="6" t="s">
        <v>19</v>
      </c>
      <c r="I1328" s="8">
        <v>0.65</v>
      </c>
      <c r="J1328" s="9">
        <v>4250</v>
      </c>
      <c r="K1328" s="10">
        <f t="shared" si="10"/>
        <v>2762.5</v>
      </c>
      <c r="L1328" s="10">
        <f t="shared" si="11"/>
        <v>828.75</v>
      </c>
      <c r="M1328" s="11">
        <v>0.3</v>
      </c>
      <c r="O1328" s="16"/>
      <c r="P1328" s="17">
        <f>Data!$I1328+0.05</f>
        <v>0.70000000000000007</v>
      </c>
      <c r="Q1328" s="12">
        <f>Data!$J1328+500</f>
        <v>4750</v>
      </c>
      <c r="R1328" s="13">
        <f>Data!$M1328+5%</f>
        <v>0.35</v>
      </c>
    </row>
    <row r="1329" spans="1:18" ht="15.75" customHeight="1" x14ac:dyDescent="0.35">
      <c r="A1329" s="1"/>
      <c r="B1329" s="6" t="s">
        <v>27</v>
      </c>
      <c r="C1329" s="6">
        <v>1128299</v>
      </c>
      <c r="D1329" s="7">
        <v>44334</v>
      </c>
      <c r="E1329" s="6" t="s">
        <v>28</v>
      </c>
      <c r="F1329" s="6" t="s">
        <v>63</v>
      </c>
      <c r="G1329" s="6" t="s">
        <v>64</v>
      </c>
      <c r="H1329" s="6" t="s">
        <v>20</v>
      </c>
      <c r="I1329" s="8">
        <v>0.6</v>
      </c>
      <c r="J1329" s="9">
        <v>3250</v>
      </c>
      <c r="K1329" s="10">
        <f t="shared" si="10"/>
        <v>1950</v>
      </c>
      <c r="L1329" s="10">
        <f t="shared" si="11"/>
        <v>585</v>
      </c>
      <c r="M1329" s="11">
        <v>0.3</v>
      </c>
      <c r="O1329" s="16"/>
      <c r="P1329" s="17">
        <f>Data!$I1329+0.05</f>
        <v>0.65</v>
      </c>
      <c r="Q1329" s="12">
        <f>Data!$J1329+500</f>
        <v>3750</v>
      </c>
      <c r="R1329" s="13">
        <f>Data!$M1329+5%</f>
        <v>0.35</v>
      </c>
    </row>
    <row r="1330" spans="1:18" ht="15.75" customHeight="1" x14ac:dyDescent="0.35">
      <c r="A1330" s="1"/>
      <c r="B1330" s="6" t="s">
        <v>27</v>
      </c>
      <c r="C1330" s="6">
        <v>1128299</v>
      </c>
      <c r="D1330" s="7">
        <v>44334</v>
      </c>
      <c r="E1330" s="6" t="s">
        <v>28</v>
      </c>
      <c r="F1330" s="6" t="s">
        <v>63</v>
      </c>
      <c r="G1330" s="6" t="s">
        <v>64</v>
      </c>
      <c r="H1330" s="6" t="s">
        <v>21</v>
      </c>
      <c r="I1330" s="8">
        <v>0.54999999999999993</v>
      </c>
      <c r="J1330" s="9">
        <v>2250</v>
      </c>
      <c r="K1330" s="10">
        <f t="shared" si="10"/>
        <v>1237.4999999999998</v>
      </c>
      <c r="L1330" s="10">
        <f t="shared" si="11"/>
        <v>247.49999999999997</v>
      </c>
      <c r="M1330" s="11">
        <v>0.2</v>
      </c>
      <c r="O1330" s="16"/>
      <c r="P1330" s="17">
        <f>Data!$I1330-0.05</f>
        <v>0.49999999999999994</v>
      </c>
      <c r="Q1330" s="12">
        <f>Data!$J1330+500</f>
        <v>2750</v>
      </c>
      <c r="R1330" s="13">
        <f>Data!$M1330+5%</f>
        <v>0.25</v>
      </c>
    </row>
    <row r="1331" spans="1:18" ht="15.75" customHeight="1" x14ac:dyDescent="0.35">
      <c r="A1331" s="1"/>
      <c r="B1331" s="6" t="s">
        <v>27</v>
      </c>
      <c r="C1331" s="6">
        <v>1128299</v>
      </c>
      <c r="D1331" s="7">
        <v>44334</v>
      </c>
      <c r="E1331" s="6" t="s">
        <v>28</v>
      </c>
      <c r="F1331" s="6" t="s">
        <v>63</v>
      </c>
      <c r="G1331" s="6" t="s">
        <v>64</v>
      </c>
      <c r="H1331" s="6" t="s">
        <v>22</v>
      </c>
      <c r="I1331" s="8">
        <v>0.7</v>
      </c>
      <c r="J1331" s="9">
        <v>5750</v>
      </c>
      <c r="K1331" s="10">
        <f t="shared" si="10"/>
        <v>4024.9999999999995</v>
      </c>
      <c r="L1331" s="10">
        <f t="shared" si="11"/>
        <v>1811.2499999999998</v>
      </c>
      <c r="M1331" s="11">
        <v>0.45</v>
      </c>
      <c r="O1331" s="16"/>
      <c r="P1331" s="17">
        <f>Data!$I1331-0.05</f>
        <v>0.64999999999999991</v>
      </c>
      <c r="Q1331" s="12">
        <f>Data!$J1331+1000</f>
        <v>6750</v>
      </c>
      <c r="R1331" s="13">
        <f>Data!$M1331+5%</f>
        <v>0.5</v>
      </c>
    </row>
    <row r="1332" spans="1:18" ht="15.75" customHeight="1" x14ac:dyDescent="0.35">
      <c r="A1332" s="1"/>
      <c r="B1332" s="6" t="s">
        <v>27</v>
      </c>
      <c r="C1332" s="6">
        <v>1128299</v>
      </c>
      <c r="D1332" s="7">
        <v>44364</v>
      </c>
      <c r="E1332" s="6" t="s">
        <v>28</v>
      </c>
      <c r="F1332" s="6" t="s">
        <v>63</v>
      </c>
      <c r="G1332" s="6" t="s">
        <v>64</v>
      </c>
      <c r="H1332" s="6" t="s">
        <v>17</v>
      </c>
      <c r="I1332" s="8">
        <v>0.64999999999999991</v>
      </c>
      <c r="J1332" s="9">
        <v>8250</v>
      </c>
      <c r="K1332" s="10">
        <f t="shared" si="10"/>
        <v>5362.4999999999991</v>
      </c>
      <c r="L1332" s="10">
        <f t="shared" si="11"/>
        <v>1608.7499999999998</v>
      </c>
      <c r="M1332" s="11">
        <v>0.3</v>
      </c>
      <c r="O1332" s="16"/>
      <c r="P1332" s="17">
        <f>Data!$I1332-0.05</f>
        <v>0.59999999999999987</v>
      </c>
      <c r="Q1332" s="12">
        <f>Data!$J1332+1000</f>
        <v>9250</v>
      </c>
      <c r="R1332" s="13">
        <f>Data!$M1332+5%</f>
        <v>0.35</v>
      </c>
    </row>
    <row r="1333" spans="1:18" ht="15.75" customHeight="1" x14ac:dyDescent="0.35">
      <c r="A1333" s="1"/>
      <c r="B1333" s="6" t="s">
        <v>27</v>
      </c>
      <c r="C1333" s="6">
        <v>1128299</v>
      </c>
      <c r="D1333" s="7">
        <v>44364</v>
      </c>
      <c r="E1333" s="6" t="s">
        <v>28</v>
      </c>
      <c r="F1333" s="6" t="s">
        <v>63</v>
      </c>
      <c r="G1333" s="6" t="s">
        <v>64</v>
      </c>
      <c r="H1333" s="6" t="s">
        <v>18</v>
      </c>
      <c r="I1333" s="8">
        <v>0.7</v>
      </c>
      <c r="J1333" s="9">
        <v>7000</v>
      </c>
      <c r="K1333" s="10">
        <f t="shared" si="10"/>
        <v>4900</v>
      </c>
      <c r="L1333" s="10">
        <f t="shared" si="11"/>
        <v>1225</v>
      </c>
      <c r="M1333" s="11">
        <v>0.25</v>
      </c>
      <c r="O1333" s="16"/>
      <c r="P1333" s="17">
        <f>Data!$I1333-0.05</f>
        <v>0.64999999999999991</v>
      </c>
      <c r="Q1333" s="12">
        <f>Data!$J1333+1000</f>
        <v>8000</v>
      </c>
      <c r="R1333" s="13">
        <f>Data!$M1333+5%</f>
        <v>0.3</v>
      </c>
    </row>
    <row r="1334" spans="1:18" ht="15.75" customHeight="1" x14ac:dyDescent="0.35">
      <c r="A1334" s="1"/>
      <c r="B1334" s="6" t="s">
        <v>27</v>
      </c>
      <c r="C1334" s="6">
        <v>1128299</v>
      </c>
      <c r="D1334" s="7">
        <v>44364</v>
      </c>
      <c r="E1334" s="6" t="s">
        <v>28</v>
      </c>
      <c r="F1334" s="6" t="s">
        <v>63</v>
      </c>
      <c r="G1334" s="6" t="s">
        <v>64</v>
      </c>
      <c r="H1334" s="6" t="s">
        <v>19</v>
      </c>
      <c r="I1334" s="8">
        <v>0.85</v>
      </c>
      <c r="J1334" s="9">
        <v>7000</v>
      </c>
      <c r="K1334" s="10">
        <f t="shared" si="10"/>
        <v>5950</v>
      </c>
      <c r="L1334" s="10">
        <f t="shared" si="11"/>
        <v>1785</v>
      </c>
      <c r="M1334" s="11">
        <v>0.3</v>
      </c>
      <c r="O1334" s="16"/>
      <c r="P1334" s="17">
        <f>Data!$I1334+0.1</f>
        <v>0.95</v>
      </c>
      <c r="Q1334" s="12">
        <f>Data!$J1334+1000</f>
        <v>8000</v>
      </c>
      <c r="R1334" s="13">
        <f>Data!$M1334+5%</f>
        <v>0.35</v>
      </c>
    </row>
    <row r="1335" spans="1:18" ht="15.75" customHeight="1" x14ac:dyDescent="0.35">
      <c r="A1335" s="1"/>
      <c r="B1335" s="6" t="s">
        <v>27</v>
      </c>
      <c r="C1335" s="6">
        <v>1128299</v>
      </c>
      <c r="D1335" s="7">
        <v>44364</v>
      </c>
      <c r="E1335" s="6" t="s">
        <v>28</v>
      </c>
      <c r="F1335" s="6" t="s">
        <v>63</v>
      </c>
      <c r="G1335" s="6" t="s">
        <v>64</v>
      </c>
      <c r="H1335" s="6" t="s">
        <v>20</v>
      </c>
      <c r="I1335" s="8">
        <v>0.85</v>
      </c>
      <c r="J1335" s="9">
        <v>5750</v>
      </c>
      <c r="K1335" s="10">
        <f t="shared" si="10"/>
        <v>4887.5</v>
      </c>
      <c r="L1335" s="10">
        <f t="shared" si="11"/>
        <v>1466.25</v>
      </c>
      <c r="M1335" s="11">
        <v>0.3</v>
      </c>
      <c r="O1335" s="16"/>
      <c r="P1335" s="17">
        <f>Data!$I1335+0.1</f>
        <v>0.95</v>
      </c>
      <c r="Q1335" s="12">
        <f>Data!$J1335+1000</f>
        <v>6750</v>
      </c>
      <c r="R1335" s="13">
        <f>Data!$M1335+5%</f>
        <v>0.35</v>
      </c>
    </row>
    <row r="1336" spans="1:18" ht="15.75" customHeight="1" x14ac:dyDescent="0.35">
      <c r="A1336" s="1"/>
      <c r="B1336" s="6" t="s">
        <v>27</v>
      </c>
      <c r="C1336" s="6">
        <v>1128299</v>
      </c>
      <c r="D1336" s="7">
        <v>44364</v>
      </c>
      <c r="E1336" s="6" t="s">
        <v>28</v>
      </c>
      <c r="F1336" s="6" t="s">
        <v>63</v>
      </c>
      <c r="G1336" s="6" t="s">
        <v>64</v>
      </c>
      <c r="H1336" s="6" t="s">
        <v>21</v>
      </c>
      <c r="I1336" s="8">
        <v>0.95000000000000007</v>
      </c>
      <c r="J1336" s="9">
        <v>4500</v>
      </c>
      <c r="K1336" s="10">
        <f t="shared" si="10"/>
        <v>4275</v>
      </c>
      <c r="L1336" s="10">
        <f t="shared" si="11"/>
        <v>855</v>
      </c>
      <c r="M1336" s="11">
        <v>0.2</v>
      </c>
      <c r="O1336" s="16"/>
      <c r="P1336" s="17">
        <f>Data!$I1336+0.1</f>
        <v>1.05</v>
      </c>
      <c r="Q1336" s="12">
        <f>Data!$J1336+1000</f>
        <v>5500</v>
      </c>
      <c r="R1336" s="13">
        <f>Data!$M1336+5%</f>
        <v>0.25</v>
      </c>
    </row>
    <row r="1337" spans="1:18" ht="15.75" customHeight="1" x14ac:dyDescent="0.35">
      <c r="A1337" s="1"/>
      <c r="B1337" s="6" t="s">
        <v>27</v>
      </c>
      <c r="C1337" s="6">
        <v>1128299</v>
      </c>
      <c r="D1337" s="7">
        <v>44364</v>
      </c>
      <c r="E1337" s="6" t="s">
        <v>28</v>
      </c>
      <c r="F1337" s="6" t="s">
        <v>63</v>
      </c>
      <c r="G1337" s="6" t="s">
        <v>64</v>
      </c>
      <c r="H1337" s="6" t="s">
        <v>22</v>
      </c>
      <c r="I1337" s="8">
        <v>1.1000000000000001</v>
      </c>
      <c r="J1337" s="9">
        <v>7500</v>
      </c>
      <c r="K1337" s="10">
        <f t="shared" si="10"/>
        <v>8250</v>
      </c>
      <c r="L1337" s="10">
        <f t="shared" si="11"/>
        <v>3712.5</v>
      </c>
      <c r="M1337" s="11">
        <v>0.45</v>
      </c>
      <c r="O1337" s="16"/>
      <c r="P1337" s="17">
        <f>Data!$I1337+0.1</f>
        <v>1.2000000000000002</v>
      </c>
      <c r="Q1337" s="12">
        <f>Data!$J1337+1000</f>
        <v>8500</v>
      </c>
      <c r="R1337" s="13">
        <f>Data!$M1337+5%</f>
        <v>0.5</v>
      </c>
    </row>
    <row r="1338" spans="1:18" ht="15.75" customHeight="1" x14ac:dyDescent="0.35">
      <c r="A1338" s="1"/>
      <c r="B1338" s="6" t="s">
        <v>27</v>
      </c>
      <c r="C1338" s="6">
        <v>1128299</v>
      </c>
      <c r="D1338" s="7">
        <v>44393</v>
      </c>
      <c r="E1338" s="6" t="s">
        <v>28</v>
      </c>
      <c r="F1338" s="6" t="s">
        <v>63</v>
      </c>
      <c r="G1338" s="6" t="s">
        <v>64</v>
      </c>
      <c r="H1338" s="6" t="s">
        <v>17</v>
      </c>
      <c r="I1338" s="8">
        <v>0.9</v>
      </c>
      <c r="J1338" s="9">
        <v>9000</v>
      </c>
      <c r="K1338" s="10">
        <f t="shared" si="10"/>
        <v>8100</v>
      </c>
      <c r="L1338" s="10">
        <f t="shared" si="11"/>
        <v>2430</v>
      </c>
      <c r="M1338" s="11">
        <v>0.3</v>
      </c>
      <c r="O1338" s="16"/>
      <c r="P1338" s="17">
        <f>Data!$I1338+0.1</f>
        <v>1</v>
      </c>
      <c r="Q1338" s="12">
        <f>Data!$J1338+1000</f>
        <v>10000</v>
      </c>
      <c r="R1338" s="13">
        <f>Data!$M1338+5%</f>
        <v>0.35</v>
      </c>
    </row>
    <row r="1339" spans="1:18" ht="15.75" customHeight="1" x14ac:dyDescent="0.35">
      <c r="A1339" s="1"/>
      <c r="B1339" s="6" t="s">
        <v>27</v>
      </c>
      <c r="C1339" s="6">
        <v>1128299</v>
      </c>
      <c r="D1339" s="7">
        <v>44393</v>
      </c>
      <c r="E1339" s="6" t="s">
        <v>28</v>
      </c>
      <c r="F1339" s="6" t="s">
        <v>63</v>
      </c>
      <c r="G1339" s="6" t="s">
        <v>64</v>
      </c>
      <c r="H1339" s="6" t="s">
        <v>18</v>
      </c>
      <c r="I1339" s="8">
        <v>0.95000000000000007</v>
      </c>
      <c r="J1339" s="9">
        <v>7500</v>
      </c>
      <c r="K1339" s="10">
        <f t="shared" si="10"/>
        <v>7125.0000000000009</v>
      </c>
      <c r="L1339" s="10">
        <f t="shared" si="11"/>
        <v>1781.2500000000002</v>
      </c>
      <c r="M1339" s="11">
        <v>0.25</v>
      </c>
      <c r="O1339" s="16"/>
      <c r="P1339" s="17">
        <f>Data!$I1339+0.1</f>
        <v>1.05</v>
      </c>
      <c r="Q1339" s="12">
        <f>Data!$J1339+1000</f>
        <v>8500</v>
      </c>
      <c r="R1339" s="13">
        <f>Data!$M1339+5%</f>
        <v>0.3</v>
      </c>
    </row>
    <row r="1340" spans="1:18" ht="15.75" customHeight="1" x14ac:dyDescent="0.35">
      <c r="A1340" s="1"/>
      <c r="B1340" s="6" t="s">
        <v>27</v>
      </c>
      <c r="C1340" s="6">
        <v>1128299</v>
      </c>
      <c r="D1340" s="7">
        <v>44393</v>
      </c>
      <c r="E1340" s="6" t="s">
        <v>28</v>
      </c>
      <c r="F1340" s="6" t="s">
        <v>63</v>
      </c>
      <c r="G1340" s="6" t="s">
        <v>64</v>
      </c>
      <c r="H1340" s="6" t="s">
        <v>19</v>
      </c>
      <c r="I1340" s="8">
        <v>0.95000000000000007</v>
      </c>
      <c r="J1340" s="9">
        <v>7000</v>
      </c>
      <c r="K1340" s="10">
        <f t="shared" si="10"/>
        <v>6650.0000000000009</v>
      </c>
      <c r="L1340" s="10">
        <f t="shared" si="11"/>
        <v>1995.0000000000002</v>
      </c>
      <c r="M1340" s="11">
        <v>0.3</v>
      </c>
      <c r="O1340" s="16"/>
      <c r="P1340" s="17">
        <f>Data!$I1340+0.1</f>
        <v>1.05</v>
      </c>
      <c r="Q1340" s="12">
        <f>Data!$J1340+1000</f>
        <v>8000</v>
      </c>
      <c r="R1340" s="13">
        <f>Data!$M1340+5%</f>
        <v>0.35</v>
      </c>
    </row>
    <row r="1341" spans="1:18" ht="15.75" customHeight="1" x14ac:dyDescent="0.35">
      <c r="A1341" s="1"/>
      <c r="B1341" s="6" t="s">
        <v>27</v>
      </c>
      <c r="C1341" s="6">
        <v>1128299</v>
      </c>
      <c r="D1341" s="7">
        <v>44393</v>
      </c>
      <c r="E1341" s="6" t="s">
        <v>28</v>
      </c>
      <c r="F1341" s="6" t="s">
        <v>63</v>
      </c>
      <c r="G1341" s="6" t="s">
        <v>64</v>
      </c>
      <c r="H1341" s="6" t="s">
        <v>20</v>
      </c>
      <c r="I1341" s="8">
        <v>0.9</v>
      </c>
      <c r="J1341" s="9">
        <v>6000</v>
      </c>
      <c r="K1341" s="10">
        <f t="shared" si="10"/>
        <v>5400</v>
      </c>
      <c r="L1341" s="10">
        <f t="shared" si="11"/>
        <v>1620</v>
      </c>
      <c r="M1341" s="11">
        <v>0.3</v>
      </c>
      <c r="O1341" s="16"/>
      <c r="P1341" s="17">
        <f>Data!$I1341+0.1</f>
        <v>1</v>
      </c>
      <c r="Q1341" s="12">
        <f>Data!$J1341+1000</f>
        <v>7000</v>
      </c>
      <c r="R1341" s="13">
        <f>Data!$M1341+5%</f>
        <v>0.35</v>
      </c>
    </row>
    <row r="1342" spans="1:18" ht="15.75" customHeight="1" x14ac:dyDescent="0.35">
      <c r="A1342" s="1"/>
      <c r="B1342" s="6" t="s">
        <v>27</v>
      </c>
      <c r="C1342" s="6">
        <v>1128299</v>
      </c>
      <c r="D1342" s="7">
        <v>44393</v>
      </c>
      <c r="E1342" s="6" t="s">
        <v>28</v>
      </c>
      <c r="F1342" s="6" t="s">
        <v>63</v>
      </c>
      <c r="G1342" s="6" t="s">
        <v>64</v>
      </c>
      <c r="H1342" s="6" t="s">
        <v>21</v>
      </c>
      <c r="I1342" s="8">
        <v>0.95000000000000007</v>
      </c>
      <c r="J1342" s="9">
        <v>6500</v>
      </c>
      <c r="K1342" s="10">
        <f t="shared" si="10"/>
        <v>6175</v>
      </c>
      <c r="L1342" s="10">
        <f t="shared" si="11"/>
        <v>1235</v>
      </c>
      <c r="M1342" s="11">
        <v>0.2</v>
      </c>
      <c r="O1342" s="16"/>
      <c r="P1342" s="17">
        <f>Data!$I1342+0.1</f>
        <v>1.05</v>
      </c>
      <c r="Q1342" s="12">
        <f>Data!$J1342+1000</f>
        <v>7500</v>
      </c>
      <c r="R1342" s="13">
        <f>Data!$M1342+5%</f>
        <v>0.25</v>
      </c>
    </row>
    <row r="1343" spans="1:18" ht="15.75" customHeight="1" x14ac:dyDescent="0.35">
      <c r="A1343" s="1"/>
      <c r="B1343" s="6" t="s">
        <v>27</v>
      </c>
      <c r="C1343" s="6">
        <v>1128299</v>
      </c>
      <c r="D1343" s="7">
        <v>44393</v>
      </c>
      <c r="E1343" s="6" t="s">
        <v>28</v>
      </c>
      <c r="F1343" s="6" t="s">
        <v>63</v>
      </c>
      <c r="G1343" s="6" t="s">
        <v>64</v>
      </c>
      <c r="H1343" s="6" t="s">
        <v>22</v>
      </c>
      <c r="I1343" s="8">
        <v>1.1000000000000001</v>
      </c>
      <c r="J1343" s="9">
        <v>6500</v>
      </c>
      <c r="K1343" s="10">
        <f t="shared" si="10"/>
        <v>7150.0000000000009</v>
      </c>
      <c r="L1343" s="10">
        <f t="shared" si="11"/>
        <v>3217.5000000000005</v>
      </c>
      <c r="M1343" s="11">
        <v>0.45</v>
      </c>
      <c r="O1343" s="16"/>
      <c r="P1343" s="17">
        <f>Data!$I1343+0.1</f>
        <v>1.2000000000000002</v>
      </c>
      <c r="Q1343" s="12">
        <f>Data!$J1343+1000</f>
        <v>7500</v>
      </c>
      <c r="R1343" s="13">
        <f>Data!$M1343+5%</f>
        <v>0.5</v>
      </c>
    </row>
    <row r="1344" spans="1:18" ht="15.75" customHeight="1" x14ac:dyDescent="0.35">
      <c r="A1344" s="1"/>
      <c r="B1344" s="6" t="s">
        <v>27</v>
      </c>
      <c r="C1344" s="6">
        <v>1128299</v>
      </c>
      <c r="D1344" s="7">
        <v>44425</v>
      </c>
      <c r="E1344" s="6" t="s">
        <v>28</v>
      </c>
      <c r="F1344" s="6" t="s">
        <v>63</v>
      </c>
      <c r="G1344" s="6" t="s">
        <v>64</v>
      </c>
      <c r="H1344" s="6" t="s">
        <v>17</v>
      </c>
      <c r="I1344" s="8">
        <v>0.95000000000000007</v>
      </c>
      <c r="J1344" s="9">
        <v>8500</v>
      </c>
      <c r="K1344" s="10">
        <f t="shared" si="10"/>
        <v>8075.0000000000009</v>
      </c>
      <c r="L1344" s="10">
        <f t="shared" si="11"/>
        <v>2422.5</v>
      </c>
      <c r="M1344" s="11">
        <v>0.3</v>
      </c>
      <c r="O1344" s="16"/>
      <c r="P1344" s="17">
        <f>Data!$I1344+0.1</f>
        <v>1.05</v>
      </c>
      <c r="Q1344" s="12">
        <f>Data!$J1344+1000</f>
        <v>9500</v>
      </c>
      <c r="R1344" s="13">
        <f>Data!$M1344+5%</f>
        <v>0.35</v>
      </c>
    </row>
    <row r="1345" spans="1:18" ht="15.75" customHeight="1" x14ac:dyDescent="0.35">
      <c r="A1345" s="1"/>
      <c r="B1345" s="6" t="s">
        <v>27</v>
      </c>
      <c r="C1345" s="6">
        <v>1128299</v>
      </c>
      <c r="D1345" s="7">
        <v>44425</v>
      </c>
      <c r="E1345" s="6" t="s">
        <v>28</v>
      </c>
      <c r="F1345" s="6" t="s">
        <v>63</v>
      </c>
      <c r="G1345" s="6" t="s">
        <v>64</v>
      </c>
      <c r="H1345" s="6" t="s">
        <v>18</v>
      </c>
      <c r="I1345" s="8">
        <v>0.85000000000000009</v>
      </c>
      <c r="J1345" s="9">
        <v>8250</v>
      </c>
      <c r="K1345" s="10">
        <f t="shared" si="10"/>
        <v>7012.5000000000009</v>
      </c>
      <c r="L1345" s="10">
        <f t="shared" si="11"/>
        <v>1753.1250000000002</v>
      </c>
      <c r="M1345" s="11">
        <v>0.25</v>
      </c>
      <c r="O1345" s="16"/>
      <c r="P1345" s="17">
        <f>Data!$I1345+0.1</f>
        <v>0.95000000000000007</v>
      </c>
      <c r="Q1345" s="12">
        <f>Data!$J1345+1000</f>
        <v>9250</v>
      </c>
      <c r="R1345" s="13">
        <f>Data!$M1345+5%</f>
        <v>0.3</v>
      </c>
    </row>
    <row r="1346" spans="1:18" ht="15.75" customHeight="1" x14ac:dyDescent="0.35">
      <c r="A1346" s="1"/>
      <c r="B1346" s="6" t="s">
        <v>27</v>
      </c>
      <c r="C1346" s="6">
        <v>1128299</v>
      </c>
      <c r="D1346" s="7">
        <v>44425</v>
      </c>
      <c r="E1346" s="6" t="s">
        <v>28</v>
      </c>
      <c r="F1346" s="6" t="s">
        <v>63</v>
      </c>
      <c r="G1346" s="6" t="s">
        <v>64</v>
      </c>
      <c r="H1346" s="6" t="s">
        <v>19</v>
      </c>
      <c r="I1346" s="8">
        <v>0.8</v>
      </c>
      <c r="J1346" s="9">
        <v>7000</v>
      </c>
      <c r="K1346" s="10">
        <f t="shared" si="10"/>
        <v>5600</v>
      </c>
      <c r="L1346" s="10">
        <f t="shared" si="11"/>
        <v>1680</v>
      </c>
      <c r="M1346" s="11">
        <v>0.3</v>
      </c>
      <c r="O1346" s="16"/>
      <c r="P1346" s="17">
        <f>Data!$I1346+0.1</f>
        <v>0.9</v>
      </c>
      <c r="Q1346" s="12">
        <f>Data!$J1346+1000</f>
        <v>8000</v>
      </c>
      <c r="R1346" s="13">
        <f>Data!$M1346+5%</f>
        <v>0.35</v>
      </c>
    </row>
    <row r="1347" spans="1:18" ht="15.75" customHeight="1" x14ac:dyDescent="0.35">
      <c r="A1347" s="1"/>
      <c r="B1347" s="6" t="s">
        <v>27</v>
      </c>
      <c r="C1347" s="6">
        <v>1128299</v>
      </c>
      <c r="D1347" s="7">
        <v>44425</v>
      </c>
      <c r="E1347" s="6" t="s">
        <v>28</v>
      </c>
      <c r="F1347" s="6" t="s">
        <v>63</v>
      </c>
      <c r="G1347" s="6" t="s">
        <v>64</v>
      </c>
      <c r="H1347" s="6" t="s">
        <v>20</v>
      </c>
      <c r="I1347" s="8">
        <v>0.8</v>
      </c>
      <c r="J1347" s="9">
        <v>4750</v>
      </c>
      <c r="K1347" s="10">
        <f t="shared" si="10"/>
        <v>3800</v>
      </c>
      <c r="L1347" s="10">
        <f t="shared" si="11"/>
        <v>1140</v>
      </c>
      <c r="M1347" s="11">
        <v>0.3</v>
      </c>
      <c r="O1347" s="16"/>
      <c r="P1347" s="17">
        <f>Data!$I1347+0.1</f>
        <v>0.9</v>
      </c>
      <c r="Q1347" s="12">
        <f>Data!$J1347-500</f>
        <v>4250</v>
      </c>
      <c r="R1347" s="13">
        <f>Data!$M1347+5%</f>
        <v>0.35</v>
      </c>
    </row>
    <row r="1348" spans="1:18" ht="15.75" customHeight="1" x14ac:dyDescent="0.35">
      <c r="A1348" s="1"/>
      <c r="B1348" s="6" t="s">
        <v>27</v>
      </c>
      <c r="C1348" s="6">
        <v>1128299</v>
      </c>
      <c r="D1348" s="7">
        <v>44425</v>
      </c>
      <c r="E1348" s="6" t="s">
        <v>28</v>
      </c>
      <c r="F1348" s="6" t="s">
        <v>63</v>
      </c>
      <c r="G1348" s="6" t="s">
        <v>64</v>
      </c>
      <c r="H1348" s="6" t="s">
        <v>21</v>
      </c>
      <c r="I1348" s="8">
        <v>0.79999999999999993</v>
      </c>
      <c r="J1348" s="9">
        <v>4750</v>
      </c>
      <c r="K1348" s="10">
        <f t="shared" si="10"/>
        <v>3799.9999999999995</v>
      </c>
      <c r="L1348" s="10">
        <f t="shared" si="11"/>
        <v>760</v>
      </c>
      <c r="M1348" s="11">
        <v>0.2</v>
      </c>
      <c r="O1348" s="16"/>
      <c r="P1348" s="17">
        <f>Data!$I1348+0.1</f>
        <v>0.89999999999999991</v>
      </c>
      <c r="Q1348" s="12">
        <f>Data!$J1348-500</f>
        <v>4250</v>
      </c>
      <c r="R1348" s="13">
        <f>Data!$M1348+5%</f>
        <v>0.25</v>
      </c>
    </row>
    <row r="1349" spans="1:18" ht="15.75" customHeight="1" x14ac:dyDescent="0.35">
      <c r="A1349" s="1"/>
      <c r="B1349" s="6" t="s">
        <v>27</v>
      </c>
      <c r="C1349" s="6">
        <v>1128299</v>
      </c>
      <c r="D1349" s="7">
        <v>44425</v>
      </c>
      <c r="E1349" s="6" t="s">
        <v>28</v>
      </c>
      <c r="F1349" s="6" t="s">
        <v>63</v>
      </c>
      <c r="G1349" s="6" t="s">
        <v>64</v>
      </c>
      <c r="H1349" s="6" t="s">
        <v>22</v>
      </c>
      <c r="I1349" s="8">
        <v>0.85</v>
      </c>
      <c r="J1349" s="9">
        <v>3000</v>
      </c>
      <c r="K1349" s="10">
        <f t="shared" si="10"/>
        <v>2550</v>
      </c>
      <c r="L1349" s="10">
        <f t="shared" si="11"/>
        <v>1147.5</v>
      </c>
      <c r="M1349" s="11">
        <v>0.45</v>
      </c>
      <c r="O1349" s="16"/>
      <c r="P1349" s="17">
        <f>Data!$I1349+0.1</f>
        <v>0.95</v>
      </c>
      <c r="Q1349" s="12">
        <f>Data!$J1349-500</f>
        <v>2500</v>
      </c>
      <c r="R1349" s="13">
        <f>Data!$M1349+5%</f>
        <v>0.5</v>
      </c>
    </row>
    <row r="1350" spans="1:18" ht="15.75" customHeight="1" x14ac:dyDescent="0.35">
      <c r="A1350" s="1"/>
      <c r="B1350" s="6" t="s">
        <v>27</v>
      </c>
      <c r="C1350" s="6">
        <v>1128299</v>
      </c>
      <c r="D1350" s="7">
        <v>44457</v>
      </c>
      <c r="E1350" s="6" t="s">
        <v>28</v>
      </c>
      <c r="F1350" s="6" t="s">
        <v>63</v>
      </c>
      <c r="G1350" s="6" t="s">
        <v>64</v>
      </c>
      <c r="H1350" s="6" t="s">
        <v>17</v>
      </c>
      <c r="I1350" s="8">
        <v>0.60000000000000009</v>
      </c>
      <c r="J1350" s="9">
        <v>5000</v>
      </c>
      <c r="K1350" s="10">
        <f t="shared" si="10"/>
        <v>3000.0000000000005</v>
      </c>
      <c r="L1350" s="10">
        <f t="shared" si="11"/>
        <v>900.00000000000011</v>
      </c>
      <c r="M1350" s="11">
        <v>0.3</v>
      </c>
      <c r="O1350" s="16"/>
      <c r="P1350" s="17">
        <f>Data!$I1350-0.05</f>
        <v>0.55000000000000004</v>
      </c>
      <c r="Q1350" s="12">
        <f>Data!$J1350-500</f>
        <v>4500</v>
      </c>
      <c r="R1350" s="13">
        <f>Data!$M1350+5%</f>
        <v>0.35</v>
      </c>
    </row>
    <row r="1351" spans="1:18" ht="15.75" customHeight="1" x14ac:dyDescent="0.35">
      <c r="A1351" s="1"/>
      <c r="B1351" s="6" t="s">
        <v>27</v>
      </c>
      <c r="C1351" s="6">
        <v>1128299</v>
      </c>
      <c r="D1351" s="7">
        <v>44457</v>
      </c>
      <c r="E1351" s="6" t="s">
        <v>28</v>
      </c>
      <c r="F1351" s="6" t="s">
        <v>63</v>
      </c>
      <c r="G1351" s="6" t="s">
        <v>64</v>
      </c>
      <c r="H1351" s="6" t="s">
        <v>18</v>
      </c>
      <c r="I1351" s="8">
        <v>0.65000000000000013</v>
      </c>
      <c r="J1351" s="9">
        <v>5000</v>
      </c>
      <c r="K1351" s="10">
        <f t="shared" si="10"/>
        <v>3250.0000000000005</v>
      </c>
      <c r="L1351" s="10">
        <f t="shared" si="11"/>
        <v>812.50000000000011</v>
      </c>
      <c r="M1351" s="11">
        <v>0.25</v>
      </c>
      <c r="O1351" s="16"/>
      <c r="P1351" s="17">
        <f>Data!$I1351-0.05</f>
        <v>0.60000000000000009</v>
      </c>
      <c r="Q1351" s="12">
        <f>Data!$J1351-500</f>
        <v>4500</v>
      </c>
      <c r="R1351" s="13">
        <f>Data!$M1351+5%</f>
        <v>0.3</v>
      </c>
    </row>
    <row r="1352" spans="1:18" ht="15.75" customHeight="1" x14ac:dyDescent="0.35">
      <c r="A1352" s="1"/>
      <c r="B1352" s="6" t="s">
        <v>27</v>
      </c>
      <c r="C1352" s="6">
        <v>1128299</v>
      </c>
      <c r="D1352" s="7">
        <v>44457</v>
      </c>
      <c r="E1352" s="6" t="s">
        <v>28</v>
      </c>
      <c r="F1352" s="6" t="s">
        <v>63</v>
      </c>
      <c r="G1352" s="6" t="s">
        <v>64</v>
      </c>
      <c r="H1352" s="6" t="s">
        <v>19</v>
      </c>
      <c r="I1352" s="8">
        <v>0.60000000000000009</v>
      </c>
      <c r="J1352" s="9">
        <v>3000</v>
      </c>
      <c r="K1352" s="10">
        <f t="shared" si="10"/>
        <v>1800.0000000000002</v>
      </c>
      <c r="L1352" s="10">
        <f t="shared" si="11"/>
        <v>540</v>
      </c>
      <c r="M1352" s="11">
        <v>0.3</v>
      </c>
      <c r="O1352" s="16"/>
      <c r="P1352" s="17">
        <f>Data!$I1352-0.05</f>
        <v>0.55000000000000004</v>
      </c>
      <c r="Q1352" s="12">
        <f>Data!$J1352-750</f>
        <v>2250</v>
      </c>
      <c r="R1352" s="13">
        <f>Data!$M1352+5%</f>
        <v>0.35</v>
      </c>
    </row>
    <row r="1353" spans="1:18" ht="15.75" customHeight="1" x14ac:dyDescent="0.35">
      <c r="A1353" s="1"/>
      <c r="B1353" s="6" t="s">
        <v>27</v>
      </c>
      <c r="C1353" s="6">
        <v>1128299</v>
      </c>
      <c r="D1353" s="7">
        <v>44457</v>
      </c>
      <c r="E1353" s="6" t="s">
        <v>28</v>
      </c>
      <c r="F1353" s="6" t="s">
        <v>63</v>
      </c>
      <c r="G1353" s="6" t="s">
        <v>64</v>
      </c>
      <c r="H1353" s="6" t="s">
        <v>20</v>
      </c>
      <c r="I1353" s="8">
        <v>0.60000000000000009</v>
      </c>
      <c r="J1353" s="9">
        <v>2500</v>
      </c>
      <c r="K1353" s="10">
        <f t="shared" si="10"/>
        <v>1500.0000000000002</v>
      </c>
      <c r="L1353" s="10">
        <f t="shared" si="11"/>
        <v>450.00000000000006</v>
      </c>
      <c r="M1353" s="11">
        <v>0.3</v>
      </c>
      <c r="O1353" s="16"/>
      <c r="P1353" s="17">
        <f>Data!$I1353-0.05</f>
        <v>0.55000000000000004</v>
      </c>
      <c r="Q1353" s="12">
        <f>Data!$J1353-750</f>
        <v>1750</v>
      </c>
      <c r="R1353" s="13">
        <f>Data!$M1353+5%</f>
        <v>0.35</v>
      </c>
    </row>
    <row r="1354" spans="1:18" ht="15.75" customHeight="1" x14ac:dyDescent="0.35">
      <c r="A1354" s="1"/>
      <c r="B1354" s="6" t="s">
        <v>27</v>
      </c>
      <c r="C1354" s="6">
        <v>1128299</v>
      </c>
      <c r="D1354" s="7">
        <v>44457</v>
      </c>
      <c r="E1354" s="6" t="s">
        <v>28</v>
      </c>
      <c r="F1354" s="6" t="s">
        <v>63</v>
      </c>
      <c r="G1354" s="6" t="s">
        <v>64</v>
      </c>
      <c r="H1354" s="6" t="s">
        <v>21</v>
      </c>
      <c r="I1354" s="8">
        <v>0.70000000000000007</v>
      </c>
      <c r="J1354" s="9">
        <v>2750</v>
      </c>
      <c r="K1354" s="10">
        <f t="shared" si="10"/>
        <v>1925.0000000000002</v>
      </c>
      <c r="L1354" s="10">
        <f t="shared" si="11"/>
        <v>385.00000000000006</v>
      </c>
      <c r="M1354" s="11">
        <v>0.2</v>
      </c>
      <c r="O1354" s="16"/>
      <c r="P1354" s="17">
        <f>Data!$I1354-0.05</f>
        <v>0.65</v>
      </c>
      <c r="Q1354" s="12">
        <f>Data!$J1354-750</f>
        <v>2000</v>
      </c>
      <c r="R1354" s="13">
        <f>Data!$M1354+5%</f>
        <v>0.25</v>
      </c>
    </row>
    <row r="1355" spans="1:18" ht="15.75" customHeight="1" x14ac:dyDescent="0.35">
      <c r="A1355" s="1"/>
      <c r="B1355" s="6" t="s">
        <v>27</v>
      </c>
      <c r="C1355" s="6">
        <v>1128299</v>
      </c>
      <c r="D1355" s="7">
        <v>44457</v>
      </c>
      <c r="E1355" s="6" t="s">
        <v>28</v>
      </c>
      <c r="F1355" s="6" t="s">
        <v>63</v>
      </c>
      <c r="G1355" s="6" t="s">
        <v>64</v>
      </c>
      <c r="H1355" s="6" t="s">
        <v>22</v>
      </c>
      <c r="I1355" s="8">
        <v>0.54999999999999993</v>
      </c>
      <c r="J1355" s="9">
        <v>3000</v>
      </c>
      <c r="K1355" s="10">
        <f t="shared" si="10"/>
        <v>1649.9999999999998</v>
      </c>
      <c r="L1355" s="10">
        <f t="shared" si="11"/>
        <v>742.49999999999989</v>
      </c>
      <c r="M1355" s="11">
        <v>0.45</v>
      </c>
      <c r="O1355" s="16"/>
      <c r="P1355" s="17">
        <f>Data!$I1355-0.05</f>
        <v>0.49999999999999994</v>
      </c>
      <c r="Q1355" s="12">
        <f>Data!$J1355-750</f>
        <v>2250</v>
      </c>
      <c r="R1355" s="13">
        <f>Data!$M1355+5%</f>
        <v>0.5</v>
      </c>
    </row>
    <row r="1356" spans="1:18" ht="15.75" customHeight="1" x14ac:dyDescent="0.35">
      <c r="A1356" s="1"/>
      <c r="B1356" s="6" t="s">
        <v>27</v>
      </c>
      <c r="C1356" s="6">
        <v>1128299</v>
      </c>
      <c r="D1356" s="7">
        <v>44486</v>
      </c>
      <c r="E1356" s="6" t="s">
        <v>28</v>
      </c>
      <c r="F1356" s="6" t="s">
        <v>63</v>
      </c>
      <c r="G1356" s="6" t="s">
        <v>64</v>
      </c>
      <c r="H1356" s="6" t="s">
        <v>17</v>
      </c>
      <c r="I1356" s="8">
        <v>0.5</v>
      </c>
      <c r="J1356" s="9">
        <v>4000</v>
      </c>
      <c r="K1356" s="10">
        <f t="shared" si="10"/>
        <v>2000</v>
      </c>
      <c r="L1356" s="10">
        <f t="shared" si="11"/>
        <v>600</v>
      </c>
      <c r="M1356" s="11">
        <v>0.3</v>
      </c>
      <c r="O1356" s="16"/>
      <c r="P1356" s="17">
        <f>Data!$I1356-0.05</f>
        <v>0.45</v>
      </c>
      <c r="Q1356" s="12">
        <f>Data!$J1356-750</f>
        <v>3250</v>
      </c>
      <c r="R1356" s="13">
        <f>Data!$M1356+5%</f>
        <v>0.35</v>
      </c>
    </row>
    <row r="1357" spans="1:18" ht="15.75" customHeight="1" x14ac:dyDescent="0.35">
      <c r="A1357" s="1"/>
      <c r="B1357" s="6" t="s">
        <v>27</v>
      </c>
      <c r="C1357" s="6">
        <v>1128299</v>
      </c>
      <c r="D1357" s="7">
        <v>44486</v>
      </c>
      <c r="E1357" s="6" t="s">
        <v>28</v>
      </c>
      <c r="F1357" s="6" t="s">
        <v>63</v>
      </c>
      <c r="G1357" s="6" t="s">
        <v>64</v>
      </c>
      <c r="H1357" s="6" t="s">
        <v>18</v>
      </c>
      <c r="I1357" s="8">
        <v>0.65000000000000013</v>
      </c>
      <c r="J1357" s="9">
        <v>5750</v>
      </c>
      <c r="K1357" s="10">
        <f t="shared" si="10"/>
        <v>3737.5000000000009</v>
      </c>
      <c r="L1357" s="10">
        <f t="shared" si="11"/>
        <v>934.37500000000023</v>
      </c>
      <c r="M1357" s="11">
        <v>0.25</v>
      </c>
      <c r="O1357" s="16"/>
      <c r="P1357" s="17">
        <f>Data!$I1357-0</f>
        <v>0.65000000000000013</v>
      </c>
      <c r="Q1357" s="12">
        <f>Data!$J1357+1000</f>
        <v>6750</v>
      </c>
      <c r="R1357" s="13">
        <f>Data!$M1357+5%</f>
        <v>0.3</v>
      </c>
    </row>
    <row r="1358" spans="1:18" ht="15.75" customHeight="1" x14ac:dyDescent="0.35">
      <c r="A1358" s="1"/>
      <c r="B1358" s="6" t="s">
        <v>27</v>
      </c>
      <c r="C1358" s="6">
        <v>1128299</v>
      </c>
      <c r="D1358" s="7">
        <v>44486</v>
      </c>
      <c r="E1358" s="6" t="s">
        <v>28</v>
      </c>
      <c r="F1358" s="6" t="s">
        <v>63</v>
      </c>
      <c r="G1358" s="6" t="s">
        <v>64</v>
      </c>
      <c r="H1358" s="6" t="s">
        <v>19</v>
      </c>
      <c r="I1358" s="8">
        <v>0.60000000000000009</v>
      </c>
      <c r="J1358" s="9">
        <v>4000</v>
      </c>
      <c r="K1358" s="10">
        <f t="shared" si="10"/>
        <v>2400.0000000000005</v>
      </c>
      <c r="L1358" s="10">
        <f t="shared" si="11"/>
        <v>720.00000000000011</v>
      </c>
      <c r="M1358" s="11">
        <v>0.3</v>
      </c>
      <c r="O1358" s="16"/>
      <c r="P1358" s="17">
        <f>Data!$I1358-0</f>
        <v>0.60000000000000009</v>
      </c>
      <c r="Q1358" s="12">
        <f>Data!$J1358+1000</f>
        <v>5000</v>
      </c>
      <c r="R1358" s="13">
        <f>Data!$M1358+5%</f>
        <v>0.35</v>
      </c>
    </row>
    <row r="1359" spans="1:18" ht="15.75" customHeight="1" x14ac:dyDescent="0.35">
      <c r="A1359" s="1"/>
      <c r="B1359" s="6" t="s">
        <v>27</v>
      </c>
      <c r="C1359" s="6">
        <v>1128299</v>
      </c>
      <c r="D1359" s="7">
        <v>44486</v>
      </c>
      <c r="E1359" s="6" t="s">
        <v>28</v>
      </c>
      <c r="F1359" s="6" t="s">
        <v>63</v>
      </c>
      <c r="G1359" s="6" t="s">
        <v>64</v>
      </c>
      <c r="H1359" s="6" t="s">
        <v>20</v>
      </c>
      <c r="I1359" s="8">
        <v>0.55000000000000004</v>
      </c>
      <c r="J1359" s="9">
        <v>3750</v>
      </c>
      <c r="K1359" s="10">
        <f t="shared" si="10"/>
        <v>2062.5</v>
      </c>
      <c r="L1359" s="10">
        <f t="shared" si="11"/>
        <v>618.75</v>
      </c>
      <c r="M1359" s="11">
        <v>0.3</v>
      </c>
      <c r="O1359" s="16"/>
      <c r="P1359" s="17">
        <f>Data!$I1359-0</f>
        <v>0.55000000000000004</v>
      </c>
      <c r="Q1359" s="12">
        <f>Data!$J1359+1000</f>
        <v>4750</v>
      </c>
      <c r="R1359" s="13">
        <f>Data!$M1359+5%</f>
        <v>0.35</v>
      </c>
    </row>
    <row r="1360" spans="1:18" ht="15.75" customHeight="1" x14ac:dyDescent="0.35">
      <c r="A1360" s="1"/>
      <c r="B1360" s="6" t="s">
        <v>27</v>
      </c>
      <c r="C1360" s="6">
        <v>1128299</v>
      </c>
      <c r="D1360" s="7">
        <v>44486</v>
      </c>
      <c r="E1360" s="6" t="s">
        <v>28</v>
      </c>
      <c r="F1360" s="6" t="s">
        <v>63</v>
      </c>
      <c r="G1360" s="6" t="s">
        <v>64</v>
      </c>
      <c r="H1360" s="6" t="s">
        <v>21</v>
      </c>
      <c r="I1360" s="8">
        <v>0.65</v>
      </c>
      <c r="J1360" s="9">
        <v>3500</v>
      </c>
      <c r="K1360" s="10">
        <f t="shared" si="10"/>
        <v>2275</v>
      </c>
      <c r="L1360" s="10">
        <f t="shared" si="11"/>
        <v>455</v>
      </c>
      <c r="M1360" s="11">
        <v>0.2</v>
      </c>
      <c r="O1360" s="16"/>
      <c r="P1360" s="17">
        <f>Data!$I1360-0</f>
        <v>0.65</v>
      </c>
      <c r="Q1360" s="12">
        <f>Data!$J1360+1000</f>
        <v>4500</v>
      </c>
      <c r="R1360" s="13">
        <f>Data!$M1360+5%</f>
        <v>0.25</v>
      </c>
    </row>
    <row r="1361" spans="1:18" ht="15.75" customHeight="1" x14ac:dyDescent="0.35">
      <c r="A1361" s="1"/>
      <c r="B1361" s="6" t="s">
        <v>27</v>
      </c>
      <c r="C1361" s="6">
        <v>1128299</v>
      </c>
      <c r="D1361" s="7">
        <v>44486</v>
      </c>
      <c r="E1361" s="6" t="s">
        <v>28</v>
      </c>
      <c r="F1361" s="6" t="s">
        <v>63</v>
      </c>
      <c r="G1361" s="6" t="s">
        <v>64</v>
      </c>
      <c r="H1361" s="6" t="s">
        <v>22</v>
      </c>
      <c r="I1361" s="8">
        <v>0.70000000000000007</v>
      </c>
      <c r="J1361" s="9">
        <v>4000</v>
      </c>
      <c r="K1361" s="10">
        <f t="shared" si="10"/>
        <v>2800.0000000000005</v>
      </c>
      <c r="L1361" s="10">
        <f t="shared" si="11"/>
        <v>1260.0000000000002</v>
      </c>
      <c r="M1361" s="11">
        <v>0.45</v>
      </c>
      <c r="O1361" s="16"/>
      <c r="P1361" s="17">
        <f>Data!$I1361-0</f>
        <v>0.70000000000000007</v>
      </c>
      <c r="Q1361" s="12">
        <f>Data!$J1361+1000</f>
        <v>5000</v>
      </c>
      <c r="R1361" s="13">
        <f>Data!$M1361+5%</f>
        <v>0.5</v>
      </c>
    </row>
    <row r="1362" spans="1:18" ht="15.75" customHeight="1" x14ac:dyDescent="0.35">
      <c r="A1362" s="1"/>
      <c r="B1362" s="6" t="s">
        <v>27</v>
      </c>
      <c r="C1362" s="6">
        <v>1128299</v>
      </c>
      <c r="D1362" s="7">
        <v>44517</v>
      </c>
      <c r="E1362" s="6" t="s">
        <v>28</v>
      </c>
      <c r="F1362" s="6" t="s">
        <v>63</v>
      </c>
      <c r="G1362" s="6" t="s">
        <v>64</v>
      </c>
      <c r="H1362" s="6" t="s">
        <v>17</v>
      </c>
      <c r="I1362" s="8">
        <v>0.55000000000000004</v>
      </c>
      <c r="J1362" s="9">
        <v>6250</v>
      </c>
      <c r="K1362" s="10">
        <f t="shared" si="10"/>
        <v>3437.5000000000005</v>
      </c>
      <c r="L1362" s="10">
        <f t="shared" si="11"/>
        <v>1031.25</v>
      </c>
      <c r="M1362" s="11">
        <v>0.3</v>
      </c>
      <c r="O1362" s="16"/>
      <c r="P1362" s="17">
        <f>Data!$I1362-0</f>
        <v>0.55000000000000004</v>
      </c>
      <c r="Q1362" s="12">
        <f>Data!$J1362+1000</f>
        <v>7250</v>
      </c>
      <c r="R1362" s="13">
        <f>Data!$M1362+5%</f>
        <v>0.35</v>
      </c>
    </row>
    <row r="1363" spans="1:18" ht="15.75" customHeight="1" x14ac:dyDescent="0.35">
      <c r="A1363" s="1"/>
      <c r="B1363" s="6" t="s">
        <v>27</v>
      </c>
      <c r="C1363" s="6">
        <v>1128299</v>
      </c>
      <c r="D1363" s="7">
        <v>44517</v>
      </c>
      <c r="E1363" s="6" t="s">
        <v>28</v>
      </c>
      <c r="F1363" s="6" t="s">
        <v>63</v>
      </c>
      <c r="G1363" s="6" t="s">
        <v>64</v>
      </c>
      <c r="H1363" s="6" t="s">
        <v>18</v>
      </c>
      <c r="I1363" s="8">
        <v>0.60000000000000009</v>
      </c>
      <c r="J1363" s="9">
        <v>7000</v>
      </c>
      <c r="K1363" s="10">
        <f t="shared" si="10"/>
        <v>4200.0000000000009</v>
      </c>
      <c r="L1363" s="10">
        <f t="shared" si="11"/>
        <v>1050.0000000000002</v>
      </c>
      <c r="M1363" s="11">
        <v>0.25</v>
      </c>
      <c r="O1363" s="16"/>
      <c r="P1363" s="17">
        <f>Data!$I1363-0</f>
        <v>0.60000000000000009</v>
      </c>
      <c r="Q1363" s="12">
        <f>Data!$J1363+1000</f>
        <v>8000</v>
      </c>
      <c r="R1363" s="13">
        <f>Data!$M1363+5%</f>
        <v>0.3</v>
      </c>
    </row>
    <row r="1364" spans="1:18" ht="15.75" customHeight="1" x14ac:dyDescent="0.35">
      <c r="A1364" s="1"/>
      <c r="B1364" s="6" t="s">
        <v>27</v>
      </c>
      <c r="C1364" s="6">
        <v>1128299</v>
      </c>
      <c r="D1364" s="7">
        <v>44517</v>
      </c>
      <c r="E1364" s="6" t="s">
        <v>28</v>
      </c>
      <c r="F1364" s="6" t="s">
        <v>63</v>
      </c>
      <c r="G1364" s="6" t="s">
        <v>64</v>
      </c>
      <c r="H1364" s="6" t="s">
        <v>19</v>
      </c>
      <c r="I1364" s="8">
        <v>0.55000000000000004</v>
      </c>
      <c r="J1364" s="9">
        <v>5250</v>
      </c>
      <c r="K1364" s="10">
        <f t="shared" si="10"/>
        <v>2887.5000000000005</v>
      </c>
      <c r="L1364" s="10">
        <f t="shared" si="11"/>
        <v>866.25000000000011</v>
      </c>
      <c r="M1364" s="11">
        <v>0.3</v>
      </c>
      <c r="O1364" s="16"/>
      <c r="P1364" s="17">
        <f>Data!$I1364-0</f>
        <v>0.55000000000000004</v>
      </c>
      <c r="Q1364" s="12">
        <f>Data!$J1364+1000</f>
        <v>6250</v>
      </c>
      <c r="R1364" s="13">
        <f>Data!$M1364+5%</f>
        <v>0.35</v>
      </c>
    </row>
    <row r="1365" spans="1:18" ht="15.75" customHeight="1" x14ac:dyDescent="0.35">
      <c r="A1365" s="1"/>
      <c r="B1365" s="6" t="s">
        <v>27</v>
      </c>
      <c r="C1365" s="6">
        <v>1128299</v>
      </c>
      <c r="D1365" s="7">
        <v>44517</v>
      </c>
      <c r="E1365" s="6" t="s">
        <v>28</v>
      </c>
      <c r="F1365" s="6" t="s">
        <v>63</v>
      </c>
      <c r="G1365" s="6" t="s">
        <v>64</v>
      </c>
      <c r="H1365" s="6" t="s">
        <v>20</v>
      </c>
      <c r="I1365" s="8">
        <v>0.65000000000000013</v>
      </c>
      <c r="J1365" s="9">
        <v>5000</v>
      </c>
      <c r="K1365" s="10">
        <f t="shared" si="10"/>
        <v>3250.0000000000005</v>
      </c>
      <c r="L1365" s="10">
        <f t="shared" si="11"/>
        <v>975.00000000000011</v>
      </c>
      <c r="M1365" s="11">
        <v>0.3</v>
      </c>
      <c r="O1365" s="16"/>
      <c r="P1365" s="17">
        <f>Data!$I1365-0</f>
        <v>0.65000000000000013</v>
      </c>
      <c r="Q1365" s="12">
        <f>Data!$J1365+1000</f>
        <v>6000</v>
      </c>
      <c r="R1365" s="13">
        <f>Data!$M1365+5%</f>
        <v>0.35</v>
      </c>
    </row>
    <row r="1366" spans="1:18" ht="15.75" customHeight="1" x14ac:dyDescent="0.35">
      <c r="A1366" s="1"/>
      <c r="B1366" s="6" t="s">
        <v>27</v>
      </c>
      <c r="C1366" s="6">
        <v>1128299</v>
      </c>
      <c r="D1366" s="7">
        <v>44517</v>
      </c>
      <c r="E1366" s="6" t="s">
        <v>28</v>
      </c>
      <c r="F1366" s="6" t="s">
        <v>63</v>
      </c>
      <c r="G1366" s="6" t="s">
        <v>64</v>
      </c>
      <c r="H1366" s="6" t="s">
        <v>21</v>
      </c>
      <c r="I1366" s="8">
        <v>0.85000000000000009</v>
      </c>
      <c r="J1366" s="9">
        <v>4750</v>
      </c>
      <c r="K1366" s="10">
        <f t="shared" si="10"/>
        <v>4037.5000000000005</v>
      </c>
      <c r="L1366" s="10">
        <f t="shared" si="11"/>
        <v>807.50000000000011</v>
      </c>
      <c r="M1366" s="11">
        <v>0.2</v>
      </c>
      <c r="O1366" s="16"/>
      <c r="P1366" s="17">
        <f>Data!$I1366-0</f>
        <v>0.85000000000000009</v>
      </c>
      <c r="Q1366" s="12">
        <f>Data!$J1366+1000</f>
        <v>5750</v>
      </c>
      <c r="R1366" s="13">
        <f>Data!$M1366+5%</f>
        <v>0.25</v>
      </c>
    </row>
    <row r="1367" spans="1:18" ht="15.75" customHeight="1" x14ac:dyDescent="0.35">
      <c r="A1367" s="1"/>
      <c r="B1367" s="6" t="s">
        <v>27</v>
      </c>
      <c r="C1367" s="6">
        <v>1128299</v>
      </c>
      <c r="D1367" s="7">
        <v>44517</v>
      </c>
      <c r="E1367" s="6" t="s">
        <v>28</v>
      </c>
      <c r="F1367" s="6" t="s">
        <v>63</v>
      </c>
      <c r="G1367" s="6" t="s">
        <v>64</v>
      </c>
      <c r="H1367" s="6" t="s">
        <v>22</v>
      </c>
      <c r="I1367" s="8">
        <v>0.90000000000000013</v>
      </c>
      <c r="J1367" s="9">
        <v>6000</v>
      </c>
      <c r="K1367" s="10">
        <f t="shared" si="10"/>
        <v>5400.0000000000009</v>
      </c>
      <c r="L1367" s="10">
        <f t="shared" si="11"/>
        <v>2430.0000000000005</v>
      </c>
      <c r="M1367" s="11">
        <v>0.45</v>
      </c>
      <c r="O1367" s="16"/>
      <c r="P1367" s="17">
        <f>Data!$I1367-0</f>
        <v>0.90000000000000013</v>
      </c>
      <c r="Q1367" s="12">
        <f>Data!$J1367+1000</f>
        <v>7000</v>
      </c>
      <c r="R1367" s="13">
        <f>Data!$M1367+5%</f>
        <v>0.5</v>
      </c>
    </row>
    <row r="1368" spans="1:18" ht="15.75" customHeight="1" x14ac:dyDescent="0.35">
      <c r="A1368" s="1"/>
      <c r="B1368" s="6" t="s">
        <v>27</v>
      </c>
      <c r="C1368" s="6">
        <v>1128299</v>
      </c>
      <c r="D1368" s="7">
        <v>44546</v>
      </c>
      <c r="E1368" s="6" t="s">
        <v>28</v>
      </c>
      <c r="F1368" s="6" t="s">
        <v>63</v>
      </c>
      <c r="G1368" s="6" t="s">
        <v>64</v>
      </c>
      <c r="H1368" s="6" t="s">
        <v>17</v>
      </c>
      <c r="I1368" s="8">
        <v>0.75000000000000011</v>
      </c>
      <c r="J1368" s="9">
        <v>8000</v>
      </c>
      <c r="K1368" s="10">
        <f t="shared" si="10"/>
        <v>6000.0000000000009</v>
      </c>
      <c r="L1368" s="10">
        <f t="shared" si="11"/>
        <v>1800.0000000000002</v>
      </c>
      <c r="M1368" s="11">
        <v>0.3</v>
      </c>
      <c r="O1368" s="16"/>
      <c r="P1368" s="17">
        <f>Data!$I1368-0</f>
        <v>0.75000000000000011</v>
      </c>
      <c r="Q1368" s="12">
        <f>Data!$J1368+1000</f>
        <v>9000</v>
      </c>
      <c r="R1368" s="13">
        <f>Data!$M1368+5%</f>
        <v>0.35</v>
      </c>
    </row>
    <row r="1369" spans="1:18" ht="15.75" customHeight="1" x14ac:dyDescent="0.35">
      <c r="A1369" s="1"/>
      <c r="B1369" s="6" t="s">
        <v>27</v>
      </c>
      <c r="C1369" s="6">
        <v>1128299</v>
      </c>
      <c r="D1369" s="7">
        <v>44546</v>
      </c>
      <c r="E1369" s="6" t="s">
        <v>28</v>
      </c>
      <c r="F1369" s="6" t="s">
        <v>63</v>
      </c>
      <c r="G1369" s="6" t="s">
        <v>64</v>
      </c>
      <c r="H1369" s="6" t="s">
        <v>18</v>
      </c>
      <c r="I1369" s="8">
        <v>0.8500000000000002</v>
      </c>
      <c r="J1369" s="9">
        <v>8000</v>
      </c>
      <c r="K1369" s="10">
        <f t="shared" si="10"/>
        <v>6800.0000000000018</v>
      </c>
      <c r="L1369" s="10">
        <f t="shared" si="11"/>
        <v>1700.0000000000005</v>
      </c>
      <c r="M1369" s="11">
        <v>0.25</v>
      </c>
      <c r="O1369" s="16"/>
      <c r="P1369" s="17">
        <f>Data!$I1369-0</f>
        <v>0.8500000000000002</v>
      </c>
      <c r="Q1369" s="12">
        <f>Data!$J1369+1000</f>
        <v>9000</v>
      </c>
      <c r="R1369" s="13">
        <f>Data!$M1369+5%</f>
        <v>0.3</v>
      </c>
    </row>
    <row r="1370" spans="1:18" ht="15.75" customHeight="1" x14ac:dyDescent="0.35">
      <c r="A1370" s="1"/>
      <c r="B1370" s="6" t="s">
        <v>27</v>
      </c>
      <c r="C1370" s="6">
        <v>1128299</v>
      </c>
      <c r="D1370" s="7">
        <v>44546</v>
      </c>
      <c r="E1370" s="6" t="s">
        <v>28</v>
      </c>
      <c r="F1370" s="6" t="s">
        <v>63</v>
      </c>
      <c r="G1370" s="6" t="s">
        <v>64</v>
      </c>
      <c r="H1370" s="6" t="s">
        <v>19</v>
      </c>
      <c r="I1370" s="8">
        <v>0.80000000000000016</v>
      </c>
      <c r="J1370" s="9">
        <v>6000</v>
      </c>
      <c r="K1370" s="10">
        <f t="shared" si="10"/>
        <v>4800.0000000000009</v>
      </c>
      <c r="L1370" s="10">
        <f t="shared" si="11"/>
        <v>1440.0000000000002</v>
      </c>
      <c r="M1370" s="11">
        <v>0.3</v>
      </c>
      <c r="O1370" s="16"/>
      <c r="P1370" s="17">
        <f>Data!$I1370-0</f>
        <v>0.80000000000000016</v>
      </c>
      <c r="Q1370" s="12">
        <f>Data!$J1370+1000</f>
        <v>7000</v>
      </c>
      <c r="R1370" s="13">
        <f>Data!$M1370+5%</f>
        <v>0.35</v>
      </c>
    </row>
    <row r="1371" spans="1:18" ht="15.75" customHeight="1" x14ac:dyDescent="0.35">
      <c r="A1371" s="1"/>
      <c r="B1371" s="6" t="s">
        <v>27</v>
      </c>
      <c r="C1371" s="6">
        <v>1128299</v>
      </c>
      <c r="D1371" s="7">
        <v>44546</v>
      </c>
      <c r="E1371" s="6" t="s">
        <v>28</v>
      </c>
      <c r="F1371" s="6" t="s">
        <v>63</v>
      </c>
      <c r="G1371" s="6" t="s">
        <v>64</v>
      </c>
      <c r="H1371" s="6" t="s">
        <v>20</v>
      </c>
      <c r="I1371" s="8">
        <v>0.80000000000000016</v>
      </c>
      <c r="J1371" s="9">
        <v>6000</v>
      </c>
      <c r="K1371" s="10">
        <f t="shared" si="10"/>
        <v>4800.0000000000009</v>
      </c>
      <c r="L1371" s="10">
        <f t="shared" si="11"/>
        <v>1440.0000000000002</v>
      </c>
      <c r="M1371" s="11">
        <v>0.3</v>
      </c>
      <c r="O1371" s="16"/>
      <c r="P1371" s="17">
        <f>Data!$I1371-0</f>
        <v>0.80000000000000016</v>
      </c>
      <c r="Q1371" s="12">
        <f>Data!$J1371+1000</f>
        <v>7000</v>
      </c>
      <c r="R1371" s="13">
        <f>Data!$M1371+5%</f>
        <v>0.35</v>
      </c>
    </row>
    <row r="1372" spans="1:18" ht="15.75" customHeight="1" x14ac:dyDescent="0.35">
      <c r="A1372" s="1"/>
      <c r="B1372" s="6" t="s">
        <v>27</v>
      </c>
      <c r="C1372" s="6">
        <v>1128299</v>
      </c>
      <c r="D1372" s="7">
        <v>44546</v>
      </c>
      <c r="E1372" s="6" t="s">
        <v>28</v>
      </c>
      <c r="F1372" s="6" t="s">
        <v>63</v>
      </c>
      <c r="G1372" s="6" t="s">
        <v>64</v>
      </c>
      <c r="H1372" s="6" t="s">
        <v>21</v>
      </c>
      <c r="I1372" s="8">
        <v>0.90000000000000013</v>
      </c>
      <c r="J1372" s="9">
        <v>5250</v>
      </c>
      <c r="K1372" s="10">
        <f t="shared" si="10"/>
        <v>4725.0000000000009</v>
      </c>
      <c r="L1372" s="10">
        <f t="shared" si="11"/>
        <v>945.00000000000023</v>
      </c>
      <c r="M1372" s="11">
        <v>0.2</v>
      </c>
      <c r="O1372" s="16"/>
      <c r="P1372" s="17">
        <f>Data!$I1372-0</f>
        <v>0.90000000000000013</v>
      </c>
      <c r="Q1372" s="12">
        <f>Data!$J1372+1000</f>
        <v>6250</v>
      </c>
      <c r="R1372" s="13">
        <f>Data!$M1372+5%</f>
        <v>0.25</v>
      </c>
    </row>
    <row r="1373" spans="1:18" ht="15.75" customHeight="1" x14ac:dyDescent="0.35">
      <c r="A1373" s="1"/>
      <c r="B1373" s="6" t="s">
        <v>27</v>
      </c>
      <c r="C1373" s="6">
        <v>1128299</v>
      </c>
      <c r="D1373" s="7">
        <v>44546</v>
      </c>
      <c r="E1373" s="6" t="s">
        <v>28</v>
      </c>
      <c r="F1373" s="6" t="s">
        <v>63</v>
      </c>
      <c r="G1373" s="6" t="s">
        <v>64</v>
      </c>
      <c r="H1373" s="6" t="s">
        <v>22</v>
      </c>
      <c r="I1373" s="8">
        <v>0.95000000000000018</v>
      </c>
      <c r="J1373" s="9">
        <v>6250</v>
      </c>
      <c r="K1373" s="10">
        <f t="shared" si="10"/>
        <v>5937.5000000000009</v>
      </c>
      <c r="L1373" s="10">
        <f t="shared" si="11"/>
        <v>2671.8750000000005</v>
      </c>
      <c r="M1373" s="11">
        <v>0.45</v>
      </c>
      <c r="O1373" s="16"/>
      <c r="P1373" s="17">
        <f>Data!$I1373-0</f>
        <v>0.95000000000000018</v>
      </c>
      <c r="Q1373" s="12">
        <f>Data!$J1373+1000</f>
        <v>7250</v>
      </c>
      <c r="R1373" s="13">
        <f>Data!$M1373+5%</f>
        <v>0.5</v>
      </c>
    </row>
    <row r="1374" spans="1:18" ht="15.75" customHeight="1" x14ac:dyDescent="0.35">
      <c r="A1374" s="1" t="s">
        <v>39</v>
      </c>
      <c r="B1374" s="6" t="s">
        <v>14</v>
      </c>
      <c r="C1374" s="6">
        <v>1185732</v>
      </c>
      <c r="D1374" s="7">
        <v>44208</v>
      </c>
      <c r="E1374" s="6" t="s">
        <v>46</v>
      </c>
      <c r="F1374" s="6" t="s">
        <v>47</v>
      </c>
      <c r="G1374" s="6" t="s">
        <v>65</v>
      </c>
      <c r="H1374" s="6" t="s">
        <v>17</v>
      </c>
      <c r="I1374" s="8">
        <v>0.45</v>
      </c>
      <c r="J1374" s="9">
        <v>8500</v>
      </c>
      <c r="K1374" s="10">
        <f t="shared" si="10"/>
        <v>3825</v>
      </c>
      <c r="L1374" s="10">
        <f t="shared" si="11"/>
        <v>1721.25</v>
      </c>
      <c r="M1374" s="11">
        <v>0.45</v>
      </c>
      <c r="P1374" s="12"/>
    </row>
    <row r="1375" spans="1:18" ht="15.75" customHeight="1" x14ac:dyDescent="0.35">
      <c r="A1375" s="1"/>
      <c r="B1375" s="6" t="s">
        <v>14</v>
      </c>
      <c r="C1375" s="6">
        <v>1185732</v>
      </c>
      <c r="D1375" s="7">
        <v>44208</v>
      </c>
      <c r="E1375" s="6" t="s">
        <v>46</v>
      </c>
      <c r="F1375" s="6" t="s">
        <v>47</v>
      </c>
      <c r="G1375" s="6" t="s">
        <v>65</v>
      </c>
      <c r="H1375" s="6" t="s">
        <v>18</v>
      </c>
      <c r="I1375" s="8">
        <v>0.45</v>
      </c>
      <c r="J1375" s="9">
        <v>6500</v>
      </c>
      <c r="K1375" s="10">
        <f t="shared" si="10"/>
        <v>2925</v>
      </c>
      <c r="L1375" s="10">
        <f t="shared" si="11"/>
        <v>1023.7499999999999</v>
      </c>
      <c r="M1375" s="11">
        <v>0.35</v>
      </c>
      <c r="P1375" s="12"/>
    </row>
    <row r="1376" spans="1:18" ht="15.75" customHeight="1" x14ac:dyDescent="0.35">
      <c r="A1376" s="1"/>
      <c r="B1376" s="6" t="s">
        <v>14</v>
      </c>
      <c r="C1376" s="6">
        <v>1185732</v>
      </c>
      <c r="D1376" s="7">
        <v>44208</v>
      </c>
      <c r="E1376" s="6" t="s">
        <v>46</v>
      </c>
      <c r="F1376" s="6" t="s">
        <v>47</v>
      </c>
      <c r="G1376" s="6" t="s">
        <v>65</v>
      </c>
      <c r="H1376" s="6" t="s">
        <v>19</v>
      </c>
      <c r="I1376" s="8">
        <v>0.35000000000000003</v>
      </c>
      <c r="J1376" s="9">
        <v>6500</v>
      </c>
      <c r="K1376" s="10">
        <f t="shared" si="10"/>
        <v>2275</v>
      </c>
      <c r="L1376" s="10">
        <f t="shared" si="11"/>
        <v>568.75</v>
      </c>
      <c r="M1376" s="11">
        <v>0.25</v>
      </c>
      <c r="P1376" s="12"/>
    </row>
    <row r="1377" spans="1:16" ht="15.75" customHeight="1" x14ac:dyDescent="0.35">
      <c r="A1377" s="1"/>
      <c r="B1377" s="6" t="s">
        <v>14</v>
      </c>
      <c r="C1377" s="6">
        <v>1185732</v>
      </c>
      <c r="D1377" s="7">
        <v>44208</v>
      </c>
      <c r="E1377" s="6" t="s">
        <v>46</v>
      </c>
      <c r="F1377" s="6" t="s">
        <v>47</v>
      </c>
      <c r="G1377" s="6" t="s">
        <v>65</v>
      </c>
      <c r="H1377" s="6" t="s">
        <v>20</v>
      </c>
      <c r="I1377" s="8">
        <v>0.39999999999999997</v>
      </c>
      <c r="J1377" s="9">
        <v>5000</v>
      </c>
      <c r="K1377" s="10">
        <f t="shared" si="10"/>
        <v>1999.9999999999998</v>
      </c>
      <c r="L1377" s="10">
        <f t="shared" si="11"/>
        <v>599.99999999999989</v>
      </c>
      <c r="M1377" s="11">
        <v>0.3</v>
      </c>
      <c r="P1377" s="12"/>
    </row>
    <row r="1378" spans="1:16" ht="15.75" customHeight="1" x14ac:dyDescent="0.35">
      <c r="A1378" s="1"/>
      <c r="B1378" s="6" t="s">
        <v>14</v>
      </c>
      <c r="C1378" s="6">
        <v>1185732</v>
      </c>
      <c r="D1378" s="7">
        <v>44208</v>
      </c>
      <c r="E1378" s="6" t="s">
        <v>46</v>
      </c>
      <c r="F1378" s="6" t="s">
        <v>47</v>
      </c>
      <c r="G1378" s="6" t="s">
        <v>65</v>
      </c>
      <c r="H1378" s="6" t="s">
        <v>21</v>
      </c>
      <c r="I1378" s="8">
        <v>0.55000000000000004</v>
      </c>
      <c r="J1378" s="9">
        <v>5500</v>
      </c>
      <c r="K1378" s="10">
        <f t="shared" si="10"/>
        <v>3025.0000000000005</v>
      </c>
      <c r="L1378" s="10">
        <f t="shared" si="11"/>
        <v>1058.75</v>
      </c>
      <c r="M1378" s="11">
        <v>0.35</v>
      </c>
      <c r="P1378" s="12"/>
    </row>
    <row r="1379" spans="1:16" ht="15.75" customHeight="1" x14ac:dyDescent="0.35">
      <c r="A1379" s="1"/>
      <c r="B1379" s="6" t="s">
        <v>14</v>
      </c>
      <c r="C1379" s="6">
        <v>1185732</v>
      </c>
      <c r="D1379" s="7">
        <v>44208</v>
      </c>
      <c r="E1379" s="6" t="s">
        <v>46</v>
      </c>
      <c r="F1379" s="6" t="s">
        <v>47</v>
      </c>
      <c r="G1379" s="6" t="s">
        <v>65</v>
      </c>
      <c r="H1379" s="6" t="s">
        <v>22</v>
      </c>
      <c r="I1379" s="8">
        <v>0.45</v>
      </c>
      <c r="J1379" s="9">
        <v>6500</v>
      </c>
      <c r="K1379" s="10">
        <f t="shared" si="10"/>
        <v>2925</v>
      </c>
      <c r="L1379" s="10">
        <f t="shared" si="11"/>
        <v>1462.5</v>
      </c>
      <c r="M1379" s="11">
        <v>0.5</v>
      </c>
      <c r="P1379" s="12"/>
    </row>
    <row r="1380" spans="1:16" ht="15.75" customHeight="1" x14ac:dyDescent="0.35">
      <c r="A1380" s="1"/>
      <c r="B1380" s="6" t="s">
        <v>14</v>
      </c>
      <c r="C1380" s="6">
        <v>1185732</v>
      </c>
      <c r="D1380" s="7">
        <v>44237</v>
      </c>
      <c r="E1380" s="6" t="s">
        <v>46</v>
      </c>
      <c r="F1380" s="6" t="s">
        <v>47</v>
      </c>
      <c r="G1380" s="6" t="s">
        <v>65</v>
      </c>
      <c r="H1380" s="6" t="s">
        <v>17</v>
      </c>
      <c r="I1380" s="8">
        <v>0.45</v>
      </c>
      <c r="J1380" s="9">
        <v>9000</v>
      </c>
      <c r="K1380" s="10">
        <f t="shared" si="10"/>
        <v>4050</v>
      </c>
      <c r="L1380" s="10">
        <f t="shared" si="11"/>
        <v>1822.5</v>
      </c>
      <c r="M1380" s="11">
        <v>0.45</v>
      </c>
      <c r="P1380" s="12"/>
    </row>
    <row r="1381" spans="1:16" ht="15.75" customHeight="1" x14ac:dyDescent="0.35">
      <c r="A1381" s="1"/>
      <c r="B1381" s="6" t="s">
        <v>14</v>
      </c>
      <c r="C1381" s="6">
        <v>1185732</v>
      </c>
      <c r="D1381" s="7">
        <v>44237</v>
      </c>
      <c r="E1381" s="6" t="s">
        <v>46</v>
      </c>
      <c r="F1381" s="6" t="s">
        <v>47</v>
      </c>
      <c r="G1381" s="6" t="s">
        <v>65</v>
      </c>
      <c r="H1381" s="6" t="s">
        <v>18</v>
      </c>
      <c r="I1381" s="8">
        <v>0.45</v>
      </c>
      <c r="J1381" s="9">
        <v>5500</v>
      </c>
      <c r="K1381" s="10">
        <f t="shared" si="10"/>
        <v>2475</v>
      </c>
      <c r="L1381" s="10">
        <f t="shared" si="11"/>
        <v>866.25</v>
      </c>
      <c r="M1381" s="11">
        <v>0.35</v>
      </c>
      <c r="P1381" s="12"/>
    </row>
    <row r="1382" spans="1:16" ht="15.75" customHeight="1" x14ac:dyDescent="0.35">
      <c r="A1382" s="1"/>
      <c r="B1382" s="6" t="s">
        <v>14</v>
      </c>
      <c r="C1382" s="6">
        <v>1185732</v>
      </c>
      <c r="D1382" s="7">
        <v>44237</v>
      </c>
      <c r="E1382" s="6" t="s">
        <v>46</v>
      </c>
      <c r="F1382" s="6" t="s">
        <v>47</v>
      </c>
      <c r="G1382" s="6" t="s">
        <v>65</v>
      </c>
      <c r="H1382" s="6" t="s">
        <v>19</v>
      </c>
      <c r="I1382" s="8">
        <v>0.35000000000000003</v>
      </c>
      <c r="J1382" s="9">
        <v>6000</v>
      </c>
      <c r="K1382" s="10">
        <f t="shared" si="10"/>
        <v>2100</v>
      </c>
      <c r="L1382" s="10">
        <f t="shared" si="11"/>
        <v>525</v>
      </c>
      <c r="M1382" s="11">
        <v>0.25</v>
      </c>
      <c r="P1382" s="12"/>
    </row>
    <row r="1383" spans="1:16" ht="15.75" customHeight="1" x14ac:dyDescent="0.35">
      <c r="A1383" s="1"/>
      <c r="B1383" s="6" t="s">
        <v>14</v>
      </c>
      <c r="C1383" s="6">
        <v>1185732</v>
      </c>
      <c r="D1383" s="7">
        <v>44237</v>
      </c>
      <c r="E1383" s="6" t="s">
        <v>46</v>
      </c>
      <c r="F1383" s="6" t="s">
        <v>47</v>
      </c>
      <c r="G1383" s="6" t="s">
        <v>65</v>
      </c>
      <c r="H1383" s="6" t="s">
        <v>20</v>
      </c>
      <c r="I1383" s="8">
        <v>0.39999999999999997</v>
      </c>
      <c r="J1383" s="9">
        <v>4750</v>
      </c>
      <c r="K1383" s="10">
        <f t="shared" si="10"/>
        <v>1899.9999999999998</v>
      </c>
      <c r="L1383" s="10">
        <f t="shared" si="11"/>
        <v>569.99999999999989</v>
      </c>
      <c r="M1383" s="11">
        <v>0.3</v>
      </c>
      <c r="P1383" s="12"/>
    </row>
    <row r="1384" spans="1:16" ht="15.75" customHeight="1" x14ac:dyDescent="0.35">
      <c r="A1384" s="1"/>
      <c r="B1384" s="6" t="s">
        <v>14</v>
      </c>
      <c r="C1384" s="6">
        <v>1185732</v>
      </c>
      <c r="D1384" s="7">
        <v>44237</v>
      </c>
      <c r="E1384" s="6" t="s">
        <v>46</v>
      </c>
      <c r="F1384" s="6" t="s">
        <v>47</v>
      </c>
      <c r="G1384" s="6" t="s">
        <v>65</v>
      </c>
      <c r="H1384" s="6" t="s">
        <v>21</v>
      </c>
      <c r="I1384" s="8">
        <v>0.55000000000000004</v>
      </c>
      <c r="J1384" s="9">
        <v>5500</v>
      </c>
      <c r="K1384" s="10">
        <f t="shared" si="10"/>
        <v>3025.0000000000005</v>
      </c>
      <c r="L1384" s="10">
        <f t="shared" si="11"/>
        <v>1058.75</v>
      </c>
      <c r="M1384" s="11">
        <v>0.35</v>
      </c>
      <c r="P1384" s="12"/>
    </row>
    <row r="1385" spans="1:16" ht="15.75" customHeight="1" x14ac:dyDescent="0.35">
      <c r="A1385" s="1"/>
      <c r="B1385" s="6" t="s">
        <v>14</v>
      </c>
      <c r="C1385" s="6">
        <v>1185732</v>
      </c>
      <c r="D1385" s="7">
        <v>44237</v>
      </c>
      <c r="E1385" s="6" t="s">
        <v>46</v>
      </c>
      <c r="F1385" s="6" t="s">
        <v>47</v>
      </c>
      <c r="G1385" s="6" t="s">
        <v>65</v>
      </c>
      <c r="H1385" s="6" t="s">
        <v>22</v>
      </c>
      <c r="I1385" s="8">
        <v>0.45</v>
      </c>
      <c r="J1385" s="9">
        <v>6500</v>
      </c>
      <c r="K1385" s="10">
        <f t="shared" si="10"/>
        <v>2925</v>
      </c>
      <c r="L1385" s="10">
        <f t="shared" si="11"/>
        <v>1462.5</v>
      </c>
      <c r="M1385" s="11">
        <v>0.5</v>
      </c>
      <c r="P1385" s="12"/>
    </row>
    <row r="1386" spans="1:16" ht="15.75" customHeight="1" x14ac:dyDescent="0.35">
      <c r="A1386" s="1"/>
      <c r="B1386" s="6" t="s">
        <v>14</v>
      </c>
      <c r="C1386" s="6">
        <v>1185732</v>
      </c>
      <c r="D1386" s="7">
        <v>44263</v>
      </c>
      <c r="E1386" s="6" t="s">
        <v>46</v>
      </c>
      <c r="F1386" s="6" t="s">
        <v>47</v>
      </c>
      <c r="G1386" s="6" t="s">
        <v>65</v>
      </c>
      <c r="H1386" s="6" t="s">
        <v>17</v>
      </c>
      <c r="I1386" s="8">
        <v>0.45</v>
      </c>
      <c r="J1386" s="9">
        <v>8700</v>
      </c>
      <c r="K1386" s="10">
        <f t="shared" si="10"/>
        <v>3915</v>
      </c>
      <c r="L1386" s="10">
        <f t="shared" si="11"/>
        <v>1761.75</v>
      </c>
      <c r="M1386" s="11">
        <v>0.45</v>
      </c>
      <c r="P1386" s="12"/>
    </row>
    <row r="1387" spans="1:16" ht="15.75" customHeight="1" x14ac:dyDescent="0.35">
      <c r="A1387" s="1"/>
      <c r="B1387" s="6" t="s">
        <v>14</v>
      </c>
      <c r="C1387" s="6">
        <v>1185732</v>
      </c>
      <c r="D1387" s="7">
        <v>44263</v>
      </c>
      <c r="E1387" s="6" t="s">
        <v>46</v>
      </c>
      <c r="F1387" s="6" t="s">
        <v>47</v>
      </c>
      <c r="G1387" s="6" t="s">
        <v>65</v>
      </c>
      <c r="H1387" s="6" t="s">
        <v>18</v>
      </c>
      <c r="I1387" s="8">
        <v>0.45</v>
      </c>
      <c r="J1387" s="9">
        <v>5500</v>
      </c>
      <c r="K1387" s="10">
        <f t="shared" si="10"/>
        <v>2475</v>
      </c>
      <c r="L1387" s="10">
        <f t="shared" si="11"/>
        <v>866.25</v>
      </c>
      <c r="M1387" s="11">
        <v>0.35</v>
      </c>
      <c r="P1387" s="12"/>
    </row>
    <row r="1388" spans="1:16" ht="15.75" customHeight="1" x14ac:dyDescent="0.35">
      <c r="A1388" s="1"/>
      <c r="B1388" s="6" t="s">
        <v>14</v>
      </c>
      <c r="C1388" s="6">
        <v>1185732</v>
      </c>
      <c r="D1388" s="7">
        <v>44263</v>
      </c>
      <c r="E1388" s="6" t="s">
        <v>46</v>
      </c>
      <c r="F1388" s="6" t="s">
        <v>47</v>
      </c>
      <c r="G1388" s="6" t="s">
        <v>65</v>
      </c>
      <c r="H1388" s="6" t="s">
        <v>19</v>
      </c>
      <c r="I1388" s="8">
        <v>0.35000000000000003</v>
      </c>
      <c r="J1388" s="9">
        <v>5750</v>
      </c>
      <c r="K1388" s="10">
        <f t="shared" si="10"/>
        <v>2012.5000000000002</v>
      </c>
      <c r="L1388" s="10">
        <f t="shared" si="11"/>
        <v>503.12500000000006</v>
      </c>
      <c r="M1388" s="11">
        <v>0.25</v>
      </c>
      <c r="P1388" s="12"/>
    </row>
    <row r="1389" spans="1:16" ht="15.75" customHeight="1" x14ac:dyDescent="0.35">
      <c r="A1389" s="1"/>
      <c r="B1389" s="6" t="s">
        <v>14</v>
      </c>
      <c r="C1389" s="6">
        <v>1185732</v>
      </c>
      <c r="D1389" s="7">
        <v>44263</v>
      </c>
      <c r="E1389" s="6" t="s">
        <v>46</v>
      </c>
      <c r="F1389" s="6" t="s">
        <v>47</v>
      </c>
      <c r="G1389" s="6" t="s">
        <v>65</v>
      </c>
      <c r="H1389" s="6" t="s">
        <v>20</v>
      </c>
      <c r="I1389" s="8">
        <v>0.39999999999999997</v>
      </c>
      <c r="J1389" s="9">
        <v>4250</v>
      </c>
      <c r="K1389" s="10">
        <f t="shared" si="10"/>
        <v>1699.9999999999998</v>
      </c>
      <c r="L1389" s="10">
        <f t="shared" si="11"/>
        <v>509.99999999999989</v>
      </c>
      <c r="M1389" s="11">
        <v>0.3</v>
      </c>
      <c r="P1389" s="12"/>
    </row>
    <row r="1390" spans="1:16" ht="15.75" customHeight="1" x14ac:dyDescent="0.35">
      <c r="A1390" s="1"/>
      <c r="B1390" s="6" t="s">
        <v>14</v>
      </c>
      <c r="C1390" s="6">
        <v>1185732</v>
      </c>
      <c r="D1390" s="7">
        <v>44263</v>
      </c>
      <c r="E1390" s="6" t="s">
        <v>46</v>
      </c>
      <c r="F1390" s="6" t="s">
        <v>47</v>
      </c>
      <c r="G1390" s="6" t="s">
        <v>65</v>
      </c>
      <c r="H1390" s="6" t="s">
        <v>21</v>
      </c>
      <c r="I1390" s="8">
        <v>0.55000000000000004</v>
      </c>
      <c r="J1390" s="9">
        <v>4750</v>
      </c>
      <c r="K1390" s="10">
        <f t="shared" si="10"/>
        <v>2612.5</v>
      </c>
      <c r="L1390" s="10">
        <f t="shared" si="11"/>
        <v>914.37499999999989</v>
      </c>
      <c r="M1390" s="11">
        <v>0.35</v>
      </c>
      <c r="P1390" s="12"/>
    </row>
    <row r="1391" spans="1:16" ht="15.75" customHeight="1" x14ac:dyDescent="0.35">
      <c r="A1391" s="1"/>
      <c r="B1391" s="6" t="s">
        <v>14</v>
      </c>
      <c r="C1391" s="6">
        <v>1185732</v>
      </c>
      <c r="D1391" s="7">
        <v>44263</v>
      </c>
      <c r="E1391" s="6" t="s">
        <v>46</v>
      </c>
      <c r="F1391" s="6" t="s">
        <v>47</v>
      </c>
      <c r="G1391" s="6" t="s">
        <v>65</v>
      </c>
      <c r="H1391" s="6" t="s">
        <v>22</v>
      </c>
      <c r="I1391" s="8">
        <v>0.45</v>
      </c>
      <c r="J1391" s="9">
        <v>5750</v>
      </c>
      <c r="K1391" s="10">
        <f t="shared" si="10"/>
        <v>2587.5</v>
      </c>
      <c r="L1391" s="10">
        <f t="shared" si="11"/>
        <v>1293.75</v>
      </c>
      <c r="M1391" s="11">
        <v>0.5</v>
      </c>
      <c r="P1391" s="12"/>
    </row>
    <row r="1392" spans="1:16" ht="15.75" customHeight="1" x14ac:dyDescent="0.35">
      <c r="A1392" s="1"/>
      <c r="B1392" s="6" t="s">
        <v>14</v>
      </c>
      <c r="C1392" s="6">
        <v>1185732</v>
      </c>
      <c r="D1392" s="7">
        <v>44295</v>
      </c>
      <c r="E1392" s="6" t="s">
        <v>46</v>
      </c>
      <c r="F1392" s="6" t="s">
        <v>47</v>
      </c>
      <c r="G1392" s="6" t="s">
        <v>65</v>
      </c>
      <c r="H1392" s="6" t="s">
        <v>17</v>
      </c>
      <c r="I1392" s="8">
        <v>0.45</v>
      </c>
      <c r="J1392" s="9">
        <v>8250</v>
      </c>
      <c r="K1392" s="10">
        <f t="shared" si="10"/>
        <v>3712.5</v>
      </c>
      <c r="L1392" s="10">
        <f t="shared" si="11"/>
        <v>1670.625</v>
      </c>
      <c r="M1392" s="11">
        <v>0.45</v>
      </c>
      <c r="P1392" s="12"/>
    </row>
    <row r="1393" spans="1:16" ht="15.75" customHeight="1" x14ac:dyDescent="0.35">
      <c r="A1393" s="1"/>
      <c r="B1393" s="6" t="s">
        <v>14</v>
      </c>
      <c r="C1393" s="6">
        <v>1185732</v>
      </c>
      <c r="D1393" s="7">
        <v>44295</v>
      </c>
      <c r="E1393" s="6" t="s">
        <v>46</v>
      </c>
      <c r="F1393" s="6" t="s">
        <v>47</v>
      </c>
      <c r="G1393" s="6" t="s">
        <v>65</v>
      </c>
      <c r="H1393" s="6" t="s">
        <v>18</v>
      </c>
      <c r="I1393" s="8">
        <v>0.45</v>
      </c>
      <c r="J1393" s="9">
        <v>5250</v>
      </c>
      <c r="K1393" s="10">
        <f t="shared" si="10"/>
        <v>2362.5</v>
      </c>
      <c r="L1393" s="10">
        <f t="shared" si="11"/>
        <v>826.875</v>
      </c>
      <c r="M1393" s="11">
        <v>0.35</v>
      </c>
      <c r="P1393" s="12"/>
    </row>
    <row r="1394" spans="1:16" ht="15.75" customHeight="1" x14ac:dyDescent="0.35">
      <c r="A1394" s="1"/>
      <c r="B1394" s="6" t="s">
        <v>14</v>
      </c>
      <c r="C1394" s="6">
        <v>1185732</v>
      </c>
      <c r="D1394" s="7">
        <v>44295</v>
      </c>
      <c r="E1394" s="6" t="s">
        <v>46</v>
      </c>
      <c r="F1394" s="6" t="s">
        <v>47</v>
      </c>
      <c r="G1394" s="6" t="s">
        <v>65</v>
      </c>
      <c r="H1394" s="6" t="s">
        <v>19</v>
      </c>
      <c r="I1394" s="8">
        <v>0.35000000000000003</v>
      </c>
      <c r="J1394" s="9">
        <v>5250</v>
      </c>
      <c r="K1394" s="10">
        <f t="shared" si="10"/>
        <v>1837.5000000000002</v>
      </c>
      <c r="L1394" s="10">
        <f t="shared" si="11"/>
        <v>459.37500000000006</v>
      </c>
      <c r="M1394" s="11">
        <v>0.25</v>
      </c>
      <c r="P1394" s="12"/>
    </row>
    <row r="1395" spans="1:16" ht="15.75" customHeight="1" x14ac:dyDescent="0.35">
      <c r="A1395" s="1"/>
      <c r="B1395" s="6" t="s">
        <v>14</v>
      </c>
      <c r="C1395" s="6">
        <v>1185732</v>
      </c>
      <c r="D1395" s="7">
        <v>44295</v>
      </c>
      <c r="E1395" s="6" t="s">
        <v>46</v>
      </c>
      <c r="F1395" s="6" t="s">
        <v>47</v>
      </c>
      <c r="G1395" s="6" t="s">
        <v>65</v>
      </c>
      <c r="H1395" s="6" t="s">
        <v>20</v>
      </c>
      <c r="I1395" s="8">
        <v>0.39999999999999997</v>
      </c>
      <c r="J1395" s="9">
        <v>4500</v>
      </c>
      <c r="K1395" s="10">
        <f t="shared" si="10"/>
        <v>1799.9999999999998</v>
      </c>
      <c r="L1395" s="10">
        <f t="shared" si="11"/>
        <v>539.99999999999989</v>
      </c>
      <c r="M1395" s="11">
        <v>0.3</v>
      </c>
      <c r="P1395" s="12"/>
    </row>
    <row r="1396" spans="1:16" ht="15.75" customHeight="1" x14ac:dyDescent="0.35">
      <c r="A1396" s="1"/>
      <c r="B1396" s="6" t="s">
        <v>14</v>
      </c>
      <c r="C1396" s="6">
        <v>1185732</v>
      </c>
      <c r="D1396" s="7">
        <v>44295</v>
      </c>
      <c r="E1396" s="6" t="s">
        <v>46</v>
      </c>
      <c r="F1396" s="6" t="s">
        <v>47</v>
      </c>
      <c r="G1396" s="6" t="s">
        <v>65</v>
      </c>
      <c r="H1396" s="6" t="s">
        <v>21</v>
      </c>
      <c r="I1396" s="8">
        <v>0.55000000000000004</v>
      </c>
      <c r="J1396" s="9">
        <v>4750</v>
      </c>
      <c r="K1396" s="10">
        <f t="shared" si="10"/>
        <v>2612.5</v>
      </c>
      <c r="L1396" s="10">
        <f t="shared" si="11"/>
        <v>914.37499999999989</v>
      </c>
      <c r="M1396" s="11">
        <v>0.35</v>
      </c>
      <c r="P1396" s="12"/>
    </row>
    <row r="1397" spans="1:16" ht="15.75" customHeight="1" x14ac:dyDescent="0.35">
      <c r="A1397" s="1"/>
      <c r="B1397" s="6" t="s">
        <v>14</v>
      </c>
      <c r="C1397" s="6">
        <v>1185732</v>
      </c>
      <c r="D1397" s="7">
        <v>44295</v>
      </c>
      <c r="E1397" s="6" t="s">
        <v>46</v>
      </c>
      <c r="F1397" s="6" t="s">
        <v>47</v>
      </c>
      <c r="G1397" s="6" t="s">
        <v>65</v>
      </c>
      <c r="H1397" s="6" t="s">
        <v>22</v>
      </c>
      <c r="I1397" s="8">
        <v>0.45</v>
      </c>
      <c r="J1397" s="9">
        <v>6000</v>
      </c>
      <c r="K1397" s="10">
        <f t="shared" si="10"/>
        <v>2700</v>
      </c>
      <c r="L1397" s="10">
        <f t="shared" si="11"/>
        <v>1350</v>
      </c>
      <c r="M1397" s="11">
        <v>0.5</v>
      </c>
      <c r="P1397" s="12"/>
    </row>
    <row r="1398" spans="1:16" ht="15.75" customHeight="1" x14ac:dyDescent="0.35">
      <c r="A1398" s="1"/>
      <c r="B1398" s="6" t="s">
        <v>14</v>
      </c>
      <c r="C1398" s="6">
        <v>1185732</v>
      </c>
      <c r="D1398" s="7">
        <v>44324</v>
      </c>
      <c r="E1398" s="6" t="s">
        <v>46</v>
      </c>
      <c r="F1398" s="6" t="s">
        <v>47</v>
      </c>
      <c r="G1398" s="6" t="s">
        <v>65</v>
      </c>
      <c r="H1398" s="6" t="s">
        <v>17</v>
      </c>
      <c r="I1398" s="8">
        <v>0.55000000000000004</v>
      </c>
      <c r="J1398" s="9">
        <v>8700</v>
      </c>
      <c r="K1398" s="10">
        <f t="shared" si="10"/>
        <v>4785</v>
      </c>
      <c r="L1398" s="10">
        <f t="shared" si="11"/>
        <v>2153.25</v>
      </c>
      <c r="M1398" s="11">
        <v>0.45</v>
      </c>
      <c r="P1398" s="12"/>
    </row>
    <row r="1399" spans="1:16" ht="15.75" customHeight="1" x14ac:dyDescent="0.35">
      <c r="A1399" s="1"/>
      <c r="B1399" s="6" t="s">
        <v>14</v>
      </c>
      <c r="C1399" s="6">
        <v>1185732</v>
      </c>
      <c r="D1399" s="7">
        <v>44324</v>
      </c>
      <c r="E1399" s="6" t="s">
        <v>46</v>
      </c>
      <c r="F1399" s="6" t="s">
        <v>47</v>
      </c>
      <c r="G1399" s="6" t="s">
        <v>65</v>
      </c>
      <c r="H1399" s="6" t="s">
        <v>18</v>
      </c>
      <c r="I1399" s="8">
        <v>0.55000000000000004</v>
      </c>
      <c r="J1399" s="9">
        <v>5750</v>
      </c>
      <c r="K1399" s="10">
        <f t="shared" si="10"/>
        <v>3162.5000000000005</v>
      </c>
      <c r="L1399" s="10">
        <f t="shared" si="11"/>
        <v>1106.875</v>
      </c>
      <c r="M1399" s="11">
        <v>0.35</v>
      </c>
      <c r="P1399" s="12"/>
    </row>
    <row r="1400" spans="1:16" ht="15.75" customHeight="1" x14ac:dyDescent="0.35">
      <c r="A1400" s="1"/>
      <c r="B1400" s="6" t="s">
        <v>14</v>
      </c>
      <c r="C1400" s="6">
        <v>1185732</v>
      </c>
      <c r="D1400" s="7">
        <v>44324</v>
      </c>
      <c r="E1400" s="6" t="s">
        <v>46</v>
      </c>
      <c r="F1400" s="6" t="s">
        <v>47</v>
      </c>
      <c r="G1400" s="6" t="s">
        <v>65</v>
      </c>
      <c r="H1400" s="6" t="s">
        <v>19</v>
      </c>
      <c r="I1400" s="8">
        <v>0.5</v>
      </c>
      <c r="J1400" s="9">
        <v>5500</v>
      </c>
      <c r="K1400" s="10">
        <f t="shared" si="10"/>
        <v>2750</v>
      </c>
      <c r="L1400" s="10">
        <f t="shared" si="11"/>
        <v>687.5</v>
      </c>
      <c r="M1400" s="11">
        <v>0.25</v>
      </c>
      <c r="P1400" s="12"/>
    </row>
    <row r="1401" spans="1:16" ht="15.75" customHeight="1" x14ac:dyDescent="0.35">
      <c r="A1401" s="1"/>
      <c r="B1401" s="6" t="s">
        <v>14</v>
      </c>
      <c r="C1401" s="6">
        <v>1185732</v>
      </c>
      <c r="D1401" s="7">
        <v>44324</v>
      </c>
      <c r="E1401" s="6" t="s">
        <v>46</v>
      </c>
      <c r="F1401" s="6" t="s">
        <v>47</v>
      </c>
      <c r="G1401" s="6" t="s">
        <v>65</v>
      </c>
      <c r="H1401" s="6" t="s">
        <v>20</v>
      </c>
      <c r="I1401" s="8">
        <v>0.5</v>
      </c>
      <c r="J1401" s="9">
        <v>5000</v>
      </c>
      <c r="K1401" s="10">
        <f t="shared" si="10"/>
        <v>2500</v>
      </c>
      <c r="L1401" s="10">
        <f t="shared" si="11"/>
        <v>750</v>
      </c>
      <c r="M1401" s="11">
        <v>0.3</v>
      </c>
      <c r="P1401" s="12"/>
    </row>
    <row r="1402" spans="1:16" ht="15.75" customHeight="1" x14ac:dyDescent="0.35">
      <c r="A1402" s="1"/>
      <c r="B1402" s="6" t="s">
        <v>14</v>
      </c>
      <c r="C1402" s="6">
        <v>1185732</v>
      </c>
      <c r="D1402" s="7">
        <v>44324</v>
      </c>
      <c r="E1402" s="6" t="s">
        <v>46</v>
      </c>
      <c r="F1402" s="6" t="s">
        <v>47</v>
      </c>
      <c r="G1402" s="6" t="s">
        <v>65</v>
      </c>
      <c r="H1402" s="6" t="s">
        <v>21</v>
      </c>
      <c r="I1402" s="8">
        <v>0.6</v>
      </c>
      <c r="J1402" s="9">
        <v>5250</v>
      </c>
      <c r="K1402" s="10">
        <f t="shared" si="10"/>
        <v>3150</v>
      </c>
      <c r="L1402" s="10">
        <f t="shared" si="11"/>
        <v>1102.5</v>
      </c>
      <c r="M1402" s="11">
        <v>0.35</v>
      </c>
      <c r="P1402" s="12"/>
    </row>
    <row r="1403" spans="1:16" ht="15.75" customHeight="1" x14ac:dyDescent="0.35">
      <c r="A1403" s="1"/>
      <c r="B1403" s="6" t="s">
        <v>14</v>
      </c>
      <c r="C1403" s="6">
        <v>1185732</v>
      </c>
      <c r="D1403" s="7">
        <v>44324</v>
      </c>
      <c r="E1403" s="6" t="s">
        <v>46</v>
      </c>
      <c r="F1403" s="6" t="s">
        <v>47</v>
      </c>
      <c r="G1403" s="6" t="s">
        <v>65</v>
      </c>
      <c r="H1403" s="6" t="s">
        <v>22</v>
      </c>
      <c r="I1403" s="8">
        <v>0.65</v>
      </c>
      <c r="J1403" s="9">
        <v>6250</v>
      </c>
      <c r="K1403" s="10">
        <f t="shared" si="10"/>
        <v>4062.5</v>
      </c>
      <c r="L1403" s="10">
        <f t="shared" si="11"/>
        <v>2031.25</v>
      </c>
      <c r="M1403" s="11">
        <v>0.5</v>
      </c>
      <c r="P1403" s="12"/>
    </row>
    <row r="1404" spans="1:16" ht="15.75" customHeight="1" x14ac:dyDescent="0.35">
      <c r="A1404" s="1"/>
      <c r="B1404" s="6" t="s">
        <v>14</v>
      </c>
      <c r="C1404" s="6">
        <v>1185732</v>
      </c>
      <c r="D1404" s="7">
        <v>44357</v>
      </c>
      <c r="E1404" s="6" t="s">
        <v>46</v>
      </c>
      <c r="F1404" s="6" t="s">
        <v>47</v>
      </c>
      <c r="G1404" s="6" t="s">
        <v>65</v>
      </c>
      <c r="H1404" s="6" t="s">
        <v>17</v>
      </c>
      <c r="I1404" s="8">
        <v>0.6</v>
      </c>
      <c r="J1404" s="9">
        <v>8750</v>
      </c>
      <c r="K1404" s="10">
        <f t="shared" si="10"/>
        <v>5250</v>
      </c>
      <c r="L1404" s="10">
        <f t="shared" si="11"/>
        <v>2362.5</v>
      </c>
      <c r="M1404" s="11">
        <v>0.45</v>
      </c>
      <c r="P1404" s="12"/>
    </row>
    <row r="1405" spans="1:16" ht="15.75" customHeight="1" x14ac:dyDescent="0.35">
      <c r="A1405" s="1"/>
      <c r="B1405" s="6" t="s">
        <v>14</v>
      </c>
      <c r="C1405" s="6">
        <v>1185732</v>
      </c>
      <c r="D1405" s="7">
        <v>44357</v>
      </c>
      <c r="E1405" s="6" t="s">
        <v>46</v>
      </c>
      <c r="F1405" s="6" t="s">
        <v>47</v>
      </c>
      <c r="G1405" s="6" t="s">
        <v>65</v>
      </c>
      <c r="H1405" s="6" t="s">
        <v>18</v>
      </c>
      <c r="I1405" s="8">
        <v>0.55000000000000004</v>
      </c>
      <c r="J1405" s="9">
        <v>6250</v>
      </c>
      <c r="K1405" s="10">
        <f t="shared" si="10"/>
        <v>3437.5000000000005</v>
      </c>
      <c r="L1405" s="10">
        <f t="shared" si="11"/>
        <v>1203.125</v>
      </c>
      <c r="M1405" s="11">
        <v>0.35</v>
      </c>
      <c r="P1405" s="12"/>
    </row>
    <row r="1406" spans="1:16" ht="15.75" customHeight="1" x14ac:dyDescent="0.35">
      <c r="A1406" s="1"/>
      <c r="B1406" s="6" t="s">
        <v>14</v>
      </c>
      <c r="C1406" s="6">
        <v>1185732</v>
      </c>
      <c r="D1406" s="7">
        <v>44357</v>
      </c>
      <c r="E1406" s="6" t="s">
        <v>46</v>
      </c>
      <c r="F1406" s="6" t="s">
        <v>47</v>
      </c>
      <c r="G1406" s="6" t="s">
        <v>65</v>
      </c>
      <c r="H1406" s="6" t="s">
        <v>19</v>
      </c>
      <c r="I1406" s="8">
        <v>0.5</v>
      </c>
      <c r="J1406" s="9">
        <v>6000</v>
      </c>
      <c r="K1406" s="10">
        <f t="shared" si="10"/>
        <v>3000</v>
      </c>
      <c r="L1406" s="10">
        <f t="shared" si="11"/>
        <v>750</v>
      </c>
      <c r="M1406" s="11">
        <v>0.25</v>
      </c>
      <c r="P1406" s="12"/>
    </row>
    <row r="1407" spans="1:16" ht="15.75" customHeight="1" x14ac:dyDescent="0.35">
      <c r="A1407" s="1"/>
      <c r="B1407" s="6" t="s">
        <v>14</v>
      </c>
      <c r="C1407" s="6">
        <v>1185732</v>
      </c>
      <c r="D1407" s="7">
        <v>44357</v>
      </c>
      <c r="E1407" s="6" t="s">
        <v>46</v>
      </c>
      <c r="F1407" s="6" t="s">
        <v>47</v>
      </c>
      <c r="G1407" s="6" t="s">
        <v>65</v>
      </c>
      <c r="H1407" s="6" t="s">
        <v>20</v>
      </c>
      <c r="I1407" s="8">
        <v>0.5</v>
      </c>
      <c r="J1407" s="9">
        <v>5750</v>
      </c>
      <c r="K1407" s="10">
        <f t="shared" si="10"/>
        <v>2875</v>
      </c>
      <c r="L1407" s="10">
        <f t="shared" si="11"/>
        <v>862.5</v>
      </c>
      <c r="M1407" s="11">
        <v>0.3</v>
      </c>
      <c r="P1407" s="12"/>
    </row>
    <row r="1408" spans="1:16" ht="15.75" customHeight="1" x14ac:dyDescent="0.35">
      <c r="A1408" s="1"/>
      <c r="B1408" s="6" t="s">
        <v>14</v>
      </c>
      <c r="C1408" s="6">
        <v>1185732</v>
      </c>
      <c r="D1408" s="7">
        <v>44357</v>
      </c>
      <c r="E1408" s="6" t="s">
        <v>46</v>
      </c>
      <c r="F1408" s="6" t="s">
        <v>47</v>
      </c>
      <c r="G1408" s="6" t="s">
        <v>65</v>
      </c>
      <c r="H1408" s="6" t="s">
        <v>21</v>
      </c>
      <c r="I1408" s="8">
        <v>0.65</v>
      </c>
      <c r="J1408" s="9">
        <v>5750</v>
      </c>
      <c r="K1408" s="10">
        <f t="shared" si="10"/>
        <v>3737.5</v>
      </c>
      <c r="L1408" s="10">
        <f t="shared" si="11"/>
        <v>1308.125</v>
      </c>
      <c r="M1408" s="11">
        <v>0.35</v>
      </c>
      <c r="P1408" s="12"/>
    </row>
    <row r="1409" spans="1:16" ht="15.75" customHeight="1" x14ac:dyDescent="0.35">
      <c r="A1409" s="1"/>
      <c r="B1409" s="6" t="s">
        <v>14</v>
      </c>
      <c r="C1409" s="6">
        <v>1185732</v>
      </c>
      <c r="D1409" s="7">
        <v>44357</v>
      </c>
      <c r="E1409" s="6" t="s">
        <v>46</v>
      </c>
      <c r="F1409" s="6" t="s">
        <v>47</v>
      </c>
      <c r="G1409" s="6" t="s">
        <v>65</v>
      </c>
      <c r="H1409" s="6" t="s">
        <v>22</v>
      </c>
      <c r="I1409" s="8">
        <v>0.70000000000000007</v>
      </c>
      <c r="J1409" s="9">
        <v>7250</v>
      </c>
      <c r="K1409" s="10">
        <f t="shared" si="10"/>
        <v>5075.0000000000009</v>
      </c>
      <c r="L1409" s="10">
        <f t="shared" si="11"/>
        <v>2537.5000000000005</v>
      </c>
      <c r="M1409" s="11">
        <v>0.5</v>
      </c>
      <c r="P1409" s="12"/>
    </row>
    <row r="1410" spans="1:16" ht="15.75" customHeight="1" x14ac:dyDescent="0.35">
      <c r="A1410" s="1"/>
      <c r="B1410" s="6" t="s">
        <v>14</v>
      </c>
      <c r="C1410" s="6">
        <v>1185732</v>
      </c>
      <c r="D1410" s="7">
        <v>44385</v>
      </c>
      <c r="E1410" s="6" t="s">
        <v>46</v>
      </c>
      <c r="F1410" s="6" t="s">
        <v>47</v>
      </c>
      <c r="G1410" s="6" t="s">
        <v>65</v>
      </c>
      <c r="H1410" s="6" t="s">
        <v>17</v>
      </c>
      <c r="I1410" s="8">
        <v>0.65</v>
      </c>
      <c r="J1410" s="9">
        <v>9500</v>
      </c>
      <c r="K1410" s="10">
        <f t="shared" si="10"/>
        <v>6175</v>
      </c>
      <c r="L1410" s="10">
        <f t="shared" si="11"/>
        <v>2778.75</v>
      </c>
      <c r="M1410" s="11">
        <v>0.45</v>
      </c>
      <c r="P1410" s="12"/>
    </row>
    <row r="1411" spans="1:16" ht="15.75" customHeight="1" x14ac:dyDescent="0.35">
      <c r="A1411" s="1"/>
      <c r="B1411" s="6" t="s">
        <v>14</v>
      </c>
      <c r="C1411" s="6">
        <v>1185732</v>
      </c>
      <c r="D1411" s="7">
        <v>44385</v>
      </c>
      <c r="E1411" s="6" t="s">
        <v>46</v>
      </c>
      <c r="F1411" s="6" t="s">
        <v>47</v>
      </c>
      <c r="G1411" s="6" t="s">
        <v>65</v>
      </c>
      <c r="H1411" s="6" t="s">
        <v>18</v>
      </c>
      <c r="I1411" s="8">
        <v>0.60000000000000009</v>
      </c>
      <c r="J1411" s="9">
        <v>7000</v>
      </c>
      <c r="K1411" s="10">
        <f t="shared" si="10"/>
        <v>4200.0000000000009</v>
      </c>
      <c r="L1411" s="10">
        <f t="shared" si="11"/>
        <v>1470.0000000000002</v>
      </c>
      <c r="M1411" s="11">
        <v>0.35</v>
      </c>
      <c r="P1411" s="12"/>
    </row>
    <row r="1412" spans="1:16" ht="15.75" customHeight="1" x14ac:dyDescent="0.35">
      <c r="A1412" s="1"/>
      <c r="B1412" s="6" t="s">
        <v>14</v>
      </c>
      <c r="C1412" s="6">
        <v>1185732</v>
      </c>
      <c r="D1412" s="7">
        <v>44385</v>
      </c>
      <c r="E1412" s="6" t="s">
        <v>46</v>
      </c>
      <c r="F1412" s="6" t="s">
        <v>47</v>
      </c>
      <c r="G1412" s="6" t="s">
        <v>65</v>
      </c>
      <c r="H1412" s="6" t="s">
        <v>19</v>
      </c>
      <c r="I1412" s="8">
        <v>0.55000000000000004</v>
      </c>
      <c r="J1412" s="9">
        <v>6250</v>
      </c>
      <c r="K1412" s="10">
        <f t="shared" si="10"/>
        <v>3437.5000000000005</v>
      </c>
      <c r="L1412" s="10">
        <f t="shared" si="11"/>
        <v>859.37500000000011</v>
      </c>
      <c r="M1412" s="11">
        <v>0.25</v>
      </c>
      <c r="P1412" s="12"/>
    </row>
    <row r="1413" spans="1:16" ht="15.75" customHeight="1" x14ac:dyDescent="0.35">
      <c r="A1413" s="1"/>
      <c r="B1413" s="6" t="s">
        <v>14</v>
      </c>
      <c r="C1413" s="6">
        <v>1185732</v>
      </c>
      <c r="D1413" s="7">
        <v>44385</v>
      </c>
      <c r="E1413" s="6" t="s">
        <v>46</v>
      </c>
      <c r="F1413" s="6" t="s">
        <v>47</v>
      </c>
      <c r="G1413" s="6" t="s">
        <v>65</v>
      </c>
      <c r="H1413" s="6" t="s">
        <v>20</v>
      </c>
      <c r="I1413" s="8">
        <v>0.55000000000000004</v>
      </c>
      <c r="J1413" s="9">
        <v>5750</v>
      </c>
      <c r="K1413" s="10">
        <f t="shared" si="10"/>
        <v>3162.5000000000005</v>
      </c>
      <c r="L1413" s="10">
        <f t="shared" si="11"/>
        <v>948.75000000000011</v>
      </c>
      <c r="M1413" s="11">
        <v>0.3</v>
      </c>
      <c r="P1413" s="12"/>
    </row>
    <row r="1414" spans="1:16" ht="15.75" customHeight="1" x14ac:dyDescent="0.35">
      <c r="A1414" s="1"/>
      <c r="B1414" s="6" t="s">
        <v>14</v>
      </c>
      <c r="C1414" s="6">
        <v>1185732</v>
      </c>
      <c r="D1414" s="7">
        <v>44385</v>
      </c>
      <c r="E1414" s="6" t="s">
        <v>46</v>
      </c>
      <c r="F1414" s="6" t="s">
        <v>47</v>
      </c>
      <c r="G1414" s="6" t="s">
        <v>65</v>
      </c>
      <c r="H1414" s="6" t="s">
        <v>21</v>
      </c>
      <c r="I1414" s="8">
        <v>0.65</v>
      </c>
      <c r="J1414" s="9">
        <v>6000</v>
      </c>
      <c r="K1414" s="10">
        <f t="shared" si="10"/>
        <v>3900</v>
      </c>
      <c r="L1414" s="10">
        <f t="shared" si="11"/>
        <v>1365</v>
      </c>
      <c r="M1414" s="11">
        <v>0.35</v>
      </c>
      <c r="P1414" s="12"/>
    </row>
    <row r="1415" spans="1:16" ht="15.75" customHeight="1" x14ac:dyDescent="0.35">
      <c r="A1415" s="1"/>
      <c r="B1415" s="6" t="s">
        <v>14</v>
      </c>
      <c r="C1415" s="6">
        <v>1185732</v>
      </c>
      <c r="D1415" s="7">
        <v>44385</v>
      </c>
      <c r="E1415" s="6" t="s">
        <v>46</v>
      </c>
      <c r="F1415" s="6" t="s">
        <v>47</v>
      </c>
      <c r="G1415" s="6" t="s">
        <v>65</v>
      </c>
      <c r="H1415" s="6" t="s">
        <v>22</v>
      </c>
      <c r="I1415" s="8">
        <v>0.70000000000000007</v>
      </c>
      <c r="J1415" s="9">
        <v>7750</v>
      </c>
      <c r="K1415" s="10">
        <f t="shared" si="10"/>
        <v>5425.0000000000009</v>
      </c>
      <c r="L1415" s="10">
        <f t="shared" si="11"/>
        <v>2712.5000000000005</v>
      </c>
      <c r="M1415" s="11">
        <v>0.5</v>
      </c>
      <c r="P1415" s="12"/>
    </row>
    <row r="1416" spans="1:16" ht="15.75" customHeight="1" x14ac:dyDescent="0.35">
      <c r="A1416" s="1"/>
      <c r="B1416" s="6" t="s">
        <v>14</v>
      </c>
      <c r="C1416" s="6">
        <v>1185732</v>
      </c>
      <c r="D1416" s="7">
        <v>44417</v>
      </c>
      <c r="E1416" s="6" t="s">
        <v>46</v>
      </c>
      <c r="F1416" s="6" t="s">
        <v>47</v>
      </c>
      <c r="G1416" s="6" t="s">
        <v>65</v>
      </c>
      <c r="H1416" s="6" t="s">
        <v>17</v>
      </c>
      <c r="I1416" s="8">
        <v>0.65</v>
      </c>
      <c r="J1416" s="9">
        <v>9250</v>
      </c>
      <c r="K1416" s="10">
        <f t="shared" si="10"/>
        <v>6012.5</v>
      </c>
      <c r="L1416" s="10">
        <f t="shared" si="11"/>
        <v>2705.625</v>
      </c>
      <c r="M1416" s="11">
        <v>0.45</v>
      </c>
      <c r="P1416" s="12"/>
    </row>
    <row r="1417" spans="1:16" ht="15.75" customHeight="1" x14ac:dyDescent="0.35">
      <c r="A1417" s="1"/>
      <c r="B1417" s="6" t="s">
        <v>14</v>
      </c>
      <c r="C1417" s="6">
        <v>1185732</v>
      </c>
      <c r="D1417" s="7">
        <v>44417</v>
      </c>
      <c r="E1417" s="6" t="s">
        <v>46</v>
      </c>
      <c r="F1417" s="6" t="s">
        <v>47</v>
      </c>
      <c r="G1417" s="6" t="s">
        <v>65</v>
      </c>
      <c r="H1417" s="6" t="s">
        <v>18</v>
      </c>
      <c r="I1417" s="8">
        <v>0.60000000000000009</v>
      </c>
      <c r="J1417" s="9">
        <v>7000</v>
      </c>
      <c r="K1417" s="10">
        <f t="shared" si="10"/>
        <v>4200.0000000000009</v>
      </c>
      <c r="L1417" s="10">
        <f t="shared" si="11"/>
        <v>1470.0000000000002</v>
      </c>
      <c r="M1417" s="11">
        <v>0.35</v>
      </c>
      <c r="P1417" s="12"/>
    </row>
    <row r="1418" spans="1:16" ht="15.75" customHeight="1" x14ac:dyDescent="0.35">
      <c r="A1418" s="1"/>
      <c r="B1418" s="6" t="s">
        <v>14</v>
      </c>
      <c r="C1418" s="6">
        <v>1185732</v>
      </c>
      <c r="D1418" s="7">
        <v>44417</v>
      </c>
      <c r="E1418" s="6" t="s">
        <v>46</v>
      </c>
      <c r="F1418" s="6" t="s">
        <v>47</v>
      </c>
      <c r="G1418" s="6" t="s">
        <v>65</v>
      </c>
      <c r="H1418" s="6" t="s">
        <v>19</v>
      </c>
      <c r="I1418" s="8">
        <v>0.55000000000000004</v>
      </c>
      <c r="J1418" s="9">
        <v>6250</v>
      </c>
      <c r="K1418" s="10">
        <f t="shared" si="10"/>
        <v>3437.5000000000005</v>
      </c>
      <c r="L1418" s="10">
        <f t="shared" si="11"/>
        <v>859.37500000000011</v>
      </c>
      <c r="M1418" s="11">
        <v>0.25</v>
      </c>
      <c r="P1418" s="12"/>
    </row>
    <row r="1419" spans="1:16" ht="15.75" customHeight="1" x14ac:dyDescent="0.35">
      <c r="A1419" s="1"/>
      <c r="B1419" s="6" t="s">
        <v>14</v>
      </c>
      <c r="C1419" s="6">
        <v>1185732</v>
      </c>
      <c r="D1419" s="7">
        <v>44417</v>
      </c>
      <c r="E1419" s="6" t="s">
        <v>46</v>
      </c>
      <c r="F1419" s="6" t="s">
        <v>47</v>
      </c>
      <c r="G1419" s="6" t="s">
        <v>65</v>
      </c>
      <c r="H1419" s="6" t="s">
        <v>20</v>
      </c>
      <c r="I1419" s="8">
        <v>0.45</v>
      </c>
      <c r="J1419" s="9">
        <v>5750</v>
      </c>
      <c r="K1419" s="10">
        <f t="shared" si="10"/>
        <v>2587.5</v>
      </c>
      <c r="L1419" s="10">
        <f t="shared" si="11"/>
        <v>776.25</v>
      </c>
      <c r="M1419" s="11">
        <v>0.3</v>
      </c>
      <c r="P1419" s="12"/>
    </row>
    <row r="1420" spans="1:16" ht="15.75" customHeight="1" x14ac:dyDescent="0.35">
      <c r="A1420" s="1"/>
      <c r="B1420" s="6" t="s">
        <v>14</v>
      </c>
      <c r="C1420" s="6">
        <v>1185732</v>
      </c>
      <c r="D1420" s="7">
        <v>44417</v>
      </c>
      <c r="E1420" s="6" t="s">
        <v>46</v>
      </c>
      <c r="F1420" s="6" t="s">
        <v>47</v>
      </c>
      <c r="G1420" s="6" t="s">
        <v>65</v>
      </c>
      <c r="H1420" s="6" t="s">
        <v>21</v>
      </c>
      <c r="I1420" s="8">
        <v>0.55000000000000004</v>
      </c>
      <c r="J1420" s="9">
        <v>5500</v>
      </c>
      <c r="K1420" s="10">
        <f t="shared" si="10"/>
        <v>3025.0000000000005</v>
      </c>
      <c r="L1420" s="10">
        <f t="shared" si="11"/>
        <v>1058.75</v>
      </c>
      <c r="M1420" s="11">
        <v>0.35</v>
      </c>
      <c r="P1420" s="12"/>
    </row>
    <row r="1421" spans="1:16" ht="15.75" customHeight="1" x14ac:dyDescent="0.35">
      <c r="A1421" s="1"/>
      <c r="B1421" s="6" t="s">
        <v>14</v>
      </c>
      <c r="C1421" s="6">
        <v>1185732</v>
      </c>
      <c r="D1421" s="7">
        <v>44417</v>
      </c>
      <c r="E1421" s="6" t="s">
        <v>46</v>
      </c>
      <c r="F1421" s="6" t="s">
        <v>47</v>
      </c>
      <c r="G1421" s="6" t="s">
        <v>65</v>
      </c>
      <c r="H1421" s="6" t="s">
        <v>22</v>
      </c>
      <c r="I1421" s="8">
        <v>0.60000000000000009</v>
      </c>
      <c r="J1421" s="9">
        <v>7250</v>
      </c>
      <c r="K1421" s="10">
        <f t="shared" si="10"/>
        <v>4350.0000000000009</v>
      </c>
      <c r="L1421" s="10">
        <f t="shared" si="11"/>
        <v>2175.0000000000005</v>
      </c>
      <c r="M1421" s="11">
        <v>0.5</v>
      </c>
      <c r="P1421" s="12"/>
    </row>
    <row r="1422" spans="1:16" ht="15.75" customHeight="1" x14ac:dyDescent="0.35">
      <c r="A1422" s="1"/>
      <c r="B1422" s="6" t="s">
        <v>14</v>
      </c>
      <c r="C1422" s="6">
        <v>1185732</v>
      </c>
      <c r="D1422" s="7">
        <v>44447</v>
      </c>
      <c r="E1422" s="6" t="s">
        <v>46</v>
      </c>
      <c r="F1422" s="6" t="s">
        <v>47</v>
      </c>
      <c r="G1422" s="6" t="s">
        <v>65</v>
      </c>
      <c r="H1422" s="6" t="s">
        <v>17</v>
      </c>
      <c r="I1422" s="8">
        <v>0.55000000000000004</v>
      </c>
      <c r="J1422" s="9">
        <v>8500</v>
      </c>
      <c r="K1422" s="10">
        <f t="shared" si="10"/>
        <v>4675</v>
      </c>
      <c r="L1422" s="10">
        <f t="shared" si="11"/>
        <v>2103.75</v>
      </c>
      <c r="M1422" s="11">
        <v>0.45</v>
      </c>
      <c r="P1422" s="12"/>
    </row>
    <row r="1423" spans="1:16" ht="15.75" customHeight="1" x14ac:dyDescent="0.35">
      <c r="A1423" s="1"/>
      <c r="B1423" s="6" t="s">
        <v>14</v>
      </c>
      <c r="C1423" s="6">
        <v>1185732</v>
      </c>
      <c r="D1423" s="7">
        <v>44447</v>
      </c>
      <c r="E1423" s="6" t="s">
        <v>46</v>
      </c>
      <c r="F1423" s="6" t="s">
        <v>47</v>
      </c>
      <c r="G1423" s="6" t="s">
        <v>65</v>
      </c>
      <c r="H1423" s="6" t="s">
        <v>18</v>
      </c>
      <c r="I1423" s="8">
        <v>0.50000000000000011</v>
      </c>
      <c r="J1423" s="9">
        <v>6500</v>
      </c>
      <c r="K1423" s="10">
        <f t="shared" si="10"/>
        <v>3250.0000000000009</v>
      </c>
      <c r="L1423" s="10">
        <f t="shared" si="11"/>
        <v>1137.5000000000002</v>
      </c>
      <c r="M1423" s="11">
        <v>0.35</v>
      </c>
      <c r="P1423" s="12"/>
    </row>
    <row r="1424" spans="1:16" ht="15.75" customHeight="1" x14ac:dyDescent="0.35">
      <c r="A1424" s="1"/>
      <c r="B1424" s="6" t="s">
        <v>14</v>
      </c>
      <c r="C1424" s="6">
        <v>1185732</v>
      </c>
      <c r="D1424" s="7">
        <v>44447</v>
      </c>
      <c r="E1424" s="6" t="s">
        <v>46</v>
      </c>
      <c r="F1424" s="6" t="s">
        <v>47</v>
      </c>
      <c r="G1424" s="6" t="s">
        <v>65</v>
      </c>
      <c r="H1424" s="6" t="s">
        <v>19</v>
      </c>
      <c r="I1424" s="8">
        <v>0.45</v>
      </c>
      <c r="J1424" s="9">
        <v>5500</v>
      </c>
      <c r="K1424" s="10">
        <f t="shared" si="10"/>
        <v>2475</v>
      </c>
      <c r="L1424" s="10">
        <f t="shared" si="11"/>
        <v>618.75</v>
      </c>
      <c r="M1424" s="11">
        <v>0.25</v>
      </c>
      <c r="P1424" s="12"/>
    </row>
    <row r="1425" spans="1:16" ht="15.75" customHeight="1" x14ac:dyDescent="0.35">
      <c r="A1425" s="1"/>
      <c r="B1425" s="6" t="s">
        <v>14</v>
      </c>
      <c r="C1425" s="6">
        <v>1185732</v>
      </c>
      <c r="D1425" s="7">
        <v>44447</v>
      </c>
      <c r="E1425" s="6" t="s">
        <v>46</v>
      </c>
      <c r="F1425" s="6" t="s">
        <v>47</v>
      </c>
      <c r="G1425" s="6" t="s">
        <v>65</v>
      </c>
      <c r="H1425" s="6" t="s">
        <v>20</v>
      </c>
      <c r="I1425" s="8">
        <v>0.45</v>
      </c>
      <c r="J1425" s="9">
        <v>5250</v>
      </c>
      <c r="K1425" s="10">
        <f t="shared" si="10"/>
        <v>2362.5</v>
      </c>
      <c r="L1425" s="10">
        <f t="shared" si="11"/>
        <v>708.75</v>
      </c>
      <c r="M1425" s="11">
        <v>0.3</v>
      </c>
      <c r="P1425" s="12"/>
    </row>
    <row r="1426" spans="1:16" ht="15.75" customHeight="1" x14ac:dyDescent="0.35">
      <c r="A1426" s="1"/>
      <c r="B1426" s="6" t="s">
        <v>14</v>
      </c>
      <c r="C1426" s="6">
        <v>1185732</v>
      </c>
      <c r="D1426" s="7">
        <v>44447</v>
      </c>
      <c r="E1426" s="6" t="s">
        <v>46</v>
      </c>
      <c r="F1426" s="6" t="s">
        <v>47</v>
      </c>
      <c r="G1426" s="6" t="s">
        <v>65</v>
      </c>
      <c r="H1426" s="6" t="s">
        <v>21</v>
      </c>
      <c r="I1426" s="8">
        <v>0.55000000000000004</v>
      </c>
      <c r="J1426" s="9">
        <v>5250</v>
      </c>
      <c r="K1426" s="10">
        <f t="shared" si="10"/>
        <v>2887.5000000000005</v>
      </c>
      <c r="L1426" s="10">
        <f t="shared" si="11"/>
        <v>1010.6250000000001</v>
      </c>
      <c r="M1426" s="11">
        <v>0.35</v>
      </c>
      <c r="P1426" s="12"/>
    </row>
    <row r="1427" spans="1:16" ht="15.75" customHeight="1" x14ac:dyDescent="0.35">
      <c r="A1427" s="1"/>
      <c r="B1427" s="6" t="s">
        <v>14</v>
      </c>
      <c r="C1427" s="6">
        <v>1185732</v>
      </c>
      <c r="D1427" s="7">
        <v>44447</v>
      </c>
      <c r="E1427" s="6" t="s">
        <v>46</v>
      </c>
      <c r="F1427" s="6" t="s">
        <v>47</v>
      </c>
      <c r="G1427" s="6" t="s">
        <v>65</v>
      </c>
      <c r="H1427" s="6" t="s">
        <v>22</v>
      </c>
      <c r="I1427" s="8">
        <v>0.60000000000000009</v>
      </c>
      <c r="J1427" s="9">
        <v>6250</v>
      </c>
      <c r="K1427" s="10">
        <f t="shared" si="10"/>
        <v>3750.0000000000005</v>
      </c>
      <c r="L1427" s="10">
        <f t="shared" si="11"/>
        <v>1875.0000000000002</v>
      </c>
      <c r="M1427" s="11">
        <v>0.5</v>
      </c>
      <c r="P1427" s="12"/>
    </row>
    <row r="1428" spans="1:16" ht="15.75" customHeight="1" x14ac:dyDescent="0.35">
      <c r="A1428" s="1"/>
      <c r="B1428" s="6" t="s">
        <v>14</v>
      </c>
      <c r="C1428" s="6">
        <v>1185732</v>
      </c>
      <c r="D1428" s="7">
        <v>44479</v>
      </c>
      <c r="E1428" s="6" t="s">
        <v>46</v>
      </c>
      <c r="F1428" s="6" t="s">
        <v>47</v>
      </c>
      <c r="G1428" s="6" t="s">
        <v>65</v>
      </c>
      <c r="H1428" s="6" t="s">
        <v>17</v>
      </c>
      <c r="I1428" s="8">
        <v>0.60000000000000009</v>
      </c>
      <c r="J1428" s="9">
        <v>8000</v>
      </c>
      <c r="K1428" s="10">
        <f t="shared" si="10"/>
        <v>4800.0000000000009</v>
      </c>
      <c r="L1428" s="10">
        <f t="shared" si="11"/>
        <v>2160.0000000000005</v>
      </c>
      <c r="M1428" s="11">
        <v>0.45</v>
      </c>
      <c r="P1428" s="12"/>
    </row>
    <row r="1429" spans="1:16" ht="15.75" customHeight="1" x14ac:dyDescent="0.35">
      <c r="A1429" s="1"/>
      <c r="B1429" s="6" t="s">
        <v>14</v>
      </c>
      <c r="C1429" s="6">
        <v>1185732</v>
      </c>
      <c r="D1429" s="7">
        <v>44479</v>
      </c>
      <c r="E1429" s="6" t="s">
        <v>46</v>
      </c>
      <c r="F1429" s="6" t="s">
        <v>47</v>
      </c>
      <c r="G1429" s="6" t="s">
        <v>65</v>
      </c>
      <c r="H1429" s="6" t="s">
        <v>18</v>
      </c>
      <c r="I1429" s="8">
        <v>0.50000000000000011</v>
      </c>
      <c r="J1429" s="9">
        <v>6250</v>
      </c>
      <c r="K1429" s="10">
        <f t="shared" si="10"/>
        <v>3125.0000000000009</v>
      </c>
      <c r="L1429" s="10">
        <f t="shared" si="11"/>
        <v>1093.7500000000002</v>
      </c>
      <c r="M1429" s="11">
        <v>0.35</v>
      </c>
      <c r="P1429" s="12"/>
    </row>
    <row r="1430" spans="1:16" ht="15.75" customHeight="1" x14ac:dyDescent="0.35">
      <c r="A1430" s="1"/>
      <c r="B1430" s="6" t="s">
        <v>14</v>
      </c>
      <c r="C1430" s="6">
        <v>1185732</v>
      </c>
      <c r="D1430" s="7">
        <v>44479</v>
      </c>
      <c r="E1430" s="6" t="s">
        <v>46</v>
      </c>
      <c r="F1430" s="6" t="s">
        <v>47</v>
      </c>
      <c r="G1430" s="6" t="s">
        <v>65</v>
      </c>
      <c r="H1430" s="6" t="s">
        <v>19</v>
      </c>
      <c r="I1430" s="8">
        <v>0.50000000000000011</v>
      </c>
      <c r="J1430" s="9">
        <v>5250</v>
      </c>
      <c r="K1430" s="10">
        <f t="shared" si="10"/>
        <v>2625.0000000000005</v>
      </c>
      <c r="L1430" s="10">
        <f t="shared" si="11"/>
        <v>656.25000000000011</v>
      </c>
      <c r="M1430" s="11">
        <v>0.25</v>
      </c>
      <c r="P1430" s="12"/>
    </row>
    <row r="1431" spans="1:16" ht="15.75" customHeight="1" x14ac:dyDescent="0.35">
      <c r="A1431" s="1"/>
      <c r="B1431" s="6" t="s">
        <v>14</v>
      </c>
      <c r="C1431" s="6">
        <v>1185732</v>
      </c>
      <c r="D1431" s="7">
        <v>44479</v>
      </c>
      <c r="E1431" s="6" t="s">
        <v>46</v>
      </c>
      <c r="F1431" s="6" t="s">
        <v>47</v>
      </c>
      <c r="G1431" s="6" t="s">
        <v>65</v>
      </c>
      <c r="H1431" s="6" t="s">
        <v>20</v>
      </c>
      <c r="I1431" s="8">
        <v>0.50000000000000011</v>
      </c>
      <c r="J1431" s="9">
        <v>5000</v>
      </c>
      <c r="K1431" s="10">
        <f t="shared" si="10"/>
        <v>2500.0000000000005</v>
      </c>
      <c r="L1431" s="10">
        <f t="shared" si="11"/>
        <v>750.00000000000011</v>
      </c>
      <c r="M1431" s="11">
        <v>0.3</v>
      </c>
      <c r="P1431" s="12"/>
    </row>
    <row r="1432" spans="1:16" ht="15.75" customHeight="1" x14ac:dyDescent="0.35">
      <c r="A1432" s="1"/>
      <c r="B1432" s="6" t="s">
        <v>14</v>
      </c>
      <c r="C1432" s="6">
        <v>1185732</v>
      </c>
      <c r="D1432" s="7">
        <v>44479</v>
      </c>
      <c r="E1432" s="6" t="s">
        <v>46</v>
      </c>
      <c r="F1432" s="6" t="s">
        <v>47</v>
      </c>
      <c r="G1432" s="6" t="s">
        <v>65</v>
      </c>
      <c r="H1432" s="6" t="s">
        <v>21</v>
      </c>
      <c r="I1432" s="8">
        <v>0.60000000000000009</v>
      </c>
      <c r="J1432" s="9">
        <v>5000</v>
      </c>
      <c r="K1432" s="10">
        <f t="shared" si="10"/>
        <v>3000.0000000000005</v>
      </c>
      <c r="L1432" s="10">
        <f t="shared" si="11"/>
        <v>1050</v>
      </c>
      <c r="M1432" s="11">
        <v>0.35</v>
      </c>
      <c r="P1432" s="12"/>
    </row>
    <row r="1433" spans="1:16" ht="15.75" customHeight="1" x14ac:dyDescent="0.35">
      <c r="A1433" s="1"/>
      <c r="B1433" s="6" t="s">
        <v>14</v>
      </c>
      <c r="C1433" s="6">
        <v>1185732</v>
      </c>
      <c r="D1433" s="7">
        <v>44479</v>
      </c>
      <c r="E1433" s="6" t="s">
        <v>46</v>
      </c>
      <c r="F1433" s="6" t="s">
        <v>47</v>
      </c>
      <c r="G1433" s="6" t="s">
        <v>65</v>
      </c>
      <c r="H1433" s="6" t="s">
        <v>22</v>
      </c>
      <c r="I1433" s="8">
        <v>0.65</v>
      </c>
      <c r="J1433" s="9">
        <v>6250</v>
      </c>
      <c r="K1433" s="10">
        <f t="shared" si="10"/>
        <v>4062.5</v>
      </c>
      <c r="L1433" s="10">
        <f t="shared" si="11"/>
        <v>2031.25</v>
      </c>
      <c r="M1433" s="11">
        <v>0.5</v>
      </c>
      <c r="P1433" s="12"/>
    </row>
    <row r="1434" spans="1:16" ht="15.75" customHeight="1" x14ac:dyDescent="0.35">
      <c r="A1434" s="1"/>
      <c r="B1434" s="6" t="s">
        <v>14</v>
      </c>
      <c r="C1434" s="6">
        <v>1185732</v>
      </c>
      <c r="D1434" s="7">
        <v>44509</v>
      </c>
      <c r="E1434" s="6" t="s">
        <v>46</v>
      </c>
      <c r="F1434" s="6" t="s">
        <v>47</v>
      </c>
      <c r="G1434" s="6" t="s">
        <v>65</v>
      </c>
      <c r="H1434" s="6" t="s">
        <v>17</v>
      </c>
      <c r="I1434" s="8">
        <v>0.60000000000000009</v>
      </c>
      <c r="J1434" s="9">
        <v>7750</v>
      </c>
      <c r="K1434" s="10">
        <f t="shared" si="10"/>
        <v>4650.0000000000009</v>
      </c>
      <c r="L1434" s="10">
        <f t="shared" si="11"/>
        <v>2092.5000000000005</v>
      </c>
      <c r="M1434" s="11">
        <v>0.45</v>
      </c>
      <c r="P1434" s="12"/>
    </row>
    <row r="1435" spans="1:16" ht="15.75" customHeight="1" x14ac:dyDescent="0.35">
      <c r="A1435" s="1"/>
      <c r="B1435" s="6" t="s">
        <v>14</v>
      </c>
      <c r="C1435" s="6">
        <v>1185732</v>
      </c>
      <c r="D1435" s="7">
        <v>44509</v>
      </c>
      <c r="E1435" s="6" t="s">
        <v>46</v>
      </c>
      <c r="F1435" s="6" t="s">
        <v>47</v>
      </c>
      <c r="G1435" s="6" t="s">
        <v>65</v>
      </c>
      <c r="H1435" s="6" t="s">
        <v>18</v>
      </c>
      <c r="I1435" s="8">
        <v>0.50000000000000011</v>
      </c>
      <c r="J1435" s="9">
        <v>6000</v>
      </c>
      <c r="K1435" s="10">
        <f t="shared" si="10"/>
        <v>3000.0000000000005</v>
      </c>
      <c r="L1435" s="10">
        <f t="shared" si="11"/>
        <v>1050</v>
      </c>
      <c r="M1435" s="11">
        <v>0.35</v>
      </c>
      <c r="P1435" s="12"/>
    </row>
    <row r="1436" spans="1:16" ht="15.75" customHeight="1" x14ac:dyDescent="0.35">
      <c r="A1436" s="1"/>
      <c r="B1436" s="6" t="s">
        <v>14</v>
      </c>
      <c r="C1436" s="6">
        <v>1185732</v>
      </c>
      <c r="D1436" s="7">
        <v>44509</v>
      </c>
      <c r="E1436" s="6" t="s">
        <v>46</v>
      </c>
      <c r="F1436" s="6" t="s">
        <v>47</v>
      </c>
      <c r="G1436" s="6" t="s">
        <v>65</v>
      </c>
      <c r="H1436" s="6" t="s">
        <v>19</v>
      </c>
      <c r="I1436" s="8">
        <v>0.50000000000000011</v>
      </c>
      <c r="J1436" s="9">
        <v>5450</v>
      </c>
      <c r="K1436" s="10">
        <f t="shared" si="10"/>
        <v>2725.0000000000005</v>
      </c>
      <c r="L1436" s="10">
        <f t="shared" si="11"/>
        <v>681.25000000000011</v>
      </c>
      <c r="M1436" s="11">
        <v>0.25</v>
      </c>
      <c r="P1436" s="12"/>
    </row>
    <row r="1437" spans="1:16" ht="15.75" customHeight="1" x14ac:dyDescent="0.35">
      <c r="A1437" s="1"/>
      <c r="B1437" s="6" t="s">
        <v>14</v>
      </c>
      <c r="C1437" s="6">
        <v>1185732</v>
      </c>
      <c r="D1437" s="7">
        <v>44509</v>
      </c>
      <c r="E1437" s="6" t="s">
        <v>46</v>
      </c>
      <c r="F1437" s="6" t="s">
        <v>47</v>
      </c>
      <c r="G1437" s="6" t="s">
        <v>65</v>
      </c>
      <c r="H1437" s="6" t="s">
        <v>20</v>
      </c>
      <c r="I1437" s="8">
        <v>0.50000000000000011</v>
      </c>
      <c r="J1437" s="9">
        <v>5750</v>
      </c>
      <c r="K1437" s="10">
        <f t="shared" si="10"/>
        <v>2875.0000000000005</v>
      </c>
      <c r="L1437" s="10">
        <f t="shared" si="11"/>
        <v>862.50000000000011</v>
      </c>
      <c r="M1437" s="11">
        <v>0.3</v>
      </c>
      <c r="P1437" s="12"/>
    </row>
    <row r="1438" spans="1:16" ht="15.75" customHeight="1" x14ac:dyDescent="0.35">
      <c r="A1438" s="1"/>
      <c r="B1438" s="6" t="s">
        <v>14</v>
      </c>
      <c r="C1438" s="6">
        <v>1185732</v>
      </c>
      <c r="D1438" s="7">
        <v>44509</v>
      </c>
      <c r="E1438" s="6" t="s">
        <v>46</v>
      </c>
      <c r="F1438" s="6" t="s">
        <v>47</v>
      </c>
      <c r="G1438" s="6" t="s">
        <v>65</v>
      </c>
      <c r="H1438" s="6" t="s">
        <v>21</v>
      </c>
      <c r="I1438" s="8">
        <v>0.65</v>
      </c>
      <c r="J1438" s="9">
        <v>5500</v>
      </c>
      <c r="K1438" s="10">
        <f t="shared" si="10"/>
        <v>3575</v>
      </c>
      <c r="L1438" s="10">
        <f t="shared" si="11"/>
        <v>1251.25</v>
      </c>
      <c r="M1438" s="11">
        <v>0.35</v>
      </c>
      <c r="P1438" s="12"/>
    </row>
    <row r="1439" spans="1:16" ht="15.75" customHeight="1" x14ac:dyDescent="0.35">
      <c r="A1439" s="1"/>
      <c r="B1439" s="6" t="s">
        <v>14</v>
      </c>
      <c r="C1439" s="6">
        <v>1185732</v>
      </c>
      <c r="D1439" s="7">
        <v>44509</v>
      </c>
      <c r="E1439" s="6" t="s">
        <v>46</v>
      </c>
      <c r="F1439" s="6" t="s">
        <v>47</v>
      </c>
      <c r="G1439" s="6" t="s">
        <v>65</v>
      </c>
      <c r="H1439" s="6" t="s">
        <v>22</v>
      </c>
      <c r="I1439" s="8">
        <v>0.7</v>
      </c>
      <c r="J1439" s="9">
        <v>6500</v>
      </c>
      <c r="K1439" s="10">
        <f t="shared" si="10"/>
        <v>4550</v>
      </c>
      <c r="L1439" s="10">
        <f t="shared" si="11"/>
        <v>2275</v>
      </c>
      <c r="M1439" s="11">
        <v>0.5</v>
      </c>
      <c r="P1439" s="12"/>
    </row>
    <row r="1440" spans="1:16" ht="15.75" customHeight="1" x14ac:dyDescent="0.35">
      <c r="A1440" s="1"/>
      <c r="B1440" s="6" t="s">
        <v>14</v>
      </c>
      <c r="C1440" s="6">
        <v>1185732</v>
      </c>
      <c r="D1440" s="7">
        <v>44538</v>
      </c>
      <c r="E1440" s="6" t="s">
        <v>46</v>
      </c>
      <c r="F1440" s="6" t="s">
        <v>47</v>
      </c>
      <c r="G1440" s="6" t="s">
        <v>65</v>
      </c>
      <c r="H1440" s="6" t="s">
        <v>17</v>
      </c>
      <c r="I1440" s="8">
        <v>0.65</v>
      </c>
      <c r="J1440" s="9">
        <v>8750</v>
      </c>
      <c r="K1440" s="10">
        <f t="shared" si="10"/>
        <v>5687.5</v>
      </c>
      <c r="L1440" s="10">
        <f t="shared" si="11"/>
        <v>2559.375</v>
      </c>
      <c r="M1440" s="11">
        <v>0.45</v>
      </c>
      <c r="P1440" s="12"/>
    </row>
    <row r="1441" spans="1:18" ht="15.75" customHeight="1" x14ac:dyDescent="0.35">
      <c r="A1441" s="1"/>
      <c r="B1441" s="6" t="s">
        <v>14</v>
      </c>
      <c r="C1441" s="6">
        <v>1185732</v>
      </c>
      <c r="D1441" s="7">
        <v>44538</v>
      </c>
      <c r="E1441" s="6" t="s">
        <v>46</v>
      </c>
      <c r="F1441" s="6" t="s">
        <v>47</v>
      </c>
      <c r="G1441" s="6" t="s">
        <v>65</v>
      </c>
      <c r="H1441" s="6" t="s">
        <v>18</v>
      </c>
      <c r="I1441" s="8">
        <v>0.55000000000000004</v>
      </c>
      <c r="J1441" s="9">
        <v>6750</v>
      </c>
      <c r="K1441" s="10">
        <f t="shared" si="10"/>
        <v>3712.5000000000005</v>
      </c>
      <c r="L1441" s="10">
        <f t="shared" si="11"/>
        <v>1299.375</v>
      </c>
      <c r="M1441" s="11">
        <v>0.35</v>
      </c>
      <c r="P1441" s="12"/>
    </row>
    <row r="1442" spans="1:18" ht="15.75" customHeight="1" x14ac:dyDescent="0.35">
      <c r="A1442" s="1"/>
      <c r="B1442" s="6" t="s">
        <v>14</v>
      </c>
      <c r="C1442" s="6">
        <v>1185732</v>
      </c>
      <c r="D1442" s="7">
        <v>44538</v>
      </c>
      <c r="E1442" s="6" t="s">
        <v>46</v>
      </c>
      <c r="F1442" s="6" t="s">
        <v>47</v>
      </c>
      <c r="G1442" s="6" t="s">
        <v>65</v>
      </c>
      <c r="H1442" s="6" t="s">
        <v>19</v>
      </c>
      <c r="I1442" s="8">
        <v>0.55000000000000004</v>
      </c>
      <c r="J1442" s="9">
        <v>6250</v>
      </c>
      <c r="K1442" s="10">
        <f t="shared" si="10"/>
        <v>3437.5000000000005</v>
      </c>
      <c r="L1442" s="10">
        <f t="shared" si="11"/>
        <v>859.37500000000011</v>
      </c>
      <c r="M1442" s="11">
        <v>0.25</v>
      </c>
      <c r="P1442" s="12"/>
    </row>
    <row r="1443" spans="1:18" ht="15.75" customHeight="1" x14ac:dyDescent="0.35">
      <c r="A1443" s="1"/>
      <c r="B1443" s="6" t="s">
        <v>14</v>
      </c>
      <c r="C1443" s="6">
        <v>1185732</v>
      </c>
      <c r="D1443" s="7">
        <v>44538</v>
      </c>
      <c r="E1443" s="6" t="s">
        <v>46</v>
      </c>
      <c r="F1443" s="6" t="s">
        <v>47</v>
      </c>
      <c r="G1443" s="6" t="s">
        <v>65</v>
      </c>
      <c r="H1443" s="6" t="s">
        <v>20</v>
      </c>
      <c r="I1443" s="8">
        <v>0.55000000000000004</v>
      </c>
      <c r="J1443" s="9">
        <v>5750</v>
      </c>
      <c r="K1443" s="10">
        <f t="shared" si="10"/>
        <v>3162.5000000000005</v>
      </c>
      <c r="L1443" s="10">
        <f t="shared" si="11"/>
        <v>948.75000000000011</v>
      </c>
      <c r="M1443" s="11">
        <v>0.3</v>
      </c>
      <c r="P1443" s="12"/>
    </row>
    <row r="1444" spans="1:18" ht="15.75" customHeight="1" x14ac:dyDescent="0.35">
      <c r="A1444" s="1"/>
      <c r="B1444" s="6" t="s">
        <v>14</v>
      </c>
      <c r="C1444" s="6">
        <v>1185732</v>
      </c>
      <c r="D1444" s="7">
        <v>44538</v>
      </c>
      <c r="E1444" s="6" t="s">
        <v>46</v>
      </c>
      <c r="F1444" s="6" t="s">
        <v>47</v>
      </c>
      <c r="G1444" s="6" t="s">
        <v>65</v>
      </c>
      <c r="H1444" s="6" t="s">
        <v>21</v>
      </c>
      <c r="I1444" s="8">
        <v>0.65</v>
      </c>
      <c r="J1444" s="9">
        <v>5750</v>
      </c>
      <c r="K1444" s="10">
        <f t="shared" si="10"/>
        <v>3737.5</v>
      </c>
      <c r="L1444" s="10">
        <f t="shared" si="11"/>
        <v>1308.125</v>
      </c>
      <c r="M1444" s="11">
        <v>0.35</v>
      </c>
      <c r="P1444" s="12"/>
    </row>
    <row r="1445" spans="1:18" ht="15.75" customHeight="1" x14ac:dyDescent="0.35">
      <c r="A1445" s="1"/>
      <c r="B1445" s="6" t="s">
        <v>14</v>
      </c>
      <c r="C1445" s="6">
        <v>1185732</v>
      </c>
      <c r="D1445" s="7">
        <v>44538</v>
      </c>
      <c r="E1445" s="6" t="s">
        <v>46</v>
      </c>
      <c r="F1445" s="6" t="s">
        <v>47</v>
      </c>
      <c r="G1445" s="6" t="s">
        <v>65</v>
      </c>
      <c r="H1445" s="6" t="s">
        <v>22</v>
      </c>
      <c r="I1445" s="8">
        <v>0.7</v>
      </c>
      <c r="J1445" s="9">
        <v>6750</v>
      </c>
      <c r="K1445" s="10">
        <f t="shared" si="10"/>
        <v>4725</v>
      </c>
      <c r="L1445" s="10">
        <f t="shared" si="11"/>
        <v>2362.5</v>
      </c>
      <c r="M1445" s="11">
        <v>0.5</v>
      </c>
      <c r="P1445" s="12"/>
    </row>
    <row r="1446" spans="1:18" ht="15.75" customHeight="1" x14ac:dyDescent="0.35">
      <c r="A1446" s="1" t="s">
        <v>39</v>
      </c>
      <c r="B1446" s="6" t="s">
        <v>14</v>
      </c>
      <c r="C1446" s="6">
        <v>1185732</v>
      </c>
      <c r="D1446" s="7">
        <v>44210</v>
      </c>
      <c r="E1446" s="6" t="s">
        <v>15</v>
      </c>
      <c r="F1446" s="6" t="s">
        <v>16</v>
      </c>
      <c r="G1446" s="6" t="s">
        <v>66</v>
      </c>
      <c r="H1446" s="6" t="s">
        <v>17</v>
      </c>
      <c r="I1446" s="8">
        <v>0.4</v>
      </c>
      <c r="J1446" s="9">
        <v>8000</v>
      </c>
      <c r="K1446" s="10">
        <f t="shared" si="10"/>
        <v>3200</v>
      </c>
      <c r="L1446" s="10">
        <f t="shared" si="11"/>
        <v>1600</v>
      </c>
      <c r="M1446" s="11">
        <v>0.5</v>
      </c>
      <c r="O1446" s="16"/>
      <c r="P1446" s="17"/>
      <c r="Q1446" s="12"/>
      <c r="R1446" s="13"/>
    </row>
    <row r="1447" spans="1:18" ht="15.75" customHeight="1" x14ac:dyDescent="0.35">
      <c r="A1447" s="1"/>
      <c r="B1447" s="6" t="s">
        <v>14</v>
      </c>
      <c r="C1447" s="6">
        <v>1185732</v>
      </c>
      <c r="D1447" s="7">
        <v>44210</v>
      </c>
      <c r="E1447" s="6" t="s">
        <v>15</v>
      </c>
      <c r="F1447" s="6" t="s">
        <v>16</v>
      </c>
      <c r="G1447" s="6" t="s">
        <v>66</v>
      </c>
      <c r="H1447" s="6" t="s">
        <v>18</v>
      </c>
      <c r="I1447" s="8">
        <v>0.4</v>
      </c>
      <c r="J1447" s="9">
        <v>6000</v>
      </c>
      <c r="K1447" s="10">
        <f t="shared" si="10"/>
        <v>2400</v>
      </c>
      <c r="L1447" s="10">
        <f t="shared" si="11"/>
        <v>720</v>
      </c>
      <c r="M1447" s="11">
        <v>0.3</v>
      </c>
      <c r="O1447" s="16"/>
      <c r="P1447" s="17"/>
      <c r="Q1447" s="12"/>
      <c r="R1447" s="13"/>
    </row>
    <row r="1448" spans="1:18" ht="15.75" customHeight="1" x14ac:dyDescent="0.35">
      <c r="A1448" s="1"/>
      <c r="B1448" s="6" t="s">
        <v>14</v>
      </c>
      <c r="C1448" s="6">
        <v>1185732</v>
      </c>
      <c r="D1448" s="7">
        <v>44210</v>
      </c>
      <c r="E1448" s="6" t="s">
        <v>15</v>
      </c>
      <c r="F1448" s="6" t="s">
        <v>16</v>
      </c>
      <c r="G1448" s="6" t="s">
        <v>66</v>
      </c>
      <c r="H1448" s="6" t="s">
        <v>19</v>
      </c>
      <c r="I1448" s="8">
        <v>0.30000000000000004</v>
      </c>
      <c r="J1448" s="9">
        <v>6000</v>
      </c>
      <c r="K1448" s="10">
        <f t="shared" si="10"/>
        <v>1800.0000000000002</v>
      </c>
      <c r="L1448" s="10">
        <f t="shared" si="11"/>
        <v>630</v>
      </c>
      <c r="M1448" s="11">
        <v>0.35</v>
      </c>
      <c r="O1448" s="16"/>
      <c r="P1448" s="17"/>
      <c r="Q1448" s="12"/>
      <c r="R1448" s="13"/>
    </row>
    <row r="1449" spans="1:18" ht="15.75" customHeight="1" x14ac:dyDescent="0.35">
      <c r="A1449" s="1"/>
      <c r="B1449" s="6" t="s">
        <v>14</v>
      </c>
      <c r="C1449" s="6">
        <v>1185732</v>
      </c>
      <c r="D1449" s="7">
        <v>44210</v>
      </c>
      <c r="E1449" s="6" t="s">
        <v>15</v>
      </c>
      <c r="F1449" s="6" t="s">
        <v>16</v>
      </c>
      <c r="G1449" s="6" t="s">
        <v>66</v>
      </c>
      <c r="H1449" s="6" t="s">
        <v>20</v>
      </c>
      <c r="I1449" s="8">
        <v>0.35</v>
      </c>
      <c r="J1449" s="9">
        <v>4500</v>
      </c>
      <c r="K1449" s="10">
        <f t="shared" si="10"/>
        <v>1575</v>
      </c>
      <c r="L1449" s="10">
        <f t="shared" si="11"/>
        <v>551.25</v>
      </c>
      <c r="M1449" s="11">
        <v>0.35</v>
      </c>
      <c r="O1449" s="16"/>
      <c r="P1449" s="17"/>
      <c r="Q1449" s="12"/>
      <c r="R1449" s="13"/>
    </row>
    <row r="1450" spans="1:18" ht="15.75" customHeight="1" x14ac:dyDescent="0.35">
      <c r="A1450" s="1"/>
      <c r="B1450" s="6" t="s">
        <v>14</v>
      </c>
      <c r="C1450" s="6">
        <v>1185732</v>
      </c>
      <c r="D1450" s="7">
        <v>44210</v>
      </c>
      <c r="E1450" s="6" t="s">
        <v>15</v>
      </c>
      <c r="F1450" s="6" t="s">
        <v>16</v>
      </c>
      <c r="G1450" s="6" t="s">
        <v>66</v>
      </c>
      <c r="H1450" s="6" t="s">
        <v>21</v>
      </c>
      <c r="I1450" s="8">
        <v>0.5</v>
      </c>
      <c r="J1450" s="9">
        <v>5000</v>
      </c>
      <c r="K1450" s="10">
        <f t="shared" si="10"/>
        <v>2500</v>
      </c>
      <c r="L1450" s="10">
        <f t="shared" si="11"/>
        <v>750</v>
      </c>
      <c r="M1450" s="11">
        <v>0.3</v>
      </c>
      <c r="O1450" s="16"/>
      <c r="P1450" s="17"/>
      <c r="Q1450" s="12"/>
      <c r="R1450" s="13"/>
    </row>
    <row r="1451" spans="1:18" ht="15.75" customHeight="1" x14ac:dyDescent="0.35">
      <c r="A1451" s="1"/>
      <c r="B1451" s="6" t="s">
        <v>14</v>
      </c>
      <c r="C1451" s="6">
        <v>1185732</v>
      </c>
      <c r="D1451" s="7">
        <v>44210</v>
      </c>
      <c r="E1451" s="6" t="s">
        <v>15</v>
      </c>
      <c r="F1451" s="6" t="s">
        <v>16</v>
      </c>
      <c r="G1451" s="6" t="s">
        <v>66</v>
      </c>
      <c r="H1451" s="6" t="s">
        <v>22</v>
      </c>
      <c r="I1451" s="8">
        <v>0.4</v>
      </c>
      <c r="J1451" s="9">
        <v>6000</v>
      </c>
      <c r="K1451" s="10">
        <f t="shared" si="10"/>
        <v>2400</v>
      </c>
      <c r="L1451" s="10">
        <f t="shared" si="11"/>
        <v>600</v>
      </c>
      <c r="M1451" s="11">
        <v>0.25</v>
      </c>
      <c r="O1451" s="16"/>
      <c r="P1451" s="17"/>
      <c r="Q1451" s="12"/>
      <c r="R1451" s="13"/>
    </row>
    <row r="1452" spans="1:18" ht="15.75" customHeight="1" x14ac:dyDescent="0.35">
      <c r="A1452" s="1"/>
      <c r="B1452" s="6" t="s">
        <v>14</v>
      </c>
      <c r="C1452" s="6">
        <v>1185732</v>
      </c>
      <c r="D1452" s="7">
        <v>44239</v>
      </c>
      <c r="E1452" s="6" t="s">
        <v>15</v>
      </c>
      <c r="F1452" s="6" t="s">
        <v>16</v>
      </c>
      <c r="G1452" s="6" t="s">
        <v>66</v>
      </c>
      <c r="H1452" s="6" t="s">
        <v>17</v>
      </c>
      <c r="I1452" s="8">
        <v>0.4</v>
      </c>
      <c r="J1452" s="9">
        <v>8500</v>
      </c>
      <c r="K1452" s="10">
        <f t="shared" si="10"/>
        <v>3400</v>
      </c>
      <c r="L1452" s="10">
        <f t="shared" si="11"/>
        <v>1700</v>
      </c>
      <c r="M1452" s="11">
        <v>0.5</v>
      </c>
      <c r="O1452" s="16"/>
      <c r="P1452" s="17"/>
      <c r="Q1452" s="12"/>
      <c r="R1452" s="13"/>
    </row>
    <row r="1453" spans="1:18" ht="15.75" customHeight="1" x14ac:dyDescent="0.35">
      <c r="A1453" s="1"/>
      <c r="B1453" s="6" t="s">
        <v>14</v>
      </c>
      <c r="C1453" s="6">
        <v>1185732</v>
      </c>
      <c r="D1453" s="7">
        <v>44239</v>
      </c>
      <c r="E1453" s="6" t="s">
        <v>15</v>
      </c>
      <c r="F1453" s="6" t="s">
        <v>16</v>
      </c>
      <c r="G1453" s="6" t="s">
        <v>66</v>
      </c>
      <c r="H1453" s="6" t="s">
        <v>18</v>
      </c>
      <c r="I1453" s="8">
        <v>0.4</v>
      </c>
      <c r="J1453" s="9">
        <v>5000</v>
      </c>
      <c r="K1453" s="10">
        <f t="shared" si="10"/>
        <v>2000</v>
      </c>
      <c r="L1453" s="10">
        <f t="shared" si="11"/>
        <v>600</v>
      </c>
      <c r="M1453" s="11">
        <v>0.3</v>
      </c>
      <c r="O1453" s="16"/>
      <c r="P1453" s="17"/>
      <c r="Q1453" s="12"/>
      <c r="R1453" s="13"/>
    </row>
    <row r="1454" spans="1:18" ht="15.75" customHeight="1" x14ac:dyDescent="0.35">
      <c r="A1454" s="1"/>
      <c r="B1454" s="6" t="s">
        <v>14</v>
      </c>
      <c r="C1454" s="6">
        <v>1185732</v>
      </c>
      <c r="D1454" s="7">
        <v>44239</v>
      </c>
      <c r="E1454" s="6" t="s">
        <v>15</v>
      </c>
      <c r="F1454" s="6" t="s">
        <v>16</v>
      </c>
      <c r="G1454" s="6" t="s">
        <v>66</v>
      </c>
      <c r="H1454" s="6" t="s">
        <v>19</v>
      </c>
      <c r="I1454" s="8">
        <v>0.30000000000000004</v>
      </c>
      <c r="J1454" s="9">
        <v>5500</v>
      </c>
      <c r="K1454" s="10">
        <f t="shared" si="10"/>
        <v>1650.0000000000002</v>
      </c>
      <c r="L1454" s="10">
        <f t="shared" si="11"/>
        <v>577.5</v>
      </c>
      <c r="M1454" s="11">
        <v>0.35</v>
      </c>
      <c r="O1454" s="16"/>
      <c r="P1454" s="17"/>
      <c r="Q1454" s="12"/>
      <c r="R1454" s="13"/>
    </row>
    <row r="1455" spans="1:18" ht="15.75" customHeight="1" x14ac:dyDescent="0.35">
      <c r="A1455" s="1"/>
      <c r="B1455" s="6" t="s">
        <v>14</v>
      </c>
      <c r="C1455" s="6">
        <v>1185732</v>
      </c>
      <c r="D1455" s="7">
        <v>44239</v>
      </c>
      <c r="E1455" s="6" t="s">
        <v>15</v>
      </c>
      <c r="F1455" s="6" t="s">
        <v>16</v>
      </c>
      <c r="G1455" s="6" t="s">
        <v>66</v>
      </c>
      <c r="H1455" s="6" t="s">
        <v>20</v>
      </c>
      <c r="I1455" s="8">
        <v>0.35</v>
      </c>
      <c r="J1455" s="9">
        <v>4250</v>
      </c>
      <c r="K1455" s="10">
        <f t="shared" si="10"/>
        <v>1487.5</v>
      </c>
      <c r="L1455" s="10">
        <f t="shared" si="11"/>
        <v>520.625</v>
      </c>
      <c r="M1455" s="11">
        <v>0.35</v>
      </c>
      <c r="O1455" s="16"/>
      <c r="P1455" s="17"/>
      <c r="Q1455" s="12"/>
      <c r="R1455" s="13"/>
    </row>
    <row r="1456" spans="1:18" ht="15.75" customHeight="1" x14ac:dyDescent="0.35">
      <c r="A1456" s="1"/>
      <c r="B1456" s="6" t="s">
        <v>14</v>
      </c>
      <c r="C1456" s="6">
        <v>1185732</v>
      </c>
      <c r="D1456" s="7">
        <v>44239</v>
      </c>
      <c r="E1456" s="6" t="s">
        <v>15</v>
      </c>
      <c r="F1456" s="6" t="s">
        <v>16</v>
      </c>
      <c r="G1456" s="6" t="s">
        <v>66</v>
      </c>
      <c r="H1456" s="6" t="s">
        <v>21</v>
      </c>
      <c r="I1456" s="8">
        <v>0.5</v>
      </c>
      <c r="J1456" s="9">
        <v>5000</v>
      </c>
      <c r="K1456" s="10">
        <f t="shared" si="10"/>
        <v>2500</v>
      </c>
      <c r="L1456" s="10">
        <f t="shared" si="11"/>
        <v>750</v>
      </c>
      <c r="M1456" s="11">
        <v>0.3</v>
      </c>
      <c r="O1456" s="16"/>
      <c r="P1456" s="17"/>
      <c r="Q1456" s="12"/>
      <c r="R1456" s="13"/>
    </row>
    <row r="1457" spans="1:18" ht="15.75" customHeight="1" x14ac:dyDescent="0.35">
      <c r="A1457" s="1"/>
      <c r="B1457" s="6" t="s">
        <v>14</v>
      </c>
      <c r="C1457" s="6">
        <v>1185732</v>
      </c>
      <c r="D1457" s="7">
        <v>44239</v>
      </c>
      <c r="E1457" s="6" t="s">
        <v>15</v>
      </c>
      <c r="F1457" s="6" t="s">
        <v>16</v>
      </c>
      <c r="G1457" s="6" t="s">
        <v>66</v>
      </c>
      <c r="H1457" s="6" t="s">
        <v>22</v>
      </c>
      <c r="I1457" s="8">
        <v>0.4</v>
      </c>
      <c r="J1457" s="9">
        <v>6000</v>
      </c>
      <c r="K1457" s="10">
        <f t="shared" si="10"/>
        <v>2400</v>
      </c>
      <c r="L1457" s="10">
        <f t="shared" si="11"/>
        <v>600</v>
      </c>
      <c r="M1457" s="11">
        <v>0.25</v>
      </c>
      <c r="O1457" s="16"/>
      <c r="P1457" s="17"/>
      <c r="Q1457" s="12"/>
      <c r="R1457" s="13"/>
    </row>
    <row r="1458" spans="1:18" ht="15.75" customHeight="1" x14ac:dyDescent="0.35">
      <c r="A1458" s="1"/>
      <c r="B1458" s="6" t="s">
        <v>14</v>
      </c>
      <c r="C1458" s="6">
        <v>1185732</v>
      </c>
      <c r="D1458" s="7">
        <v>44265</v>
      </c>
      <c r="E1458" s="6" t="s">
        <v>15</v>
      </c>
      <c r="F1458" s="6" t="s">
        <v>16</v>
      </c>
      <c r="G1458" s="6" t="s">
        <v>66</v>
      </c>
      <c r="H1458" s="6" t="s">
        <v>17</v>
      </c>
      <c r="I1458" s="8">
        <v>0.4</v>
      </c>
      <c r="J1458" s="9">
        <v>8200</v>
      </c>
      <c r="K1458" s="10">
        <f t="shared" si="10"/>
        <v>3280</v>
      </c>
      <c r="L1458" s="10">
        <f t="shared" si="11"/>
        <v>1640</v>
      </c>
      <c r="M1458" s="11">
        <v>0.5</v>
      </c>
      <c r="O1458" s="16"/>
      <c r="P1458" s="17"/>
      <c r="Q1458" s="12"/>
      <c r="R1458" s="13"/>
    </row>
    <row r="1459" spans="1:18" ht="15.75" customHeight="1" x14ac:dyDescent="0.35">
      <c r="A1459" s="1"/>
      <c r="B1459" s="6" t="s">
        <v>14</v>
      </c>
      <c r="C1459" s="6">
        <v>1185732</v>
      </c>
      <c r="D1459" s="7">
        <v>44265</v>
      </c>
      <c r="E1459" s="6" t="s">
        <v>15</v>
      </c>
      <c r="F1459" s="6" t="s">
        <v>16</v>
      </c>
      <c r="G1459" s="6" t="s">
        <v>66</v>
      </c>
      <c r="H1459" s="6" t="s">
        <v>18</v>
      </c>
      <c r="I1459" s="8">
        <v>0.4</v>
      </c>
      <c r="J1459" s="9">
        <v>5250</v>
      </c>
      <c r="K1459" s="10">
        <f t="shared" si="10"/>
        <v>2100</v>
      </c>
      <c r="L1459" s="10">
        <f t="shared" si="11"/>
        <v>630</v>
      </c>
      <c r="M1459" s="11">
        <v>0.3</v>
      </c>
      <c r="O1459" s="16"/>
      <c r="P1459" s="17"/>
      <c r="Q1459" s="12"/>
      <c r="R1459" s="13"/>
    </row>
    <row r="1460" spans="1:18" ht="15.75" customHeight="1" x14ac:dyDescent="0.35">
      <c r="A1460" s="1"/>
      <c r="B1460" s="6" t="s">
        <v>14</v>
      </c>
      <c r="C1460" s="6">
        <v>1185732</v>
      </c>
      <c r="D1460" s="7">
        <v>44265</v>
      </c>
      <c r="E1460" s="6" t="s">
        <v>15</v>
      </c>
      <c r="F1460" s="6" t="s">
        <v>16</v>
      </c>
      <c r="G1460" s="6" t="s">
        <v>66</v>
      </c>
      <c r="H1460" s="6" t="s">
        <v>19</v>
      </c>
      <c r="I1460" s="8">
        <v>0.30000000000000004</v>
      </c>
      <c r="J1460" s="9">
        <v>5500</v>
      </c>
      <c r="K1460" s="10">
        <f t="shared" si="10"/>
        <v>1650.0000000000002</v>
      </c>
      <c r="L1460" s="10">
        <f t="shared" si="11"/>
        <v>577.5</v>
      </c>
      <c r="M1460" s="11">
        <v>0.35</v>
      </c>
      <c r="O1460" s="16"/>
      <c r="P1460" s="17"/>
      <c r="Q1460" s="12"/>
      <c r="R1460" s="13"/>
    </row>
    <row r="1461" spans="1:18" ht="15.75" customHeight="1" x14ac:dyDescent="0.35">
      <c r="A1461" s="1"/>
      <c r="B1461" s="6" t="s">
        <v>14</v>
      </c>
      <c r="C1461" s="6">
        <v>1185732</v>
      </c>
      <c r="D1461" s="7">
        <v>44265</v>
      </c>
      <c r="E1461" s="6" t="s">
        <v>15</v>
      </c>
      <c r="F1461" s="6" t="s">
        <v>16</v>
      </c>
      <c r="G1461" s="6" t="s">
        <v>66</v>
      </c>
      <c r="H1461" s="6" t="s">
        <v>20</v>
      </c>
      <c r="I1461" s="8">
        <v>0.35</v>
      </c>
      <c r="J1461" s="9">
        <v>4000</v>
      </c>
      <c r="K1461" s="10">
        <f t="shared" si="10"/>
        <v>1400</v>
      </c>
      <c r="L1461" s="10">
        <f t="shared" si="11"/>
        <v>489.99999999999994</v>
      </c>
      <c r="M1461" s="11">
        <v>0.35</v>
      </c>
      <c r="O1461" s="16"/>
      <c r="P1461" s="17"/>
      <c r="Q1461" s="12"/>
      <c r="R1461" s="13"/>
    </row>
    <row r="1462" spans="1:18" ht="15.75" customHeight="1" x14ac:dyDescent="0.35">
      <c r="A1462" s="1"/>
      <c r="B1462" s="6" t="s">
        <v>14</v>
      </c>
      <c r="C1462" s="6">
        <v>1185732</v>
      </c>
      <c r="D1462" s="7">
        <v>44265</v>
      </c>
      <c r="E1462" s="6" t="s">
        <v>15</v>
      </c>
      <c r="F1462" s="6" t="s">
        <v>16</v>
      </c>
      <c r="G1462" s="6" t="s">
        <v>66</v>
      </c>
      <c r="H1462" s="6" t="s">
        <v>21</v>
      </c>
      <c r="I1462" s="8">
        <v>0.5</v>
      </c>
      <c r="J1462" s="9">
        <v>4500</v>
      </c>
      <c r="K1462" s="10">
        <f t="shared" si="10"/>
        <v>2250</v>
      </c>
      <c r="L1462" s="10">
        <f t="shared" si="11"/>
        <v>675</v>
      </c>
      <c r="M1462" s="11">
        <v>0.3</v>
      </c>
      <c r="O1462" s="16"/>
      <c r="P1462" s="17"/>
      <c r="Q1462" s="12"/>
      <c r="R1462" s="13"/>
    </row>
    <row r="1463" spans="1:18" ht="15.75" customHeight="1" x14ac:dyDescent="0.35">
      <c r="A1463" s="1"/>
      <c r="B1463" s="6" t="s">
        <v>14</v>
      </c>
      <c r="C1463" s="6">
        <v>1185732</v>
      </c>
      <c r="D1463" s="7">
        <v>44265</v>
      </c>
      <c r="E1463" s="6" t="s">
        <v>15</v>
      </c>
      <c r="F1463" s="6" t="s">
        <v>16</v>
      </c>
      <c r="G1463" s="6" t="s">
        <v>66</v>
      </c>
      <c r="H1463" s="6" t="s">
        <v>22</v>
      </c>
      <c r="I1463" s="8">
        <v>0.4</v>
      </c>
      <c r="J1463" s="9">
        <v>5500</v>
      </c>
      <c r="K1463" s="10">
        <f t="shared" si="10"/>
        <v>2200</v>
      </c>
      <c r="L1463" s="10">
        <f t="shared" si="11"/>
        <v>550</v>
      </c>
      <c r="M1463" s="11">
        <v>0.25</v>
      </c>
      <c r="O1463" s="16"/>
      <c r="P1463" s="17"/>
      <c r="Q1463" s="12"/>
      <c r="R1463" s="13"/>
    </row>
    <row r="1464" spans="1:18" ht="15.75" customHeight="1" x14ac:dyDescent="0.35">
      <c r="A1464" s="1"/>
      <c r="B1464" s="6" t="s">
        <v>14</v>
      </c>
      <c r="C1464" s="6">
        <v>1185732</v>
      </c>
      <c r="D1464" s="7">
        <v>44297</v>
      </c>
      <c r="E1464" s="6" t="s">
        <v>15</v>
      </c>
      <c r="F1464" s="6" t="s">
        <v>16</v>
      </c>
      <c r="G1464" s="6" t="s">
        <v>66</v>
      </c>
      <c r="H1464" s="6" t="s">
        <v>17</v>
      </c>
      <c r="I1464" s="8">
        <v>0.4</v>
      </c>
      <c r="J1464" s="9">
        <v>8000</v>
      </c>
      <c r="K1464" s="10">
        <f t="shared" si="10"/>
        <v>3200</v>
      </c>
      <c r="L1464" s="10">
        <f t="shared" si="11"/>
        <v>1600</v>
      </c>
      <c r="M1464" s="11">
        <v>0.5</v>
      </c>
      <c r="O1464" s="16"/>
      <c r="P1464" s="17"/>
      <c r="Q1464" s="12"/>
      <c r="R1464" s="13"/>
    </row>
    <row r="1465" spans="1:18" ht="15.75" customHeight="1" x14ac:dyDescent="0.35">
      <c r="A1465" s="1"/>
      <c r="B1465" s="6" t="s">
        <v>14</v>
      </c>
      <c r="C1465" s="6">
        <v>1185732</v>
      </c>
      <c r="D1465" s="7">
        <v>44297</v>
      </c>
      <c r="E1465" s="6" t="s">
        <v>15</v>
      </c>
      <c r="F1465" s="6" t="s">
        <v>16</v>
      </c>
      <c r="G1465" s="6" t="s">
        <v>66</v>
      </c>
      <c r="H1465" s="6" t="s">
        <v>18</v>
      </c>
      <c r="I1465" s="8">
        <v>0.4</v>
      </c>
      <c r="J1465" s="9">
        <v>5000</v>
      </c>
      <c r="K1465" s="10">
        <f t="shared" si="10"/>
        <v>2000</v>
      </c>
      <c r="L1465" s="10">
        <f t="shared" si="11"/>
        <v>600</v>
      </c>
      <c r="M1465" s="11">
        <v>0.3</v>
      </c>
      <c r="O1465" s="16"/>
      <c r="P1465" s="17"/>
      <c r="Q1465" s="12"/>
      <c r="R1465" s="13"/>
    </row>
    <row r="1466" spans="1:18" ht="15.75" customHeight="1" x14ac:dyDescent="0.35">
      <c r="A1466" s="1"/>
      <c r="B1466" s="6" t="s">
        <v>14</v>
      </c>
      <c r="C1466" s="6">
        <v>1185732</v>
      </c>
      <c r="D1466" s="7">
        <v>44297</v>
      </c>
      <c r="E1466" s="6" t="s">
        <v>15</v>
      </c>
      <c r="F1466" s="6" t="s">
        <v>16</v>
      </c>
      <c r="G1466" s="6" t="s">
        <v>66</v>
      </c>
      <c r="H1466" s="6" t="s">
        <v>19</v>
      </c>
      <c r="I1466" s="8">
        <v>0.30000000000000004</v>
      </c>
      <c r="J1466" s="9">
        <v>5000</v>
      </c>
      <c r="K1466" s="10">
        <f t="shared" si="10"/>
        <v>1500.0000000000002</v>
      </c>
      <c r="L1466" s="10">
        <f t="shared" si="11"/>
        <v>525</v>
      </c>
      <c r="M1466" s="11">
        <v>0.35</v>
      </c>
      <c r="O1466" s="16"/>
      <c r="P1466" s="17"/>
      <c r="Q1466" s="12"/>
      <c r="R1466" s="13"/>
    </row>
    <row r="1467" spans="1:18" ht="15.75" customHeight="1" x14ac:dyDescent="0.35">
      <c r="A1467" s="1"/>
      <c r="B1467" s="6" t="s">
        <v>14</v>
      </c>
      <c r="C1467" s="6">
        <v>1185732</v>
      </c>
      <c r="D1467" s="7">
        <v>44297</v>
      </c>
      <c r="E1467" s="6" t="s">
        <v>15</v>
      </c>
      <c r="F1467" s="6" t="s">
        <v>16</v>
      </c>
      <c r="G1467" s="6" t="s">
        <v>66</v>
      </c>
      <c r="H1467" s="6" t="s">
        <v>20</v>
      </c>
      <c r="I1467" s="8">
        <v>0.35</v>
      </c>
      <c r="J1467" s="9">
        <v>4250</v>
      </c>
      <c r="K1467" s="10">
        <f t="shared" si="10"/>
        <v>1487.5</v>
      </c>
      <c r="L1467" s="10">
        <f t="shared" si="11"/>
        <v>520.625</v>
      </c>
      <c r="M1467" s="11">
        <v>0.35</v>
      </c>
      <c r="O1467" s="16"/>
      <c r="P1467" s="17"/>
      <c r="Q1467" s="12"/>
      <c r="R1467" s="13"/>
    </row>
    <row r="1468" spans="1:18" ht="15.75" customHeight="1" x14ac:dyDescent="0.35">
      <c r="A1468" s="1"/>
      <c r="B1468" s="6" t="s">
        <v>14</v>
      </c>
      <c r="C1468" s="6">
        <v>1185732</v>
      </c>
      <c r="D1468" s="7">
        <v>44297</v>
      </c>
      <c r="E1468" s="6" t="s">
        <v>15</v>
      </c>
      <c r="F1468" s="6" t="s">
        <v>16</v>
      </c>
      <c r="G1468" s="6" t="s">
        <v>66</v>
      </c>
      <c r="H1468" s="6" t="s">
        <v>21</v>
      </c>
      <c r="I1468" s="8">
        <v>0.5</v>
      </c>
      <c r="J1468" s="9">
        <v>4250</v>
      </c>
      <c r="K1468" s="10">
        <f t="shared" si="10"/>
        <v>2125</v>
      </c>
      <c r="L1468" s="10">
        <f t="shared" si="11"/>
        <v>637.5</v>
      </c>
      <c r="M1468" s="11">
        <v>0.3</v>
      </c>
      <c r="O1468" s="16"/>
      <c r="P1468" s="17"/>
      <c r="Q1468" s="12"/>
      <c r="R1468" s="13"/>
    </row>
    <row r="1469" spans="1:18" ht="15.75" customHeight="1" x14ac:dyDescent="0.35">
      <c r="A1469" s="1"/>
      <c r="B1469" s="6" t="s">
        <v>14</v>
      </c>
      <c r="C1469" s="6">
        <v>1185732</v>
      </c>
      <c r="D1469" s="7">
        <v>44297</v>
      </c>
      <c r="E1469" s="6" t="s">
        <v>15</v>
      </c>
      <c r="F1469" s="6" t="s">
        <v>16</v>
      </c>
      <c r="G1469" s="6" t="s">
        <v>66</v>
      </c>
      <c r="H1469" s="6" t="s">
        <v>22</v>
      </c>
      <c r="I1469" s="8">
        <v>0.4</v>
      </c>
      <c r="J1469" s="9">
        <v>5500</v>
      </c>
      <c r="K1469" s="10">
        <f t="shared" si="10"/>
        <v>2200</v>
      </c>
      <c r="L1469" s="10">
        <f t="shared" si="11"/>
        <v>550</v>
      </c>
      <c r="M1469" s="11">
        <v>0.25</v>
      </c>
      <c r="O1469" s="16"/>
      <c r="P1469" s="17"/>
      <c r="Q1469" s="12"/>
      <c r="R1469" s="13"/>
    </row>
    <row r="1470" spans="1:18" ht="15.75" customHeight="1" x14ac:dyDescent="0.35">
      <c r="A1470" s="1"/>
      <c r="B1470" s="6" t="s">
        <v>14</v>
      </c>
      <c r="C1470" s="6">
        <v>1185732</v>
      </c>
      <c r="D1470" s="7">
        <v>44326</v>
      </c>
      <c r="E1470" s="6" t="s">
        <v>15</v>
      </c>
      <c r="F1470" s="6" t="s">
        <v>16</v>
      </c>
      <c r="G1470" s="6" t="s">
        <v>66</v>
      </c>
      <c r="H1470" s="6" t="s">
        <v>17</v>
      </c>
      <c r="I1470" s="8">
        <v>0.5</v>
      </c>
      <c r="J1470" s="9">
        <v>8200</v>
      </c>
      <c r="K1470" s="10">
        <f t="shared" si="10"/>
        <v>4100</v>
      </c>
      <c r="L1470" s="10">
        <f t="shared" si="11"/>
        <v>2050</v>
      </c>
      <c r="M1470" s="11">
        <v>0.5</v>
      </c>
      <c r="O1470" s="16"/>
      <c r="P1470" s="17"/>
      <c r="Q1470" s="12"/>
      <c r="R1470" s="13"/>
    </row>
    <row r="1471" spans="1:18" ht="15.75" customHeight="1" x14ac:dyDescent="0.35">
      <c r="A1471" s="1"/>
      <c r="B1471" s="6" t="s">
        <v>14</v>
      </c>
      <c r="C1471" s="6">
        <v>1185732</v>
      </c>
      <c r="D1471" s="7">
        <v>44326</v>
      </c>
      <c r="E1471" s="6" t="s">
        <v>15</v>
      </c>
      <c r="F1471" s="6" t="s">
        <v>16</v>
      </c>
      <c r="G1471" s="6" t="s">
        <v>66</v>
      </c>
      <c r="H1471" s="6" t="s">
        <v>18</v>
      </c>
      <c r="I1471" s="8">
        <v>0.45000000000000007</v>
      </c>
      <c r="J1471" s="9">
        <v>5250</v>
      </c>
      <c r="K1471" s="10">
        <f t="shared" si="10"/>
        <v>2362.5000000000005</v>
      </c>
      <c r="L1471" s="10">
        <f t="shared" si="11"/>
        <v>708.75000000000011</v>
      </c>
      <c r="M1471" s="11">
        <v>0.3</v>
      </c>
      <c r="O1471" s="16"/>
      <c r="P1471" s="17"/>
      <c r="Q1471" s="12"/>
      <c r="R1471" s="13"/>
    </row>
    <row r="1472" spans="1:18" ht="15.75" customHeight="1" x14ac:dyDescent="0.35">
      <c r="A1472" s="1"/>
      <c r="B1472" s="6" t="s">
        <v>14</v>
      </c>
      <c r="C1472" s="6">
        <v>1185732</v>
      </c>
      <c r="D1472" s="7">
        <v>44326</v>
      </c>
      <c r="E1472" s="6" t="s">
        <v>15</v>
      </c>
      <c r="F1472" s="6" t="s">
        <v>16</v>
      </c>
      <c r="G1472" s="6" t="s">
        <v>66</v>
      </c>
      <c r="H1472" s="6" t="s">
        <v>19</v>
      </c>
      <c r="I1472" s="8">
        <v>0.4</v>
      </c>
      <c r="J1472" s="9">
        <v>5000</v>
      </c>
      <c r="K1472" s="10">
        <f t="shared" si="10"/>
        <v>2000</v>
      </c>
      <c r="L1472" s="10">
        <f t="shared" si="11"/>
        <v>700</v>
      </c>
      <c r="M1472" s="11">
        <v>0.35</v>
      </c>
      <c r="O1472" s="16"/>
      <c r="P1472" s="17"/>
      <c r="Q1472" s="12"/>
      <c r="R1472" s="13"/>
    </row>
    <row r="1473" spans="1:18" ht="15.75" customHeight="1" x14ac:dyDescent="0.35">
      <c r="A1473" s="1"/>
      <c r="B1473" s="6" t="s">
        <v>14</v>
      </c>
      <c r="C1473" s="6">
        <v>1185732</v>
      </c>
      <c r="D1473" s="7">
        <v>44326</v>
      </c>
      <c r="E1473" s="6" t="s">
        <v>15</v>
      </c>
      <c r="F1473" s="6" t="s">
        <v>16</v>
      </c>
      <c r="G1473" s="6" t="s">
        <v>66</v>
      </c>
      <c r="H1473" s="6" t="s">
        <v>20</v>
      </c>
      <c r="I1473" s="8">
        <v>0.4</v>
      </c>
      <c r="J1473" s="9">
        <v>4500</v>
      </c>
      <c r="K1473" s="10">
        <f t="shared" si="10"/>
        <v>1800</v>
      </c>
      <c r="L1473" s="10">
        <f t="shared" si="11"/>
        <v>630</v>
      </c>
      <c r="M1473" s="11">
        <v>0.35</v>
      </c>
      <c r="O1473" s="16"/>
      <c r="P1473" s="17"/>
      <c r="Q1473" s="12"/>
      <c r="R1473" s="13"/>
    </row>
    <row r="1474" spans="1:18" ht="15.75" customHeight="1" x14ac:dyDescent="0.35">
      <c r="A1474" s="1"/>
      <c r="B1474" s="6" t="s">
        <v>14</v>
      </c>
      <c r="C1474" s="6">
        <v>1185732</v>
      </c>
      <c r="D1474" s="7">
        <v>44326</v>
      </c>
      <c r="E1474" s="6" t="s">
        <v>15</v>
      </c>
      <c r="F1474" s="6" t="s">
        <v>16</v>
      </c>
      <c r="G1474" s="6" t="s">
        <v>66</v>
      </c>
      <c r="H1474" s="6" t="s">
        <v>21</v>
      </c>
      <c r="I1474" s="8">
        <v>0.5</v>
      </c>
      <c r="J1474" s="9">
        <v>4750</v>
      </c>
      <c r="K1474" s="10">
        <f t="shared" si="10"/>
        <v>2375</v>
      </c>
      <c r="L1474" s="10">
        <f t="shared" si="11"/>
        <v>712.5</v>
      </c>
      <c r="M1474" s="11">
        <v>0.3</v>
      </c>
      <c r="O1474" s="16"/>
      <c r="P1474" s="17"/>
      <c r="Q1474" s="12"/>
      <c r="R1474" s="13"/>
    </row>
    <row r="1475" spans="1:18" ht="15.75" customHeight="1" x14ac:dyDescent="0.35">
      <c r="A1475" s="1"/>
      <c r="B1475" s="6" t="s">
        <v>14</v>
      </c>
      <c r="C1475" s="6">
        <v>1185732</v>
      </c>
      <c r="D1475" s="7">
        <v>44326</v>
      </c>
      <c r="E1475" s="6" t="s">
        <v>15</v>
      </c>
      <c r="F1475" s="6" t="s">
        <v>16</v>
      </c>
      <c r="G1475" s="6" t="s">
        <v>66</v>
      </c>
      <c r="H1475" s="6" t="s">
        <v>22</v>
      </c>
      <c r="I1475" s="8">
        <v>0.55000000000000004</v>
      </c>
      <c r="J1475" s="9">
        <v>6000</v>
      </c>
      <c r="K1475" s="10">
        <f t="shared" si="10"/>
        <v>3300.0000000000005</v>
      </c>
      <c r="L1475" s="10">
        <f t="shared" si="11"/>
        <v>825.00000000000011</v>
      </c>
      <c r="M1475" s="11">
        <v>0.25</v>
      </c>
      <c r="O1475" s="16"/>
      <c r="P1475" s="17"/>
      <c r="Q1475" s="12"/>
      <c r="R1475" s="13"/>
    </row>
    <row r="1476" spans="1:18" ht="15.75" customHeight="1" x14ac:dyDescent="0.35">
      <c r="A1476" s="1"/>
      <c r="B1476" s="6" t="s">
        <v>14</v>
      </c>
      <c r="C1476" s="6">
        <v>1185732</v>
      </c>
      <c r="D1476" s="7">
        <v>44359</v>
      </c>
      <c r="E1476" s="6" t="s">
        <v>15</v>
      </c>
      <c r="F1476" s="6" t="s">
        <v>16</v>
      </c>
      <c r="G1476" s="6" t="s">
        <v>66</v>
      </c>
      <c r="H1476" s="6" t="s">
        <v>17</v>
      </c>
      <c r="I1476" s="8">
        <v>0.5</v>
      </c>
      <c r="J1476" s="9">
        <v>8500</v>
      </c>
      <c r="K1476" s="10">
        <f t="shared" si="10"/>
        <v>4250</v>
      </c>
      <c r="L1476" s="10">
        <f t="shared" si="11"/>
        <v>2125</v>
      </c>
      <c r="M1476" s="11">
        <v>0.5</v>
      </c>
      <c r="O1476" s="16"/>
      <c r="P1476" s="17"/>
      <c r="Q1476" s="12"/>
      <c r="R1476" s="13"/>
    </row>
    <row r="1477" spans="1:18" ht="15.75" customHeight="1" x14ac:dyDescent="0.35">
      <c r="A1477" s="1"/>
      <c r="B1477" s="6" t="s">
        <v>14</v>
      </c>
      <c r="C1477" s="6">
        <v>1185732</v>
      </c>
      <c r="D1477" s="7">
        <v>44359</v>
      </c>
      <c r="E1477" s="6" t="s">
        <v>15</v>
      </c>
      <c r="F1477" s="6" t="s">
        <v>16</v>
      </c>
      <c r="G1477" s="6" t="s">
        <v>66</v>
      </c>
      <c r="H1477" s="6" t="s">
        <v>18</v>
      </c>
      <c r="I1477" s="8">
        <v>0.45000000000000007</v>
      </c>
      <c r="J1477" s="9">
        <v>6000</v>
      </c>
      <c r="K1477" s="10">
        <f t="shared" si="10"/>
        <v>2700.0000000000005</v>
      </c>
      <c r="L1477" s="10">
        <f t="shared" si="11"/>
        <v>810.00000000000011</v>
      </c>
      <c r="M1477" s="11">
        <v>0.3</v>
      </c>
      <c r="O1477" s="16"/>
      <c r="P1477" s="17"/>
      <c r="Q1477" s="12"/>
      <c r="R1477" s="13"/>
    </row>
    <row r="1478" spans="1:18" ht="15.75" customHeight="1" x14ac:dyDescent="0.35">
      <c r="A1478" s="1"/>
      <c r="B1478" s="6" t="s">
        <v>14</v>
      </c>
      <c r="C1478" s="6">
        <v>1185732</v>
      </c>
      <c r="D1478" s="7">
        <v>44359</v>
      </c>
      <c r="E1478" s="6" t="s">
        <v>15</v>
      </c>
      <c r="F1478" s="6" t="s">
        <v>16</v>
      </c>
      <c r="G1478" s="6" t="s">
        <v>66</v>
      </c>
      <c r="H1478" s="6" t="s">
        <v>19</v>
      </c>
      <c r="I1478" s="8">
        <v>0.4</v>
      </c>
      <c r="J1478" s="9">
        <v>5250</v>
      </c>
      <c r="K1478" s="10">
        <f t="shared" si="10"/>
        <v>2100</v>
      </c>
      <c r="L1478" s="10">
        <f t="shared" si="11"/>
        <v>735</v>
      </c>
      <c r="M1478" s="11">
        <v>0.35</v>
      </c>
      <c r="O1478" s="16"/>
      <c r="P1478" s="17"/>
      <c r="Q1478" s="12"/>
      <c r="R1478" s="13"/>
    </row>
    <row r="1479" spans="1:18" ht="15.75" customHeight="1" x14ac:dyDescent="0.35">
      <c r="A1479" s="1"/>
      <c r="B1479" s="6" t="s">
        <v>14</v>
      </c>
      <c r="C1479" s="6">
        <v>1185732</v>
      </c>
      <c r="D1479" s="7">
        <v>44359</v>
      </c>
      <c r="E1479" s="6" t="s">
        <v>15</v>
      </c>
      <c r="F1479" s="6" t="s">
        <v>16</v>
      </c>
      <c r="G1479" s="6" t="s">
        <v>66</v>
      </c>
      <c r="H1479" s="6" t="s">
        <v>20</v>
      </c>
      <c r="I1479" s="8">
        <v>0.4</v>
      </c>
      <c r="J1479" s="9">
        <v>5000</v>
      </c>
      <c r="K1479" s="10">
        <f t="shared" si="10"/>
        <v>2000</v>
      </c>
      <c r="L1479" s="10">
        <f t="shared" si="11"/>
        <v>700</v>
      </c>
      <c r="M1479" s="11">
        <v>0.35</v>
      </c>
      <c r="O1479" s="16"/>
      <c r="P1479" s="17"/>
      <c r="Q1479" s="12"/>
      <c r="R1479" s="13"/>
    </row>
    <row r="1480" spans="1:18" ht="15.75" customHeight="1" x14ac:dyDescent="0.35">
      <c r="A1480" s="1"/>
      <c r="B1480" s="6" t="s">
        <v>14</v>
      </c>
      <c r="C1480" s="6">
        <v>1185732</v>
      </c>
      <c r="D1480" s="7">
        <v>44359</v>
      </c>
      <c r="E1480" s="6" t="s">
        <v>15</v>
      </c>
      <c r="F1480" s="6" t="s">
        <v>16</v>
      </c>
      <c r="G1480" s="6" t="s">
        <v>66</v>
      </c>
      <c r="H1480" s="6" t="s">
        <v>21</v>
      </c>
      <c r="I1480" s="8">
        <v>0.5</v>
      </c>
      <c r="J1480" s="9">
        <v>5000</v>
      </c>
      <c r="K1480" s="10">
        <f t="shared" si="10"/>
        <v>2500</v>
      </c>
      <c r="L1480" s="10">
        <f t="shared" si="11"/>
        <v>750</v>
      </c>
      <c r="M1480" s="11">
        <v>0.3</v>
      </c>
      <c r="O1480" s="16"/>
      <c r="P1480" s="17"/>
      <c r="Q1480" s="12"/>
      <c r="R1480" s="13"/>
    </row>
    <row r="1481" spans="1:18" ht="15.75" customHeight="1" x14ac:dyDescent="0.35">
      <c r="A1481" s="1"/>
      <c r="B1481" s="6" t="s">
        <v>14</v>
      </c>
      <c r="C1481" s="6">
        <v>1185732</v>
      </c>
      <c r="D1481" s="7">
        <v>44359</v>
      </c>
      <c r="E1481" s="6" t="s">
        <v>15</v>
      </c>
      <c r="F1481" s="6" t="s">
        <v>16</v>
      </c>
      <c r="G1481" s="6" t="s">
        <v>66</v>
      </c>
      <c r="H1481" s="6" t="s">
        <v>22</v>
      </c>
      <c r="I1481" s="8">
        <v>0.55000000000000004</v>
      </c>
      <c r="J1481" s="9">
        <v>6500</v>
      </c>
      <c r="K1481" s="10">
        <f t="shared" si="10"/>
        <v>3575.0000000000005</v>
      </c>
      <c r="L1481" s="10">
        <f t="shared" si="11"/>
        <v>893.75000000000011</v>
      </c>
      <c r="M1481" s="11">
        <v>0.25</v>
      </c>
      <c r="O1481" s="16"/>
      <c r="P1481" s="17"/>
      <c r="Q1481" s="12"/>
      <c r="R1481" s="13"/>
    </row>
    <row r="1482" spans="1:18" ht="15.75" customHeight="1" x14ac:dyDescent="0.35">
      <c r="A1482" s="1"/>
      <c r="B1482" s="6" t="s">
        <v>14</v>
      </c>
      <c r="C1482" s="6">
        <v>1185732</v>
      </c>
      <c r="D1482" s="7">
        <v>44387</v>
      </c>
      <c r="E1482" s="6" t="s">
        <v>15</v>
      </c>
      <c r="F1482" s="6" t="s">
        <v>16</v>
      </c>
      <c r="G1482" s="6" t="s">
        <v>66</v>
      </c>
      <c r="H1482" s="6" t="s">
        <v>17</v>
      </c>
      <c r="I1482" s="8">
        <v>0.5</v>
      </c>
      <c r="J1482" s="9">
        <v>8750</v>
      </c>
      <c r="K1482" s="10">
        <f t="shared" si="10"/>
        <v>4375</v>
      </c>
      <c r="L1482" s="10">
        <f t="shared" si="11"/>
        <v>2187.5</v>
      </c>
      <c r="M1482" s="11">
        <v>0.5</v>
      </c>
      <c r="O1482" s="16"/>
      <c r="P1482" s="17"/>
      <c r="Q1482" s="12"/>
      <c r="R1482" s="13"/>
    </row>
    <row r="1483" spans="1:18" ht="15.75" customHeight="1" x14ac:dyDescent="0.35">
      <c r="A1483" s="1"/>
      <c r="B1483" s="6" t="s">
        <v>14</v>
      </c>
      <c r="C1483" s="6">
        <v>1185732</v>
      </c>
      <c r="D1483" s="7">
        <v>44387</v>
      </c>
      <c r="E1483" s="6" t="s">
        <v>15</v>
      </c>
      <c r="F1483" s="6" t="s">
        <v>16</v>
      </c>
      <c r="G1483" s="6" t="s">
        <v>66</v>
      </c>
      <c r="H1483" s="6" t="s">
        <v>18</v>
      </c>
      <c r="I1483" s="8">
        <v>0.45000000000000007</v>
      </c>
      <c r="J1483" s="9">
        <v>6250</v>
      </c>
      <c r="K1483" s="10">
        <f t="shared" si="10"/>
        <v>2812.5000000000005</v>
      </c>
      <c r="L1483" s="10">
        <f t="shared" si="11"/>
        <v>843.75000000000011</v>
      </c>
      <c r="M1483" s="11">
        <v>0.3</v>
      </c>
      <c r="O1483" s="16"/>
      <c r="P1483" s="17"/>
      <c r="Q1483" s="12"/>
      <c r="R1483" s="13"/>
    </row>
    <row r="1484" spans="1:18" ht="15.75" customHeight="1" x14ac:dyDescent="0.35">
      <c r="A1484" s="1"/>
      <c r="B1484" s="6" t="s">
        <v>14</v>
      </c>
      <c r="C1484" s="6">
        <v>1185732</v>
      </c>
      <c r="D1484" s="7">
        <v>44387</v>
      </c>
      <c r="E1484" s="6" t="s">
        <v>15</v>
      </c>
      <c r="F1484" s="6" t="s">
        <v>16</v>
      </c>
      <c r="G1484" s="6" t="s">
        <v>66</v>
      </c>
      <c r="H1484" s="6" t="s">
        <v>19</v>
      </c>
      <c r="I1484" s="8">
        <v>0.4</v>
      </c>
      <c r="J1484" s="9">
        <v>5500</v>
      </c>
      <c r="K1484" s="10">
        <f t="shared" si="10"/>
        <v>2200</v>
      </c>
      <c r="L1484" s="10">
        <f t="shared" si="11"/>
        <v>770</v>
      </c>
      <c r="M1484" s="11">
        <v>0.35</v>
      </c>
      <c r="O1484" s="16"/>
      <c r="P1484" s="17"/>
      <c r="Q1484" s="12"/>
      <c r="R1484" s="13"/>
    </row>
    <row r="1485" spans="1:18" ht="15.75" customHeight="1" x14ac:dyDescent="0.35">
      <c r="A1485" s="1"/>
      <c r="B1485" s="6" t="s">
        <v>14</v>
      </c>
      <c r="C1485" s="6">
        <v>1185732</v>
      </c>
      <c r="D1485" s="7">
        <v>44387</v>
      </c>
      <c r="E1485" s="6" t="s">
        <v>15</v>
      </c>
      <c r="F1485" s="6" t="s">
        <v>16</v>
      </c>
      <c r="G1485" s="6" t="s">
        <v>66</v>
      </c>
      <c r="H1485" s="6" t="s">
        <v>20</v>
      </c>
      <c r="I1485" s="8">
        <v>0.4</v>
      </c>
      <c r="J1485" s="9">
        <v>5000</v>
      </c>
      <c r="K1485" s="10">
        <f t="shared" si="10"/>
        <v>2000</v>
      </c>
      <c r="L1485" s="10">
        <f t="shared" si="11"/>
        <v>700</v>
      </c>
      <c r="M1485" s="11">
        <v>0.35</v>
      </c>
      <c r="O1485" s="16"/>
      <c r="P1485" s="17"/>
      <c r="Q1485" s="12"/>
      <c r="R1485" s="13"/>
    </row>
    <row r="1486" spans="1:18" ht="15.75" customHeight="1" x14ac:dyDescent="0.35">
      <c r="A1486" s="1"/>
      <c r="B1486" s="6" t="s">
        <v>14</v>
      </c>
      <c r="C1486" s="6">
        <v>1185732</v>
      </c>
      <c r="D1486" s="7">
        <v>44387</v>
      </c>
      <c r="E1486" s="6" t="s">
        <v>15</v>
      </c>
      <c r="F1486" s="6" t="s">
        <v>16</v>
      </c>
      <c r="G1486" s="6" t="s">
        <v>66</v>
      </c>
      <c r="H1486" s="6" t="s">
        <v>21</v>
      </c>
      <c r="I1486" s="8">
        <v>0.5</v>
      </c>
      <c r="J1486" s="9">
        <v>5250</v>
      </c>
      <c r="K1486" s="10">
        <f t="shared" si="10"/>
        <v>2625</v>
      </c>
      <c r="L1486" s="10">
        <f t="shared" si="11"/>
        <v>787.5</v>
      </c>
      <c r="M1486" s="11">
        <v>0.3</v>
      </c>
      <c r="O1486" s="16"/>
      <c r="P1486" s="17"/>
      <c r="Q1486" s="12"/>
      <c r="R1486" s="13"/>
    </row>
    <row r="1487" spans="1:18" ht="15.75" customHeight="1" x14ac:dyDescent="0.35">
      <c r="A1487" s="1"/>
      <c r="B1487" s="6" t="s">
        <v>14</v>
      </c>
      <c r="C1487" s="6">
        <v>1185732</v>
      </c>
      <c r="D1487" s="7">
        <v>44387</v>
      </c>
      <c r="E1487" s="6" t="s">
        <v>15</v>
      </c>
      <c r="F1487" s="6" t="s">
        <v>16</v>
      </c>
      <c r="G1487" s="6" t="s">
        <v>66</v>
      </c>
      <c r="H1487" s="6" t="s">
        <v>22</v>
      </c>
      <c r="I1487" s="8">
        <v>0.55000000000000004</v>
      </c>
      <c r="J1487" s="9">
        <v>7000</v>
      </c>
      <c r="K1487" s="10">
        <f t="shared" si="10"/>
        <v>3850.0000000000005</v>
      </c>
      <c r="L1487" s="10">
        <f t="shared" si="11"/>
        <v>962.50000000000011</v>
      </c>
      <c r="M1487" s="11">
        <v>0.25</v>
      </c>
      <c r="O1487" s="16"/>
      <c r="P1487" s="17"/>
      <c r="Q1487" s="12"/>
      <c r="R1487" s="13"/>
    </row>
    <row r="1488" spans="1:18" ht="15.75" customHeight="1" x14ac:dyDescent="0.35">
      <c r="A1488" s="1"/>
      <c r="B1488" s="6" t="s">
        <v>14</v>
      </c>
      <c r="C1488" s="6">
        <v>1185732</v>
      </c>
      <c r="D1488" s="7">
        <v>44419</v>
      </c>
      <c r="E1488" s="6" t="s">
        <v>15</v>
      </c>
      <c r="F1488" s="6" t="s">
        <v>16</v>
      </c>
      <c r="G1488" s="6" t="s">
        <v>66</v>
      </c>
      <c r="H1488" s="6" t="s">
        <v>17</v>
      </c>
      <c r="I1488" s="8">
        <v>0.5</v>
      </c>
      <c r="J1488" s="9">
        <v>8500</v>
      </c>
      <c r="K1488" s="10">
        <f t="shared" si="10"/>
        <v>4250</v>
      </c>
      <c r="L1488" s="10">
        <f t="shared" si="11"/>
        <v>2125</v>
      </c>
      <c r="M1488" s="11">
        <v>0.5</v>
      </c>
      <c r="O1488" s="16"/>
      <c r="P1488" s="17"/>
      <c r="Q1488" s="12"/>
      <c r="R1488" s="13"/>
    </row>
    <row r="1489" spans="1:18" ht="15.75" customHeight="1" x14ac:dyDescent="0.35">
      <c r="A1489" s="1"/>
      <c r="B1489" s="6" t="s">
        <v>14</v>
      </c>
      <c r="C1489" s="6">
        <v>1185732</v>
      </c>
      <c r="D1489" s="7">
        <v>44419</v>
      </c>
      <c r="E1489" s="6" t="s">
        <v>15</v>
      </c>
      <c r="F1489" s="6" t="s">
        <v>16</v>
      </c>
      <c r="G1489" s="6" t="s">
        <v>66</v>
      </c>
      <c r="H1489" s="6" t="s">
        <v>18</v>
      </c>
      <c r="I1489" s="8">
        <v>0.45000000000000007</v>
      </c>
      <c r="J1489" s="9">
        <v>6250</v>
      </c>
      <c r="K1489" s="10">
        <f t="shared" si="10"/>
        <v>2812.5000000000005</v>
      </c>
      <c r="L1489" s="10">
        <f t="shared" si="11"/>
        <v>843.75000000000011</v>
      </c>
      <c r="M1489" s="11">
        <v>0.3</v>
      </c>
      <c r="O1489" s="16"/>
      <c r="P1489" s="17"/>
      <c r="Q1489" s="12"/>
      <c r="R1489" s="13"/>
    </row>
    <row r="1490" spans="1:18" ht="15.75" customHeight="1" x14ac:dyDescent="0.35">
      <c r="A1490" s="1"/>
      <c r="B1490" s="6" t="s">
        <v>14</v>
      </c>
      <c r="C1490" s="6">
        <v>1185732</v>
      </c>
      <c r="D1490" s="7">
        <v>44419</v>
      </c>
      <c r="E1490" s="6" t="s">
        <v>15</v>
      </c>
      <c r="F1490" s="6" t="s">
        <v>16</v>
      </c>
      <c r="G1490" s="6" t="s">
        <v>66</v>
      </c>
      <c r="H1490" s="6" t="s">
        <v>19</v>
      </c>
      <c r="I1490" s="8">
        <v>0.4</v>
      </c>
      <c r="J1490" s="9">
        <v>5500</v>
      </c>
      <c r="K1490" s="10">
        <f t="shared" si="10"/>
        <v>2200</v>
      </c>
      <c r="L1490" s="10">
        <f t="shared" si="11"/>
        <v>770</v>
      </c>
      <c r="M1490" s="11">
        <v>0.35</v>
      </c>
      <c r="O1490" s="16"/>
      <c r="P1490" s="17"/>
      <c r="Q1490" s="12"/>
      <c r="R1490" s="13"/>
    </row>
    <row r="1491" spans="1:18" ht="15.75" customHeight="1" x14ac:dyDescent="0.35">
      <c r="A1491" s="1"/>
      <c r="B1491" s="6" t="s">
        <v>14</v>
      </c>
      <c r="C1491" s="6">
        <v>1185732</v>
      </c>
      <c r="D1491" s="7">
        <v>44419</v>
      </c>
      <c r="E1491" s="6" t="s">
        <v>15</v>
      </c>
      <c r="F1491" s="6" t="s">
        <v>16</v>
      </c>
      <c r="G1491" s="6" t="s">
        <v>66</v>
      </c>
      <c r="H1491" s="6" t="s">
        <v>20</v>
      </c>
      <c r="I1491" s="8">
        <v>0.4</v>
      </c>
      <c r="J1491" s="9">
        <v>5250</v>
      </c>
      <c r="K1491" s="10">
        <f t="shared" si="10"/>
        <v>2100</v>
      </c>
      <c r="L1491" s="10">
        <f t="shared" si="11"/>
        <v>735</v>
      </c>
      <c r="M1491" s="11">
        <v>0.35</v>
      </c>
      <c r="O1491" s="16"/>
      <c r="P1491" s="17"/>
      <c r="Q1491" s="12"/>
      <c r="R1491" s="13"/>
    </row>
    <row r="1492" spans="1:18" ht="15.75" customHeight="1" x14ac:dyDescent="0.35">
      <c r="A1492" s="1"/>
      <c r="B1492" s="6" t="s">
        <v>14</v>
      </c>
      <c r="C1492" s="6">
        <v>1185732</v>
      </c>
      <c r="D1492" s="7">
        <v>44419</v>
      </c>
      <c r="E1492" s="6" t="s">
        <v>15</v>
      </c>
      <c r="F1492" s="6" t="s">
        <v>16</v>
      </c>
      <c r="G1492" s="6" t="s">
        <v>66</v>
      </c>
      <c r="H1492" s="6" t="s">
        <v>21</v>
      </c>
      <c r="I1492" s="8">
        <v>0.5</v>
      </c>
      <c r="J1492" s="9">
        <v>5000</v>
      </c>
      <c r="K1492" s="10">
        <f t="shared" si="10"/>
        <v>2500</v>
      </c>
      <c r="L1492" s="10">
        <f t="shared" si="11"/>
        <v>750</v>
      </c>
      <c r="M1492" s="11">
        <v>0.3</v>
      </c>
      <c r="O1492" s="16"/>
      <c r="P1492" s="17"/>
      <c r="Q1492" s="12"/>
      <c r="R1492" s="13"/>
    </row>
    <row r="1493" spans="1:18" ht="15.75" customHeight="1" x14ac:dyDescent="0.35">
      <c r="A1493" s="1"/>
      <c r="B1493" s="6" t="s">
        <v>14</v>
      </c>
      <c r="C1493" s="6">
        <v>1185732</v>
      </c>
      <c r="D1493" s="7">
        <v>44419</v>
      </c>
      <c r="E1493" s="6" t="s">
        <v>15</v>
      </c>
      <c r="F1493" s="6" t="s">
        <v>16</v>
      </c>
      <c r="G1493" s="6" t="s">
        <v>66</v>
      </c>
      <c r="H1493" s="6" t="s">
        <v>22</v>
      </c>
      <c r="I1493" s="8">
        <v>0.55000000000000004</v>
      </c>
      <c r="J1493" s="9">
        <v>6750</v>
      </c>
      <c r="K1493" s="10">
        <f t="shared" si="10"/>
        <v>3712.5000000000005</v>
      </c>
      <c r="L1493" s="10">
        <f t="shared" si="11"/>
        <v>928.12500000000011</v>
      </c>
      <c r="M1493" s="11">
        <v>0.25</v>
      </c>
      <c r="O1493" s="16"/>
      <c r="P1493" s="17"/>
      <c r="Q1493" s="12"/>
      <c r="R1493" s="13"/>
    </row>
    <row r="1494" spans="1:18" ht="15.75" customHeight="1" x14ac:dyDescent="0.35">
      <c r="A1494" s="1"/>
      <c r="B1494" s="6" t="s">
        <v>14</v>
      </c>
      <c r="C1494" s="6">
        <v>1185732</v>
      </c>
      <c r="D1494" s="7">
        <v>44449</v>
      </c>
      <c r="E1494" s="6" t="s">
        <v>15</v>
      </c>
      <c r="F1494" s="6" t="s">
        <v>16</v>
      </c>
      <c r="G1494" s="6" t="s">
        <v>66</v>
      </c>
      <c r="H1494" s="6" t="s">
        <v>17</v>
      </c>
      <c r="I1494" s="8">
        <v>0.5</v>
      </c>
      <c r="J1494" s="9">
        <v>8000</v>
      </c>
      <c r="K1494" s="10">
        <f t="shared" si="10"/>
        <v>4000</v>
      </c>
      <c r="L1494" s="10">
        <f t="shared" si="11"/>
        <v>2000</v>
      </c>
      <c r="M1494" s="11">
        <v>0.5</v>
      </c>
      <c r="O1494" s="16"/>
      <c r="P1494" s="17"/>
      <c r="Q1494" s="12"/>
      <c r="R1494" s="13"/>
    </row>
    <row r="1495" spans="1:18" ht="15.75" customHeight="1" x14ac:dyDescent="0.35">
      <c r="A1495" s="1"/>
      <c r="B1495" s="6" t="s">
        <v>14</v>
      </c>
      <c r="C1495" s="6">
        <v>1185732</v>
      </c>
      <c r="D1495" s="7">
        <v>44449</v>
      </c>
      <c r="E1495" s="6" t="s">
        <v>15</v>
      </c>
      <c r="F1495" s="6" t="s">
        <v>16</v>
      </c>
      <c r="G1495" s="6" t="s">
        <v>66</v>
      </c>
      <c r="H1495" s="6" t="s">
        <v>18</v>
      </c>
      <c r="I1495" s="8">
        <v>0.45000000000000007</v>
      </c>
      <c r="J1495" s="9">
        <v>6000</v>
      </c>
      <c r="K1495" s="10">
        <f t="shared" si="10"/>
        <v>2700.0000000000005</v>
      </c>
      <c r="L1495" s="10">
        <f t="shared" si="11"/>
        <v>810.00000000000011</v>
      </c>
      <c r="M1495" s="11">
        <v>0.3</v>
      </c>
      <c r="O1495" s="16"/>
      <c r="P1495" s="17"/>
      <c r="Q1495" s="12"/>
      <c r="R1495" s="13"/>
    </row>
    <row r="1496" spans="1:18" ht="15.75" customHeight="1" x14ac:dyDescent="0.35">
      <c r="A1496" s="1"/>
      <c r="B1496" s="6" t="s">
        <v>14</v>
      </c>
      <c r="C1496" s="6">
        <v>1185732</v>
      </c>
      <c r="D1496" s="7">
        <v>44449</v>
      </c>
      <c r="E1496" s="6" t="s">
        <v>15</v>
      </c>
      <c r="F1496" s="6" t="s">
        <v>16</v>
      </c>
      <c r="G1496" s="6" t="s">
        <v>66</v>
      </c>
      <c r="H1496" s="6" t="s">
        <v>19</v>
      </c>
      <c r="I1496" s="8">
        <v>0.4</v>
      </c>
      <c r="J1496" s="9">
        <v>5250</v>
      </c>
      <c r="K1496" s="10">
        <f t="shared" si="10"/>
        <v>2100</v>
      </c>
      <c r="L1496" s="10">
        <f t="shared" si="11"/>
        <v>735</v>
      </c>
      <c r="M1496" s="11">
        <v>0.35</v>
      </c>
      <c r="O1496" s="16"/>
      <c r="P1496" s="17"/>
      <c r="Q1496" s="12"/>
      <c r="R1496" s="13"/>
    </row>
    <row r="1497" spans="1:18" ht="15.75" customHeight="1" x14ac:dyDescent="0.35">
      <c r="A1497" s="1"/>
      <c r="B1497" s="6" t="s">
        <v>14</v>
      </c>
      <c r="C1497" s="6">
        <v>1185732</v>
      </c>
      <c r="D1497" s="7">
        <v>44449</v>
      </c>
      <c r="E1497" s="6" t="s">
        <v>15</v>
      </c>
      <c r="F1497" s="6" t="s">
        <v>16</v>
      </c>
      <c r="G1497" s="6" t="s">
        <v>66</v>
      </c>
      <c r="H1497" s="6" t="s">
        <v>20</v>
      </c>
      <c r="I1497" s="8">
        <v>0.4</v>
      </c>
      <c r="J1497" s="9">
        <v>5000</v>
      </c>
      <c r="K1497" s="10">
        <f t="shared" si="10"/>
        <v>2000</v>
      </c>
      <c r="L1497" s="10">
        <f t="shared" si="11"/>
        <v>700</v>
      </c>
      <c r="M1497" s="11">
        <v>0.35</v>
      </c>
      <c r="O1497" s="16"/>
      <c r="P1497" s="17"/>
      <c r="Q1497" s="12"/>
      <c r="R1497" s="13"/>
    </row>
    <row r="1498" spans="1:18" ht="15.75" customHeight="1" x14ac:dyDescent="0.35">
      <c r="A1498" s="1"/>
      <c r="B1498" s="6" t="s">
        <v>14</v>
      </c>
      <c r="C1498" s="6">
        <v>1185732</v>
      </c>
      <c r="D1498" s="7">
        <v>44449</v>
      </c>
      <c r="E1498" s="6" t="s">
        <v>15</v>
      </c>
      <c r="F1498" s="6" t="s">
        <v>16</v>
      </c>
      <c r="G1498" s="6" t="s">
        <v>66</v>
      </c>
      <c r="H1498" s="6" t="s">
        <v>21</v>
      </c>
      <c r="I1498" s="8">
        <v>0.5</v>
      </c>
      <c r="J1498" s="9">
        <v>5000</v>
      </c>
      <c r="K1498" s="10">
        <f t="shared" si="10"/>
        <v>2500</v>
      </c>
      <c r="L1498" s="10">
        <f t="shared" si="11"/>
        <v>750</v>
      </c>
      <c r="M1498" s="11">
        <v>0.3</v>
      </c>
      <c r="O1498" s="16"/>
      <c r="P1498" s="17"/>
      <c r="Q1498" s="12"/>
      <c r="R1498" s="13"/>
    </row>
    <row r="1499" spans="1:18" ht="15.75" customHeight="1" x14ac:dyDescent="0.35">
      <c r="A1499" s="1"/>
      <c r="B1499" s="6" t="s">
        <v>14</v>
      </c>
      <c r="C1499" s="6">
        <v>1185732</v>
      </c>
      <c r="D1499" s="7">
        <v>44449</v>
      </c>
      <c r="E1499" s="6" t="s">
        <v>15</v>
      </c>
      <c r="F1499" s="6" t="s">
        <v>16</v>
      </c>
      <c r="G1499" s="6" t="s">
        <v>66</v>
      </c>
      <c r="H1499" s="6" t="s">
        <v>22</v>
      </c>
      <c r="I1499" s="8">
        <v>0.55000000000000004</v>
      </c>
      <c r="J1499" s="9">
        <v>6000</v>
      </c>
      <c r="K1499" s="10">
        <f t="shared" si="10"/>
        <v>3300.0000000000005</v>
      </c>
      <c r="L1499" s="10">
        <f t="shared" si="11"/>
        <v>825.00000000000011</v>
      </c>
      <c r="M1499" s="11">
        <v>0.25</v>
      </c>
      <c r="O1499" s="16"/>
      <c r="P1499" s="17"/>
      <c r="Q1499" s="12"/>
      <c r="R1499" s="13"/>
    </row>
    <row r="1500" spans="1:18" ht="15.75" customHeight="1" x14ac:dyDescent="0.35">
      <c r="A1500" s="1"/>
      <c r="B1500" s="6" t="s">
        <v>14</v>
      </c>
      <c r="C1500" s="6">
        <v>1185732</v>
      </c>
      <c r="D1500" s="7">
        <v>44481</v>
      </c>
      <c r="E1500" s="6" t="s">
        <v>15</v>
      </c>
      <c r="F1500" s="6" t="s">
        <v>16</v>
      </c>
      <c r="G1500" s="6" t="s">
        <v>66</v>
      </c>
      <c r="H1500" s="6" t="s">
        <v>17</v>
      </c>
      <c r="I1500" s="8">
        <v>0.55000000000000004</v>
      </c>
      <c r="J1500" s="9">
        <v>7750</v>
      </c>
      <c r="K1500" s="10">
        <f t="shared" si="10"/>
        <v>4262.5</v>
      </c>
      <c r="L1500" s="10">
        <f t="shared" si="11"/>
        <v>2131.25</v>
      </c>
      <c r="M1500" s="11">
        <v>0.5</v>
      </c>
      <c r="O1500" s="16"/>
      <c r="P1500" s="17"/>
      <c r="Q1500" s="12"/>
      <c r="R1500" s="13"/>
    </row>
    <row r="1501" spans="1:18" ht="15.75" customHeight="1" x14ac:dyDescent="0.35">
      <c r="A1501" s="1"/>
      <c r="B1501" s="6" t="s">
        <v>14</v>
      </c>
      <c r="C1501" s="6">
        <v>1185732</v>
      </c>
      <c r="D1501" s="7">
        <v>44481</v>
      </c>
      <c r="E1501" s="6" t="s">
        <v>15</v>
      </c>
      <c r="F1501" s="6" t="s">
        <v>16</v>
      </c>
      <c r="G1501" s="6" t="s">
        <v>66</v>
      </c>
      <c r="H1501" s="6" t="s">
        <v>18</v>
      </c>
      <c r="I1501" s="8">
        <v>0.45000000000000007</v>
      </c>
      <c r="J1501" s="9">
        <v>6000</v>
      </c>
      <c r="K1501" s="10">
        <f t="shared" si="10"/>
        <v>2700.0000000000005</v>
      </c>
      <c r="L1501" s="10">
        <f t="shared" si="11"/>
        <v>810.00000000000011</v>
      </c>
      <c r="M1501" s="11">
        <v>0.3</v>
      </c>
      <c r="O1501" s="16"/>
      <c r="P1501" s="17"/>
      <c r="Q1501" s="12"/>
      <c r="R1501" s="13"/>
    </row>
    <row r="1502" spans="1:18" ht="15.75" customHeight="1" x14ac:dyDescent="0.35">
      <c r="A1502" s="1"/>
      <c r="B1502" s="6" t="s">
        <v>14</v>
      </c>
      <c r="C1502" s="6">
        <v>1185732</v>
      </c>
      <c r="D1502" s="7">
        <v>44481</v>
      </c>
      <c r="E1502" s="6" t="s">
        <v>15</v>
      </c>
      <c r="F1502" s="6" t="s">
        <v>16</v>
      </c>
      <c r="G1502" s="6" t="s">
        <v>66</v>
      </c>
      <c r="H1502" s="6" t="s">
        <v>19</v>
      </c>
      <c r="I1502" s="8">
        <v>0.45000000000000007</v>
      </c>
      <c r="J1502" s="9">
        <v>5000</v>
      </c>
      <c r="K1502" s="10">
        <f t="shared" si="10"/>
        <v>2250.0000000000005</v>
      </c>
      <c r="L1502" s="10">
        <f t="shared" si="11"/>
        <v>787.50000000000011</v>
      </c>
      <c r="M1502" s="11">
        <v>0.35</v>
      </c>
      <c r="O1502" s="16"/>
      <c r="P1502" s="17"/>
      <c r="Q1502" s="12"/>
      <c r="R1502" s="13"/>
    </row>
    <row r="1503" spans="1:18" ht="15.75" customHeight="1" x14ac:dyDescent="0.35">
      <c r="A1503" s="1"/>
      <c r="B1503" s="6" t="s">
        <v>14</v>
      </c>
      <c r="C1503" s="6">
        <v>1185732</v>
      </c>
      <c r="D1503" s="7">
        <v>44481</v>
      </c>
      <c r="E1503" s="6" t="s">
        <v>15</v>
      </c>
      <c r="F1503" s="6" t="s">
        <v>16</v>
      </c>
      <c r="G1503" s="6" t="s">
        <v>66</v>
      </c>
      <c r="H1503" s="6" t="s">
        <v>20</v>
      </c>
      <c r="I1503" s="8">
        <v>0.45000000000000007</v>
      </c>
      <c r="J1503" s="9">
        <v>4750</v>
      </c>
      <c r="K1503" s="10">
        <f t="shared" si="10"/>
        <v>2137.5000000000005</v>
      </c>
      <c r="L1503" s="10">
        <f t="shared" si="11"/>
        <v>748.12500000000011</v>
      </c>
      <c r="M1503" s="11">
        <v>0.35</v>
      </c>
      <c r="O1503" s="16"/>
      <c r="P1503" s="17"/>
      <c r="Q1503" s="12"/>
      <c r="R1503" s="13"/>
    </row>
    <row r="1504" spans="1:18" ht="15.75" customHeight="1" x14ac:dyDescent="0.35">
      <c r="A1504" s="1"/>
      <c r="B1504" s="6" t="s">
        <v>14</v>
      </c>
      <c r="C1504" s="6">
        <v>1185732</v>
      </c>
      <c r="D1504" s="7">
        <v>44481</v>
      </c>
      <c r="E1504" s="6" t="s">
        <v>15</v>
      </c>
      <c r="F1504" s="6" t="s">
        <v>16</v>
      </c>
      <c r="G1504" s="6" t="s">
        <v>66</v>
      </c>
      <c r="H1504" s="6" t="s">
        <v>21</v>
      </c>
      <c r="I1504" s="8">
        <v>0.55000000000000004</v>
      </c>
      <c r="J1504" s="9">
        <v>4750</v>
      </c>
      <c r="K1504" s="10">
        <f t="shared" si="10"/>
        <v>2612.5</v>
      </c>
      <c r="L1504" s="10">
        <f t="shared" si="11"/>
        <v>783.75</v>
      </c>
      <c r="M1504" s="11">
        <v>0.3</v>
      </c>
      <c r="O1504" s="16"/>
      <c r="P1504" s="17"/>
      <c r="Q1504" s="12"/>
      <c r="R1504" s="13"/>
    </row>
    <row r="1505" spans="1:18" ht="15.75" customHeight="1" x14ac:dyDescent="0.35">
      <c r="A1505" s="1"/>
      <c r="B1505" s="6" t="s">
        <v>14</v>
      </c>
      <c r="C1505" s="6">
        <v>1185732</v>
      </c>
      <c r="D1505" s="7">
        <v>44481</v>
      </c>
      <c r="E1505" s="6" t="s">
        <v>15</v>
      </c>
      <c r="F1505" s="6" t="s">
        <v>16</v>
      </c>
      <c r="G1505" s="6" t="s">
        <v>66</v>
      </c>
      <c r="H1505" s="6" t="s">
        <v>22</v>
      </c>
      <c r="I1505" s="8">
        <v>0.6</v>
      </c>
      <c r="J1505" s="9">
        <v>6000</v>
      </c>
      <c r="K1505" s="10">
        <f t="shared" si="10"/>
        <v>3600</v>
      </c>
      <c r="L1505" s="10">
        <f t="shared" si="11"/>
        <v>900</v>
      </c>
      <c r="M1505" s="11">
        <v>0.25</v>
      </c>
      <c r="O1505" s="16"/>
      <c r="P1505" s="17"/>
      <c r="Q1505" s="12"/>
      <c r="R1505" s="13"/>
    </row>
    <row r="1506" spans="1:18" ht="15.75" customHeight="1" x14ac:dyDescent="0.35">
      <c r="A1506" s="1"/>
      <c r="B1506" s="6" t="s">
        <v>14</v>
      </c>
      <c r="C1506" s="6">
        <v>1185732</v>
      </c>
      <c r="D1506" s="7">
        <v>44511</v>
      </c>
      <c r="E1506" s="6" t="s">
        <v>15</v>
      </c>
      <c r="F1506" s="6" t="s">
        <v>16</v>
      </c>
      <c r="G1506" s="6" t="s">
        <v>66</v>
      </c>
      <c r="H1506" s="6" t="s">
        <v>17</v>
      </c>
      <c r="I1506" s="8">
        <v>0.55000000000000004</v>
      </c>
      <c r="J1506" s="9">
        <v>7500</v>
      </c>
      <c r="K1506" s="10">
        <f t="shared" si="10"/>
        <v>4125</v>
      </c>
      <c r="L1506" s="10">
        <f t="shared" si="11"/>
        <v>2062.5</v>
      </c>
      <c r="M1506" s="11">
        <v>0.5</v>
      </c>
      <c r="O1506" s="16"/>
      <c r="P1506" s="17"/>
      <c r="Q1506" s="12"/>
      <c r="R1506" s="13"/>
    </row>
    <row r="1507" spans="1:18" ht="15.75" customHeight="1" x14ac:dyDescent="0.35">
      <c r="A1507" s="1"/>
      <c r="B1507" s="6" t="s">
        <v>14</v>
      </c>
      <c r="C1507" s="6">
        <v>1185732</v>
      </c>
      <c r="D1507" s="7">
        <v>44511</v>
      </c>
      <c r="E1507" s="6" t="s">
        <v>15</v>
      </c>
      <c r="F1507" s="6" t="s">
        <v>16</v>
      </c>
      <c r="G1507" s="6" t="s">
        <v>66</v>
      </c>
      <c r="H1507" s="6" t="s">
        <v>18</v>
      </c>
      <c r="I1507" s="8">
        <v>0.45000000000000007</v>
      </c>
      <c r="J1507" s="9">
        <v>5750</v>
      </c>
      <c r="K1507" s="10">
        <f t="shared" si="10"/>
        <v>2587.5000000000005</v>
      </c>
      <c r="L1507" s="10">
        <f t="shared" si="11"/>
        <v>776.25000000000011</v>
      </c>
      <c r="M1507" s="11">
        <v>0.3</v>
      </c>
      <c r="O1507" s="16"/>
      <c r="P1507" s="17"/>
      <c r="Q1507" s="12"/>
      <c r="R1507" s="13"/>
    </row>
    <row r="1508" spans="1:18" ht="15.75" customHeight="1" x14ac:dyDescent="0.35">
      <c r="A1508" s="1"/>
      <c r="B1508" s="6" t="s">
        <v>14</v>
      </c>
      <c r="C1508" s="6">
        <v>1185732</v>
      </c>
      <c r="D1508" s="7">
        <v>44511</v>
      </c>
      <c r="E1508" s="6" t="s">
        <v>15</v>
      </c>
      <c r="F1508" s="6" t="s">
        <v>16</v>
      </c>
      <c r="G1508" s="6" t="s">
        <v>66</v>
      </c>
      <c r="H1508" s="6" t="s">
        <v>19</v>
      </c>
      <c r="I1508" s="8">
        <v>0.45000000000000007</v>
      </c>
      <c r="J1508" s="9">
        <v>5200</v>
      </c>
      <c r="K1508" s="10">
        <f t="shared" si="10"/>
        <v>2340.0000000000005</v>
      </c>
      <c r="L1508" s="10">
        <f t="shared" si="11"/>
        <v>819.00000000000011</v>
      </c>
      <c r="M1508" s="11">
        <v>0.35</v>
      </c>
      <c r="O1508" s="16"/>
      <c r="P1508" s="17"/>
      <c r="Q1508" s="12"/>
      <c r="R1508" s="13"/>
    </row>
    <row r="1509" spans="1:18" ht="15.75" customHeight="1" x14ac:dyDescent="0.35">
      <c r="A1509" s="1"/>
      <c r="B1509" s="6" t="s">
        <v>14</v>
      </c>
      <c r="C1509" s="6">
        <v>1185732</v>
      </c>
      <c r="D1509" s="7">
        <v>44511</v>
      </c>
      <c r="E1509" s="6" t="s">
        <v>15</v>
      </c>
      <c r="F1509" s="6" t="s">
        <v>16</v>
      </c>
      <c r="G1509" s="6" t="s">
        <v>66</v>
      </c>
      <c r="H1509" s="6" t="s">
        <v>20</v>
      </c>
      <c r="I1509" s="8">
        <v>0.45000000000000007</v>
      </c>
      <c r="J1509" s="9">
        <v>5000</v>
      </c>
      <c r="K1509" s="10">
        <f t="shared" si="10"/>
        <v>2250.0000000000005</v>
      </c>
      <c r="L1509" s="10">
        <f t="shared" si="11"/>
        <v>787.50000000000011</v>
      </c>
      <c r="M1509" s="11">
        <v>0.35</v>
      </c>
      <c r="O1509" s="16"/>
      <c r="P1509" s="17"/>
      <c r="Q1509" s="12"/>
      <c r="R1509" s="13"/>
    </row>
    <row r="1510" spans="1:18" ht="15.75" customHeight="1" x14ac:dyDescent="0.35">
      <c r="A1510" s="1"/>
      <c r="B1510" s="6" t="s">
        <v>14</v>
      </c>
      <c r="C1510" s="6">
        <v>1185732</v>
      </c>
      <c r="D1510" s="7">
        <v>44511</v>
      </c>
      <c r="E1510" s="6" t="s">
        <v>15</v>
      </c>
      <c r="F1510" s="6" t="s">
        <v>16</v>
      </c>
      <c r="G1510" s="6" t="s">
        <v>66</v>
      </c>
      <c r="H1510" s="6" t="s">
        <v>21</v>
      </c>
      <c r="I1510" s="8">
        <v>0.55000000000000004</v>
      </c>
      <c r="J1510" s="9">
        <v>4750</v>
      </c>
      <c r="K1510" s="10">
        <f t="shared" si="10"/>
        <v>2612.5</v>
      </c>
      <c r="L1510" s="10">
        <f t="shared" si="11"/>
        <v>783.75</v>
      </c>
      <c r="M1510" s="11">
        <v>0.3</v>
      </c>
      <c r="O1510" s="16"/>
      <c r="P1510" s="17"/>
      <c r="Q1510" s="12"/>
      <c r="R1510" s="13"/>
    </row>
    <row r="1511" spans="1:18" ht="15.75" customHeight="1" x14ac:dyDescent="0.35">
      <c r="A1511" s="1"/>
      <c r="B1511" s="6" t="s">
        <v>14</v>
      </c>
      <c r="C1511" s="6">
        <v>1185732</v>
      </c>
      <c r="D1511" s="7">
        <v>44511</v>
      </c>
      <c r="E1511" s="6" t="s">
        <v>15</v>
      </c>
      <c r="F1511" s="6" t="s">
        <v>16</v>
      </c>
      <c r="G1511" s="6" t="s">
        <v>66</v>
      </c>
      <c r="H1511" s="6" t="s">
        <v>22</v>
      </c>
      <c r="I1511" s="8">
        <v>0.6</v>
      </c>
      <c r="J1511" s="9">
        <v>5750</v>
      </c>
      <c r="K1511" s="10">
        <f t="shared" si="10"/>
        <v>3450</v>
      </c>
      <c r="L1511" s="10">
        <f t="shared" si="11"/>
        <v>862.5</v>
      </c>
      <c r="M1511" s="11">
        <v>0.25</v>
      </c>
      <c r="O1511" s="16"/>
      <c r="P1511" s="17"/>
      <c r="Q1511" s="12"/>
      <c r="R1511" s="13"/>
    </row>
    <row r="1512" spans="1:18" ht="15.75" customHeight="1" x14ac:dyDescent="0.35">
      <c r="A1512" s="1"/>
      <c r="B1512" s="6" t="s">
        <v>14</v>
      </c>
      <c r="C1512" s="6">
        <v>1185732</v>
      </c>
      <c r="D1512" s="7">
        <v>44540</v>
      </c>
      <c r="E1512" s="6" t="s">
        <v>15</v>
      </c>
      <c r="F1512" s="6" t="s">
        <v>16</v>
      </c>
      <c r="G1512" s="6" t="s">
        <v>66</v>
      </c>
      <c r="H1512" s="6" t="s">
        <v>17</v>
      </c>
      <c r="I1512" s="8">
        <v>0.55000000000000004</v>
      </c>
      <c r="J1512" s="9">
        <v>8000</v>
      </c>
      <c r="K1512" s="10">
        <f t="shared" si="10"/>
        <v>4400</v>
      </c>
      <c r="L1512" s="10">
        <f t="shared" si="11"/>
        <v>2200</v>
      </c>
      <c r="M1512" s="11">
        <v>0.5</v>
      </c>
      <c r="O1512" s="16"/>
      <c r="P1512" s="17"/>
      <c r="Q1512" s="12"/>
      <c r="R1512" s="13"/>
    </row>
    <row r="1513" spans="1:18" ht="15.75" customHeight="1" x14ac:dyDescent="0.35">
      <c r="A1513" s="1"/>
      <c r="B1513" s="6" t="s">
        <v>14</v>
      </c>
      <c r="C1513" s="6">
        <v>1185732</v>
      </c>
      <c r="D1513" s="7">
        <v>44540</v>
      </c>
      <c r="E1513" s="6" t="s">
        <v>15</v>
      </c>
      <c r="F1513" s="6" t="s">
        <v>16</v>
      </c>
      <c r="G1513" s="6" t="s">
        <v>66</v>
      </c>
      <c r="H1513" s="6" t="s">
        <v>18</v>
      </c>
      <c r="I1513" s="8">
        <v>0.45000000000000007</v>
      </c>
      <c r="J1513" s="9">
        <v>6000</v>
      </c>
      <c r="K1513" s="10">
        <f t="shared" si="10"/>
        <v>2700.0000000000005</v>
      </c>
      <c r="L1513" s="10">
        <f t="shared" si="11"/>
        <v>810.00000000000011</v>
      </c>
      <c r="M1513" s="11">
        <v>0.3</v>
      </c>
      <c r="O1513" s="16"/>
      <c r="P1513" s="17"/>
      <c r="Q1513" s="12"/>
      <c r="R1513" s="13"/>
    </row>
    <row r="1514" spans="1:18" ht="15.75" customHeight="1" x14ac:dyDescent="0.35">
      <c r="A1514" s="1"/>
      <c r="B1514" s="6" t="s">
        <v>14</v>
      </c>
      <c r="C1514" s="6">
        <v>1185732</v>
      </c>
      <c r="D1514" s="7">
        <v>44540</v>
      </c>
      <c r="E1514" s="6" t="s">
        <v>15</v>
      </c>
      <c r="F1514" s="6" t="s">
        <v>16</v>
      </c>
      <c r="G1514" s="6" t="s">
        <v>66</v>
      </c>
      <c r="H1514" s="6" t="s">
        <v>19</v>
      </c>
      <c r="I1514" s="8">
        <v>0.45000000000000007</v>
      </c>
      <c r="J1514" s="9">
        <v>5500</v>
      </c>
      <c r="K1514" s="10">
        <f t="shared" si="10"/>
        <v>2475.0000000000005</v>
      </c>
      <c r="L1514" s="10">
        <f t="shared" si="11"/>
        <v>866.25000000000011</v>
      </c>
      <c r="M1514" s="11">
        <v>0.35</v>
      </c>
      <c r="O1514" s="16"/>
      <c r="P1514" s="17"/>
      <c r="Q1514" s="12"/>
      <c r="R1514" s="13"/>
    </row>
    <row r="1515" spans="1:18" ht="15.75" customHeight="1" x14ac:dyDescent="0.35">
      <c r="A1515" s="1"/>
      <c r="B1515" s="6" t="s">
        <v>14</v>
      </c>
      <c r="C1515" s="6">
        <v>1185732</v>
      </c>
      <c r="D1515" s="7">
        <v>44540</v>
      </c>
      <c r="E1515" s="6" t="s">
        <v>15</v>
      </c>
      <c r="F1515" s="6" t="s">
        <v>16</v>
      </c>
      <c r="G1515" s="6" t="s">
        <v>66</v>
      </c>
      <c r="H1515" s="6" t="s">
        <v>20</v>
      </c>
      <c r="I1515" s="8">
        <v>0.45000000000000007</v>
      </c>
      <c r="J1515" s="9">
        <v>5000</v>
      </c>
      <c r="K1515" s="10">
        <f t="shared" si="10"/>
        <v>2250.0000000000005</v>
      </c>
      <c r="L1515" s="10">
        <f t="shared" si="11"/>
        <v>787.50000000000011</v>
      </c>
      <c r="M1515" s="11">
        <v>0.35</v>
      </c>
      <c r="O1515" s="16"/>
      <c r="P1515" s="17"/>
      <c r="Q1515" s="12"/>
      <c r="R1515" s="13"/>
    </row>
    <row r="1516" spans="1:18" ht="15.75" customHeight="1" x14ac:dyDescent="0.35">
      <c r="A1516" s="1"/>
      <c r="B1516" s="6" t="s">
        <v>14</v>
      </c>
      <c r="C1516" s="6">
        <v>1185732</v>
      </c>
      <c r="D1516" s="7">
        <v>44540</v>
      </c>
      <c r="E1516" s="6" t="s">
        <v>15</v>
      </c>
      <c r="F1516" s="6" t="s">
        <v>16</v>
      </c>
      <c r="G1516" s="6" t="s">
        <v>66</v>
      </c>
      <c r="H1516" s="6" t="s">
        <v>21</v>
      </c>
      <c r="I1516" s="8">
        <v>0.55000000000000004</v>
      </c>
      <c r="J1516" s="9">
        <v>5000</v>
      </c>
      <c r="K1516" s="10">
        <f t="shared" si="10"/>
        <v>2750</v>
      </c>
      <c r="L1516" s="10">
        <f t="shared" si="11"/>
        <v>825</v>
      </c>
      <c r="M1516" s="11">
        <v>0.3</v>
      </c>
      <c r="O1516" s="16"/>
      <c r="P1516" s="17"/>
      <c r="Q1516" s="12"/>
      <c r="R1516" s="13"/>
    </row>
    <row r="1517" spans="1:18" ht="15.75" customHeight="1" x14ac:dyDescent="0.35">
      <c r="A1517" s="1"/>
      <c r="B1517" s="6" t="s">
        <v>14</v>
      </c>
      <c r="C1517" s="6">
        <v>1185732</v>
      </c>
      <c r="D1517" s="7">
        <v>44540</v>
      </c>
      <c r="E1517" s="6" t="s">
        <v>15</v>
      </c>
      <c r="F1517" s="6" t="s">
        <v>16</v>
      </c>
      <c r="G1517" s="6" t="s">
        <v>66</v>
      </c>
      <c r="H1517" s="6" t="s">
        <v>22</v>
      </c>
      <c r="I1517" s="8">
        <v>0.6</v>
      </c>
      <c r="J1517" s="9">
        <v>6000</v>
      </c>
      <c r="K1517" s="10">
        <f t="shared" si="10"/>
        <v>3600</v>
      </c>
      <c r="L1517" s="10">
        <f t="shared" si="11"/>
        <v>900</v>
      </c>
      <c r="M1517" s="11">
        <v>0.25</v>
      </c>
      <c r="O1517" s="16"/>
      <c r="P1517" s="17"/>
      <c r="Q1517" s="12"/>
      <c r="R1517" s="13"/>
    </row>
    <row r="1518" spans="1:18" ht="15.75" customHeight="1" x14ac:dyDescent="0.35">
      <c r="A1518" s="1" t="s">
        <v>39</v>
      </c>
      <c r="B1518" s="6" t="s">
        <v>27</v>
      </c>
      <c r="C1518" s="6">
        <v>1128299</v>
      </c>
      <c r="D1518" s="7">
        <v>44220</v>
      </c>
      <c r="E1518" s="6" t="s">
        <v>28</v>
      </c>
      <c r="F1518" s="6" t="s">
        <v>67</v>
      </c>
      <c r="G1518" s="6" t="s">
        <v>68</v>
      </c>
      <c r="H1518" s="6" t="s">
        <v>17</v>
      </c>
      <c r="I1518" s="8">
        <v>0.30000000000000004</v>
      </c>
      <c r="J1518" s="9">
        <v>3500</v>
      </c>
      <c r="K1518" s="10">
        <f t="shared" si="10"/>
        <v>1050.0000000000002</v>
      </c>
      <c r="L1518" s="10">
        <f t="shared" si="11"/>
        <v>367.50000000000006</v>
      </c>
      <c r="M1518" s="11">
        <v>0.35</v>
      </c>
      <c r="O1518" s="16"/>
      <c r="P1518" s="17"/>
      <c r="Q1518" s="12"/>
      <c r="R1518" s="13"/>
    </row>
    <row r="1519" spans="1:18" ht="15.75" customHeight="1" x14ac:dyDescent="0.35">
      <c r="A1519" s="1"/>
      <c r="B1519" s="6" t="s">
        <v>27</v>
      </c>
      <c r="C1519" s="6">
        <v>1128299</v>
      </c>
      <c r="D1519" s="7">
        <v>44220</v>
      </c>
      <c r="E1519" s="6" t="s">
        <v>28</v>
      </c>
      <c r="F1519" s="6" t="s">
        <v>67</v>
      </c>
      <c r="G1519" s="6" t="s">
        <v>68</v>
      </c>
      <c r="H1519" s="6" t="s">
        <v>18</v>
      </c>
      <c r="I1519" s="8">
        <v>0.4</v>
      </c>
      <c r="J1519" s="9">
        <v>3500</v>
      </c>
      <c r="K1519" s="10">
        <f t="shared" si="10"/>
        <v>1400</v>
      </c>
      <c r="L1519" s="10">
        <f t="shared" si="11"/>
        <v>489.99999999999994</v>
      </c>
      <c r="M1519" s="11">
        <v>0.35</v>
      </c>
      <c r="O1519" s="16"/>
      <c r="P1519" s="17"/>
      <c r="Q1519" s="12"/>
      <c r="R1519" s="13"/>
    </row>
    <row r="1520" spans="1:18" ht="15.75" customHeight="1" x14ac:dyDescent="0.35">
      <c r="A1520" s="1"/>
      <c r="B1520" s="6" t="s">
        <v>27</v>
      </c>
      <c r="C1520" s="6">
        <v>1128299</v>
      </c>
      <c r="D1520" s="7">
        <v>44220</v>
      </c>
      <c r="E1520" s="6" t="s">
        <v>28</v>
      </c>
      <c r="F1520" s="6" t="s">
        <v>67</v>
      </c>
      <c r="G1520" s="6" t="s">
        <v>68</v>
      </c>
      <c r="H1520" s="6" t="s">
        <v>19</v>
      </c>
      <c r="I1520" s="8">
        <v>0.4</v>
      </c>
      <c r="J1520" s="9">
        <v>3500</v>
      </c>
      <c r="K1520" s="10">
        <f t="shared" si="10"/>
        <v>1400</v>
      </c>
      <c r="L1520" s="10">
        <f t="shared" si="11"/>
        <v>489.99999999999994</v>
      </c>
      <c r="M1520" s="11">
        <v>0.35</v>
      </c>
      <c r="O1520" s="16"/>
      <c r="P1520" s="17"/>
      <c r="Q1520" s="12"/>
      <c r="R1520" s="13"/>
    </row>
    <row r="1521" spans="1:18" ht="15.75" customHeight="1" x14ac:dyDescent="0.35">
      <c r="A1521" s="1"/>
      <c r="B1521" s="6" t="s">
        <v>27</v>
      </c>
      <c r="C1521" s="6">
        <v>1128299</v>
      </c>
      <c r="D1521" s="7">
        <v>44220</v>
      </c>
      <c r="E1521" s="6" t="s">
        <v>28</v>
      </c>
      <c r="F1521" s="6" t="s">
        <v>67</v>
      </c>
      <c r="G1521" s="6" t="s">
        <v>68</v>
      </c>
      <c r="H1521" s="6" t="s">
        <v>20</v>
      </c>
      <c r="I1521" s="8">
        <v>0.4</v>
      </c>
      <c r="J1521" s="9">
        <v>2000</v>
      </c>
      <c r="K1521" s="10">
        <f t="shared" si="10"/>
        <v>800</v>
      </c>
      <c r="L1521" s="10">
        <f t="shared" si="11"/>
        <v>280</v>
      </c>
      <c r="M1521" s="11">
        <v>0.35</v>
      </c>
      <c r="O1521" s="16"/>
      <c r="P1521" s="17"/>
      <c r="Q1521" s="12"/>
      <c r="R1521" s="13"/>
    </row>
    <row r="1522" spans="1:18" ht="15.75" customHeight="1" x14ac:dyDescent="0.35">
      <c r="A1522" s="1"/>
      <c r="B1522" s="6" t="s">
        <v>27</v>
      </c>
      <c r="C1522" s="6">
        <v>1128299</v>
      </c>
      <c r="D1522" s="7">
        <v>44220</v>
      </c>
      <c r="E1522" s="6" t="s">
        <v>28</v>
      </c>
      <c r="F1522" s="6" t="s">
        <v>67</v>
      </c>
      <c r="G1522" s="6" t="s">
        <v>68</v>
      </c>
      <c r="H1522" s="6" t="s">
        <v>21</v>
      </c>
      <c r="I1522" s="8">
        <v>0.45000000000000007</v>
      </c>
      <c r="J1522" s="9">
        <v>1500</v>
      </c>
      <c r="K1522" s="10">
        <f t="shared" si="10"/>
        <v>675.00000000000011</v>
      </c>
      <c r="L1522" s="10">
        <f t="shared" si="11"/>
        <v>270.00000000000006</v>
      </c>
      <c r="M1522" s="11">
        <v>0.4</v>
      </c>
      <c r="O1522" s="16"/>
      <c r="P1522" s="17"/>
      <c r="Q1522" s="12"/>
      <c r="R1522" s="13"/>
    </row>
    <row r="1523" spans="1:18" ht="15.75" customHeight="1" x14ac:dyDescent="0.35">
      <c r="A1523" s="1"/>
      <c r="B1523" s="6" t="s">
        <v>27</v>
      </c>
      <c r="C1523" s="6">
        <v>1128299</v>
      </c>
      <c r="D1523" s="7">
        <v>44220</v>
      </c>
      <c r="E1523" s="6" t="s">
        <v>28</v>
      </c>
      <c r="F1523" s="6" t="s">
        <v>67</v>
      </c>
      <c r="G1523" s="6" t="s">
        <v>68</v>
      </c>
      <c r="H1523" s="6" t="s">
        <v>22</v>
      </c>
      <c r="I1523" s="8">
        <v>0.4</v>
      </c>
      <c r="J1523" s="9">
        <v>4000</v>
      </c>
      <c r="K1523" s="10">
        <f t="shared" si="10"/>
        <v>1600</v>
      </c>
      <c r="L1523" s="10">
        <f t="shared" si="11"/>
        <v>480</v>
      </c>
      <c r="M1523" s="11">
        <v>0.3</v>
      </c>
      <c r="O1523" s="16"/>
      <c r="P1523" s="17"/>
      <c r="Q1523" s="12"/>
      <c r="R1523" s="13"/>
    </row>
    <row r="1524" spans="1:18" ht="15.75" customHeight="1" x14ac:dyDescent="0.35">
      <c r="A1524" s="1"/>
      <c r="B1524" s="6" t="s">
        <v>27</v>
      </c>
      <c r="C1524" s="6">
        <v>1128299</v>
      </c>
      <c r="D1524" s="7">
        <v>44251</v>
      </c>
      <c r="E1524" s="6" t="s">
        <v>28</v>
      </c>
      <c r="F1524" s="6" t="s">
        <v>67</v>
      </c>
      <c r="G1524" s="6" t="s">
        <v>68</v>
      </c>
      <c r="H1524" s="6" t="s">
        <v>17</v>
      </c>
      <c r="I1524" s="8">
        <v>0.30000000000000004</v>
      </c>
      <c r="J1524" s="9">
        <v>4500</v>
      </c>
      <c r="K1524" s="10">
        <f t="shared" si="10"/>
        <v>1350.0000000000002</v>
      </c>
      <c r="L1524" s="10">
        <f t="shared" si="11"/>
        <v>472.50000000000006</v>
      </c>
      <c r="M1524" s="11">
        <v>0.35</v>
      </c>
      <c r="O1524" s="16"/>
      <c r="P1524" s="17"/>
      <c r="Q1524" s="12"/>
      <c r="R1524" s="13"/>
    </row>
    <row r="1525" spans="1:18" ht="15.75" customHeight="1" x14ac:dyDescent="0.35">
      <c r="A1525" s="1"/>
      <c r="B1525" s="6" t="s">
        <v>27</v>
      </c>
      <c r="C1525" s="6">
        <v>1128299</v>
      </c>
      <c r="D1525" s="7">
        <v>44251</v>
      </c>
      <c r="E1525" s="6" t="s">
        <v>28</v>
      </c>
      <c r="F1525" s="6" t="s">
        <v>67</v>
      </c>
      <c r="G1525" s="6" t="s">
        <v>68</v>
      </c>
      <c r="H1525" s="6" t="s">
        <v>18</v>
      </c>
      <c r="I1525" s="8">
        <v>0.4</v>
      </c>
      <c r="J1525" s="9">
        <v>3500</v>
      </c>
      <c r="K1525" s="10">
        <f t="shared" si="10"/>
        <v>1400</v>
      </c>
      <c r="L1525" s="10">
        <f t="shared" si="11"/>
        <v>489.99999999999994</v>
      </c>
      <c r="M1525" s="11">
        <v>0.35</v>
      </c>
      <c r="O1525" s="16"/>
      <c r="P1525" s="17"/>
      <c r="Q1525" s="12"/>
      <c r="R1525" s="13"/>
    </row>
    <row r="1526" spans="1:18" ht="15.75" customHeight="1" x14ac:dyDescent="0.35">
      <c r="A1526" s="1"/>
      <c r="B1526" s="6" t="s">
        <v>27</v>
      </c>
      <c r="C1526" s="6">
        <v>1128299</v>
      </c>
      <c r="D1526" s="7">
        <v>44251</v>
      </c>
      <c r="E1526" s="6" t="s">
        <v>28</v>
      </c>
      <c r="F1526" s="6" t="s">
        <v>67</v>
      </c>
      <c r="G1526" s="6" t="s">
        <v>68</v>
      </c>
      <c r="H1526" s="6" t="s">
        <v>19</v>
      </c>
      <c r="I1526" s="8">
        <v>0.4</v>
      </c>
      <c r="J1526" s="9">
        <v>3500</v>
      </c>
      <c r="K1526" s="10">
        <f t="shared" si="10"/>
        <v>1400</v>
      </c>
      <c r="L1526" s="10">
        <f t="shared" si="11"/>
        <v>489.99999999999994</v>
      </c>
      <c r="M1526" s="11">
        <v>0.35</v>
      </c>
      <c r="O1526" s="16"/>
      <c r="P1526" s="17"/>
      <c r="Q1526" s="12"/>
      <c r="R1526" s="13"/>
    </row>
    <row r="1527" spans="1:18" ht="15.75" customHeight="1" x14ac:dyDescent="0.35">
      <c r="A1527" s="1"/>
      <c r="B1527" s="6" t="s">
        <v>27</v>
      </c>
      <c r="C1527" s="6">
        <v>1128299</v>
      </c>
      <c r="D1527" s="7">
        <v>44251</v>
      </c>
      <c r="E1527" s="6" t="s">
        <v>28</v>
      </c>
      <c r="F1527" s="6" t="s">
        <v>67</v>
      </c>
      <c r="G1527" s="6" t="s">
        <v>68</v>
      </c>
      <c r="H1527" s="6" t="s">
        <v>20</v>
      </c>
      <c r="I1527" s="8">
        <v>0.4</v>
      </c>
      <c r="J1527" s="9">
        <v>2000</v>
      </c>
      <c r="K1527" s="10">
        <f t="shared" si="10"/>
        <v>800</v>
      </c>
      <c r="L1527" s="10">
        <f t="shared" si="11"/>
        <v>280</v>
      </c>
      <c r="M1527" s="11">
        <v>0.35</v>
      </c>
      <c r="O1527" s="16"/>
      <c r="P1527" s="17"/>
      <c r="Q1527" s="12"/>
      <c r="R1527" s="13"/>
    </row>
    <row r="1528" spans="1:18" ht="15.75" customHeight="1" x14ac:dyDescent="0.35">
      <c r="A1528" s="1"/>
      <c r="B1528" s="6" t="s">
        <v>27</v>
      </c>
      <c r="C1528" s="6">
        <v>1128299</v>
      </c>
      <c r="D1528" s="7">
        <v>44251</v>
      </c>
      <c r="E1528" s="6" t="s">
        <v>28</v>
      </c>
      <c r="F1528" s="6" t="s">
        <v>67</v>
      </c>
      <c r="G1528" s="6" t="s">
        <v>68</v>
      </c>
      <c r="H1528" s="6" t="s">
        <v>21</v>
      </c>
      <c r="I1528" s="8">
        <v>0.45000000000000007</v>
      </c>
      <c r="J1528" s="9">
        <v>1250</v>
      </c>
      <c r="K1528" s="10">
        <f t="shared" si="10"/>
        <v>562.50000000000011</v>
      </c>
      <c r="L1528" s="10">
        <f t="shared" si="11"/>
        <v>225.00000000000006</v>
      </c>
      <c r="M1528" s="11">
        <v>0.4</v>
      </c>
      <c r="O1528" s="16"/>
      <c r="P1528" s="17"/>
      <c r="Q1528" s="12"/>
      <c r="R1528" s="13"/>
    </row>
    <row r="1529" spans="1:18" ht="15.75" customHeight="1" x14ac:dyDescent="0.35">
      <c r="A1529" s="1"/>
      <c r="B1529" s="6" t="s">
        <v>27</v>
      </c>
      <c r="C1529" s="6">
        <v>1128299</v>
      </c>
      <c r="D1529" s="7">
        <v>44251</v>
      </c>
      <c r="E1529" s="6" t="s">
        <v>28</v>
      </c>
      <c r="F1529" s="6" t="s">
        <v>67</v>
      </c>
      <c r="G1529" s="6" t="s">
        <v>68</v>
      </c>
      <c r="H1529" s="6" t="s">
        <v>22</v>
      </c>
      <c r="I1529" s="8">
        <v>0.4</v>
      </c>
      <c r="J1529" s="9">
        <v>3250</v>
      </c>
      <c r="K1529" s="10">
        <f t="shared" si="10"/>
        <v>1300</v>
      </c>
      <c r="L1529" s="10">
        <f t="shared" si="11"/>
        <v>390</v>
      </c>
      <c r="M1529" s="11">
        <v>0.3</v>
      </c>
      <c r="O1529" s="16"/>
      <c r="P1529" s="17"/>
      <c r="Q1529" s="12"/>
      <c r="R1529" s="13"/>
    </row>
    <row r="1530" spans="1:18" ht="15.75" customHeight="1" x14ac:dyDescent="0.35">
      <c r="A1530" s="1"/>
      <c r="B1530" s="6" t="s">
        <v>27</v>
      </c>
      <c r="C1530" s="6">
        <v>1128299</v>
      </c>
      <c r="D1530" s="7">
        <v>44278</v>
      </c>
      <c r="E1530" s="6" t="s">
        <v>28</v>
      </c>
      <c r="F1530" s="6" t="s">
        <v>67</v>
      </c>
      <c r="G1530" s="6" t="s">
        <v>68</v>
      </c>
      <c r="H1530" s="6" t="s">
        <v>17</v>
      </c>
      <c r="I1530" s="8">
        <v>0.4</v>
      </c>
      <c r="J1530" s="9">
        <v>4750</v>
      </c>
      <c r="K1530" s="10">
        <f t="shared" si="10"/>
        <v>1900</v>
      </c>
      <c r="L1530" s="10">
        <f t="shared" si="11"/>
        <v>665</v>
      </c>
      <c r="M1530" s="11">
        <v>0.35</v>
      </c>
      <c r="O1530" s="16"/>
      <c r="P1530" s="17"/>
      <c r="Q1530" s="12"/>
      <c r="R1530" s="13"/>
    </row>
    <row r="1531" spans="1:18" ht="15.75" customHeight="1" x14ac:dyDescent="0.35">
      <c r="A1531" s="1"/>
      <c r="B1531" s="6" t="s">
        <v>27</v>
      </c>
      <c r="C1531" s="6">
        <v>1128299</v>
      </c>
      <c r="D1531" s="7">
        <v>44278</v>
      </c>
      <c r="E1531" s="6" t="s">
        <v>28</v>
      </c>
      <c r="F1531" s="6" t="s">
        <v>67</v>
      </c>
      <c r="G1531" s="6" t="s">
        <v>68</v>
      </c>
      <c r="H1531" s="6" t="s">
        <v>18</v>
      </c>
      <c r="I1531" s="8">
        <v>0.5</v>
      </c>
      <c r="J1531" s="9">
        <v>3250</v>
      </c>
      <c r="K1531" s="10">
        <f t="shared" si="10"/>
        <v>1625</v>
      </c>
      <c r="L1531" s="10">
        <f t="shared" si="11"/>
        <v>568.75</v>
      </c>
      <c r="M1531" s="11">
        <v>0.35</v>
      </c>
      <c r="O1531" s="16"/>
      <c r="P1531" s="17"/>
      <c r="Q1531" s="12"/>
      <c r="R1531" s="13"/>
    </row>
    <row r="1532" spans="1:18" ht="15.75" customHeight="1" x14ac:dyDescent="0.35">
      <c r="A1532" s="1"/>
      <c r="B1532" s="6" t="s">
        <v>27</v>
      </c>
      <c r="C1532" s="6">
        <v>1128299</v>
      </c>
      <c r="D1532" s="7">
        <v>44278</v>
      </c>
      <c r="E1532" s="6" t="s">
        <v>28</v>
      </c>
      <c r="F1532" s="6" t="s">
        <v>67</v>
      </c>
      <c r="G1532" s="6" t="s">
        <v>68</v>
      </c>
      <c r="H1532" s="6" t="s">
        <v>19</v>
      </c>
      <c r="I1532" s="8">
        <v>0.54999999999999993</v>
      </c>
      <c r="J1532" s="9">
        <v>3500</v>
      </c>
      <c r="K1532" s="10">
        <f t="shared" si="10"/>
        <v>1924.9999999999998</v>
      </c>
      <c r="L1532" s="10">
        <f t="shared" si="11"/>
        <v>673.74999999999989</v>
      </c>
      <c r="M1532" s="11">
        <v>0.35</v>
      </c>
      <c r="O1532" s="16"/>
      <c r="P1532" s="17"/>
      <c r="Q1532" s="12"/>
      <c r="R1532" s="13"/>
    </row>
    <row r="1533" spans="1:18" ht="15.75" customHeight="1" x14ac:dyDescent="0.35">
      <c r="A1533" s="1"/>
      <c r="B1533" s="6" t="s">
        <v>27</v>
      </c>
      <c r="C1533" s="6">
        <v>1128299</v>
      </c>
      <c r="D1533" s="7">
        <v>44278</v>
      </c>
      <c r="E1533" s="6" t="s">
        <v>28</v>
      </c>
      <c r="F1533" s="6" t="s">
        <v>67</v>
      </c>
      <c r="G1533" s="6" t="s">
        <v>68</v>
      </c>
      <c r="H1533" s="6" t="s">
        <v>20</v>
      </c>
      <c r="I1533" s="8">
        <v>0.5</v>
      </c>
      <c r="J1533" s="9">
        <v>2500</v>
      </c>
      <c r="K1533" s="10">
        <f t="shared" si="10"/>
        <v>1250</v>
      </c>
      <c r="L1533" s="10">
        <f t="shared" si="11"/>
        <v>437.5</v>
      </c>
      <c r="M1533" s="11">
        <v>0.35</v>
      </c>
      <c r="O1533" s="16"/>
      <c r="P1533" s="17"/>
      <c r="Q1533" s="12"/>
      <c r="R1533" s="13"/>
    </row>
    <row r="1534" spans="1:18" ht="15.75" customHeight="1" x14ac:dyDescent="0.35">
      <c r="A1534" s="1"/>
      <c r="B1534" s="6" t="s">
        <v>27</v>
      </c>
      <c r="C1534" s="6">
        <v>1128299</v>
      </c>
      <c r="D1534" s="7">
        <v>44278</v>
      </c>
      <c r="E1534" s="6" t="s">
        <v>28</v>
      </c>
      <c r="F1534" s="6" t="s">
        <v>67</v>
      </c>
      <c r="G1534" s="6" t="s">
        <v>68</v>
      </c>
      <c r="H1534" s="6" t="s">
        <v>21</v>
      </c>
      <c r="I1534" s="8">
        <v>0.55000000000000004</v>
      </c>
      <c r="J1534" s="9">
        <v>1000</v>
      </c>
      <c r="K1534" s="10">
        <f t="shared" si="10"/>
        <v>550</v>
      </c>
      <c r="L1534" s="10">
        <f t="shared" si="11"/>
        <v>220</v>
      </c>
      <c r="M1534" s="11">
        <v>0.4</v>
      </c>
      <c r="O1534" s="16"/>
      <c r="P1534" s="17"/>
      <c r="Q1534" s="12"/>
      <c r="R1534" s="13"/>
    </row>
    <row r="1535" spans="1:18" ht="15.75" customHeight="1" x14ac:dyDescent="0.35">
      <c r="A1535" s="1"/>
      <c r="B1535" s="6" t="s">
        <v>27</v>
      </c>
      <c r="C1535" s="6">
        <v>1128299</v>
      </c>
      <c r="D1535" s="7">
        <v>44278</v>
      </c>
      <c r="E1535" s="6" t="s">
        <v>28</v>
      </c>
      <c r="F1535" s="6" t="s">
        <v>67</v>
      </c>
      <c r="G1535" s="6" t="s">
        <v>68</v>
      </c>
      <c r="H1535" s="6" t="s">
        <v>22</v>
      </c>
      <c r="I1535" s="8">
        <v>0.5</v>
      </c>
      <c r="J1535" s="9">
        <v>3000</v>
      </c>
      <c r="K1535" s="10">
        <f t="shared" si="10"/>
        <v>1500</v>
      </c>
      <c r="L1535" s="10">
        <f t="shared" si="11"/>
        <v>450</v>
      </c>
      <c r="M1535" s="11">
        <v>0.3</v>
      </c>
      <c r="O1535" s="16"/>
      <c r="P1535" s="17"/>
      <c r="Q1535" s="12"/>
      <c r="R1535" s="13"/>
    </row>
    <row r="1536" spans="1:18" ht="15.75" customHeight="1" x14ac:dyDescent="0.35">
      <c r="A1536" s="1"/>
      <c r="B1536" s="6" t="s">
        <v>27</v>
      </c>
      <c r="C1536" s="6">
        <v>1128299</v>
      </c>
      <c r="D1536" s="7">
        <v>44310</v>
      </c>
      <c r="E1536" s="6" t="s">
        <v>28</v>
      </c>
      <c r="F1536" s="6" t="s">
        <v>67</v>
      </c>
      <c r="G1536" s="6" t="s">
        <v>68</v>
      </c>
      <c r="H1536" s="6" t="s">
        <v>17</v>
      </c>
      <c r="I1536" s="8">
        <v>0.55000000000000004</v>
      </c>
      <c r="J1536" s="9">
        <v>4750</v>
      </c>
      <c r="K1536" s="10">
        <f t="shared" ref="K1536:K1790" si="12">I1536*J1536</f>
        <v>2612.5</v>
      </c>
      <c r="L1536" s="10">
        <f t="shared" ref="L1536:L1790" si="13">K1536*M1536</f>
        <v>914.37499999999989</v>
      </c>
      <c r="M1536" s="11">
        <v>0.35</v>
      </c>
      <c r="O1536" s="16"/>
      <c r="P1536" s="17"/>
      <c r="Q1536" s="12"/>
      <c r="R1536" s="13"/>
    </row>
    <row r="1537" spans="1:18" ht="15.75" customHeight="1" x14ac:dyDescent="0.35">
      <c r="A1537" s="1"/>
      <c r="B1537" s="6" t="s">
        <v>27</v>
      </c>
      <c r="C1537" s="6">
        <v>1128299</v>
      </c>
      <c r="D1537" s="7">
        <v>44310</v>
      </c>
      <c r="E1537" s="6" t="s">
        <v>28</v>
      </c>
      <c r="F1537" s="6" t="s">
        <v>67</v>
      </c>
      <c r="G1537" s="6" t="s">
        <v>68</v>
      </c>
      <c r="H1537" s="6" t="s">
        <v>18</v>
      </c>
      <c r="I1537" s="8">
        <v>0.60000000000000009</v>
      </c>
      <c r="J1537" s="9">
        <v>2750</v>
      </c>
      <c r="K1537" s="10">
        <f t="shared" si="12"/>
        <v>1650.0000000000002</v>
      </c>
      <c r="L1537" s="10">
        <f t="shared" si="13"/>
        <v>577.5</v>
      </c>
      <c r="M1537" s="11">
        <v>0.35</v>
      </c>
      <c r="O1537" s="16"/>
      <c r="P1537" s="17"/>
      <c r="Q1537" s="12"/>
      <c r="R1537" s="13"/>
    </row>
    <row r="1538" spans="1:18" ht="15.75" customHeight="1" x14ac:dyDescent="0.35">
      <c r="A1538" s="1"/>
      <c r="B1538" s="6" t="s">
        <v>27</v>
      </c>
      <c r="C1538" s="6">
        <v>1128299</v>
      </c>
      <c r="D1538" s="7">
        <v>44310</v>
      </c>
      <c r="E1538" s="6" t="s">
        <v>28</v>
      </c>
      <c r="F1538" s="6" t="s">
        <v>67</v>
      </c>
      <c r="G1538" s="6" t="s">
        <v>68</v>
      </c>
      <c r="H1538" s="6" t="s">
        <v>19</v>
      </c>
      <c r="I1538" s="8">
        <v>0.60000000000000009</v>
      </c>
      <c r="J1538" s="9">
        <v>3250</v>
      </c>
      <c r="K1538" s="10">
        <f t="shared" si="12"/>
        <v>1950.0000000000002</v>
      </c>
      <c r="L1538" s="10">
        <f t="shared" si="13"/>
        <v>682.5</v>
      </c>
      <c r="M1538" s="11">
        <v>0.35</v>
      </c>
      <c r="O1538" s="16"/>
      <c r="P1538" s="17"/>
      <c r="Q1538" s="12"/>
      <c r="R1538" s="13"/>
    </row>
    <row r="1539" spans="1:18" ht="15.75" customHeight="1" x14ac:dyDescent="0.35">
      <c r="A1539" s="1"/>
      <c r="B1539" s="6" t="s">
        <v>27</v>
      </c>
      <c r="C1539" s="6">
        <v>1128299</v>
      </c>
      <c r="D1539" s="7">
        <v>44310</v>
      </c>
      <c r="E1539" s="6" t="s">
        <v>28</v>
      </c>
      <c r="F1539" s="6" t="s">
        <v>67</v>
      </c>
      <c r="G1539" s="6" t="s">
        <v>68</v>
      </c>
      <c r="H1539" s="6" t="s">
        <v>20</v>
      </c>
      <c r="I1539" s="8">
        <v>0.45000000000000007</v>
      </c>
      <c r="J1539" s="9">
        <v>2250</v>
      </c>
      <c r="K1539" s="10">
        <f t="shared" si="12"/>
        <v>1012.5000000000001</v>
      </c>
      <c r="L1539" s="10">
        <f t="shared" si="13"/>
        <v>354.375</v>
      </c>
      <c r="M1539" s="11">
        <v>0.35</v>
      </c>
      <c r="O1539" s="16"/>
      <c r="P1539" s="17"/>
      <c r="Q1539" s="12"/>
      <c r="R1539" s="13"/>
    </row>
    <row r="1540" spans="1:18" ht="15.75" customHeight="1" x14ac:dyDescent="0.35">
      <c r="A1540" s="1"/>
      <c r="B1540" s="6" t="s">
        <v>27</v>
      </c>
      <c r="C1540" s="6">
        <v>1128299</v>
      </c>
      <c r="D1540" s="7">
        <v>44310</v>
      </c>
      <c r="E1540" s="6" t="s">
        <v>28</v>
      </c>
      <c r="F1540" s="6" t="s">
        <v>67</v>
      </c>
      <c r="G1540" s="6" t="s">
        <v>68</v>
      </c>
      <c r="H1540" s="6" t="s">
        <v>21</v>
      </c>
      <c r="I1540" s="8">
        <v>0.50000000000000011</v>
      </c>
      <c r="J1540" s="9">
        <v>1250</v>
      </c>
      <c r="K1540" s="10">
        <f t="shared" si="12"/>
        <v>625.00000000000011</v>
      </c>
      <c r="L1540" s="10">
        <f t="shared" si="13"/>
        <v>250.00000000000006</v>
      </c>
      <c r="M1540" s="11">
        <v>0.4</v>
      </c>
      <c r="O1540" s="16"/>
      <c r="P1540" s="17"/>
      <c r="Q1540" s="12"/>
      <c r="R1540" s="13"/>
    </row>
    <row r="1541" spans="1:18" ht="15.75" customHeight="1" x14ac:dyDescent="0.35">
      <c r="A1541" s="1"/>
      <c r="B1541" s="6" t="s">
        <v>27</v>
      </c>
      <c r="C1541" s="6">
        <v>1128299</v>
      </c>
      <c r="D1541" s="7">
        <v>44310</v>
      </c>
      <c r="E1541" s="6" t="s">
        <v>28</v>
      </c>
      <c r="F1541" s="6" t="s">
        <v>67</v>
      </c>
      <c r="G1541" s="6" t="s">
        <v>68</v>
      </c>
      <c r="H1541" s="6" t="s">
        <v>22</v>
      </c>
      <c r="I1541" s="8">
        <v>0.65000000000000013</v>
      </c>
      <c r="J1541" s="9">
        <v>3000</v>
      </c>
      <c r="K1541" s="10">
        <f t="shared" si="12"/>
        <v>1950.0000000000005</v>
      </c>
      <c r="L1541" s="10">
        <f t="shared" si="13"/>
        <v>585.00000000000011</v>
      </c>
      <c r="M1541" s="11">
        <v>0.3</v>
      </c>
      <c r="O1541" s="16"/>
      <c r="P1541" s="17"/>
      <c r="Q1541" s="12"/>
      <c r="R1541" s="13"/>
    </row>
    <row r="1542" spans="1:18" ht="15.75" customHeight="1" x14ac:dyDescent="0.35">
      <c r="A1542" s="1"/>
      <c r="B1542" s="6" t="s">
        <v>27</v>
      </c>
      <c r="C1542" s="6">
        <v>1128299</v>
      </c>
      <c r="D1542" s="7">
        <v>44341</v>
      </c>
      <c r="E1542" s="6" t="s">
        <v>28</v>
      </c>
      <c r="F1542" s="6" t="s">
        <v>67</v>
      </c>
      <c r="G1542" s="6" t="s">
        <v>68</v>
      </c>
      <c r="H1542" s="6" t="s">
        <v>17</v>
      </c>
      <c r="I1542" s="8">
        <v>0.5</v>
      </c>
      <c r="J1542" s="9">
        <v>5000</v>
      </c>
      <c r="K1542" s="10">
        <f t="shared" si="12"/>
        <v>2500</v>
      </c>
      <c r="L1542" s="10">
        <f t="shared" si="13"/>
        <v>875</v>
      </c>
      <c r="M1542" s="11">
        <v>0.35</v>
      </c>
      <c r="O1542" s="16"/>
      <c r="P1542" s="17"/>
      <c r="Q1542" s="12"/>
      <c r="R1542" s="13"/>
    </row>
    <row r="1543" spans="1:18" ht="15.75" customHeight="1" x14ac:dyDescent="0.35">
      <c r="A1543" s="1"/>
      <c r="B1543" s="6" t="s">
        <v>27</v>
      </c>
      <c r="C1543" s="6">
        <v>1128299</v>
      </c>
      <c r="D1543" s="7">
        <v>44341</v>
      </c>
      <c r="E1543" s="6" t="s">
        <v>28</v>
      </c>
      <c r="F1543" s="6" t="s">
        <v>67</v>
      </c>
      <c r="G1543" s="6" t="s">
        <v>68</v>
      </c>
      <c r="H1543" s="6" t="s">
        <v>18</v>
      </c>
      <c r="I1543" s="8">
        <v>0.55000000000000004</v>
      </c>
      <c r="J1543" s="9">
        <v>3500</v>
      </c>
      <c r="K1543" s="10">
        <f t="shared" si="12"/>
        <v>1925.0000000000002</v>
      </c>
      <c r="L1543" s="10">
        <f t="shared" si="13"/>
        <v>673.75</v>
      </c>
      <c r="M1543" s="11">
        <v>0.35</v>
      </c>
      <c r="O1543" s="16"/>
      <c r="P1543" s="17"/>
      <c r="Q1543" s="12"/>
      <c r="R1543" s="13"/>
    </row>
    <row r="1544" spans="1:18" ht="15.75" customHeight="1" x14ac:dyDescent="0.35">
      <c r="A1544" s="1"/>
      <c r="B1544" s="6" t="s">
        <v>27</v>
      </c>
      <c r="C1544" s="6">
        <v>1128299</v>
      </c>
      <c r="D1544" s="7">
        <v>44341</v>
      </c>
      <c r="E1544" s="6" t="s">
        <v>28</v>
      </c>
      <c r="F1544" s="6" t="s">
        <v>67</v>
      </c>
      <c r="G1544" s="6" t="s">
        <v>68</v>
      </c>
      <c r="H1544" s="6" t="s">
        <v>19</v>
      </c>
      <c r="I1544" s="8">
        <v>0.55000000000000004</v>
      </c>
      <c r="J1544" s="9">
        <v>3500</v>
      </c>
      <c r="K1544" s="10">
        <f t="shared" si="12"/>
        <v>1925.0000000000002</v>
      </c>
      <c r="L1544" s="10">
        <f t="shared" si="13"/>
        <v>673.75</v>
      </c>
      <c r="M1544" s="11">
        <v>0.35</v>
      </c>
      <c r="O1544" s="16"/>
      <c r="P1544" s="17"/>
      <c r="Q1544" s="12"/>
      <c r="R1544" s="13"/>
    </row>
    <row r="1545" spans="1:18" ht="15.75" customHeight="1" x14ac:dyDescent="0.35">
      <c r="A1545" s="1"/>
      <c r="B1545" s="6" t="s">
        <v>27</v>
      </c>
      <c r="C1545" s="6">
        <v>1128299</v>
      </c>
      <c r="D1545" s="7">
        <v>44341</v>
      </c>
      <c r="E1545" s="6" t="s">
        <v>28</v>
      </c>
      <c r="F1545" s="6" t="s">
        <v>67</v>
      </c>
      <c r="G1545" s="6" t="s">
        <v>68</v>
      </c>
      <c r="H1545" s="6" t="s">
        <v>20</v>
      </c>
      <c r="I1545" s="8">
        <v>0.5</v>
      </c>
      <c r="J1545" s="9">
        <v>2750</v>
      </c>
      <c r="K1545" s="10">
        <f t="shared" si="12"/>
        <v>1375</v>
      </c>
      <c r="L1545" s="10">
        <f t="shared" si="13"/>
        <v>481.24999999999994</v>
      </c>
      <c r="M1545" s="11">
        <v>0.35</v>
      </c>
      <c r="O1545" s="16"/>
      <c r="P1545" s="17"/>
      <c r="Q1545" s="12"/>
      <c r="R1545" s="13"/>
    </row>
    <row r="1546" spans="1:18" ht="15.75" customHeight="1" x14ac:dyDescent="0.35">
      <c r="A1546" s="1"/>
      <c r="B1546" s="6" t="s">
        <v>27</v>
      </c>
      <c r="C1546" s="6">
        <v>1128299</v>
      </c>
      <c r="D1546" s="7">
        <v>44341</v>
      </c>
      <c r="E1546" s="6" t="s">
        <v>28</v>
      </c>
      <c r="F1546" s="6" t="s">
        <v>67</v>
      </c>
      <c r="G1546" s="6" t="s">
        <v>68</v>
      </c>
      <c r="H1546" s="6" t="s">
        <v>21</v>
      </c>
      <c r="I1546" s="8">
        <v>0.44999999999999996</v>
      </c>
      <c r="J1546" s="9">
        <v>1750</v>
      </c>
      <c r="K1546" s="10">
        <f t="shared" si="12"/>
        <v>787.49999999999989</v>
      </c>
      <c r="L1546" s="10">
        <f t="shared" si="13"/>
        <v>315</v>
      </c>
      <c r="M1546" s="11">
        <v>0.4</v>
      </c>
      <c r="O1546" s="16"/>
      <c r="P1546" s="17"/>
      <c r="Q1546" s="12"/>
      <c r="R1546" s="13"/>
    </row>
    <row r="1547" spans="1:18" ht="15.75" customHeight="1" x14ac:dyDescent="0.35">
      <c r="A1547" s="1"/>
      <c r="B1547" s="6" t="s">
        <v>27</v>
      </c>
      <c r="C1547" s="6">
        <v>1128299</v>
      </c>
      <c r="D1547" s="7">
        <v>44341</v>
      </c>
      <c r="E1547" s="6" t="s">
        <v>28</v>
      </c>
      <c r="F1547" s="6" t="s">
        <v>67</v>
      </c>
      <c r="G1547" s="6" t="s">
        <v>68</v>
      </c>
      <c r="H1547" s="6" t="s">
        <v>22</v>
      </c>
      <c r="I1547" s="8">
        <v>0.6</v>
      </c>
      <c r="J1547" s="9">
        <v>5250</v>
      </c>
      <c r="K1547" s="10">
        <f t="shared" si="12"/>
        <v>3150</v>
      </c>
      <c r="L1547" s="10">
        <f t="shared" si="13"/>
        <v>945</v>
      </c>
      <c r="M1547" s="11">
        <v>0.3</v>
      </c>
      <c r="O1547" s="16"/>
      <c r="P1547" s="17"/>
      <c r="Q1547" s="12"/>
      <c r="R1547" s="13"/>
    </row>
    <row r="1548" spans="1:18" ht="15.75" customHeight="1" x14ac:dyDescent="0.35">
      <c r="A1548" s="1"/>
      <c r="B1548" s="6" t="s">
        <v>27</v>
      </c>
      <c r="C1548" s="6">
        <v>1128299</v>
      </c>
      <c r="D1548" s="7">
        <v>44371</v>
      </c>
      <c r="E1548" s="6" t="s">
        <v>28</v>
      </c>
      <c r="F1548" s="6" t="s">
        <v>67</v>
      </c>
      <c r="G1548" s="6" t="s">
        <v>68</v>
      </c>
      <c r="H1548" s="6" t="s">
        <v>17</v>
      </c>
      <c r="I1548" s="8">
        <v>0.54999999999999993</v>
      </c>
      <c r="J1548" s="9">
        <v>7750</v>
      </c>
      <c r="K1548" s="10">
        <f t="shared" si="12"/>
        <v>4262.4999999999991</v>
      </c>
      <c r="L1548" s="10">
        <f t="shared" si="13"/>
        <v>1491.8749999999995</v>
      </c>
      <c r="M1548" s="11">
        <v>0.35</v>
      </c>
      <c r="O1548" s="16"/>
      <c r="P1548" s="17"/>
      <c r="Q1548" s="12"/>
      <c r="R1548" s="13"/>
    </row>
    <row r="1549" spans="1:18" ht="15.75" customHeight="1" x14ac:dyDescent="0.35">
      <c r="A1549" s="1"/>
      <c r="B1549" s="6" t="s">
        <v>27</v>
      </c>
      <c r="C1549" s="6">
        <v>1128299</v>
      </c>
      <c r="D1549" s="7">
        <v>44371</v>
      </c>
      <c r="E1549" s="6" t="s">
        <v>28</v>
      </c>
      <c r="F1549" s="6" t="s">
        <v>67</v>
      </c>
      <c r="G1549" s="6" t="s">
        <v>68</v>
      </c>
      <c r="H1549" s="6" t="s">
        <v>18</v>
      </c>
      <c r="I1549" s="8">
        <v>0.64999999999999991</v>
      </c>
      <c r="J1549" s="9">
        <v>6500</v>
      </c>
      <c r="K1549" s="10">
        <f t="shared" si="12"/>
        <v>4224.9999999999991</v>
      </c>
      <c r="L1549" s="10">
        <f t="shared" si="13"/>
        <v>1478.7499999999995</v>
      </c>
      <c r="M1549" s="11">
        <v>0.35</v>
      </c>
      <c r="O1549" s="16"/>
      <c r="P1549" s="17"/>
      <c r="Q1549" s="12"/>
      <c r="R1549" s="13"/>
    </row>
    <row r="1550" spans="1:18" ht="15.75" customHeight="1" x14ac:dyDescent="0.35">
      <c r="A1550" s="1"/>
      <c r="B1550" s="6" t="s">
        <v>27</v>
      </c>
      <c r="C1550" s="6">
        <v>1128299</v>
      </c>
      <c r="D1550" s="7">
        <v>44371</v>
      </c>
      <c r="E1550" s="6" t="s">
        <v>28</v>
      </c>
      <c r="F1550" s="6" t="s">
        <v>67</v>
      </c>
      <c r="G1550" s="6" t="s">
        <v>68</v>
      </c>
      <c r="H1550" s="6" t="s">
        <v>19</v>
      </c>
      <c r="I1550" s="8">
        <v>0.79999999999999993</v>
      </c>
      <c r="J1550" s="9">
        <v>6500</v>
      </c>
      <c r="K1550" s="10">
        <f t="shared" si="12"/>
        <v>5200</v>
      </c>
      <c r="L1550" s="10">
        <f t="shared" si="13"/>
        <v>1819.9999999999998</v>
      </c>
      <c r="M1550" s="11">
        <v>0.35</v>
      </c>
      <c r="O1550" s="16"/>
      <c r="P1550" s="17"/>
      <c r="Q1550" s="12"/>
      <c r="R1550" s="13"/>
    </row>
    <row r="1551" spans="1:18" ht="15.75" customHeight="1" x14ac:dyDescent="0.35">
      <c r="A1551" s="1"/>
      <c r="B1551" s="6" t="s">
        <v>27</v>
      </c>
      <c r="C1551" s="6">
        <v>1128299</v>
      </c>
      <c r="D1551" s="7">
        <v>44371</v>
      </c>
      <c r="E1551" s="6" t="s">
        <v>28</v>
      </c>
      <c r="F1551" s="6" t="s">
        <v>67</v>
      </c>
      <c r="G1551" s="6" t="s">
        <v>68</v>
      </c>
      <c r="H1551" s="6" t="s">
        <v>20</v>
      </c>
      <c r="I1551" s="8">
        <v>0.79999999999999993</v>
      </c>
      <c r="J1551" s="9">
        <v>5250</v>
      </c>
      <c r="K1551" s="10">
        <f t="shared" si="12"/>
        <v>4200</v>
      </c>
      <c r="L1551" s="10">
        <f t="shared" si="13"/>
        <v>1470</v>
      </c>
      <c r="M1551" s="11">
        <v>0.35</v>
      </c>
      <c r="O1551" s="16"/>
      <c r="P1551" s="17"/>
      <c r="Q1551" s="12"/>
      <c r="R1551" s="13"/>
    </row>
    <row r="1552" spans="1:18" ht="15.75" customHeight="1" x14ac:dyDescent="0.35">
      <c r="A1552" s="1"/>
      <c r="B1552" s="6" t="s">
        <v>27</v>
      </c>
      <c r="C1552" s="6">
        <v>1128299</v>
      </c>
      <c r="D1552" s="7">
        <v>44371</v>
      </c>
      <c r="E1552" s="6" t="s">
        <v>28</v>
      </c>
      <c r="F1552" s="6" t="s">
        <v>67</v>
      </c>
      <c r="G1552" s="6" t="s">
        <v>68</v>
      </c>
      <c r="H1552" s="6" t="s">
        <v>21</v>
      </c>
      <c r="I1552" s="8">
        <v>0.9</v>
      </c>
      <c r="J1552" s="9">
        <v>4000</v>
      </c>
      <c r="K1552" s="10">
        <f t="shared" si="12"/>
        <v>3600</v>
      </c>
      <c r="L1552" s="10">
        <f t="shared" si="13"/>
        <v>1440</v>
      </c>
      <c r="M1552" s="11">
        <v>0.4</v>
      </c>
      <c r="O1552" s="16"/>
      <c r="P1552" s="17"/>
      <c r="Q1552" s="12"/>
      <c r="R1552" s="13"/>
    </row>
    <row r="1553" spans="1:18" ht="15.75" customHeight="1" x14ac:dyDescent="0.35">
      <c r="A1553" s="1"/>
      <c r="B1553" s="6" t="s">
        <v>27</v>
      </c>
      <c r="C1553" s="6">
        <v>1128299</v>
      </c>
      <c r="D1553" s="7">
        <v>44371</v>
      </c>
      <c r="E1553" s="6" t="s">
        <v>28</v>
      </c>
      <c r="F1553" s="6" t="s">
        <v>67</v>
      </c>
      <c r="G1553" s="6" t="s">
        <v>68</v>
      </c>
      <c r="H1553" s="6" t="s">
        <v>22</v>
      </c>
      <c r="I1553" s="8">
        <v>1.05</v>
      </c>
      <c r="J1553" s="9">
        <v>7000</v>
      </c>
      <c r="K1553" s="10">
        <f t="shared" si="12"/>
        <v>7350</v>
      </c>
      <c r="L1553" s="10">
        <f t="shared" si="13"/>
        <v>2205</v>
      </c>
      <c r="M1553" s="11">
        <v>0.3</v>
      </c>
      <c r="O1553" s="16"/>
      <c r="P1553" s="17"/>
      <c r="Q1553" s="12"/>
      <c r="R1553" s="13"/>
    </row>
    <row r="1554" spans="1:18" ht="15.75" customHeight="1" x14ac:dyDescent="0.35">
      <c r="A1554" s="1"/>
      <c r="B1554" s="6" t="s">
        <v>27</v>
      </c>
      <c r="C1554" s="6">
        <v>1128299</v>
      </c>
      <c r="D1554" s="7">
        <v>44400</v>
      </c>
      <c r="E1554" s="6" t="s">
        <v>28</v>
      </c>
      <c r="F1554" s="6" t="s">
        <v>67</v>
      </c>
      <c r="G1554" s="6" t="s">
        <v>68</v>
      </c>
      <c r="H1554" s="6" t="s">
        <v>17</v>
      </c>
      <c r="I1554" s="8">
        <v>0.85</v>
      </c>
      <c r="J1554" s="9">
        <v>8500</v>
      </c>
      <c r="K1554" s="10">
        <f t="shared" si="12"/>
        <v>7225</v>
      </c>
      <c r="L1554" s="10">
        <f t="shared" si="13"/>
        <v>2528.75</v>
      </c>
      <c r="M1554" s="11">
        <v>0.35</v>
      </c>
      <c r="O1554" s="16"/>
      <c r="P1554" s="17"/>
      <c r="Q1554" s="12"/>
      <c r="R1554" s="13"/>
    </row>
    <row r="1555" spans="1:18" ht="15.75" customHeight="1" x14ac:dyDescent="0.35">
      <c r="A1555" s="1"/>
      <c r="B1555" s="6" t="s">
        <v>27</v>
      </c>
      <c r="C1555" s="6">
        <v>1128299</v>
      </c>
      <c r="D1555" s="7">
        <v>44400</v>
      </c>
      <c r="E1555" s="6" t="s">
        <v>28</v>
      </c>
      <c r="F1555" s="6" t="s">
        <v>67</v>
      </c>
      <c r="G1555" s="6" t="s">
        <v>68</v>
      </c>
      <c r="H1555" s="6" t="s">
        <v>18</v>
      </c>
      <c r="I1555" s="8">
        <v>0.9</v>
      </c>
      <c r="J1555" s="9">
        <v>7000</v>
      </c>
      <c r="K1555" s="10">
        <f t="shared" si="12"/>
        <v>6300</v>
      </c>
      <c r="L1555" s="10">
        <f t="shared" si="13"/>
        <v>2205</v>
      </c>
      <c r="M1555" s="11">
        <v>0.35</v>
      </c>
      <c r="O1555" s="16"/>
      <c r="P1555" s="17"/>
      <c r="Q1555" s="12"/>
      <c r="R1555" s="13"/>
    </row>
    <row r="1556" spans="1:18" ht="15.75" customHeight="1" x14ac:dyDescent="0.35">
      <c r="A1556" s="1"/>
      <c r="B1556" s="6" t="s">
        <v>27</v>
      </c>
      <c r="C1556" s="6">
        <v>1128299</v>
      </c>
      <c r="D1556" s="7">
        <v>44400</v>
      </c>
      <c r="E1556" s="6" t="s">
        <v>28</v>
      </c>
      <c r="F1556" s="6" t="s">
        <v>67</v>
      </c>
      <c r="G1556" s="6" t="s">
        <v>68</v>
      </c>
      <c r="H1556" s="6" t="s">
        <v>19</v>
      </c>
      <c r="I1556" s="8">
        <v>0.9</v>
      </c>
      <c r="J1556" s="9">
        <v>6500</v>
      </c>
      <c r="K1556" s="10">
        <f t="shared" si="12"/>
        <v>5850</v>
      </c>
      <c r="L1556" s="10">
        <f t="shared" si="13"/>
        <v>2047.4999999999998</v>
      </c>
      <c r="M1556" s="11">
        <v>0.35</v>
      </c>
      <c r="O1556" s="16"/>
      <c r="P1556" s="17"/>
      <c r="Q1556" s="12"/>
      <c r="R1556" s="13"/>
    </row>
    <row r="1557" spans="1:18" ht="15.75" customHeight="1" x14ac:dyDescent="0.35">
      <c r="A1557" s="1"/>
      <c r="B1557" s="6" t="s">
        <v>27</v>
      </c>
      <c r="C1557" s="6">
        <v>1128299</v>
      </c>
      <c r="D1557" s="7">
        <v>44400</v>
      </c>
      <c r="E1557" s="6" t="s">
        <v>28</v>
      </c>
      <c r="F1557" s="6" t="s">
        <v>67</v>
      </c>
      <c r="G1557" s="6" t="s">
        <v>68</v>
      </c>
      <c r="H1557" s="6" t="s">
        <v>20</v>
      </c>
      <c r="I1557" s="8">
        <v>0.85</v>
      </c>
      <c r="J1557" s="9">
        <v>5500</v>
      </c>
      <c r="K1557" s="10">
        <f t="shared" si="12"/>
        <v>4675</v>
      </c>
      <c r="L1557" s="10">
        <f t="shared" si="13"/>
        <v>1636.25</v>
      </c>
      <c r="M1557" s="11">
        <v>0.35</v>
      </c>
      <c r="O1557" s="16"/>
      <c r="P1557" s="17"/>
      <c r="Q1557" s="12"/>
      <c r="R1557" s="13"/>
    </row>
    <row r="1558" spans="1:18" ht="15.75" customHeight="1" x14ac:dyDescent="0.35">
      <c r="A1558" s="1"/>
      <c r="B1558" s="6" t="s">
        <v>27</v>
      </c>
      <c r="C1558" s="6">
        <v>1128299</v>
      </c>
      <c r="D1558" s="7">
        <v>44400</v>
      </c>
      <c r="E1558" s="6" t="s">
        <v>28</v>
      </c>
      <c r="F1558" s="6" t="s">
        <v>67</v>
      </c>
      <c r="G1558" s="6" t="s">
        <v>68</v>
      </c>
      <c r="H1558" s="6" t="s">
        <v>21</v>
      </c>
      <c r="I1558" s="8">
        <v>0.9</v>
      </c>
      <c r="J1558" s="9">
        <v>6000</v>
      </c>
      <c r="K1558" s="10">
        <f t="shared" si="12"/>
        <v>5400</v>
      </c>
      <c r="L1558" s="10">
        <f t="shared" si="13"/>
        <v>2160</v>
      </c>
      <c r="M1558" s="11">
        <v>0.4</v>
      </c>
      <c r="O1558" s="16"/>
      <c r="P1558" s="17"/>
      <c r="Q1558" s="12"/>
      <c r="R1558" s="13"/>
    </row>
    <row r="1559" spans="1:18" ht="15.75" customHeight="1" x14ac:dyDescent="0.35">
      <c r="A1559" s="1"/>
      <c r="B1559" s="6" t="s">
        <v>27</v>
      </c>
      <c r="C1559" s="6">
        <v>1128299</v>
      </c>
      <c r="D1559" s="7">
        <v>44400</v>
      </c>
      <c r="E1559" s="6" t="s">
        <v>28</v>
      </c>
      <c r="F1559" s="6" t="s">
        <v>67</v>
      </c>
      <c r="G1559" s="6" t="s">
        <v>68</v>
      </c>
      <c r="H1559" s="6" t="s">
        <v>22</v>
      </c>
      <c r="I1559" s="8">
        <v>1.05</v>
      </c>
      <c r="J1559" s="9">
        <v>6000</v>
      </c>
      <c r="K1559" s="10">
        <f t="shared" si="12"/>
        <v>6300</v>
      </c>
      <c r="L1559" s="10">
        <f t="shared" si="13"/>
        <v>1890</v>
      </c>
      <c r="M1559" s="11">
        <v>0.3</v>
      </c>
      <c r="O1559" s="16"/>
      <c r="P1559" s="17"/>
      <c r="Q1559" s="12"/>
      <c r="R1559" s="13"/>
    </row>
    <row r="1560" spans="1:18" ht="15.75" customHeight="1" x14ac:dyDescent="0.35">
      <c r="A1560" s="1"/>
      <c r="B1560" s="6" t="s">
        <v>27</v>
      </c>
      <c r="C1560" s="6">
        <v>1128299</v>
      </c>
      <c r="D1560" s="7">
        <v>44432</v>
      </c>
      <c r="E1560" s="6" t="s">
        <v>28</v>
      </c>
      <c r="F1560" s="6" t="s">
        <v>67</v>
      </c>
      <c r="G1560" s="6" t="s">
        <v>68</v>
      </c>
      <c r="H1560" s="6" t="s">
        <v>17</v>
      </c>
      <c r="I1560" s="8">
        <v>0.9</v>
      </c>
      <c r="J1560" s="9">
        <v>8000</v>
      </c>
      <c r="K1560" s="10">
        <f t="shared" si="12"/>
        <v>7200</v>
      </c>
      <c r="L1560" s="10">
        <f t="shared" si="13"/>
        <v>2520</v>
      </c>
      <c r="M1560" s="11">
        <v>0.35</v>
      </c>
      <c r="O1560" s="16"/>
      <c r="P1560" s="17"/>
      <c r="Q1560" s="12"/>
      <c r="R1560" s="13"/>
    </row>
    <row r="1561" spans="1:18" ht="15.75" customHeight="1" x14ac:dyDescent="0.35">
      <c r="A1561" s="1"/>
      <c r="B1561" s="6" t="s">
        <v>27</v>
      </c>
      <c r="C1561" s="6">
        <v>1128299</v>
      </c>
      <c r="D1561" s="7">
        <v>44432</v>
      </c>
      <c r="E1561" s="6" t="s">
        <v>28</v>
      </c>
      <c r="F1561" s="6" t="s">
        <v>67</v>
      </c>
      <c r="G1561" s="6" t="s">
        <v>68</v>
      </c>
      <c r="H1561" s="6" t="s">
        <v>18</v>
      </c>
      <c r="I1561" s="8">
        <v>0.8</v>
      </c>
      <c r="J1561" s="9">
        <v>7750</v>
      </c>
      <c r="K1561" s="10">
        <f t="shared" si="12"/>
        <v>6200</v>
      </c>
      <c r="L1561" s="10">
        <f t="shared" si="13"/>
        <v>2170</v>
      </c>
      <c r="M1561" s="11">
        <v>0.35</v>
      </c>
      <c r="O1561" s="16"/>
      <c r="P1561" s="17"/>
      <c r="Q1561" s="12"/>
      <c r="R1561" s="13"/>
    </row>
    <row r="1562" spans="1:18" ht="15.75" customHeight="1" x14ac:dyDescent="0.35">
      <c r="A1562" s="1"/>
      <c r="B1562" s="6" t="s">
        <v>27</v>
      </c>
      <c r="C1562" s="6">
        <v>1128299</v>
      </c>
      <c r="D1562" s="7">
        <v>44432</v>
      </c>
      <c r="E1562" s="6" t="s">
        <v>28</v>
      </c>
      <c r="F1562" s="6" t="s">
        <v>67</v>
      </c>
      <c r="G1562" s="6" t="s">
        <v>68</v>
      </c>
      <c r="H1562" s="6" t="s">
        <v>19</v>
      </c>
      <c r="I1562" s="8">
        <v>0.70000000000000007</v>
      </c>
      <c r="J1562" s="9">
        <v>6500</v>
      </c>
      <c r="K1562" s="10">
        <f t="shared" si="12"/>
        <v>4550</v>
      </c>
      <c r="L1562" s="10">
        <f t="shared" si="13"/>
        <v>1592.5</v>
      </c>
      <c r="M1562" s="11">
        <v>0.35</v>
      </c>
      <c r="O1562" s="16"/>
      <c r="P1562" s="17"/>
      <c r="Q1562" s="12"/>
      <c r="R1562" s="13"/>
    </row>
    <row r="1563" spans="1:18" ht="15.75" customHeight="1" x14ac:dyDescent="0.35">
      <c r="A1563" s="1"/>
      <c r="B1563" s="6" t="s">
        <v>27</v>
      </c>
      <c r="C1563" s="6">
        <v>1128299</v>
      </c>
      <c r="D1563" s="7">
        <v>44432</v>
      </c>
      <c r="E1563" s="6" t="s">
        <v>28</v>
      </c>
      <c r="F1563" s="6" t="s">
        <v>67</v>
      </c>
      <c r="G1563" s="6" t="s">
        <v>68</v>
      </c>
      <c r="H1563" s="6" t="s">
        <v>20</v>
      </c>
      <c r="I1563" s="8">
        <v>0.70000000000000007</v>
      </c>
      <c r="J1563" s="9">
        <v>4250</v>
      </c>
      <c r="K1563" s="10">
        <f t="shared" si="12"/>
        <v>2975.0000000000005</v>
      </c>
      <c r="L1563" s="10">
        <f t="shared" si="13"/>
        <v>1041.25</v>
      </c>
      <c r="M1563" s="11">
        <v>0.35</v>
      </c>
      <c r="O1563" s="16"/>
      <c r="P1563" s="17"/>
      <c r="Q1563" s="12"/>
      <c r="R1563" s="13"/>
    </row>
    <row r="1564" spans="1:18" ht="15.75" customHeight="1" x14ac:dyDescent="0.35">
      <c r="A1564" s="1"/>
      <c r="B1564" s="6" t="s">
        <v>27</v>
      </c>
      <c r="C1564" s="6">
        <v>1128299</v>
      </c>
      <c r="D1564" s="7">
        <v>44432</v>
      </c>
      <c r="E1564" s="6" t="s">
        <v>28</v>
      </c>
      <c r="F1564" s="6" t="s">
        <v>67</v>
      </c>
      <c r="G1564" s="6" t="s">
        <v>68</v>
      </c>
      <c r="H1564" s="6" t="s">
        <v>21</v>
      </c>
      <c r="I1564" s="8">
        <v>0.7</v>
      </c>
      <c r="J1564" s="9">
        <v>4250</v>
      </c>
      <c r="K1564" s="10">
        <f t="shared" si="12"/>
        <v>2975</v>
      </c>
      <c r="L1564" s="10">
        <f t="shared" si="13"/>
        <v>1190</v>
      </c>
      <c r="M1564" s="11">
        <v>0.4</v>
      </c>
      <c r="O1564" s="16"/>
      <c r="P1564" s="17"/>
      <c r="Q1564" s="12"/>
      <c r="R1564" s="13"/>
    </row>
    <row r="1565" spans="1:18" ht="15.75" customHeight="1" x14ac:dyDescent="0.35">
      <c r="A1565" s="1"/>
      <c r="B1565" s="6" t="s">
        <v>27</v>
      </c>
      <c r="C1565" s="6">
        <v>1128299</v>
      </c>
      <c r="D1565" s="7">
        <v>44432</v>
      </c>
      <c r="E1565" s="6" t="s">
        <v>28</v>
      </c>
      <c r="F1565" s="6" t="s">
        <v>67</v>
      </c>
      <c r="G1565" s="6" t="s">
        <v>68</v>
      </c>
      <c r="H1565" s="6" t="s">
        <v>22</v>
      </c>
      <c r="I1565" s="8">
        <v>0.75</v>
      </c>
      <c r="J1565" s="9">
        <v>2500</v>
      </c>
      <c r="K1565" s="10">
        <f t="shared" si="12"/>
        <v>1875</v>
      </c>
      <c r="L1565" s="10">
        <f t="shared" si="13"/>
        <v>562.5</v>
      </c>
      <c r="M1565" s="11">
        <v>0.3</v>
      </c>
      <c r="O1565" s="16"/>
      <c r="P1565" s="17"/>
      <c r="Q1565" s="12"/>
      <c r="R1565" s="13"/>
    </row>
    <row r="1566" spans="1:18" ht="15.75" customHeight="1" x14ac:dyDescent="0.35">
      <c r="A1566" s="1"/>
      <c r="B1566" s="6" t="s">
        <v>27</v>
      </c>
      <c r="C1566" s="6">
        <v>1128299</v>
      </c>
      <c r="D1566" s="7">
        <v>44464</v>
      </c>
      <c r="E1566" s="6" t="s">
        <v>28</v>
      </c>
      <c r="F1566" s="6" t="s">
        <v>67</v>
      </c>
      <c r="G1566" s="6" t="s">
        <v>68</v>
      </c>
      <c r="H1566" s="6" t="s">
        <v>17</v>
      </c>
      <c r="I1566" s="8">
        <v>0.50000000000000011</v>
      </c>
      <c r="J1566" s="9">
        <v>4500</v>
      </c>
      <c r="K1566" s="10">
        <f t="shared" si="12"/>
        <v>2250.0000000000005</v>
      </c>
      <c r="L1566" s="10">
        <f t="shared" si="13"/>
        <v>787.50000000000011</v>
      </c>
      <c r="M1566" s="11">
        <v>0.35</v>
      </c>
      <c r="O1566" s="16"/>
      <c r="P1566" s="17"/>
      <c r="Q1566" s="12"/>
      <c r="R1566" s="13"/>
    </row>
    <row r="1567" spans="1:18" ht="15.75" customHeight="1" x14ac:dyDescent="0.35">
      <c r="A1567" s="1"/>
      <c r="B1567" s="6" t="s">
        <v>27</v>
      </c>
      <c r="C1567" s="6">
        <v>1128299</v>
      </c>
      <c r="D1567" s="7">
        <v>44464</v>
      </c>
      <c r="E1567" s="6" t="s">
        <v>28</v>
      </c>
      <c r="F1567" s="6" t="s">
        <v>67</v>
      </c>
      <c r="G1567" s="6" t="s">
        <v>68</v>
      </c>
      <c r="H1567" s="6" t="s">
        <v>18</v>
      </c>
      <c r="I1567" s="8">
        <v>0.55000000000000016</v>
      </c>
      <c r="J1567" s="9">
        <v>4500</v>
      </c>
      <c r="K1567" s="10">
        <f t="shared" si="12"/>
        <v>2475.0000000000009</v>
      </c>
      <c r="L1567" s="10">
        <f t="shared" si="13"/>
        <v>866.25000000000023</v>
      </c>
      <c r="M1567" s="11">
        <v>0.35</v>
      </c>
      <c r="O1567" s="16"/>
      <c r="P1567" s="17"/>
      <c r="Q1567" s="12"/>
      <c r="R1567" s="13"/>
    </row>
    <row r="1568" spans="1:18" ht="15.75" customHeight="1" x14ac:dyDescent="0.35">
      <c r="A1568" s="1"/>
      <c r="B1568" s="6" t="s">
        <v>27</v>
      </c>
      <c r="C1568" s="6">
        <v>1128299</v>
      </c>
      <c r="D1568" s="7">
        <v>44464</v>
      </c>
      <c r="E1568" s="6" t="s">
        <v>28</v>
      </c>
      <c r="F1568" s="6" t="s">
        <v>67</v>
      </c>
      <c r="G1568" s="6" t="s">
        <v>68</v>
      </c>
      <c r="H1568" s="6" t="s">
        <v>19</v>
      </c>
      <c r="I1568" s="8">
        <v>0.50000000000000011</v>
      </c>
      <c r="J1568" s="9">
        <v>2500</v>
      </c>
      <c r="K1568" s="10">
        <f t="shared" si="12"/>
        <v>1250.0000000000002</v>
      </c>
      <c r="L1568" s="10">
        <f t="shared" si="13"/>
        <v>437.50000000000006</v>
      </c>
      <c r="M1568" s="11">
        <v>0.35</v>
      </c>
      <c r="O1568" s="16"/>
      <c r="P1568" s="17"/>
      <c r="Q1568" s="12"/>
      <c r="R1568" s="13"/>
    </row>
    <row r="1569" spans="1:18" ht="15.75" customHeight="1" x14ac:dyDescent="0.35">
      <c r="A1569" s="1"/>
      <c r="B1569" s="6" t="s">
        <v>27</v>
      </c>
      <c r="C1569" s="6">
        <v>1128299</v>
      </c>
      <c r="D1569" s="7">
        <v>44464</v>
      </c>
      <c r="E1569" s="6" t="s">
        <v>28</v>
      </c>
      <c r="F1569" s="6" t="s">
        <v>67</v>
      </c>
      <c r="G1569" s="6" t="s">
        <v>68</v>
      </c>
      <c r="H1569" s="6" t="s">
        <v>20</v>
      </c>
      <c r="I1569" s="8">
        <v>0.50000000000000011</v>
      </c>
      <c r="J1569" s="9">
        <v>2000</v>
      </c>
      <c r="K1569" s="10">
        <f t="shared" si="12"/>
        <v>1000.0000000000002</v>
      </c>
      <c r="L1569" s="10">
        <f t="shared" si="13"/>
        <v>350.00000000000006</v>
      </c>
      <c r="M1569" s="11">
        <v>0.35</v>
      </c>
      <c r="O1569" s="16"/>
      <c r="P1569" s="17"/>
      <c r="Q1569" s="12"/>
      <c r="R1569" s="13"/>
    </row>
    <row r="1570" spans="1:18" ht="15.75" customHeight="1" x14ac:dyDescent="0.35">
      <c r="A1570" s="1"/>
      <c r="B1570" s="6" t="s">
        <v>27</v>
      </c>
      <c r="C1570" s="6">
        <v>1128299</v>
      </c>
      <c r="D1570" s="7">
        <v>44464</v>
      </c>
      <c r="E1570" s="6" t="s">
        <v>28</v>
      </c>
      <c r="F1570" s="6" t="s">
        <v>67</v>
      </c>
      <c r="G1570" s="6" t="s">
        <v>68</v>
      </c>
      <c r="H1570" s="6" t="s">
        <v>21</v>
      </c>
      <c r="I1570" s="8">
        <v>0.60000000000000009</v>
      </c>
      <c r="J1570" s="9">
        <v>2250</v>
      </c>
      <c r="K1570" s="10">
        <f t="shared" si="12"/>
        <v>1350.0000000000002</v>
      </c>
      <c r="L1570" s="10">
        <f t="shared" si="13"/>
        <v>540.00000000000011</v>
      </c>
      <c r="M1570" s="11">
        <v>0.4</v>
      </c>
      <c r="O1570" s="16"/>
      <c r="P1570" s="17"/>
      <c r="Q1570" s="12"/>
      <c r="R1570" s="13"/>
    </row>
    <row r="1571" spans="1:18" ht="15.75" customHeight="1" x14ac:dyDescent="0.35">
      <c r="A1571" s="1"/>
      <c r="B1571" s="6" t="s">
        <v>27</v>
      </c>
      <c r="C1571" s="6">
        <v>1128299</v>
      </c>
      <c r="D1571" s="7">
        <v>44464</v>
      </c>
      <c r="E1571" s="6" t="s">
        <v>28</v>
      </c>
      <c r="F1571" s="6" t="s">
        <v>67</v>
      </c>
      <c r="G1571" s="6" t="s">
        <v>68</v>
      </c>
      <c r="H1571" s="6" t="s">
        <v>22</v>
      </c>
      <c r="I1571" s="8">
        <v>0.44999999999999996</v>
      </c>
      <c r="J1571" s="9">
        <v>2500</v>
      </c>
      <c r="K1571" s="10">
        <f t="shared" si="12"/>
        <v>1125</v>
      </c>
      <c r="L1571" s="10">
        <f t="shared" si="13"/>
        <v>337.5</v>
      </c>
      <c r="M1571" s="11">
        <v>0.3</v>
      </c>
      <c r="O1571" s="16"/>
      <c r="P1571" s="17"/>
      <c r="Q1571" s="12"/>
      <c r="R1571" s="13"/>
    </row>
    <row r="1572" spans="1:18" ht="15.75" customHeight="1" x14ac:dyDescent="0.35">
      <c r="A1572" s="1"/>
      <c r="B1572" s="6" t="s">
        <v>27</v>
      </c>
      <c r="C1572" s="6">
        <v>1128299</v>
      </c>
      <c r="D1572" s="7">
        <v>44493</v>
      </c>
      <c r="E1572" s="6" t="s">
        <v>28</v>
      </c>
      <c r="F1572" s="6" t="s">
        <v>67</v>
      </c>
      <c r="G1572" s="6" t="s">
        <v>68</v>
      </c>
      <c r="H1572" s="6" t="s">
        <v>17</v>
      </c>
      <c r="I1572" s="8">
        <v>0.4</v>
      </c>
      <c r="J1572" s="9">
        <v>3500</v>
      </c>
      <c r="K1572" s="10">
        <f t="shared" si="12"/>
        <v>1400</v>
      </c>
      <c r="L1572" s="10">
        <f t="shared" si="13"/>
        <v>489.99999999999994</v>
      </c>
      <c r="M1572" s="11">
        <v>0.35</v>
      </c>
      <c r="O1572" s="16"/>
      <c r="P1572" s="17"/>
      <c r="Q1572" s="12"/>
      <c r="R1572" s="13"/>
    </row>
    <row r="1573" spans="1:18" ht="15.75" customHeight="1" x14ac:dyDescent="0.35">
      <c r="A1573" s="1"/>
      <c r="B1573" s="6" t="s">
        <v>27</v>
      </c>
      <c r="C1573" s="6">
        <v>1128299</v>
      </c>
      <c r="D1573" s="7">
        <v>44493</v>
      </c>
      <c r="E1573" s="6" t="s">
        <v>28</v>
      </c>
      <c r="F1573" s="6" t="s">
        <v>67</v>
      </c>
      <c r="G1573" s="6" t="s">
        <v>68</v>
      </c>
      <c r="H1573" s="6" t="s">
        <v>18</v>
      </c>
      <c r="I1573" s="8">
        <v>0.55000000000000016</v>
      </c>
      <c r="J1573" s="9">
        <v>5250</v>
      </c>
      <c r="K1573" s="10">
        <f t="shared" si="12"/>
        <v>2887.5000000000009</v>
      </c>
      <c r="L1573" s="10">
        <f t="shared" si="13"/>
        <v>1010.6250000000002</v>
      </c>
      <c r="M1573" s="11">
        <v>0.35</v>
      </c>
      <c r="O1573" s="16"/>
      <c r="P1573" s="17"/>
      <c r="Q1573" s="12"/>
      <c r="R1573" s="13"/>
    </row>
    <row r="1574" spans="1:18" ht="15.75" customHeight="1" x14ac:dyDescent="0.35">
      <c r="A1574" s="1"/>
      <c r="B1574" s="6" t="s">
        <v>27</v>
      </c>
      <c r="C1574" s="6">
        <v>1128299</v>
      </c>
      <c r="D1574" s="7">
        <v>44493</v>
      </c>
      <c r="E1574" s="6" t="s">
        <v>28</v>
      </c>
      <c r="F1574" s="6" t="s">
        <v>67</v>
      </c>
      <c r="G1574" s="6" t="s">
        <v>68</v>
      </c>
      <c r="H1574" s="6" t="s">
        <v>19</v>
      </c>
      <c r="I1574" s="8">
        <v>0.50000000000000011</v>
      </c>
      <c r="J1574" s="9">
        <v>3500</v>
      </c>
      <c r="K1574" s="10">
        <f t="shared" si="12"/>
        <v>1750.0000000000005</v>
      </c>
      <c r="L1574" s="10">
        <f t="shared" si="13"/>
        <v>612.50000000000011</v>
      </c>
      <c r="M1574" s="11">
        <v>0.35</v>
      </c>
      <c r="O1574" s="16"/>
      <c r="P1574" s="17"/>
      <c r="Q1574" s="12"/>
      <c r="R1574" s="13"/>
    </row>
    <row r="1575" spans="1:18" ht="15.75" customHeight="1" x14ac:dyDescent="0.35">
      <c r="A1575" s="1"/>
      <c r="B1575" s="6" t="s">
        <v>27</v>
      </c>
      <c r="C1575" s="6">
        <v>1128299</v>
      </c>
      <c r="D1575" s="7">
        <v>44493</v>
      </c>
      <c r="E1575" s="6" t="s">
        <v>28</v>
      </c>
      <c r="F1575" s="6" t="s">
        <v>67</v>
      </c>
      <c r="G1575" s="6" t="s">
        <v>68</v>
      </c>
      <c r="H1575" s="6" t="s">
        <v>20</v>
      </c>
      <c r="I1575" s="8">
        <v>0.45000000000000007</v>
      </c>
      <c r="J1575" s="9">
        <v>3250</v>
      </c>
      <c r="K1575" s="10">
        <f t="shared" si="12"/>
        <v>1462.5000000000002</v>
      </c>
      <c r="L1575" s="10">
        <f t="shared" si="13"/>
        <v>511.87500000000006</v>
      </c>
      <c r="M1575" s="11">
        <v>0.35</v>
      </c>
      <c r="O1575" s="16"/>
      <c r="P1575" s="17"/>
      <c r="Q1575" s="12"/>
      <c r="R1575" s="13"/>
    </row>
    <row r="1576" spans="1:18" ht="15.75" customHeight="1" x14ac:dyDescent="0.35">
      <c r="A1576" s="1"/>
      <c r="B1576" s="6" t="s">
        <v>27</v>
      </c>
      <c r="C1576" s="6">
        <v>1128299</v>
      </c>
      <c r="D1576" s="7">
        <v>44493</v>
      </c>
      <c r="E1576" s="6" t="s">
        <v>28</v>
      </c>
      <c r="F1576" s="6" t="s">
        <v>67</v>
      </c>
      <c r="G1576" s="6" t="s">
        <v>68</v>
      </c>
      <c r="H1576" s="6" t="s">
        <v>21</v>
      </c>
      <c r="I1576" s="8">
        <v>0.55000000000000004</v>
      </c>
      <c r="J1576" s="9">
        <v>3000</v>
      </c>
      <c r="K1576" s="10">
        <f t="shared" si="12"/>
        <v>1650.0000000000002</v>
      </c>
      <c r="L1576" s="10">
        <f t="shared" si="13"/>
        <v>660.00000000000011</v>
      </c>
      <c r="M1576" s="11">
        <v>0.4</v>
      </c>
      <c r="O1576" s="16"/>
      <c r="P1576" s="17"/>
      <c r="Q1576" s="12"/>
      <c r="R1576" s="13"/>
    </row>
    <row r="1577" spans="1:18" ht="15.75" customHeight="1" x14ac:dyDescent="0.35">
      <c r="A1577" s="1"/>
      <c r="B1577" s="6" t="s">
        <v>27</v>
      </c>
      <c r="C1577" s="6">
        <v>1128299</v>
      </c>
      <c r="D1577" s="7">
        <v>44493</v>
      </c>
      <c r="E1577" s="6" t="s">
        <v>28</v>
      </c>
      <c r="F1577" s="6" t="s">
        <v>67</v>
      </c>
      <c r="G1577" s="6" t="s">
        <v>68</v>
      </c>
      <c r="H1577" s="6" t="s">
        <v>22</v>
      </c>
      <c r="I1577" s="8">
        <v>0.60000000000000009</v>
      </c>
      <c r="J1577" s="9">
        <v>3500</v>
      </c>
      <c r="K1577" s="10">
        <f t="shared" si="12"/>
        <v>2100.0000000000005</v>
      </c>
      <c r="L1577" s="10">
        <f t="shared" si="13"/>
        <v>630.00000000000011</v>
      </c>
      <c r="M1577" s="11">
        <v>0.3</v>
      </c>
      <c r="O1577" s="16"/>
      <c r="P1577" s="17"/>
      <c r="Q1577" s="12"/>
      <c r="R1577" s="13"/>
    </row>
    <row r="1578" spans="1:18" ht="15.75" customHeight="1" x14ac:dyDescent="0.35">
      <c r="A1578" s="1"/>
      <c r="B1578" s="6" t="s">
        <v>27</v>
      </c>
      <c r="C1578" s="6">
        <v>1128299</v>
      </c>
      <c r="D1578" s="7">
        <v>44524</v>
      </c>
      <c r="E1578" s="6" t="s">
        <v>28</v>
      </c>
      <c r="F1578" s="6" t="s">
        <v>67</v>
      </c>
      <c r="G1578" s="6" t="s">
        <v>68</v>
      </c>
      <c r="H1578" s="6" t="s">
        <v>17</v>
      </c>
      <c r="I1578" s="8">
        <v>0.45000000000000007</v>
      </c>
      <c r="J1578" s="9">
        <v>5750</v>
      </c>
      <c r="K1578" s="10">
        <f t="shared" si="12"/>
        <v>2587.5000000000005</v>
      </c>
      <c r="L1578" s="10">
        <f t="shared" si="13"/>
        <v>905.62500000000011</v>
      </c>
      <c r="M1578" s="11">
        <v>0.35</v>
      </c>
      <c r="O1578" s="16"/>
      <c r="P1578" s="17"/>
      <c r="Q1578" s="12"/>
      <c r="R1578" s="13"/>
    </row>
    <row r="1579" spans="1:18" ht="15.75" customHeight="1" x14ac:dyDescent="0.35">
      <c r="A1579" s="1"/>
      <c r="B1579" s="6" t="s">
        <v>27</v>
      </c>
      <c r="C1579" s="6">
        <v>1128299</v>
      </c>
      <c r="D1579" s="7">
        <v>44524</v>
      </c>
      <c r="E1579" s="6" t="s">
        <v>28</v>
      </c>
      <c r="F1579" s="6" t="s">
        <v>67</v>
      </c>
      <c r="G1579" s="6" t="s">
        <v>68</v>
      </c>
      <c r="H1579" s="6" t="s">
        <v>18</v>
      </c>
      <c r="I1579" s="8">
        <v>0.50000000000000011</v>
      </c>
      <c r="J1579" s="9">
        <v>6500</v>
      </c>
      <c r="K1579" s="10">
        <f t="shared" si="12"/>
        <v>3250.0000000000009</v>
      </c>
      <c r="L1579" s="10">
        <f t="shared" si="13"/>
        <v>1137.5000000000002</v>
      </c>
      <c r="M1579" s="11">
        <v>0.35</v>
      </c>
      <c r="O1579" s="16"/>
      <c r="P1579" s="17"/>
      <c r="Q1579" s="12"/>
      <c r="R1579" s="13"/>
    </row>
    <row r="1580" spans="1:18" ht="15.75" customHeight="1" x14ac:dyDescent="0.35">
      <c r="A1580" s="1"/>
      <c r="B1580" s="6" t="s">
        <v>27</v>
      </c>
      <c r="C1580" s="6">
        <v>1128299</v>
      </c>
      <c r="D1580" s="7">
        <v>44524</v>
      </c>
      <c r="E1580" s="6" t="s">
        <v>28</v>
      </c>
      <c r="F1580" s="6" t="s">
        <v>67</v>
      </c>
      <c r="G1580" s="6" t="s">
        <v>68</v>
      </c>
      <c r="H1580" s="6" t="s">
        <v>19</v>
      </c>
      <c r="I1580" s="8">
        <v>0.45000000000000007</v>
      </c>
      <c r="J1580" s="9">
        <v>4750</v>
      </c>
      <c r="K1580" s="10">
        <f t="shared" si="12"/>
        <v>2137.5000000000005</v>
      </c>
      <c r="L1580" s="10">
        <f t="shared" si="13"/>
        <v>748.12500000000011</v>
      </c>
      <c r="M1580" s="11">
        <v>0.35</v>
      </c>
      <c r="O1580" s="16"/>
      <c r="P1580" s="17"/>
      <c r="Q1580" s="12"/>
      <c r="R1580" s="13"/>
    </row>
    <row r="1581" spans="1:18" ht="15.75" customHeight="1" x14ac:dyDescent="0.35">
      <c r="A1581" s="1"/>
      <c r="B1581" s="6" t="s">
        <v>27</v>
      </c>
      <c r="C1581" s="6">
        <v>1128299</v>
      </c>
      <c r="D1581" s="7">
        <v>44524</v>
      </c>
      <c r="E1581" s="6" t="s">
        <v>28</v>
      </c>
      <c r="F1581" s="6" t="s">
        <v>67</v>
      </c>
      <c r="G1581" s="6" t="s">
        <v>68</v>
      </c>
      <c r="H1581" s="6" t="s">
        <v>20</v>
      </c>
      <c r="I1581" s="8">
        <v>0.55000000000000016</v>
      </c>
      <c r="J1581" s="9">
        <v>4500</v>
      </c>
      <c r="K1581" s="10">
        <f t="shared" si="12"/>
        <v>2475.0000000000009</v>
      </c>
      <c r="L1581" s="10">
        <f t="shared" si="13"/>
        <v>866.25000000000023</v>
      </c>
      <c r="M1581" s="11">
        <v>0.35</v>
      </c>
      <c r="O1581" s="16"/>
      <c r="P1581" s="17"/>
      <c r="Q1581" s="12"/>
      <c r="R1581" s="13"/>
    </row>
    <row r="1582" spans="1:18" ht="15.75" customHeight="1" x14ac:dyDescent="0.35">
      <c r="A1582" s="1"/>
      <c r="B1582" s="6" t="s">
        <v>27</v>
      </c>
      <c r="C1582" s="6">
        <v>1128299</v>
      </c>
      <c r="D1582" s="7">
        <v>44524</v>
      </c>
      <c r="E1582" s="6" t="s">
        <v>28</v>
      </c>
      <c r="F1582" s="6" t="s">
        <v>67</v>
      </c>
      <c r="G1582" s="6" t="s">
        <v>68</v>
      </c>
      <c r="H1582" s="6" t="s">
        <v>21</v>
      </c>
      <c r="I1582" s="8">
        <v>0.75000000000000011</v>
      </c>
      <c r="J1582" s="9">
        <v>4250</v>
      </c>
      <c r="K1582" s="10">
        <f t="shared" si="12"/>
        <v>3187.5000000000005</v>
      </c>
      <c r="L1582" s="10">
        <f t="shared" si="13"/>
        <v>1275.0000000000002</v>
      </c>
      <c r="M1582" s="11">
        <v>0.4</v>
      </c>
      <c r="O1582" s="16"/>
      <c r="P1582" s="17"/>
      <c r="Q1582" s="12"/>
      <c r="R1582" s="13"/>
    </row>
    <row r="1583" spans="1:18" ht="15.75" customHeight="1" x14ac:dyDescent="0.35">
      <c r="A1583" s="1"/>
      <c r="B1583" s="6" t="s">
        <v>27</v>
      </c>
      <c r="C1583" s="6">
        <v>1128299</v>
      </c>
      <c r="D1583" s="7">
        <v>44524</v>
      </c>
      <c r="E1583" s="6" t="s">
        <v>28</v>
      </c>
      <c r="F1583" s="6" t="s">
        <v>67</v>
      </c>
      <c r="G1583" s="6" t="s">
        <v>68</v>
      </c>
      <c r="H1583" s="6" t="s">
        <v>22</v>
      </c>
      <c r="I1583" s="8">
        <v>0.80000000000000016</v>
      </c>
      <c r="J1583" s="9">
        <v>5500</v>
      </c>
      <c r="K1583" s="10">
        <f t="shared" si="12"/>
        <v>4400.0000000000009</v>
      </c>
      <c r="L1583" s="10">
        <f t="shared" si="13"/>
        <v>1320.0000000000002</v>
      </c>
      <c r="M1583" s="11">
        <v>0.3</v>
      </c>
      <c r="O1583" s="16"/>
      <c r="P1583" s="17"/>
      <c r="Q1583" s="12"/>
      <c r="R1583" s="13"/>
    </row>
    <row r="1584" spans="1:18" ht="15.75" customHeight="1" x14ac:dyDescent="0.35">
      <c r="A1584" s="1"/>
      <c r="B1584" s="6" t="s">
        <v>27</v>
      </c>
      <c r="C1584" s="6">
        <v>1128299</v>
      </c>
      <c r="D1584" s="7">
        <v>44553</v>
      </c>
      <c r="E1584" s="6" t="s">
        <v>28</v>
      </c>
      <c r="F1584" s="6" t="s">
        <v>67</v>
      </c>
      <c r="G1584" s="6" t="s">
        <v>68</v>
      </c>
      <c r="H1584" s="6" t="s">
        <v>17</v>
      </c>
      <c r="I1584" s="8">
        <v>0.65000000000000013</v>
      </c>
      <c r="J1584" s="9">
        <v>7500</v>
      </c>
      <c r="K1584" s="10">
        <f t="shared" si="12"/>
        <v>4875.0000000000009</v>
      </c>
      <c r="L1584" s="10">
        <f t="shared" si="13"/>
        <v>1706.2500000000002</v>
      </c>
      <c r="M1584" s="11">
        <v>0.35</v>
      </c>
      <c r="O1584" s="16"/>
      <c r="P1584" s="17"/>
      <c r="Q1584" s="12"/>
      <c r="R1584" s="13"/>
    </row>
    <row r="1585" spans="1:18" ht="15.75" customHeight="1" x14ac:dyDescent="0.35">
      <c r="A1585" s="1"/>
      <c r="B1585" s="6" t="s">
        <v>27</v>
      </c>
      <c r="C1585" s="6">
        <v>1128299</v>
      </c>
      <c r="D1585" s="7">
        <v>44553</v>
      </c>
      <c r="E1585" s="6" t="s">
        <v>28</v>
      </c>
      <c r="F1585" s="6" t="s">
        <v>67</v>
      </c>
      <c r="G1585" s="6" t="s">
        <v>68</v>
      </c>
      <c r="H1585" s="6" t="s">
        <v>18</v>
      </c>
      <c r="I1585" s="8">
        <v>0.75000000000000022</v>
      </c>
      <c r="J1585" s="9">
        <v>7500</v>
      </c>
      <c r="K1585" s="10">
        <f t="shared" si="12"/>
        <v>5625.0000000000018</v>
      </c>
      <c r="L1585" s="10">
        <f t="shared" si="13"/>
        <v>1968.7500000000005</v>
      </c>
      <c r="M1585" s="11">
        <v>0.35</v>
      </c>
      <c r="O1585" s="16"/>
      <c r="P1585" s="17"/>
      <c r="Q1585" s="12"/>
      <c r="R1585" s="13"/>
    </row>
    <row r="1586" spans="1:18" ht="15.75" customHeight="1" x14ac:dyDescent="0.35">
      <c r="A1586" s="1"/>
      <c r="B1586" s="6" t="s">
        <v>27</v>
      </c>
      <c r="C1586" s="6">
        <v>1128299</v>
      </c>
      <c r="D1586" s="7">
        <v>44553</v>
      </c>
      <c r="E1586" s="6" t="s">
        <v>28</v>
      </c>
      <c r="F1586" s="6" t="s">
        <v>67</v>
      </c>
      <c r="G1586" s="6" t="s">
        <v>68</v>
      </c>
      <c r="H1586" s="6" t="s">
        <v>19</v>
      </c>
      <c r="I1586" s="8">
        <v>0.70000000000000018</v>
      </c>
      <c r="J1586" s="9">
        <v>5500</v>
      </c>
      <c r="K1586" s="10">
        <f t="shared" si="12"/>
        <v>3850.0000000000009</v>
      </c>
      <c r="L1586" s="10">
        <f t="shared" si="13"/>
        <v>1347.5000000000002</v>
      </c>
      <c r="M1586" s="11">
        <v>0.35</v>
      </c>
      <c r="O1586" s="16"/>
      <c r="P1586" s="17"/>
      <c r="Q1586" s="12"/>
      <c r="R1586" s="13"/>
    </row>
    <row r="1587" spans="1:18" ht="15.75" customHeight="1" x14ac:dyDescent="0.35">
      <c r="A1587" s="1"/>
      <c r="B1587" s="6" t="s">
        <v>27</v>
      </c>
      <c r="C1587" s="6">
        <v>1128299</v>
      </c>
      <c r="D1587" s="7">
        <v>44553</v>
      </c>
      <c r="E1587" s="6" t="s">
        <v>28</v>
      </c>
      <c r="F1587" s="6" t="s">
        <v>67</v>
      </c>
      <c r="G1587" s="6" t="s">
        <v>68</v>
      </c>
      <c r="H1587" s="6" t="s">
        <v>20</v>
      </c>
      <c r="I1587" s="8">
        <v>0.70000000000000018</v>
      </c>
      <c r="J1587" s="9">
        <v>5500</v>
      </c>
      <c r="K1587" s="10">
        <f t="shared" si="12"/>
        <v>3850.0000000000009</v>
      </c>
      <c r="L1587" s="10">
        <f t="shared" si="13"/>
        <v>1347.5000000000002</v>
      </c>
      <c r="M1587" s="11">
        <v>0.35</v>
      </c>
      <c r="O1587" s="16"/>
      <c r="P1587" s="17"/>
      <c r="Q1587" s="12"/>
      <c r="R1587" s="13"/>
    </row>
    <row r="1588" spans="1:18" ht="15.75" customHeight="1" x14ac:dyDescent="0.35">
      <c r="A1588" s="1"/>
      <c r="B1588" s="6" t="s">
        <v>27</v>
      </c>
      <c r="C1588" s="6">
        <v>1128299</v>
      </c>
      <c r="D1588" s="7">
        <v>44553</v>
      </c>
      <c r="E1588" s="6" t="s">
        <v>28</v>
      </c>
      <c r="F1588" s="6" t="s">
        <v>67</v>
      </c>
      <c r="G1588" s="6" t="s">
        <v>68</v>
      </c>
      <c r="H1588" s="6" t="s">
        <v>21</v>
      </c>
      <c r="I1588" s="8">
        <v>0.80000000000000016</v>
      </c>
      <c r="J1588" s="9">
        <v>4750</v>
      </c>
      <c r="K1588" s="10">
        <f t="shared" si="12"/>
        <v>3800.0000000000009</v>
      </c>
      <c r="L1588" s="10">
        <f t="shared" si="13"/>
        <v>1520.0000000000005</v>
      </c>
      <c r="M1588" s="11">
        <v>0.4</v>
      </c>
      <c r="O1588" s="16"/>
      <c r="P1588" s="17"/>
      <c r="Q1588" s="12"/>
      <c r="R1588" s="13"/>
    </row>
    <row r="1589" spans="1:18" ht="15.75" customHeight="1" x14ac:dyDescent="0.35">
      <c r="A1589" s="1"/>
      <c r="B1589" s="6" t="s">
        <v>27</v>
      </c>
      <c r="C1589" s="6">
        <v>1128299</v>
      </c>
      <c r="D1589" s="7">
        <v>44553</v>
      </c>
      <c r="E1589" s="6" t="s">
        <v>28</v>
      </c>
      <c r="F1589" s="6" t="s">
        <v>67</v>
      </c>
      <c r="G1589" s="6" t="s">
        <v>68</v>
      </c>
      <c r="H1589" s="6" t="s">
        <v>22</v>
      </c>
      <c r="I1589" s="8">
        <v>0.8500000000000002</v>
      </c>
      <c r="J1589" s="9">
        <v>5750</v>
      </c>
      <c r="K1589" s="10">
        <f t="shared" si="12"/>
        <v>4887.5000000000009</v>
      </c>
      <c r="L1589" s="10">
        <f t="shared" si="13"/>
        <v>1466.2500000000002</v>
      </c>
      <c r="M1589" s="11">
        <v>0.3</v>
      </c>
      <c r="O1589" s="16"/>
      <c r="P1589" s="17"/>
      <c r="Q1589" s="12"/>
      <c r="R1589" s="13"/>
    </row>
    <row r="1590" spans="1:18" ht="15.75" customHeight="1" x14ac:dyDescent="0.35">
      <c r="A1590" s="1" t="s">
        <v>39</v>
      </c>
      <c r="B1590" s="6" t="s">
        <v>14</v>
      </c>
      <c r="C1590" s="6">
        <v>1185732</v>
      </c>
      <c r="D1590" s="7">
        <v>44215</v>
      </c>
      <c r="E1590" s="6" t="s">
        <v>46</v>
      </c>
      <c r="F1590" s="6" t="s">
        <v>69</v>
      </c>
      <c r="G1590" s="6" t="s">
        <v>70</v>
      </c>
      <c r="H1590" s="6" t="s">
        <v>17</v>
      </c>
      <c r="I1590" s="8">
        <v>0.35</v>
      </c>
      <c r="J1590" s="9">
        <v>7500</v>
      </c>
      <c r="K1590" s="10">
        <f t="shared" si="12"/>
        <v>2625</v>
      </c>
      <c r="L1590" s="10">
        <f t="shared" si="13"/>
        <v>1312.5</v>
      </c>
      <c r="M1590" s="11">
        <v>0.5</v>
      </c>
      <c r="O1590" s="16"/>
      <c r="P1590" s="17"/>
      <c r="Q1590" s="12"/>
      <c r="R1590" s="13"/>
    </row>
    <row r="1591" spans="1:18" ht="15.75" customHeight="1" x14ac:dyDescent="0.35">
      <c r="A1591" s="1"/>
      <c r="B1591" s="6" t="s">
        <v>14</v>
      </c>
      <c r="C1591" s="6">
        <v>1185732</v>
      </c>
      <c r="D1591" s="7">
        <v>44215</v>
      </c>
      <c r="E1591" s="6" t="s">
        <v>46</v>
      </c>
      <c r="F1591" s="6" t="s">
        <v>69</v>
      </c>
      <c r="G1591" s="6" t="s">
        <v>70</v>
      </c>
      <c r="H1591" s="6" t="s">
        <v>18</v>
      </c>
      <c r="I1591" s="8">
        <v>0.35</v>
      </c>
      <c r="J1591" s="9">
        <v>5500</v>
      </c>
      <c r="K1591" s="10">
        <f t="shared" si="12"/>
        <v>1924.9999999999998</v>
      </c>
      <c r="L1591" s="10">
        <f t="shared" si="13"/>
        <v>769.99999999999989</v>
      </c>
      <c r="M1591" s="11">
        <v>0.39999999999999997</v>
      </c>
      <c r="O1591" s="16"/>
      <c r="P1591" s="17"/>
      <c r="Q1591" s="12"/>
      <c r="R1591" s="13"/>
    </row>
    <row r="1592" spans="1:18" ht="15.75" customHeight="1" x14ac:dyDescent="0.35">
      <c r="A1592" s="1"/>
      <c r="B1592" s="6" t="s">
        <v>14</v>
      </c>
      <c r="C1592" s="6">
        <v>1185732</v>
      </c>
      <c r="D1592" s="7">
        <v>44215</v>
      </c>
      <c r="E1592" s="6" t="s">
        <v>46</v>
      </c>
      <c r="F1592" s="6" t="s">
        <v>69</v>
      </c>
      <c r="G1592" s="6" t="s">
        <v>70</v>
      </c>
      <c r="H1592" s="6" t="s">
        <v>19</v>
      </c>
      <c r="I1592" s="8">
        <v>0.25</v>
      </c>
      <c r="J1592" s="9">
        <v>5500</v>
      </c>
      <c r="K1592" s="10">
        <f t="shared" si="12"/>
        <v>1375</v>
      </c>
      <c r="L1592" s="10">
        <f t="shared" si="13"/>
        <v>412.5</v>
      </c>
      <c r="M1592" s="11">
        <v>0.3</v>
      </c>
      <c r="O1592" s="16"/>
      <c r="P1592" s="17"/>
      <c r="Q1592" s="12"/>
      <c r="R1592" s="13"/>
    </row>
    <row r="1593" spans="1:18" ht="15.75" customHeight="1" x14ac:dyDescent="0.35">
      <c r="A1593" s="1"/>
      <c r="B1593" s="6" t="s">
        <v>14</v>
      </c>
      <c r="C1593" s="6">
        <v>1185732</v>
      </c>
      <c r="D1593" s="7">
        <v>44215</v>
      </c>
      <c r="E1593" s="6" t="s">
        <v>46</v>
      </c>
      <c r="F1593" s="6" t="s">
        <v>69</v>
      </c>
      <c r="G1593" s="6" t="s">
        <v>70</v>
      </c>
      <c r="H1593" s="6" t="s">
        <v>20</v>
      </c>
      <c r="I1593" s="8">
        <v>0.29999999999999993</v>
      </c>
      <c r="J1593" s="9">
        <v>4000</v>
      </c>
      <c r="K1593" s="10">
        <f t="shared" si="12"/>
        <v>1199.9999999999998</v>
      </c>
      <c r="L1593" s="10">
        <f t="shared" si="13"/>
        <v>419.99999999999989</v>
      </c>
      <c r="M1593" s="11">
        <v>0.35</v>
      </c>
      <c r="O1593" s="16"/>
      <c r="P1593" s="17"/>
      <c r="Q1593" s="12"/>
      <c r="R1593" s="13"/>
    </row>
    <row r="1594" spans="1:18" ht="15.75" customHeight="1" x14ac:dyDescent="0.35">
      <c r="A1594" s="1"/>
      <c r="B1594" s="6" t="s">
        <v>14</v>
      </c>
      <c r="C1594" s="6">
        <v>1185732</v>
      </c>
      <c r="D1594" s="7">
        <v>44215</v>
      </c>
      <c r="E1594" s="6" t="s">
        <v>46</v>
      </c>
      <c r="F1594" s="6" t="s">
        <v>69</v>
      </c>
      <c r="G1594" s="6" t="s">
        <v>70</v>
      </c>
      <c r="H1594" s="6" t="s">
        <v>21</v>
      </c>
      <c r="I1594" s="8">
        <v>0.45000000000000007</v>
      </c>
      <c r="J1594" s="9">
        <v>4500</v>
      </c>
      <c r="K1594" s="10">
        <f t="shared" si="12"/>
        <v>2025.0000000000002</v>
      </c>
      <c r="L1594" s="10">
        <f t="shared" si="13"/>
        <v>810</v>
      </c>
      <c r="M1594" s="11">
        <v>0.39999999999999997</v>
      </c>
      <c r="O1594" s="16"/>
      <c r="P1594" s="17"/>
      <c r="Q1594" s="12"/>
      <c r="R1594" s="13"/>
    </row>
    <row r="1595" spans="1:18" ht="15.75" customHeight="1" x14ac:dyDescent="0.35">
      <c r="A1595" s="1"/>
      <c r="B1595" s="6" t="s">
        <v>14</v>
      </c>
      <c r="C1595" s="6">
        <v>1185732</v>
      </c>
      <c r="D1595" s="7">
        <v>44215</v>
      </c>
      <c r="E1595" s="6" t="s">
        <v>46</v>
      </c>
      <c r="F1595" s="6" t="s">
        <v>69</v>
      </c>
      <c r="G1595" s="6" t="s">
        <v>70</v>
      </c>
      <c r="H1595" s="6" t="s">
        <v>22</v>
      </c>
      <c r="I1595" s="8">
        <v>0.35</v>
      </c>
      <c r="J1595" s="9">
        <v>5500</v>
      </c>
      <c r="K1595" s="10">
        <f t="shared" si="12"/>
        <v>1924.9999999999998</v>
      </c>
      <c r="L1595" s="10">
        <f t="shared" si="13"/>
        <v>1058.75</v>
      </c>
      <c r="M1595" s="11">
        <v>0.55000000000000004</v>
      </c>
      <c r="O1595" s="16"/>
      <c r="P1595" s="17"/>
      <c r="Q1595" s="12"/>
      <c r="R1595" s="13"/>
    </row>
    <row r="1596" spans="1:18" ht="15.75" customHeight="1" x14ac:dyDescent="0.35">
      <c r="A1596" s="1"/>
      <c r="B1596" s="6" t="s">
        <v>14</v>
      </c>
      <c r="C1596" s="6">
        <v>1185732</v>
      </c>
      <c r="D1596" s="7">
        <v>44244</v>
      </c>
      <c r="E1596" s="6" t="s">
        <v>46</v>
      </c>
      <c r="F1596" s="6" t="s">
        <v>69</v>
      </c>
      <c r="G1596" s="6" t="s">
        <v>70</v>
      </c>
      <c r="H1596" s="6" t="s">
        <v>17</v>
      </c>
      <c r="I1596" s="8">
        <v>0.35</v>
      </c>
      <c r="J1596" s="9">
        <v>8000</v>
      </c>
      <c r="K1596" s="10">
        <f t="shared" si="12"/>
        <v>2800</v>
      </c>
      <c r="L1596" s="10">
        <f t="shared" si="13"/>
        <v>1400</v>
      </c>
      <c r="M1596" s="11">
        <v>0.5</v>
      </c>
      <c r="O1596" s="16"/>
      <c r="P1596" s="17"/>
      <c r="Q1596" s="12"/>
      <c r="R1596" s="13"/>
    </row>
    <row r="1597" spans="1:18" ht="15.75" customHeight="1" x14ac:dyDescent="0.35">
      <c r="A1597" s="1"/>
      <c r="B1597" s="6" t="s">
        <v>14</v>
      </c>
      <c r="C1597" s="6">
        <v>1185732</v>
      </c>
      <c r="D1597" s="7">
        <v>44244</v>
      </c>
      <c r="E1597" s="6" t="s">
        <v>46</v>
      </c>
      <c r="F1597" s="6" t="s">
        <v>69</v>
      </c>
      <c r="G1597" s="6" t="s">
        <v>70</v>
      </c>
      <c r="H1597" s="6" t="s">
        <v>18</v>
      </c>
      <c r="I1597" s="8">
        <v>0.35</v>
      </c>
      <c r="J1597" s="9">
        <v>4500</v>
      </c>
      <c r="K1597" s="10">
        <f t="shared" si="12"/>
        <v>1575</v>
      </c>
      <c r="L1597" s="10">
        <f t="shared" si="13"/>
        <v>630</v>
      </c>
      <c r="M1597" s="11">
        <v>0.39999999999999997</v>
      </c>
      <c r="O1597" s="16"/>
      <c r="P1597" s="17"/>
      <c r="Q1597" s="12"/>
      <c r="R1597" s="13"/>
    </row>
    <row r="1598" spans="1:18" ht="15.75" customHeight="1" x14ac:dyDescent="0.35">
      <c r="A1598" s="1"/>
      <c r="B1598" s="6" t="s">
        <v>14</v>
      </c>
      <c r="C1598" s="6">
        <v>1185732</v>
      </c>
      <c r="D1598" s="7">
        <v>44244</v>
      </c>
      <c r="E1598" s="6" t="s">
        <v>46</v>
      </c>
      <c r="F1598" s="6" t="s">
        <v>69</v>
      </c>
      <c r="G1598" s="6" t="s">
        <v>70</v>
      </c>
      <c r="H1598" s="6" t="s">
        <v>19</v>
      </c>
      <c r="I1598" s="8">
        <v>0.25</v>
      </c>
      <c r="J1598" s="9">
        <v>5000</v>
      </c>
      <c r="K1598" s="10">
        <f t="shared" si="12"/>
        <v>1250</v>
      </c>
      <c r="L1598" s="10">
        <f t="shared" si="13"/>
        <v>375</v>
      </c>
      <c r="M1598" s="11">
        <v>0.3</v>
      </c>
      <c r="O1598" s="16"/>
      <c r="P1598" s="17"/>
      <c r="Q1598" s="12"/>
      <c r="R1598" s="13"/>
    </row>
    <row r="1599" spans="1:18" ht="15.75" customHeight="1" x14ac:dyDescent="0.35">
      <c r="A1599" s="1"/>
      <c r="B1599" s="6" t="s">
        <v>14</v>
      </c>
      <c r="C1599" s="6">
        <v>1185732</v>
      </c>
      <c r="D1599" s="7">
        <v>44244</v>
      </c>
      <c r="E1599" s="6" t="s">
        <v>46</v>
      </c>
      <c r="F1599" s="6" t="s">
        <v>69</v>
      </c>
      <c r="G1599" s="6" t="s">
        <v>70</v>
      </c>
      <c r="H1599" s="6" t="s">
        <v>20</v>
      </c>
      <c r="I1599" s="8">
        <v>0.29999999999999993</v>
      </c>
      <c r="J1599" s="9">
        <v>3750</v>
      </c>
      <c r="K1599" s="10">
        <f t="shared" si="12"/>
        <v>1124.9999999999998</v>
      </c>
      <c r="L1599" s="10">
        <f t="shared" si="13"/>
        <v>393.74999999999989</v>
      </c>
      <c r="M1599" s="11">
        <v>0.35</v>
      </c>
      <c r="O1599" s="16"/>
      <c r="P1599" s="17"/>
      <c r="Q1599" s="12"/>
      <c r="R1599" s="13"/>
    </row>
    <row r="1600" spans="1:18" ht="15.75" customHeight="1" x14ac:dyDescent="0.35">
      <c r="A1600" s="1"/>
      <c r="B1600" s="6" t="s">
        <v>14</v>
      </c>
      <c r="C1600" s="6">
        <v>1185732</v>
      </c>
      <c r="D1600" s="7">
        <v>44244</v>
      </c>
      <c r="E1600" s="6" t="s">
        <v>46</v>
      </c>
      <c r="F1600" s="6" t="s">
        <v>69</v>
      </c>
      <c r="G1600" s="6" t="s">
        <v>70</v>
      </c>
      <c r="H1600" s="6" t="s">
        <v>21</v>
      </c>
      <c r="I1600" s="8">
        <v>0.45000000000000007</v>
      </c>
      <c r="J1600" s="9">
        <v>4500</v>
      </c>
      <c r="K1600" s="10">
        <f t="shared" si="12"/>
        <v>2025.0000000000002</v>
      </c>
      <c r="L1600" s="10">
        <f t="shared" si="13"/>
        <v>810</v>
      </c>
      <c r="M1600" s="11">
        <v>0.39999999999999997</v>
      </c>
      <c r="O1600" s="16"/>
      <c r="P1600" s="17"/>
      <c r="Q1600" s="12"/>
      <c r="R1600" s="13"/>
    </row>
    <row r="1601" spans="1:18" ht="15.75" customHeight="1" x14ac:dyDescent="0.35">
      <c r="A1601" s="1"/>
      <c r="B1601" s="6" t="s">
        <v>14</v>
      </c>
      <c r="C1601" s="6">
        <v>1185732</v>
      </c>
      <c r="D1601" s="7">
        <v>44244</v>
      </c>
      <c r="E1601" s="6" t="s">
        <v>46</v>
      </c>
      <c r="F1601" s="6" t="s">
        <v>69</v>
      </c>
      <c r="G1601" s="6" t="s">
        <v>70</v>
      </c>
      <c r="H1601" s="6" t="s">
        <v>22</v>
      </c>
      <c r="I1601" s="8">
        <v>0.35</v>
      </c>
      <c r="J1601" s="9">
        <v>5500</v>
      </c>
      <c r="K1601" s="10">
        <f t="shared" si="12"/>
        <v>1924.9999999999998</v>
      </c>
      <c r="L1601" s="10">
        <f t="shared" si="13"/>
        <v>1058.75</v>
      </c>
      <c r="M1601" s="11">
        <v>0.55000000000000004</v>
      </c>
      <c r="O1601" s="16"/>
      <c r="P1601" s="17"/>
      <c r="Q1601" s="12"/>
      <c r="R1601" s="13"/>
    </row>
    <row r="1602" spans="1:18" ht="15.75" customHeight="1" x14ac:dyDescent="0.35">
      <c r="A1602" s="1"/>
      <c r="B1602" s="6" t="s">
        <v>14</v>
      </c>
      <c r="C1602" s="6">
        <v>1185732</v>
      </c>
      <c r="D1602" s="7">
        <v>44270</v>
      </c>
      <c r="E1602" s="6" t="s">
        <v>46</v>
      </c>
      <c r="F1602" s="6" t="s">
        <v>69</v>
      </c>
      <c r="G1602" s="6" t="s">
        <v>70</v>
      </c>
      <c r="H1602" s="6" t="s">
        <v>17</v>
      </c>
      <c r="I1602" s="8">
        <v>0.35</v>
      </c>
      <c r="J1602" s="9">
        <v>7700</v>
      </c>
      <c r="K1602" s="10">
        <f t="shared" si="12"/>
        <v>2695</v>
      </c>
      <c r="L1602" s="10">
        <f t="shared" si="13"/>
        <v>1347.5</v>
      </c>
      <c r="M1602" s="11">
        <v>0.5</v>
      </c>
      <c r="O1602" s="16"/>
      <c r="P1602" s="17"/>
      <c r="Q1602" s="12"/>
      <c r="R1602" s="13"/>
    </row>
    <row r="1603" spans="1:18" ht="15.75" customHeight="1" x14ac:dyDescent="0.35">
      <c r="A1603" s="1"/>
      <c r="B1603" s="6" t="s">
        <v>14</v>
      </c>
      <c r="C1603" s="6">
        <v>1185732</v>
      </c>
      <c r="D1603" s="7">
        <v>44270</v>
      </c>
      <c r="E1603" s="6" t="s">
        <v>46</v>
      </c>
      <c r="F1603" s="6" t="s">
        <v>69</v>
      </c>
      <c r="G1603" s="6" t="s">
        <v>70</v>
      </c>
      <c r="H1603" s="6" t="s">
        <v>18</v>
      </c>
      <c r="I1603" s="8">
        <v>0.35</v>
      </c>
      <c r="J1603" s="9">
        <v>4500</v>
      </c>
      <c r="K1603" s="10">
        <f t="shared" si="12"/>
        <v>1575</v>
      </c>
      <c r="L1603" s="10">
        <f t="shared" si="13"/>
        <v>630</v>
      </c>
      <c r="M1603" s="11">
        <v>0.39999999999999997</v>
      </c>
      <c r="O1603" s="16"/>
      <c r="P1603" s="17"/>
      <c r="Q1603" s="12"/>
      <c r="R1603" s="13"/>
    </row>
    <row r="1604" spans="1:18" ht="15.75" customHeight="1" x14ac:dyDescent="0.35">
      <c r="A1604" s="1"/>
      <c r="B1604" s="6" t="s">
        <v>14</v>
      </c>
      <c r="C1604" s="6">
        <v>1185732</v>
      </c>
      <c r="D1604" s="7">
        <v>44270</v>
      </c>
      <c r="E1604" s="6" t="s">
        <v>46</v>
      </c>
      <c r="F1604" s="6" t="s">
        <v>69</v>
      </c>
      <c r="G1604" s="6" t="s">
        <v>70</v>
      </c>
      <c r="H1604" s="6" t="s">
        <v>19</v>
      </c>
      <c r="I1604" s="8">
        <v>0.25</v>
      </c>
      <c r="J1604" s="9">
        <v>4750</v>
      </c>
      <c r="K1604" s="10">
        <f t="shared" si="12"/>
        <v>1187.5</v>
      </c>
      <c r="L1604" s="10">
        <f t="shared" si="13"/>
        <v>356.25</v>
      </c>
      <c r="M1604" s="11">
        <v>0.3</v>
      </c>
      <c r="O1604" s="16"/>
      <c r="P1604" s="17"/>
      <c r="Q1604" s="12"/>
      <c r="R1604" s="13"/>
    </row>
    <row r="1605" spans="1:18" ht="15.75" customHeight="1" x14ac:dyDescent="0.35">
      <c r="A1605" s="1"/>
      <c r="B1605" s="6" t="s">
        <v>14</v>
      </c>
      <c r="C1605" s="6">
        <v>1185732</v>
      </c>
      <c r="D1605" s="7">
        <v>44270</v>
      </c>
      <c r="E1605" s="6" t="s">
        <v>46</v>
      </c>
      <c r="F1605" s="6" t="s">
        <v>69</v>
      </c>
      <c r="G1605" s="6" t="s">
        <v>70</v>
      </c>
      <c r="H1605" s="6" t="s">
        <v>20</v>
      </c>
      <c r="I1605" s="8">
        <v>0.29999999999999993</v>
      </c>
      <c r="J1605" s="9">
        <v>3250</v>
      </c>
      <c r="K1605" s="10">
        <f t="shared" si="12"/>
        <v>974.99999999999977</v>
      </c>
      <c r="L1605" s="10">
        <f t="shared" si="13"/>
        <v>341.24999999999989</v>
      </c>
      <c r="M1605" s="11">
        <v>0.35</v>
      </c>
      <c r="O1605" s="16"/>
      <c r="P1605" s="17"/>
      <c r="Q1605" s="12"/>
      <c r="R1605" s="13"/>
    </row>
    <row r="1606" spans="1:18" ht="15.75" customHeight="1" x14ac:dyDescent="0.35">
      <c r="A1606" s="1"/>
      <c r="B1606" s="6" t="s">
        <v>14</v>
      </c>
      <c r="C1606" s="6">
        <v>1185732</v>
      </c>
      <c r="D1606" s="7">
        <v>44270</v>
      </c>
      <c r="E1606" s="6" t="s">
        <v>46</v>
      </c>
      <c r="F1606" s="6" t="s">
        <v>69</v>
      </c>
      <c r="G1606" s="6" t="s">
        <v>70</v>
      </c>
      <c r="H1606" s="6" t="s">
        <v>21</v>
      </c>
      <c r="I1606" s="8">
        <v>0.45000000000000007</v>
      </c>
      <c r="J1606" s="9">
        <v>3750</v>
      </c>
      <c r="K1606" s="10">
        <f t="shared" si="12"/>
        <v>1687.5000000000002</v>
      </c>
      <c r="L1606" s="10">
        <f t="shared" si="13"/>
        <v>675</v>
      </c>
      <c r="M1606" s="11">
        <v>0.39999999999999997</v>
      </c>
      <c r="O1606" s="16"/>
      <c r="P1606" s="17"/>
      <c r="Q1606" s="12"/>
      <c r="R1606" s="13"/>
    </row>
    <row r="1607" spans="1:18" ht="15.75" customHeight="1" x14ac:dyDescent="0.35">
      <c r="A1607" s="1"/>
      <c r="B1607" s="6" t="s">
        <v>14</v>
      </c>
      <c r="C1607" s="6">
        <v>1185732</v>
      </c>
      <c r="D1607" s="7">
        <v>44270</v>
      </c>
      <c r="E1607" s="6" t="s">
        <v>46</v>
      </c>
      <c r="F1607" s="6" t="s">
        <v>69</v>
      </c>
      <c r="G1607" s="6" t="s">
        <v>70</v>
      </c>
      <c r="H1607" s="6" t="s">
        <v>22</v>
      </c>
      <c r="I1607" s="8">
        <v>0.35</v>
      </c>
      <c r="J1607" s="9">
        <v>4750</v>
      </c>
      <c r="K1607" s="10">
        <f t="shared" si="12"/>
        <v>1662.5</v>
      </c>
      <c r="L1607" s="10">
        <f t="shared" si="13"/>
        <v>914.37500000000011</v>
      </c>
      <c r="M1607" s="11">
        <v>0.55000000000000004</v>
      </c>
      <c r="O1607" s="16"/>
      <c r="P1607" s="17"/>
      <c r="Q1607" s="12"/>
      <c r="R1607" s="13"/>
    </row>
    <row r="1608" spans="1:18" ht="15.75" customHeight="1" x14ac:dyDescent="0.35">
      <c r="A1608" s="1"/>
      <c r="B1608" s="6" t="s">
        <v>14</v>
      </c>
      <c r="C1608" s="6">
        <v>1185732</v>
      </c>
      <c r="D1608" s="7">
        <v>44302</v>
      </c>
      <c r="E1608" s="6" t="s">
        <v>46</v>
      </c>
      <c r="F1608" s="6" t="s">
        <v>69</v>
      </c>
      <c r="G1608" s="6" t="s">
        <v>70</v>
      </c>
      <c r="H1608" s="6" t="s">
        <v>17</v>
      </c>
      <c r="I1608" s="8">
        <v>0.35</v>
      </c>
      <c r="J1608" s="9">
        <v>7250</v>
      </c>
      <c r="K1608" s="10">
        <f t="shared" si="12"/>
        <v>2537.5</v>
      </c>
      <c r="L1608" s="10">
        <f t="shared" si="13"/>
        <v>1268.75</v>
      </c>
      <c r="M1608" s="11">
        <v>0.5</v>
      </c>
      <c r="O1608" s="16"/>
      <c r="P1608" s="17"/>
      <c r="Q1608" s="12"/>
      <c r="R1608" s="13"/>
    </row>
    <row r="1609" spans="1:18" ht="15.75" customHeight="1" x14ac:dyDescent="0.35">
      <c r="A1609" s="1"/>
      <c r="B1609" s="6" t="s">
        <v>14</v>
      </c>
      <c r="C1609" s="6">
        <v>1185732</v>
      </c>
      <c r="D1609" s="7">
        <v>44302</v>
      </c>
      <c r="E1609" s="6" t="s">
        <v>46</v>
      </c>
      <c r="F1609" s="6" t="s">
        <v>69</v>
      </c>
      <c r="G1609" s="6" t="s">
        <v>70</v>
      </c>
      <c r="H1609" s="6" t="s">
        <v>18</v>
      </c>
      <c r="I1609" s="8">
        <v>0.4</v>
      </c>
      <c r="J1609" s="9">
        <v>4250</v>
      </c>
      <c r="K1609" s="10">
        <f t="shared" si="12"/>
        <v>1700</v>
      </c>
      <c r="L1609" s="10">
        <f t="shared" si="13"/>
        <v>680</v>
      </c>
      <c r="M1609" s="11">
        <v>0.39999999999999997</v>
      </c>
      <c r="O1609" s="16"/>
      <c r="P1609" s="17"/>
      <c r="Q1609" s="12"/>
      <c r="R1609" s="13"/>
    </row>
    <row r="1610" spans="1:18" ht="15.75" customHeight="1" x14ac:dyDescent="0.35">
      <c r="A1610" s="1"/>
      <c r="B1610" s="6" t="s">
        <v>14</v>
      </c>
      <c r="C1610" s="6">
        <v>1185732</v>
      </c>
      <c r="D1610" s="7">
        <v>44302</v>
      </c>
      <c r="E1610" s="6" t="s">
        <v>46</v>
      </c>
      <c r="F1610" s="6" t="s">
        <v>69</v>
      </c>
      <c r="G1610" s="6" t="s">
        <v>70</v>
      </c>
      <c r="H1610" s="6" t="s">
        <v>19</v>
      </c>
      <c r="I1610" s="8">
        <v>0.30000000000000004</v>
      </c>
      <c r="J1610" s="9">
        <v>4500</v>
      </c>
      <c r="K1610" s="10">
        <f t="shared" si="12"/>
        <v>1350.0000000000002</v>
      </c>
      <c r="L1610" s="10">
        <f t="shared" si="13"/>
        <v>405.00000000000006</v>
      </c>
      <c r="M1610" s="11">
        <v>0.3</v>
      </c>
      <c r="O1610" s="16"/>
      <c r="P1610" s="17"/>
      <c r="Q1610" s="12"/>
      <c r="R1610" s="13"/>
    </row>
    <row r="1611" spans="1:18" ht="15.75" customHeight="1" x14ac:dyDescent="0.35">
      <c r="A1611" s="1"/>
      <c r="B1611" s="6" t="s">
        <v>14</v>
      </c>
      <c r="C1611" s="6">
        <v>1185732</v>
      </c>
      <c r="D1611" s="7">
        <v>44302</v>
      </c>
      <c r="E1611" s="6" t="s">
        <v>46</v>
      </c>
      <c r="F1611" s="6" t="s">
        <v>69</v>
      </c>
      <c r="G1611" s="6" t="s">
        <v>70</v>
      </c>
      <c r="H1611" s="6" t="s">
        <v>20</v>
      </c>
      <c r="I1611" s="8">
        <v>0.35</v>
      </c>
      <c r="J1611" s="9">
        <v>3750</v>
      </c>
      <c r="K1611" s="10">
        <f t="shared" si="12"/>
        <v>1312.5</v>
      </c>
      <c r="L1611" s="10">
        <f t="shared" si="13"/>
        <v>459.37499999999994</v>
      </c>
      <c r="M1611" s="11">
        <v>0.35</v>
      </c>
      <c r="O1611" s="16"/>
      <c r="P1611" s="17"/>
      <c r="Q1611" s="12"/>
      <c r="R1611" s="13"/>
    </row>
    <row r="1612" spans="1:18" ht="15.75" customHeight="1" x14ac:dyDescent="0.35">
      <c r="A1612" s="1"/>
      <c r="B1612" s="6" t="s">
        <v>14</v>
      </c>
      <c r="C1612" s="6">
        <v>1185732</v>
      </c>
      <c r="D1612" s="7">
        <v>44302</v>
      </c>
      <c r="E1612" s="6" t="s">
        <v>46</v>
      </c>
      <c r="F1612" s="6" t="s">
        <v>69</v>
      </c>
      <c r="G1612" s="6" t="s">
        <v>70</v>
      </c>
      <c r="H1612" s="6" t="s">
        <v>21</v>
      </c>
      <c r="I1612" s="8">
        <v>0.5</v>
      </c>
      <c r="J1612" s="9">
        <v>4000</v>
      </c>
      <c r="K1612" s="10">
        <f t="shared" si="12"/>
        <v>2000</v>
      </c>
      <c r="L1612" s="10">
        <f t="shared" si="13"/>
        <v>799.99999999999989</v>
      </c>
      <c r="M1612" s="11">
        <v>0.39999999999999997</v>
      </c>
      <c r="O1612" s="16"/>
      <c r="P1612" s="17"/>
      <c r="Q1612" s="12"/>
      <c r="R1612" s="13"/>
    </row>
    <row r="1613" spans="1:18" ht="15.75" customHeight="1" x14ac:dyDescent="0.35">
      <c r="A1613" s="1"/>
      <c r="B1613" s="6" t="s">
        <v>14</v>
      </c>
      <c r="C1613" s="6">
        <v>1185732</v>
      </c>
      <c r="D1613" s="7">
        <v>44302</v>
      </c>
      <c r="E1613" s="6" t="s">
        <v>46</v>
      </c>
      <c r="F1613" s="6" t="s">
        <v>69</v>
      </c>
      <c r="G1613" s="6" t="s">
        <v>70</v>
      </c>
      <c r="H1613" s="6" t="s">
        <v>22</v>
      </c>
      <c r="I1613" s="8">
        <v>0.4</v>
      </c>
      <c r="J1613" s="9">
        <v>5250</v>
      </c>
      <c r="K1613" s="10">
        <f t="shared" si="12"/>
        <v>2100</v>
      </c>
      <c r="L1613" s="10">
        <f t="shared" si="13"/>
        <v>1155</v>
      </c>
      <c r="M1613" s="11">
        <v>0.55000000000000004</v>
      </c>
      <c r="O1613" s="16"/>
      <c r="P1613" s="17"/>
      <c r="Q1613" s="12"/>
      <c r="R1613" s="13"/>
    </row>
    <row r="1614" spans="1:18" ht="15.75" customHeight="1" x14ac:dyDescent="0.35">
      <c r="A1614" s="1"/>
      <c r="B1614" s="6" t="s">
        <v>14</v>
      </c>
      <c r="C1614" s="6">
        <v>1185732</v>
      </c>
      <c r="D1614" s="7">
        <v>44331</v>
      </c>
      <c r="E1614" s="6" t="s">
        <v>46</v>
      </c>
      <c r="F1614" s="6" t="s">
        <v>69</v>
      </c>
      <c r="G1614" s="6" t="s">
        <v>70</v>
      </c>
      <c r="H1614" s="6" t="s">
        <v>17</v>
      </c>
      <c r="I1614" s="8">
        <v>0.5</v>
      </c>
      <c r="J1614" s="9">
        <v>7950</v>
      </c>
      <c r="K1614" s="10">
        <f t="shared" si="12"/>
        <v>3975</v>
      </c>
      <c r="L1614" s="10">
        <f t="shared" si="13"/>
        <v>1987.5</v>
      </c>
      <c r="M1614" s="11">
        <v>0.5</v>
      </c>
      <c r="O1614" s="16"/>
      <c r="P1614" s="17"/>
      <c r="Q1614" s="12"/>
      <c r="R1614" s="13"/>
    </row>
    <row r="1615" spans="1:18" ht="15.75" customHeight="1" x14ac:dyDescent="0.35">
      <c r="A1615" s="1"/>
      <c r="B1615" s="6" t="s">
        <v>14</v>
      </c>
      <c r="C1615" s="6">
        <v>1185732</v>
      </c>
      <c r="D1615" s="7">
        <v>44331</v>
      </c>
      <c r="E1615" s="6" t="s">
        <v>46</v>
      </c>
      <c r="F1615" s="6" t="s">
        <v>69</v>
      </c>
      <c r="G1615" s="6" t="s">
        <v>70</v>
      </c>
      <c r="H1615" s="6" t="s">
        <v>18</v>
      </c>
      <c r="I1615" s="8">
        <v>0.5</v>
      </c>
      <c r="J1615" s="9">
        <v>5000</v>
      </c>
      <c r="K1615" s="10">
        <f t="shared" si="12"/>
        <v>2500</v>
      </c>
      <c r="L1615" s="10">
        <f t="shared" si="13"/>
        <v>999.99999999999989</v>
      </c>
      <c r="M1615" s="11">
        <v>0.39999999999999997</v>
      </c>
      <c r="O1615" s="16"/>
      <c r="P1615" s="17"/>
      <c r="Q1615" s="12"/>
      <c r="R1615" s="13"/>
    </row>
    <row r="1616" spans="1:18" ht="15.75" customHeight="1" x14ac:dyDescent="0.35">
      <c r="A1616" s="1"/>
      <c r="B1616" s="6" t="s">
        <v>14</v>
      </c>
      <c r="C1616" s="6">
        <v>1185732</v>
      </c>
      <c r="D1616" s="7">
        <v>44331</v>
      </c>
      <c r="E1616" s="6" t="s">
        <v>46</v>
      </c>
      <c r="F1616" s="6" t="s">
        <v>69</v>
      </c>
      <c r="G1616" s="6" t="s">
        <v>70</v>
      </c>
      <c r="H1616" s="6" t="s">
        <v>19</v>
      </c>
      <c r="I1616" s="8">
        <v>0.45</v>
      </c>
      <c r="J1616" s="9">
        <v>4750</v>
      </c>
      <c r="K1616" s="10">
        <f t="shared" si="12"/>
        <v>2137.5</v>
      </c>
      <c r="L1616" s="10">
        <f t="shared" si="13"/>
        <v>641.25</v>
      </c>
      <c r="M1616" s="11">
        <v>0.3</v>
      </c>
      <c r="O1616" s="16"/>
      <c r="P1616" s="17"/>
      <c r="Q1616" s="12"/>
      <c r="R1616" s="13"/>
    </row>
    <row r="1617" spans="1:18" ht="15.75" customHeight="1" x14ac:dyDescent="0.35">
      <c r="A1617" s="1"/>
      <c r="B1617" s="6" t="s">
        <v>14</v>
      </c>
      <c r="C1617" s="6">
        <v>1185732</v>
      </c>
      <c r="D1617" s="7">
        <v>44331</v>
      </c>
      <c r="E1617" s="6" t="s">
        <v>46</v>
      </c>
      <c r="F1617" s="6" t="s">
        <v>69</v>
      </c>
      <c r="G1617" s="6" t="s">
        <v>70</v>
      </c>
      <c r="H1617" s="6" t="s">
        <v>20</v>
      </c>
      <c r="I1617" s="8">
        <v>0.45</v>
      </c>
      <c r="J1617" s="9">
        <v>4500</v>
      </c>
      <c r="K1617" s="10">
        <f t="shared" si="12"/>
        <v>2025</v>
      </c>
      <c r="L1617" s="10">
        <f t="shared" si="13"/>
        <v>708.75</v>
      </c>
      <c r="M1617" s="11">
        <v>0.35</v>
      </c>
      <c r="O1617" s="16"/>
      <c r="P1617" s="17"/>
      <c r="Q1617" s="12"/>
      <c r="R1617" s="13"/>
    </row>
    <row r="1618" spans="1:18" ht="15.75" customHeight="1" x14ac:dyDescent="0.35">
      <c r="A1618" s="1"/>
      <c r="B1618" s="6" t="s">
        <v>14</v>
      </c>
      <c r="C1618" s="6">
        <v>1185732</v>
      </c>
      <c r="D1618" s="7">
        <v>44331</v>
      </c>
      <c r="E1618" s="6" t="s">
        <v>46</v>
      </c>
      <c r="F1618" s="6" t="s">
        <v>69</v>
      </c>
      <c r="G1618" s="6" t="s">
        <v>70</v>
      </c>
      <c r="H1618" s="6" t="s">
        <v>21</v>
      </c>
      <c r="I1618" s="8">
        <v>0.54999999999999993</v>
      </c>
      <c r="J1618" s="9">
        <v>4750</v>
      </c>
      <c r="K1618" s="10">
        <f t="shared" si="12"/>
        <v>2612.4999999999995</v>
      </c>
      <c r="L1618" s="10">
        <f t="shared" si="13"/>
        <v>1044.9999999999998</v>
      </c>
      <c r="M1618" s="11">
        <v>0.39999999999999997</v>
      </c>
      <c r="O1618" s="16"/>
      <c r="P1618" s="17"/>
      <c r="Q1618" s="12"/>
      <c r="R1618" s="13"/>
    </row>
    <row r="1619" spans="1:18" ht="15.75" customHeight="1" x14ac:dyDescent="0.35">
      <c r="A1619" s="1"/>
      <c r="B1619" s="6" t="s">
        <v>14</v>
      </c>
      <c r="C1619" s="6">
        <v>1185732</v>
      </c>
      <c r="D1619" s="7">
        <v>44331</v>
      </c>
      <c r="E1619" s="6" t="s">
        <v>46</v>
      </c>
      <c r="F1619" s="6" t="s">
        <v>69</v>
      </c>
      <c r="G1619" s="6" t="s">
        <v>70</v>
      </c>
      <c r="H1619" s="6" t="s">
        <v>22</v>
      </c>
      <c r="I1619" s="8">
        <v>0.6</v>
      </c>
      <c r="J1619" s="9">
        <v>5750</v>
      </c>
      <c r="K1619" s="10">
        <f t="shared" si="12"/>
        <v>3450</v>
      </c>
      <c r="L1619" s="10">
        <f t="shared" si="13"/>
        <v>1897.5000000000002</v>
      </c>
      <c r="M1619" s="11">
        <v>0.55000000000000004</v>
      </c>
      <c r="O1619" s="16"/>
      <c r="P1619" s="17"/>
      <c r="Q1619" s="12"/>
      <c r="R1619" s="13"/>
    </row>
    <row r="1620" spans="1:18" ht="15.75" customHeight="1" x14ac:dyDescent="0.35">
      <c r="A1620" s="1"/>
      <c r="B1620" s="6" t="s">
        <v>14</v>
      </c>
      <c r="C1620" s="6">
        <v>1185732</v>
      </c>
      <c r="D1620" s="7">
        <v>44364</v>
      </c>
      <c r="E1620" s="6" t="s">
        <v>46</v>
      </c>
      <c r="F1620" s="6" t="s">
        <v>69</v>
      </c>
      <c r="G1620" s="6" t="s">
        <v>70</v>
      </c>
      <c r="H1620" s="6" t="s">
        <v>17</v>
      </c>
      <c r="I1620" s="8">
        <v>0.54999999999999993</v>
      </c>
      <c r="J1620" s="9">
        <v>8250</v>
      </c>
      <c r="K1620" s="10">
        <f t="shared" si="12"/>
        <v>4537.4999999999991</v>
      </c>
      <c r="L1620" s="10">
        <f t="shared" si="13"/>
        <v>2268.7499999999995</v>
      </c>
      <c r="M1620" s="11">
        <v>0.5</v>
      </c>
      <c r="O1620" s="16"/>
      <c r="P1620" s="17"/>
      <c r="Q1620" s="12"/>
      <c r="R1620" s="13"/>
    </row>
    <row r="1621" spans="1:18" ht="15.75" customHeight="1" x14ac:dyDescent="0.35">
      <c r="A1621" s="1"/>
      <c r="B1621" s="6" t="s">
        <v>14</v>
      </c>
      <c r="C1621" s="6">
        <v>1185732</v>
      </c>
      <c r="D1621" s="7">
        <v>44364</v>
      </c>
      <c r="E1621" s="6" t="s">
        <v>46</v>
      </c>
      <c r="F1621" s="6" t="s">
        <v>69</v>
      </c>
      <c r="G1621" s="6" t="s">
        <v>70</v>
      </c>
      <c r="H1621" s="6" t="s">
        <v>18</v>
      </c>
      <c r="I1621" s="8">
        <v>0.5</v>
      </c>
      <c r="J1621" s="9">
        <v>5750</v>
      </c>
      <c r="K1621" s="10">
        <f t="shared" si="12"/>
        <v>2875</v>
      </c>
      <c r="L1621" s="10">
        <f t="shared" si="13"/>
        <v>1150</v>
      </c>
      <c r="M1621" s="11">
        <v>0.39999999999999997</v>
      </c>
      <c r="O1621" s="16"/>
      <c r="P1621" s="17"/>
      <c r="Q1621" s="12"/>
      <c r="R1621" s="13"/>
    </row>
    <row r="1622" spans="1:18" ht="15.75" customHeight="1" x14ac:dyDescent="0.35">
      <c r="A1622" s="1"/>
      <c r="B1622" s="6" t="s">
        <v>14</v>
      </c>
      <c r="C1622" s="6">
        <v>1185732</v>
      </c>
      <c r="D1622" s="7">
        <v>44364</v>
      </c>
      <c r="E1622" s="6" t="s">
        <v>46</v>
      </c>
      <c r="F1622" s="6" t="s">
        <v>69</v>
      </c>
      <c r="G1622" s="6" t="s">
        <v>70</v>
      </c>
      <c r="H1622" s="6" t="s">
        <v>19</v>
      </c>
      <c r="I1622" s="8">
        <v>0.45</v>
      </c>
      <c r="J1622" s="9">
        <v>5500</v>
      </c>
      <c r="K1622" s="10">
        <f t="shared" si="12"/>
        <v>2475</v>
      </c>
      <c r="L1622" s="10">
        <f t="shared" si="13"/>
        <v>742.5</v>
      </c>
      <c r="M1622" s="11">
        <v>0.3</v>
      </c>
      <c r="O1622" s="16"/>
      <c r="P1622" s="17"/>
      <c r="Q1622" s="12"/>
      <c r="R1622" s="13"/>
    </row>
    <row r="1623" spans="1:18" ht="15.75" customHeight="1" x14ac:dyDescent="0.35">
      <c r="A1623" s="1"/>
      <c r="B1623" s="6" t="s">
        <v>14</v>
      </c>
      <c r="C1623" s="6">
        <v>1185732</v>
      </c>
      <c r="D1623" s="7">
        <v>44364</v>
      </c>
      <c r="E1623" s="6" t="s">
        <v>46</v>
      </c>
      <c r="F1623" s="6" t="s">
        <v>69</v>
      </c>
      <c r="G1623" s="6" t="s">
        <v>70</v>
      </c>
      <c r="H1623" s="6" t="s">
        <v>20</v>
      </c>
      <c r="I1623" s="8">
        <v>0.45</v>
      </c>
      <c r="J1623" s="9">
        <v>5250</v>
      </c>
      <c r="K1623" s="10">
        <f t="shared" si="12"/>
        <v>2362.5</v>
      </c>
      <c r="L1623" s="10">
        <f t="shared" si="13"/>
        <v>826.875</v>
      </c>
      <c r="M1623" s="11">
        <v>0.35</v>
      </c>
      <c r="O1623" s="16"/>
      <c r="P1623" s="17"/>
      <c r="Q1623" s="12"/>
      <c r="R1623" s="13"/>
    </row>
    <row r="1624" spans="1:18" ht="15.75" customHeight="1" x14ac:dyDescent="0.35">
      <c r="A1624" s="1"/>
      <c r="B1624" s="6" t="s">
        <v>14</v>
      </c>
      <c r="C1624" s="6">
        <v>1185732</v>
      </c>
      <c r="D1624" s="7">
        <v>44364</v>
      </c>
      <c r="E1624" s="6" t="s">
        <v>46</v>
      </c>
      <c r="F1624" s="6" t="s">
        <v>69</v>
      </c>
      <c r="G1624" s="6" t="s">
        <v>70</v>
      </c>
      <c r="H1624" s="6" t="s">
        <v>21</v>
      </c>
      <c r="I1624" s="8">
        <v>0.6</v>
      </c>
      <c r="J1624" s="9">
        <v>5250</v>
      </c>
      <c r="K1624" s="10">
        <f t="shared" si="12"/>
        <v>3150</v>
      </c>
      <c r="L1624" s="10">
        <f t="shared" si="13"/>
        <v>1260</v>
      </c>
      <c r="M1624" s="11">
        <v>0.39999999999999997</v>
      </c>
      <c r="O1624" s="16"/>
      <c r="P1624" s="17"/>
      <c r="Q1624" s="12"/>
      <c r="R1624" s="13"/>
    </row>
    <row r="1625" spans="1:18" ht="15.75" customHeight="1" x14ac:dyDescent="0.35">
      <c r="A1625" s="1"/>
      <c r="B1625" s="6" t="s">
        <v>14</v>
      </c>
      <c r="C1625" s="6">
        <v>1185732</v>
      </c>
      <c r="D1625" s="7">
        <v>44364</v>
      </c>
      <c r="E1625" s="6" t="s">
        <v>46</v>
      </c>
      <c r="F1625" s="6" t="s">
        <v>69</v>
      </c>
      <c r="G1625" s="6" t="s">
        <v>70</v>
      </c>
      <c r="H1625" s="6" t="s">
        <v>22</v>
      </c>
      <c r="I1625" s="8">
        <v>0.65</v>
      </c>
      <c r="J1625" s="9">
        <v>6750</v>
      </c>
      <c r="K1625" s="10">
        <f t="shared" si="12"/>
        <v>4387.5</v>
      </c>
      <c r="L1625" s="10">
        <f t="shared" si="13"/>
        <v>2413.125</v>
      </c>
      <c r="M1625" s="11">
        <v>0.55000000000000004</v>
      </c>
      <c r="O1625" s="16"/>
      <c r="P1625" s="17"/>
      <c r="Q1625" s="12"/>
      <c r="R1625" s="13"/>
    </row>
    <row r="1626" spans="1:18" ht="15.75" customHeight="1" x14ac:dyDescent="0.35">
      <c r="A1626" s="1"/>
      <c r="B1626" s="6" t="s">
        <v>14</v>
      </c>
      <c r="C1626" s="6">
        <v>1185732</v>
      </c>
      <c r="D1626" s="7">
        <v>44392</v>
      </c>
      <c r="E1626" s="6" t="s">
        <v>46</v>
      </c>
      <c r="F1626" s="6" t="s">
        <v>69</v>
      </c>
      <c r="G1626" s="6" t="s">
        <v>70</v>
      </c>
      <c r="H1626" s="6" t="s">
        <v>17</v>
      </c>
      <c r="I1626" s="8">
        <v>0.6</v>
      </c>
      <c r="J1626" s="9">
        <v>9000</v>
      </c>
      <c r="K1626" s="10">
        <f t="shared" si="12"/>
        <v>5400</v>
      </c>
      <c r="L1626" s="10">
        <f t="shared" si="13"/>
        <v>2700</v>
      </c>
      <c r="M1626" s="11">
        <v>0.5</v>
      </c>
      <c r="O1626" s="16"/>
      <c r="P1626" s="17"/>
      <c r="Q1626" s="12"/>
      <c r="R1626" s="13"/>
    </row>
    <row r="1627" spans="1:18" ht="15.75" customHeight="1" x14ac:dyDescent="0.35">
      <c r="A1627" s="1"/>
      <c r="B1627" s="6" t="s">
        <v>14</v>
      </c>
      <c r="C1627" s="6">
        <v>1185732</v>
      </c>
      <c r="D1627" s="7">
        <v>44392</v>
      </c>
      <c r="E1627" s="6" t="s">
        <v>46</v>
      </c>
      <c r="F1627" s="6" t="s">
        <v>69</v>
      </c>
      <c r="G1627" s="6" t="s">
        <v>70</v>
      </c>
      <c r="H1627" s="6" t="s">
        <v>18</v>
      </c>
      <c r="I1627" s="8">
        <v>0.55000000000000004</v>
      </c>
      <c r="J1627" s="9">
        <v>6500</v>
      </c>
      <c r="K1627" s="10">
        <f t="shared" si="12"/>
        <v>3575.0000000000005</v>
      </c>
      <c r="L1627" s="10">
        <f t="shared" si="13"/>
        <v>1430</v>
      </c>
      <c r="M1627" s="11">
        <v>0.39999999999999997</v>
      </c>
      <c r="O1627" s="16"/>
      <c r="P1627" s="17"/>
      <c r="Q1627" s="12"/>
      <c r="R1627" s="13"/>
    </row>
    <row r="1628" spans="1:18" ht="15.75" customHeight="1" x14ac:dyDescent="0.35">
      <c r="A1628" s="1"/>
      <c r="B1628" s="6" t="s">
        <v>14</v>
      </c>
      <c r="C1628" s="6">
        <v>1185732</v>
      </c>
      <c r="D1628" s="7">
        <v>44392</v>
      </c>
      <c r="E1628" s="6" t="s">
        <v>46</v>
      </c>
      <c r="F1628" s="6" t="s">
        <v>69</v>
      </c>
      <c r="G1628" s="6" t="s">
        <v>70</v>
      </c>
      <c r="H1628" s="6" t="s">
        <v>19</v>
      </c>
      <c r="I1628" s="8">
        <v>0.5</v>
      </c>
      <c r="J1628" s="9">
        <v>5750</v>
      </c>
      <c r="K1628" s="10">
        <f t="shared" si="12"/>
        <v>2875</v>
      </c>
      <c r="L1628" s="10">
        <f t="shared" si="13"/>
        <v>862.5</v>
      </c>
      <c r="M1628" s="11">
        <v>0.3</v>
      </c>
      <c r="O1628" s="16"/>
      <c r="P1628" s="17"/>
      <c r="Q1628" s="12"/>
      <c r="R1628" s="13"/>
    </row>
    <row r="1629" spans="1:18" ht="15.75" customHeight="1" x14ac:dyDescent="0.35">
      <c r="A1629" s="1"/>
      <c r="B1629" s="6" t="s">
        <v>14</v>
      </c>
      <c r="C1629" s="6">
        <v>1185732</v>
      </c>
      <c r="D1629" s="7">
        <v>44392</v>
      </c>
      <c r="E1629" s="6" t="s">
        <v>46</v>
      </c>
      <c r="F1629" s="6" t="s">
        <v>69</v>
      </c>
      <c r="G1629" s="6" t="s">
        <v>70</v>
      </c>
      <c r="H1629" s="6" t="s">
        <v>20</v>
      </c>
      <c r="I1629" s="8">
        <v>0.5</v>
      </c>
      <c r="J1629" s="9">
        <v>5250</v>
      </c>
      <c r="K1629" s="10">
        <f t="shared" si="12"/>
        <v>2625</v>
      </c>
      <c r="L1629" s="10">
        <f t="shared" si="13"/>
        <v>918.74999999999989</v>
      </c>
      <c r="M1629" s="11">
        <v>0.35</v>
      </c>
      <c r="O1629" s="16"/>
      <c r="P1629" s="17"/>
      <c r="Q1629" s="12"/>
      <c r="R1629" s="13"/>
    </row>
    <row r="1630" spans="1:18" ht="15.75" customHeight="1" x14ac:dyDescent="0.35">
      <c r="A1630" s="1"/>
      <c r="B1630" s="6" t="s">
        <v>14</v>
      </c>
      <c r="C1630" s="6">
        <v>1185732</v>
      </c>
      <c r="D1630" s="7">
        <v>44392</v>
      </c>
      <c r="E1630" s="6" t="s">
        <v>46</v>
      </c>
      <c r="F1630" s="6" t="s">
        <v>69</v>
      </c>
      <c r="G1630" s="6" t="s">
        <v>70</v>
      </c>
      <c r="H1630" s="6" t="s">
        <v>21</v>
      </c>
      <c r="I1630" s="8">
        <v>0.6</v>
      </c>
      <c r="J1630" s="9">
        <v>5500</v>
      </c>
      <c r="K1630" s="10">
        <f t="shared" si="12"/>
        <v>3300</v>
      </c>
      <c r="L1630" s="10">
        <f t="shared" si="13"/>
        <v>1320</v>
      </c>
      <c r="M1630" s="11">
        <v>0.39999999999999997</v>
      </c>
      <c r="O1630" s="16"/>
      <c r="P1630" s="17"/>
      <c r="Q1630" s="12"/>
      <c r="R1630" s="13"/>
    </row>
    <row r="1631" spans="1:18" ht="15.75" customHeight="1" x14ac:dyDescent="0.35">
      <c r="A1631" s="1"/>
      <c r="B1631" s="6" t="s">
        <v>14</v>
      </c>
      <c r="C1631" s="6">
        <v>1185732</v>
      </c>
      <c r="D1631" s="7">
        <v>44392</v>
      </c>
      <c r="E1631" s="6" t="s">
        <v>46</v>
      </c>
      <c r="F1631" s="6" t="s">
        <v>69</v>
      </c>
      <c r="G1631" s="6" t="s">
        <v>70</v>
      </c>
      <c r="H1631" s="6" t="s">
        <v>22</v>
      </c>
      <c r="I1631" s="8">
        <v>0.65</v>
      </c>
      <c r="J1631" s="9">
        <v>7250</v>
      </c>
      <c r="K1631" s="10">
        <f t="shared" si="12"/>
        <v>4712.5</v>
      </c>
      <c r="L1631" s="10">
        <f t="shared" si="13"/>
        <v>2591.875</v>
      </c>
      <c r="M1631" s="11">
        <v>0.55000000000000004</v>
      </c>
      <c r="O1631" s="16"/>
      <c r="P1631" s="17"/>
      <c r="Q1631" s="12"/>
      <c r="R1631" s="13"/>
    </row>
    <row r="1632" spans="1:18" ht="15.75" customHeight="1" x14ac:dyDescent="0.35">
      <c r="A1632" s="1"/>
      <c r="B1632" s="6" t="s">
        <v>14</v>
      </c>
      <c r="C1632" s="6">
        <v>1185732</v>
      </c>
      <c r="D1632" s="7">
        <v>44424</v>
      </c>
      <c r="E1632" s="6" t="s">
        <v>46</v>
      </c>
      <c r="F1632" s="6" t="s">
        <v>69</v>
      </c>
      <c r="G1632" s="6" t="s">
        <v>70</v>
      </c>
      <c r="H1632" s="6" t="s">
        <v>17</v>
      </c>
      <c r="I1632" s="8">
        <v>0.6</v>
      </c>
      <c r="J1632" s="9">
        <v>8750</v>
      </c>
      <c r="K1632" s="10">
        <f t="shared" si="12"/>
        <v>5250</v>
      </c>
      <c r="L1632" s="10">
        <f t="shared" si="13"/>
        <v>2625</v>
      </c>
      <c r="M1632" s="11">
        <v>0.5</v>
      </c>
      <c r="O1632" s="16"/>
      <c r="P1632" s="17"/>
      <c r="Q1632" s="12"/>
      <c r="R1632" s="13"/>
    </row>
    <row r="1633" spans="1:18" ht="15.75" customHeight="1" x14ac:dyDescent="0.35">
      <c r="A1633" s="1"/>
      <c r="B1633" s="6" t="s">
        <v>14</v>
      </c>
      <c r="C1633" s="6">
        <v>1185732</v>
      </c>
      <c r="D1633" s="7">
        <v>44424</v>
      </c>
      <c r="E1633" s="6" t="s">
        <v>46</v>
      </c>
      <c r="F1633" s="6" t="s">
        <v>69</v>
      </c>
      <c r="G1633" s="6" t="s">
        <v>70</v>
      </c>
      <c r="H1633" s="6" t="s">
        <v>18</v>
      </c>
      <c r="I1633" s="8">
        <v>0.55000000000000004</v>
      </c>
      <c r="J1633" s="9">
        <v>6500</v>
      </c>
      <c r="K1633" s="10">
        <f t="shared" si="12"/>
        <v>3575.0000000000005</v>
      </c>
      <c r="L1633" s="10">
        <f t="shared" si="13"/>
        <v>1430</v>
      </c>
      <c r="M1633" s="11">
        <v>0.39999999999999997</v>
      </c>
      <c r="O1633" s="16"/>
      <c r="P1633" s="17"/>
      <c r="Q1633" s="12"/>
      <c r="R1633" s="13"/>
    </row>
    <row r="1634" spans="1:18" ht="15.75" customHeight="1" x14ac:dyDescent="0.35">
      <c r="A1634" s="1"/>
      <c r="B1634" s="6" t="s">
        <v>14</v>
      </c>
      <c r="C1634" s="6">
        <v>1185732</v>
      </c>
      <c r="D1634" s="7">
        <v>44424</v>
      </c>
      <c r="E1634" s="6" t="s">
        <v>46</v>
      </c>
      <c r="F1634" s="6" t="s">
        <v>69</v>
      </c>
      <c r="G1634" s="6" t="s">
        <v>70</v>
      </c>
      <c r="H1634" s="6" t="s">
        <v>19</v>
      </c>
      <c r="I1634" s="8">
        <v>0.45000000000000007</v>
      </c>
      <c r="J1634" s="9">
        <v>5750</v>
      </c>
      <c r="K1634" s="10">
        <f t="shared" si="12"/>
        <v>2587.5000000000005</v>
      </c>
      <c r="L1634" s="10">
        <f t="shared" si="13"/>
        <v>776.25000000000011</v>
      </c>
      <c r="M1634" s="11">
        <v>0.3</v>
      </c>
      <c r="O1634" s="16"/>
      <c r="P1634" s="17"/>
      <c r="Q1634" s="12"/>
      <c r="R1634" s="13"/>
    </row>
    <row r="1635" spans="1:18" ht="15.75" customHeight="1" x14ac:dyDescent="0.35">
      <c r="A1635" s="1"/>
      <c r="B1635" s="6" t="s">
        <v>14</v>
      </c>
      <c r="C1635" s="6">
        <v>1185732</v>
      </c>
      <c r="D1635" s="7">
        <v>44424</v>
      </c>
      <c r="E1635" s="6" t="s">
        <v>46</v>
      </c>
      <c r="F1635" s="6" t="s">
        <v>69</v>
      </c>
      <c r="G1635" s="6" t="s">
        <v>70</v>
      </c>
      <c r="H1635" s="6" t="s">
        <v>20</v>
      </c>
      <c r="I1635" s="8">
        <v>0.35</v>
      </c>
      <c r="J1635" s="9">
        <v>5250</v>
      </c>
      <c r="K1635" s="10">
        <f t="shared" si="12"/>
        <v>1837.4999999999998</v>
      </c>
      <c r="L1635" s="10">
        <f t="shared" si="13"/>
        <v>643.12499999999989</v>
      </c>
      <c r="M1635" s="11">
        <v>0.35</v>
      </c>
      <c r="O1635" s="16"/>
      <c r="P1635" s="17"/>
      <c r="Q1635" s="12"/>
      <c r="R1635" s="13"/>
    </row>
    <row r="1636" spans="1:18" ht="15.75" customHeight="1" x14ac:dyDescent="0.35">
      <c r="A1636" s="1"/>
      <c r="B1636" s="6" t="s">
        <v>14</v>
      </c>
      <c r="C1636" s="6">
        <v>1185732</v>
      </c>
      <c r="D1636" s="7">
        <v>44424</v>
      </c>
      <c r="E1636" s="6" t="s">
        <v>46</v>
      </c>
      <c r="F1636" s="6" t="s">
        <v>69</v>
      </c>
      <c r="G1636" s="6" t="s">
        <v>70</v>
      </c>
      <c r="H1636" s="6" t="s">
        <v>21</v>
      </c>
      <c r="I1636" s="8">
        <v>0.45000000000000007</v>
      </c>
      <c r="J1636" s="9">
        <v>5000</v>
      </c>
      <c r="K1636" s="10">
        <f t="shared" si="12"/>
        <v>2250.0000000000005</v>
      </c>
      <c r="L1636" s="10">
        <f t="shared" si="13"/>
        <v>900.00000000000011</v>
      </c>
      <c r="M1636" s="11">
        <v>0.39999999999999997</v>
      </c>
      <c r="O1636" s="16"/>
      <c r="P1636" s="17"/>
      <c r="Q1636" s="12"/>
      <c r="R1636" s="13"/>
    </row>
    <row r="1637" spans="1:18" ht="15.75" customHeight="1" x14ac:dyDescent="0.35">
      <c r="A1637" s="1"/>
      <c r="B1637" s="6" t="s">
        <v>14</v>
      </c>
      <c r="C1637" s="6">
        <v>1185732</v>
      </c>
      <c r="D1637" s="7">
        <v>44424</v>
      </c>
      <c r="E1637" s="6" t="s">
        <v>46</v>
      </c>
      <c r="F1637" s="6" t="s">
        <v>69</v>
      </c>
      <c r="G1637" s="6" t="s">
        <v>70</v>
      </c>
      <c r="H1637" s="6" t="s">
        <v>22</v>
      </c>
      <c r="I1637" s="8">
        <v>0.50000000000000011</v>
      </c>
      <c r="J1637" s="9">
        <v>6750</v>
      </c>
      <c r="K1637" s="10">
        <f t="shared" si="12"/>
        <v>3375.0000000000009</v>
      </c>
      <c r="L1637" s="10">
        <f t="shared" si="13"/>
        <v>1856.2500000000007</v>
      </c>
      <c r="M1637" s="11">
        <v>0.55000000000000004</v>
      </c>
      <c r="O1637" s="16"/>
      <c r="P1637" s="17"/>
      <c r="Q1637" s="12"/>
      <c r="R1637" s="13"/>
    </row>
    <row r="1638" spans="1:18" ht="15.75" customHeight="1" x14ac:dyDescent="0.35">
      <c r="A1638" s="1"/>
      <c r="B1638" s="6" t="s">
        <v>14</v>
      </c>
      <c r="C1638" s="6">
        <v>1185732</v>
      </c>
      <c r="D1638" s="7">
        <v>44454</v>
      </c>
      <c r="E1638" s="6" t="s">
        <v>46</v>
      </c>
      <c r="F1638" s="6" t="s">
        <v>69</v>
      </c>
      <c r="G1638" s="6" t="s">
        <v>70</v>
      </c>
      <c r="H1638" s="6" t="s">
        <v>17</v>
      </c>
      <c r="I1638" s="8">
        <v>0.45000000000000007</v>
      </c>
      <c r="J1638" s="9">
        <v>8000</v>
      </c>
      <c r="K1638" s="10">
        <f t="shared" si="12"/>
        <v>3600.0000000000005</v>
      </c>
      <c r="L1638" s="10">
        <f t="shared" si="13"/>
        <v>1800.0000000000002</v>
      </c>
      <c r="M1638" s="11">
        <v>0.5</v>
      </c>
      <c r="O1638" s="16"/>
      <c r="P1638" s="17"/>
      <c r="Q1638" s="12"/>
      <c r="R1638" s="13"/>
    </row>
    <row r="1639" spans="1:18" ht="15.75" customHeight="1" x14ac:dyDescent="0.35">
      <c r="A1639" s="1"/>
      <c r="B1639" s="6" t="s">
        <v>14</v>
      </c>
      <c r="C1639" s="6">
        <v>1185732</v>
      </c>
      <c r="D1639" s="7">
        <v>44454</v>
      </c>
      <c r="E1639" s="6" t="s">
        <v>46</v>
      </c>
      <c r="F1639" s="6" t="s">
        <v>69</v>
      </c>
      <c r="G1639" s="6" t="s">
        <v>70</v>
      </c>
      <c r="H1639" s="6" t="s">
        <v>18</v>
      </c>
      <c r="I1639" s="8">
        <v>0.40000000000000013</v>
      </c>
      <c r="J1639" s="9">
        <v>6000</v>
      </c>
      <c r="K1639" s="10">
        <f t="shared" si="12"/>
        <v>2400.0000000000009</v>
      </c>
      <c r="L1639" s="10">
        <f t="shared" si="13"/>
        <v>960.00000000000023</v>
      </c>
      <c r="M1639" s="11">
        <v>0.39999999999999997</v>
      </c>
      <c r="O1639" s="16"/>
      <c r="P1639" s="17"/>
      <c r="Q1639" s="12"/>
      <c r="R1639" s="13"/>
    </row>
    <row r="1640" spans="1:18" ht="15.75" customHeight="1" x14ac:dyDescent="0.35">
      <c r="A1640" s="1"/>
      <c r="B1640" s="6" t="s">
        <v>14</v>
      </c>
      <c r="C1640" s="6">
        <v>1185732</v>
      </c>
      <c r="D1640" s="7">
        <v>44454</v>
      </c>
      <c r="E1640" s="6" t="s">
        <v>46</v>
      </c>
      <c r="F1640" s="6" t="s">
        <v>69</v>
      </c>
      <c r="G1640" s="6" t="s">
        <v>70</v>
      </c>
      <c r="H1640" s="6" t="s">
        <v>19</v>
      </c>
      <c r="I1640" s="8">
        <v>0.35</v>
      </c>
      <c r="J1640" s="9">
        <v>5000</v>
      </c>
      <c r="K1640" s="10">
        <f t="shared" si="12"/>
        <v>1750</v>
      </c>
      <c r="L1640" s="10">
        <f t="shared" si="13"/>
        <v>525</v>
      </c>
      <c r="M1640" s="11">
        <v>0.3</v>
      </c>
      <c r="O1640" s="16"/>
      <c r="P1640" s="17"/>
      <c r="Q1640" s="12"/>
      <c r="R1640" s="13"/>
    </row>
    <row r="1641" spans="1:18" ht="15.75" customHeight="1" x14ac:dyDescent="0.35">
      <c r="A1641" s="1"/>
      <c r="B1641" s="6" t="s">
        <v>14</v>
      </c>
      <c r="C1641" s="6">
        <v>1185732</v>
      </c>
      <c r="D1641" s="7">
        <v>44454</v>
      </c>
      <c r="E1641" s="6" t="s">
        <v>46</v>
      </c>
      <c r="F1641" s="6" t="s">
        <v>69</v>
      </c>
      <c r="G1641" s="6" t="s">
        <v>70</v>
      </c>
      <c r="H1641" s="6" t="s">
        <v>20</v>
      </c>
      <c r="I1641" s="8">
        <v>0.35</v>
      </c>
      <c r="J1641" s="9">
        <v>4750</v>
      </c>
      <c r="K1641" s="10">
        <f t="shared" si="12"/>
        <v>1662.5</v>
      </c>
      <c r="L1641" s="10">
        <f t="shared" si="13"/>
        <v>581.875</v>
      </c>
      <c r="M1641" s="11">
        <v>0.35</v>
      </c>
      <c r="O1641" s="16"/>
      <c r="P1641" s="17"/>
      <c r="Q1641" s="12"/>
      <c r="R1641" s="13"/>
    </row>
    <row r="1642" spans="1:18" ht="15.75" customHeight="1" x14ac:dyDescent="0.35">
      <c r="A1642" s="1"/>
      <c r="B1642" s="6" t="s">
        <v>14</v>
      </c>
      <c r="C1642" s="6">
        <v>1185732</v>
      </c>
      <c r="D1642" s="7">
        <v>44454</v>
      </c>
      <c r="E1642" s="6" t="s">
        <v>46</v>
      </c>
      <c r="F1642" s="6" t="s">
        <v>69</v>
      </c>
      <c r="G1642" s="6" t="s">
        <v>70</v>
      </c>
      <c r="H1642" s="6" t="s">
        <v>21</v>
      </c>
      <c r="I1642" s="8">
        <v>0.45000000000000007</v>
      </c>
      <c r="J1642" s="9">
        <v>4750</v>
      </c>
      <c r="K1642" s="10">
        <f t="shared" si="12"/>
        <v>2137.5000000000005</v>
      </c>
      <c r="L1642" s="10">
        <f t="shared" si="13"/>
        <v>855.00000000000011</v>
      </c>
      <c r="M1642" s="11">
        <v>0.39999999999999997</v>
      </c>
      <c r="O1642" s="16"/>
      <c r="P1642" s="17"/>
      <c r="Q1642" s="12"/>
      <c r="R1642" s="13"/>
    </row>
    <row r="1643" spans="1:18" ht="15.75" customHeight="1" x14ac:dyDescent="0.35">
      <c r="A1643" s="1"/>
      <c r="B1643" s="6" t="s">
        <v>14</v>
      </c>
      <c r="C1643" s="6">
        <v>1185732</v>
      </c>
      <c r="D1643" s="7">
        <v>44454</v>
      </c>
      <c r="E1643" s="6" t="s">
        <v>46</v>
      </c>
      <c r="F1643" s="6" t="s">
        <v>69</v>
      </c>
      <c r="G1643" s="6" t="s">
        <v>70</v>
      </c>
      <c r="H1643" s="6" t="s">
        <v>22</v>
      </c>
      <c r="I1643" s="8">
        <v>0.50000000000000011</v>
      </c>
      <c r="J1643" s="9">
        <v>5750</v>
      </c>
      <c r="K1643" s="10">
        <f t="shared" si="12"/>
        <v>2875.0000000000005</v>
      </c>
      <c r="L1643" s="10">
        <f t="shared" si="13"/>
        <v>1581.2500000000005</v>
      </c>
      <c r="M1643" s="11">
        <v>0.55000000000000004</v>
      </c>
      <c r="O1643" s="16"/>
      <c r="P1643" s="17"/>
      <c r="Q1643" s="12"/>
      <c r="R1643" s="13"/>
    </row>
    <row r="1644" spans="1:18" ht="15.75" customHeight="1" x14ac:dyDescent="0.35">
      <c r="A1644" s="1"/>
      <c r="B1644" s="6" t="s">
        <v>14</v>
      </c>
      <c r="C1644" s="6">
        <v>1185732</v>
      </c>
      <c r="D1644" s="7">
        <v>44486</v>
      </c>
      <c r="E1644" s="6" t="s">
        <v>46</v>
      </c>
      <c r="F1644" s="6" t="s">
        <v>69</v>
      </c>
      <c r="G1644" s="6" t="s">
        <v>70</v>
      </c>
      <c r="H1644" s="6" t="s">
        <v>17</v>
      </c>
      <c r="I1644" s="8">
        <v>0.50000000000000011</v>
      </c>
      <c r="J1644" s="9">
        <v>7500</v>
      </c>
      <c r="K1644" s="10">
        <f t="shared" si="12"/>
        <v>3750.0000000000009</v>
      </c>
      <c r="L1644" s="10">
        <f t="shared" si="13"/>
        <v>1875.0000000000005</v>
      </c>
      <c r="M1644" s="11">
        <v>0.5</v>
      </c>
      <c r="O1644" s="16"/>
      <c r="P1644" s="17"/>
      <c r="Q1644" s="12"/>
      <c r="R1644" s="13"/>
    </row>
    <row r="1645" spans="1:18" ht="15.75" customHeight="1" x14ac:dyDescent="0.35">
      <c r="A1645" s="1"/>
      <c r="B1645" s="6" t="s">
        <v>14</v>
      </c>
      <c r="C1645" s="6">
        <v>1185732</v>
      </c>
      <c r="D1645" s="7">
        <v>44486</v>
      </c>
      <c r="E1645" s="6" t="s">
        <v>46</v>
      </c>
      <c r="F1645" s="6" t="s">
        <v>69</v>
      </c>
      <c r="G1645" s="6" t="s">
        <v>70</v>
      </c>
      <c r="H1645" s="6" t="s">
        <v>18</v>
      </c>
      <c r="I1645" s="8">
        <v>0.40000000000000013</v>
      </c>
      <c r="J1645" s="9">
        <v>5750</v>
      </c>
      <c r="K1645" s="10">
        <f t="shared" si="12"/>
        <v>2300.0000000000009</v>
      </c>
      <c r="L1645" s="10">
        <f t="shared" si="13"/>
        <v>920.00000000000034</v>
      </c>
      <c r="M1645" s="11">
        <v>0.39999999999999997</v>
      </c>
      <c r="O1645" s="16"/>
      <c r="P1645" s="17"/>
      <c r="Q1645" s="12"/>
      <c r="R1645" s="13"/>
    </row>
    <row r="1646" spans="1:18" ht="15.75" customHeight="1" x14ac:dyDescent="0.35">
      <c r="A1646" s="1"/>
      <c r="B1646" s="6" t="s">
        <v>14</v>
      </c>
      <c r="C1646" s="6">
        <v>1185732</v>
      </c>
      <c r="D1646" s="7">
        <v>44486</v>
      </c>
      <c r="E1646" s="6" t="s">
        <v>46</v>
      </c>
      <c r="F1646" s="6" t="s">
        <v>69</v>
      </c>
      <c r="G1646" s="6" t="s">
        <v>70</v>
      </c>
      <c r="H1646" s="6" t="s">
        <v>19</v>
      </c>
      <c r="I1646" s="8">
        <v>0.40000000000000013</v>
      </c>
      <c r="J1646" s="9">
        <v>4250</v>
      </c>
      <c r="K1646" s="10">
        <f t="shared" si="12"/>
        <v>1700.0000000000005</v>
      </c>
      <c r="L1646" s="10">
        <f t="shared" si="13"/>
        <v>510.00000000000011</v>
      </c>
      <c r="M1646" s="11">
        <v>0.3</v>
      </c>
      <c r="O1646" s="16"/>
      <c r="P1646" s="17"/>
      <c r="Q1646" s="12"/>
      <c r="R1646" s="13"/>
    </row>
    <row r="1647" spans="1:18" ht="15.75" customHeight="1" x14ac:dyDescent="0.35">
      <c r="A1647" s="1"/>
      <c r="B1647" s="6" t="s">
        <v>14</v>
      </c>
      <c r="C1647" s="6">
        <v>1185732</v>
      </c>
      <c r="D1647" s="7">
        <v>44486</v>
      </c>
      <c r="E1647" s="6" t="s">
        <v>46</v>
      </c>
      <c r="F1647" s="6" t="s">
        <v>69</v>
      </c>
      <c r="G1647" s="6" t="s">
        <v>70</v>
      </c>
      <c r="H1647" s="6" t="s">
        <v>20</v>
      </c>
      <c r="I1647" s="8">
        <v>0.40000000000000013</v>
      </c>
      <c r="J1647" s="9">
        <v>4000</v>
      </c>
      <c r="K1647" s="10">
        <f t="shared" si="12"/>
        <v>1600.0000000000005</v>
      </c>
      <c r="L1647" s="10">
        <f t="shared" si="13"/>
        <v>560.00000000000011</v>
      </c>
      <c r="M1647" s="11">
        <v>0.35</v>
      </c>
      <c r="O1647" s="16"/>
      <c r="P1647" s="17"/>
      <c r="Q1647" s="12"/>
      <c r="R1647" s="13"/>
    </row>
    <row r="1648" spans="1:18" ht="15.75" customHeight="1" x14ac:dyDescent="0.35">
      <c r="A1648" s="1"/>
      <c r="B1648" s="6" t="s">
        <v>14</v>
      </c>
      <c r="C1648" s="6">
        <v>1185732</v>
      </c>
      <c r="D1648" s="7">
        <v>44486</v>
      </c>
      <c r="E1648" s="6" t="s">
        <v>46</v>
      </c>
      <c r="F1648" s="6" t="s">
        <v>69</v>
      </c>
      <c r="G1648" s="6" t="s">
        <v>70</v>
      </c>
      <c r="H1648" s="6" t="s">
        <v>21</v>
      </c>
      <c r="I1648" s="8">
        <v>0.50000000000000011</v>
      </c>
      <c r="J1648" s="9">
        <v>4000</v>
      </c>
      <c r="K1648" s="10">
        <f t="shared" si="12"/>
        <v>2000.0000000000005</v>
      </c>
      <c r="L1648" s="10">
        <f t="shared" si="13"/>
        <v>800.00000000000011</v>
      </c>
      <c r="M1648" s="11">
        <v>0.39999999999999997</v>
      </c>
      <c r="O1648" s="16"/>
      <c r="P1648" s="17"/>
      <c r="Q1648" s="12"/>
      <c r="R1648" s="13"/>
    </row>
    <row r="1649" spans="1:18" ht="15.75" customHeight="1" x14ac:dyDescent="0.35">
      <c r="A1649" s="1"/>
      <c r="B1649" s="6" t="s">
        <v>14</v>
      </c>
      <c r="C1649" s="6">
        <v>1185732</v>
      </c>
      <c r="D1649" s="7">
        <v>44486</v>
      </c>
      <c r="E1649" s="6" t="s">
        <v>46</v>
      </c>
      <c r="F1649" s="6" t="s">
        <v>69</v>
      </c>
      <c r="G1649" s="6" t="s">
        <v>70</v>
      </c>
      <c r="H1649" s="6" t="s">
        <v>22</v>
      </c>
      <c r="I1649" s="8">
        <v>0.55000000000000004</v>
      </c>
      <c r="J1649" s="9">
        <v>5250</v>
      </c>
      <c r="K1649" s="10">
        <f t="shared" si="12"/>
        <v>2887.5000000000005</v>
      </c>
      <c r="L1649" s="10">
        <f t="shared" si="13"/>
        <v>1588.1250000000005</v>
      </c>
      <c r="M1649" s="11">
        <v>0.55000000000000004</v>
      </c>
      <c r="O1649" s="16"/>
      <c r="P1649" s="17"/>
      <c r="Q1649" s="12"/>
      <c r="R1649" s="13"/>
    </row>
    <row r="1650" spans="1:18" ht="15.75" customHeight="1" x14ac:dyDescent="0.35">
      <c r="A1650" s="1"/>
      <c r="B1650" s="6" t="s">
        <v>14</v>
      </c>
      <c r="C1650" s="6">
        <v>1185732</v>
      </c>
      <c r="D1650" s="7">
        <v>44516</v>
      </c>
      <c r="E1650" s="6" t="s">
        <v>46</v>
      </c>
      <c r="F1650" s="6" t="s">
        <v>69</v>
      </c>
      <c r="G1650" s="6" t="s">
        <v>70</v>
      </c>
      <c r="H1650" s="6" t="s">
        <v>17</v>
      </c>
      <c r="I1650" s="8">
        <v>0.50000000000000011</v>
      </c>
      <c r="J1650" s="9">
        <v>6750</v>
      </c>
      <c r="K1650" s="10">
        <f t="shared" si="12"/>
        <v>3375.0000000000009</v>
      </c>
      <c r="L1650" s="10">
        <f t="shared" si="13"/>
        <v>1687.5000000000005</v>
      </c>
      <c r="M1650" s="11">
        <v>0.5</v>
      </c>
      <c r="O1650" s="16"/>
      <c r="P1650" s="17"/>
      <c r="Q1650" s="12"/>
      <c r="R1650" s="13"/>
    </row>
    <row r="1651" spans="1:18" ht="15.75" customHeight="1" x14ac:dyDescent="0.35">
      <c r="A1651" s="1"/>
      <c r="B1651" s="6" t="s">
        <v>14</v>
      </c>
      <c r="C1651" s="6">
        <v>1185732</v>
      </c>
      <c r="D1651" s="7">
        <v>44516</v>
      </c>
      <c r="E1651" s="6" t="s">
        <v>46</v>
      </c>
      <c r="F1651" s="6" t="s">
        <v>69</v>
      </c>
      <c r="G1651" s="6" t="s">
        <v>70</v>
      </c>
      <c r="H1651" s="6" t="s">
        <v>18</v>
      </c>
      <c r="I1651" s="8">
        <v>0.45000000000000012</v>
      </c>
      <c r="J1651" s="9">
        <v>5000</v>
      </c>
      <c r="K1651" s="10">
        <f t="shared" si="12"/>
        <v>2250.0000000000005</v>
      </c>
      <c r="L1651" s="10">
        <f t="shared" si="13"/>
        <v>900.00000000000011</v>
      </c>
      <c r="M1651" s="11">
        <v>0.39999999999999997</v>
      </c>
      <c r="O1651" s="16"/>
      <c r="P1651" s="17"/>
      <c r="Q1651" s="12"/>
      <c r="R1651" s="13"/>
    </row>
    <row r="1652" spans="1:18" ht="15.75" customHeight="1" x14ac:dyDescent="0.35">
      <c r="A1652" s="1"/>
      <c r="B1652" s="6" t="s">
        <v>14</v>
      </c>
      <c r="C1652" s="6">
        <v>1185732</v>
      </c>
      <c r="D1652" s="7">
        <v>44516</v>
      </c>
      <c r="E1652" s="6" t="s">
        <v>46</v>
      </c>
      <c r="F1652" s="6" t="s">
        <v>69</v>
      </c>
      <c r="G1652" s="6" t="s">
        <v>70</v>
      </c>
      <c r="H1652" s="6" t="s">
        <v>19</v>
      </c>
      <c r="I1652" s="8">
        <v>0.45000000000000012</v>
      </c>
      <c r="J1652" s="9">
        <v>4450</v>
      </c>
      <c r="K1652" s="10">
        <f t="shared" si="12"/>
        <v>2002.5000000000005</v>
      </c>
      <c r="L1652" s="10">
        <f t="shared" si="13"/>
        <v>600.75000000000011</v>
      </c>
      <c r="M1652" s="11">
        <v>0.3</v>
      </c>
      <c r="O1652" s="16"/>
      <c r="P1652" s="17"/>
      <c r="Q1652" s="12"/>
      <c r="R1652" s="13"/>
    </row>
    <row r="1653" spans="1:18" ht="15.75" customHeight="1" x14ac:dyDescent="0.35">
      <c r="A1653" s="1"/>
      <c r="B1653" s="6" t="s">
        <v>14</v>
      </c>
      <c r="C1653" s="6">
        <v>1185732</v>
      </c>
      <c r="D1653" s="7">
        <v>44516</v>
      </c>
      <c r="E1653" s="6" t="s">
        <v>46</v>
      </c>
      <c r="F1653" s="6" t="s">
        <v>69</v>
      </c>
      <c r="G1653" s="6" t="s">
        <v>70</v>
      </c>
      <c r="H1653" s="6" t="s">
        <v>20</v>
      </c>
      <c r="I1653" s="8">
        <v>0.45000000000000012</v>
      </c>
      <c r="J1653" s="9">
        <v>4750</v>
      </c>
      <c r="K1653" s="10">
        <f t="shared" si="12"/>
        <v>2137.5000000000005</v>
      </c>
      <c r="L1653" s="10">
        <f t="shared" si="13"/>
        <v>748.12500000000011</v>
      </c>
      <c r="M1653" s="11">
        <v>0.35</v>
      </c>
      <c r="O1653" s="16"/>
      <c r="P1653" s="17"/>
      <c r="Q1653" s="12"/>
      <c r="R1653" s="13"/>
    </row>
    <row r="1654" spans="1:18" ht="15.75" customHeight="1" x14ac:dyDescent="0.35">
      <c r="A1654" s="1"/>
      <c r="B1654" s="6" t="s">
        <v>14</v>
      </c>
      <c r="C1654" s="6">
        <v>1185732</v>
      </c>
      <c r="D1654" s="7">
        <v>44516</v>
      </c>
      <c r="E1654" s="6" t="s">
        <v>46</v>
      </c>
      <c r="F1654" s="6" t="s">
        <v>69</v>
      </c>
      <c r="G1654" s="6" t="s">
        <v>70</v>
      </c>
      <c r="H1654" s="6" t="s">
        <v>21</v>
      </c>
      <c r="I1654" s="8">
        <v>0.6</v>
      </c>
      <c r="J1654" s="9">
        <v>4500</v>
      </c>
      <c r="K1654" s="10">
        <f t="shared" si="12"/>
        <v>2700</v>
      </c>
      <c r="L1654" s="10">
        <f t="shared" si="13"/>
        <v>1080</v>
      </c>
      <c r="M1654" s="11">
        <v>0.39999999999999997</v>
      </c>
      <c r="O1654" s="16"/>
      <c r="P1654" s="17"/>
      <c r="Q1654" s="12"/>
      <c r="R1654" s="13"/>
    </row>
    <row r="1655" spans="1:18" ht="15.75" customHeight="1" x14ac:dyDescent="0.35">
      <c r="A1655" s="1"/>
      <c r="B1655" s="6" t="s">
        <v>14</v>
      </c>
      <c r="C1655" s="6">
        <v>1185732</v>
      </c>
      <c r="D1655" s="7">
        <v>44516</v>
      </c>
      <c r="E1655" s="6" t="s">
        <v>46</v>
      </c>
      <c r="F1655" s="6" t="s">
        <v>69</v>
      </c>
      <c r="G1655" s="6" t="s">
        <v>70</v>
      </c>
      <c r="H1655" s="6" t="s">
        <v>22</v>
      </c>
      <c r="I1655" s="8">
        <v>0.64999999999999991</v>
      </c>
      <c r="J1655" s="9">
        <v>6250</v>
      </c>
      <c r="K1655" s="10">
        <f t="shared" si="12"/>
        <v>4062.4999999999995</v>
      </c>
      <c r="L1655" s="10">
        <f t="shared" si="13"/>
        <v>2234.375</v>
      </c>
      <c r="M1655" s="11">
        <v>0.55000000000000004</v>
      </c>
      <c r="O1655" s="16"/>
      <c r="P1655" s="17"/>
      <c r="Q1655" s="12"/>
      <c r="R1655" s="13"/>
    </row>
    <row r="1656" spans="1:18" ht="15.75" customHeight="1" x14ac:dyDescent="0.35">
      <c r="A1656" s="1"/>
      <c r="B1656" s="6" t="s">
        <v>14</v>
      </c>
      <c r="C1656" s="6">
        <v>1185732</v>
      </c>
      <c r="D1656" s="7">
        <v>44545</v>
      </c>
      <c r="E1656" s="6" t="s">
        <v>46</v>
      </c>
      <c r="F1656" s="6" t="s">
        <v>69</v>
      </c>
      <c r="G1656" s="6" t="s">
        <v>70</v>
      </c>
      <c r="H1656" s="6" t="s">
        <v>17</v>
      </c>
      <c r="I1656" s="8">
        <v>0.6</v>
      </c>
      <c r="J1656" s="9">
        <v>8500</v>
      </c>
      <c r="K1656" s="10">
        <f t="shared" si="12"/>
        <v>5100</v>
      </c>
      <c r="L1656" s="10">
        <f t="shared" si="13"/>
        <v>2550</v>
      </c>
      <c r="M1656" s="11">
        <v>0.5</v>
      </c>
      <c r="O1656" s="16"/>
      <c r="P1656" s="17"/>
      <c r="Q1656" s="12"/>
      <c r="R1656" s="13"/>
    </row>
    <row r="1657" spans="1:18" ht="15.75" customHeight="1" x14ac:dyDescent="0.35">
      <c r="A1657" s="1"/>
      <c r="B1657" s="6" t="s">
        <v>14</v>
      </c>
      <c r="C1657" s="6">
        <v>1185732</v>
      </c>
      <c r="D1657" s="7">
        <v>44545</v>
      </c>
      <c r="E1657" s="6" t="s">
        <v>46</v>
      </c>
      <c r="F1657" s="6" t="s">
        <v>69</v>
      </c>
      <c r="G1657" s="6" t="s">
        <v>70</v>
      </c>
      <c r="H1657" s="6" t="s">
        <v>18</v>
      </c>
      <c r="I1657" s="8">
        <v>0.5</v>
      </c>
      <c r="J1657" s="9">
        <v>6500</v>
      </c>
      <c r="K1657" s="10">
        <f t="shared" si="12"/>
        <v>3250</v>
      </c>
      <c r="L1657" s="10">
        <f t="shared" si="13"/>
        <v>1300</v>
      </c>
      <c r="M1657" s="11">
        <v>0.39999999999999997</v>
      </c>
      <c r="O1657" s="16"/>
      <c r="P1657" s="17"/>
      <c r="Q1657" s="12"/>
      <c r="R1657" s="13"/>
    </row>
    <row r="1658" spans="1:18" ht="15.75" customHeight="1" x14ac:dyDescent="0.35">
      <c r="A1658" s="1"/>
      <c r="B1658" s="6" t="s">
        <v>14</v>
      </c>
      <c r="C1658" s="6">
        <v>1185732</v>
      </c>
      <c r="D1658" s="7">
        <v>44545</v>
      </c>
      <c r="E1658" s="6" t="s">
        <v>46</v>
      </c>
      <c r="F1658" s="6" t="s">
        <v>69</v>
      </c>
      <c r="G1658" s="6" t="s">
        <v>70</v>
      </c>
      <c r="H1658" s="6" t="s">
        <v>19</v>
      </c>
      <c r="I1658" s="8">
        <v>0.5</v>
      </c>
      <c r="J1658" s="9">
        <v>6000</v>
      </c>
      <c r="K1658" s="10">
        <f t="shared" si="12"/>
        <v>3000</v>
      </c>
      <c r="L1658" s="10">
        <f t="shared" si="13"/>
        <v>900</v>
      </c>
      <c r="M1658" s="11">
        <v>0.3</v>
      </c>
      <c r="O1658" s="16"/>
      <c r="P1658" s="17"/>
      <c r="Q1658" s="12"/>
      <c r="R1658" s="13"/>
    </row>
    <row r="1659" spans="1:18" ht="15.75" customHeight="1" x14ac:dyDescent="0.35">
      <c r="A1659" s="1"/>
      <c r="B1659" s="6" t="s">
        <v>14</v>
      </c>
      <c r="C1659" s="6">
        <v>1185732</v>
      </c>
      <c r="D1659" s="7">
        <v>44545</v>
      </c>
      <c r="E1659" s="6" t="s">
        <v>46</v>
      </c>
      <c r="F1659" s="6" t="s">
        <v>69</v>
      </c>
      <c r="G1659" s="6" t="s">
        <v>70</v>
      </c>
      <c r="H1659" s="6" t="s">
        <v>20</v>
      </c>
      <c r="I1659" s="8">
        <v>0.5</v>
      </c>
      <c r="J1659" s="9">
        <v>5500</v>
      </c>
      <c r="K1659" s="10">
        <f t="shared" si="12"/>
        <v>2750</v>
      </c>
      <c r="L1659" s="10">
        <f t="shared" si="13"/>
        <v>962.49999999999989</v>
      </c>
      <c r="M1659" s="11">
        <v>0.35</v>
      </c>
      <c r="O1659" s="16"/>
      <c r="P1659" s="17"/>
      <c r="Q1659" s="12"/>
      <c r="R1659" s="13"/>
    </row>
    <row r="1660" spans="1:18" ht="15.75" customHeight="1" x14ac:dyDescent="0.35">
      <c r="A1660" s="1"/>
      <c r="B1660" s="6" t="s">
        <v>14</v>
      </c>
      <c r="C1660" s="6">
        <v>1185732</v>
      </c>
      <c r="D1660" s="7">
        <v>44545</v>
      </c>
      <c r="E1660" s="6" t="s">
        <v>46</v>
      </c>
      <c r="F1660" s="6" t="s">
        <v>69</v>
      </c>
      <c r="G1660" s="6" t="s">
        <v>70</v>
      </c>
      <c r="H1660" s="6" t="s">
        <v>21</v>
      </c>
      <c r="I1660" s="8">
        <v>0.6</v>
      </c>
      <c r="J1660" s="9">
        <v>5500</v>
      </c>
      <c r="K1660" s="10">
        <f t="shared" si="12"/>
        <v>3300</v>
      </c>
      <c r="L1660" s="10">
        <f t="shared" si="13"/>
        <v>1320</v>
      </c>
      <c r="M1660" s="11">
        <v>0.39999999999999997</v>
      </c>
      <c r="O1660" s="16"/>
      <c r="P1660" s="17"/>
      <c r="Q1660" s="12"/>
      <c r="R1660" s="13"/>
    </row>
    <row r="1661" spans="1:18" ht="15.75" customHeight="1" x14ac:dyDescent="0.35">
      <c r="A1661" s="1"/>
      <c r="B1661" s="6" t="s">
        <v>14</v>
      </c>
      <c r="C1661" s="6">
        <v>1185732</v>
      </c>
      <c r="D1661" s="7">
        <v>44545</v>
      </c>
      <c r="E1661" s="6" t="s">
        <v>46</v>
      </c>
      <c r="F1661" s="6" t="s">
        <v>69</v>
      </c>
      <c r="G1661" s="6" t="s">
        <v>70</v>
      </c>
      <c r="H1661" s="6" t="s">
        <v>22</v>
      </c>
      <c r="I1661" s="8">
        <v>0.64999999999999991</v>
      </c>
      <c r="J1661" s="9">
        <v>6500</v>
      </c>
      <c r="K1661" s="10">
        <f t="shared" si="12"/>
        <v>4224.9999999999991</v>
      </c>
      <c r="L1661" s="10">
        <f t="shared" si="13"/>
        <v>2323.7499999999995</v>
      </c>
      <c r="M1661" s="11">
        <v>0.55000000000000004</v>
      </c>
      <c r="O1661" s="16"/>
      <c r="P1661" s="17"/>
      <c r="Q1661" s="12"/>
      <c r="R1661" s="13"/>
    </row>
    <row r="1662" spans="1:18" ht="15.75" customHeight="1" x14ac:dyDescent="0.35">
      <c r="A1662" s="1" t="s">
        <v>39</v>
      </c>
      <c r="B1662" s="6" t="s">
        <v>14</v>
      </c>
      <c r="C1662" s="6">
        <v>1185732</v>
      </c>
      <c r="D1662" s="7">
        <v>44214</v>
      </c>
      <c r="E1662" s="6" t="s">
        <v>33</v>
      </c>
      <c r="F1662" s="6" t="s">
        <v>71</v>
      </c>
      <c r="G1662" s="6" t="s">
        <v>72</v>
      </c>
      <c r="H1662" s="6" t="s">
        <v>17</v>
      </c>
      <c r="I1662" s="8">
        <v>0.3</v>
      </c>
      <c r="J1662" s="9">
        <v>6250</v>
      </c>
      <c r="K1662" s="10">
        <f t="shared" si="12"/>
        <v>1875</v>
      </c>
      <c r="L1662" s="10">
        <f t="shared" si="13"/>
        <v>750</v>
      </c>
      <c r="M1662" s="11">
        <v>0.4</v>
      </c>
      <c r="O1662" s="16"/>
      <c r="P1662" s="14"/>
      <c r="Q1662" s="12"/>
      <c r="R1662" s="13"/>
    </row>
    <row r="1663" spans="1:18" ht="15.75" customHeight="1" x14ac:dyDescent="0.35">
      <c r="A1663" s="1"/>
      <c r="B1663" s="6" t="s">
        <v>14</v>
      </c>
      <c r="C1663" s="6">
        <v>1185732</v>
      </c>
      <c r="D1663" s="7">
        <v>44214</v>
      </c>
      <c r="E1663" s="6" t="s">
        <v>33</v>
      </c>
      <c r="F1663" s="6" t="s">
        <v>71</v>
      </c>
      <c r="G1663" s="6" t="s">
        <v>72</v>
      </c>
      <c r="H1663" s="6" t="s">
        <v>18</v>
      </c>
      <c r="I1663" s="8">
        <v>0.3</v>
      </c>
      <c r="J1663" s="9">
        <v>4250</v>
      </c>
      <c r="K1663" s="10">
        <f t="shared" si="12"/>
        <v>1275</v>
      </c>
      <c r="L1663" s="10">
        <f t="shared" si="13"/>
        <v>446.25</v>
      </c>
      <c r="M1663" s="11">
        <v>0.35</v>
      </c>
      <c r="O1663" s="16"/>
      <c r="P1663" s="14"/>
      <c r="Q1663" s="12"/>
      <c r="R1663" s="13"/>
    </row>
    <row r="1664" spans="1:18" ht="15.75" customHeight="1" x14ac:dyDescent="0.35">
      <c r="A1664" s="1"/>
      <c r="B1664" s="6" t="s">
        <v>14</v>
      </c>
      <c r="C1664" s="6">
        <v>1185732</v>
      </c>
      <c r="D1664" s="7">
        <v>44214</v>
      </c>
      <c r="E1664" s="6" t="s">
        <v>33</v>
      </c>
      <c r="F1664" s="6" t="s">
        <v>71</v>
      </c>
      <c r="G1664" s="6" t="s">
        <v>72</v>
      </c>
      <c r="H1664" s="6" t="s">
        <v>19</v>
      </c>
      <c r="I1664" s="8">
        <v>0.2</v>
      </c>
      <c r="J1664" s="9">
        <v>4250</v>
      </c>
      <c r="K1664" s="10">
        <f t="shared" si="12"/>
        <v>850</v>
      </c>
      <c r="L1664" s="10">
        <f t="shared" si="13"/>
        <v>297.5</v>
      </c>
      <c r="M1664" s="11">
        <v>0.35</v>
      </c>
      <c r="O1664" s="16"/>
      <c r="P1664" s="14"/>
      <c r="Q1664" s="12"/>
      <c r="R1664" s="13"/>
    </row>
    <row r="1665" spans="1:18" ht="15.75" customHeight="1" x14ac:dyDescent="0.35">
      <c r="A1665" s="1"/>
      <c r="B1665" s="6" t="s">
        <v>14</v>
      </c>
      <c r="C1665" s="6">
        <v>1185732</v>
      </c>
      <c r="D1665" s="7">
        <v>44214</v>
      </c>
      <c r="E1665" s="6" t="s">
        <v>33</v>
      </c>
      <c r="F1665" s="6" t="s">
        <v>71</v>
      </c>
      <c r="G1665" s="6" t="s">
        <v>72</v>
      </c>
      <c r="H1665" s="6" t="s">
        <v>20</v>
      </c>
      <c r="I1665" s="8">
        <v>0.25000000000000006</v>
      </c>
      <c r="J1665" s="9">
        <v>2750</v>
      </c>
      <c r="K1665" s="10">
        <f t="shared" si="12"/>
        <v>687.50000000000011</v>
      </c>
      <c r="L1665" s="10">
        <f t="shared" si="13"/>
        <v>275.00000000000006</v>
      </c>
      <c r="M1665" s="11">
        <v>0.4</v>
      </c>
      <c r="O1665" s="16"/>
      <c r="P1665" s="14"/>
      <c r="Q1665" s="12"/>
      <c r="R1665" s="13"/>
    </row>
    <row r="1666" spans="1:18" ht="15.75" customHeight="1" x14ac:dyDescent="0.35">
      <c r="A1666" s="1"/>
      <c r="B1666" s="6" t="s">
        <v>14</v>
      </c>
      <c r="C1666" s="6">
        <v>1185732</v>
      </c>
      <c r="D1666" s="7">
        <v>44214</v>
      </c>
      <c r="E1666" s="6" t="s">
        <v>33</v>
      </c>
      <c r="F1666" s="6" t="s">
        <v>71</v>
      </c>
      <c r="G1666" s="6" t="s">
        <v>72</v>
      </c>
      <c r="H1666" s="6" t="s">
        <v>21</v>
      </c>
      <c r="I1666" s="8">
        <v>0.39999999999999997</v>
      </c>
      <c r="J1666" s="9">
        <v>3250</v>
      </c>
      <c r="K1666" s="10">
        <f t="shared" si="12"/>
        <v>1300</v>
      </c>
      <c r="L1666" s="10">
        <f t="shared" si="13"/>
        <v>454.99999999999994</v>
      </c>
      <c r="M1666" s="11">
        <v>0.35</v>
      </c>
      <c r="O1666" s="16"/>
      <c r="P1666" s="14"/>
      <c r="Q1666" s="12"/>
      <c r="R1666" s="13"/>
    </row>
    <row r="1667" spans="1:18" ht="15.75" customHeight="1" x14ac:dyDescent="0.35">
      <c r="A1667" s="1"/>
      <c r="B1667" s="6" t="s">
        <v>14</v>
      </c>
      <c r="C1667" s="6">
        <v>1185732</v>
      </c>
      <c r="D1667" s="7">
        <v>44214</v>
      </c>
      <c r="E1667" s="6" t="s">
        <v>33</v>
      </c>
      <c r="F1667" s="6" t="s">
        <v>71</v>
      </c>
      <c r="G1667" s="6" t="s">
        <v>72</v>
      </c>
      <c r="H1667" s="6" t="s">
        <v>22</v>
      </c>
      <c r="I1667" s="8">
        <v>0.3</v>
      </c>
      <c r="J1667" s="9">
        <v>4250</v>
      </c>
      <c r="K1667" s="10">
        <f t="shared" si="12"/>
        <v>1275</v>
      </c>
      <c r="L1667" s="10">
        <f t="shared" si="13"/>
        <v>637.5</v>
      </c>
      <c r="M1667" s="11">
        <v>0.5</v>
      </c>
      <c r="O1667" s="16"/>
      <c r="P1667" s="14"/>
      <c r="Q1667" s="12"/>
      <c r="R1667" s="13"/>
    </row>
    <row r="1668" spans="1:18" ht="15.75" customHeight="1" x14ac:dyDescent="0.35">
      <c r="A1668" s="1"/>
      <c r="B1668" s="6" t="s">
        <v>14</v>
      </c>
      <c r="C1668" s="6">
        <v>1185732</v>
      </c>
      <c r="D1668" s="7">
        <v>44245</v>
      </c>
      <c r="E1668" s="6" t="s">
        <v>33</v>
      </c>
      <c r="F1668" s="6" t="s">
        <v>71</v>
      </c>
      <c r="G1668" s="6" t="s">
        <v>72</v>
      </c>
      <c r="H1668" s="6" t="s">
        <v>17</v>
      </c>
      <c r="I1668" s="8">
        <v>0.3</v>
      </c>
      <c r="J1668" s="9">
        <v>6750</v>
      </c>
      <c r="K1668" s="10">
        <f t="shared" si="12"/>
        <v>2025</v>
      </c>
      <c r="L1668" s="10">
        <f t="shared" si="13"/>
        <v>810</v>
      </c>
      <c r="M1668" s="11">
        <v>0.4</v>
      </c>
      <c r="O1668" s="16"/>
      <c r="P1668" s="14"/>
      <c r="Q1668" s="12"/>
      <c r="R1668" s="13"/>
    </row>
    <row r="1669" spans="1:18" ht="15.75" customHeight="1" x14ac:dyDescent="0.35">
      <c r="A1669" s="1"/>
      <c r="B1669" s="6" t="s">
        <v>14</v>
      </c>
      <c r="C1669" s="6">
        <v>1185732</v>
      </c>
      <c r="D1669" s="7">
        <v>44245</v>
      </c>
      <c r="E1669" s="6" t="s">
        <v>33</v>
      </c>
      <c r="F1669" s="6" t="s">
        <v>71</v>
      </c>
      <c r="G1669" s="6" t="s">
        <v>72</v>
      </c>
      <c r="H1669" s="6" t="s">
        <v>18</v>
      </c>
      <c r="I1669" s="8">
        <v>0.3</v>
      </c>
      <c r="J1669" s="9">
        <v>3250</v>
      </c>
      <c r="K1669" s="10">
        <f t="shared" si="12"/>
        <v>975</v>
      </c>
      <c r="L1669" s="10">
        <f t="shared" si="13"/>
        <v>341.25</v>
      </c>
      <c r="M1669" s="11">
        <v>0.35</v>
      </c>
      <c r="O1669" s="16"/>
      <c r="P1669" s="14"/>
      <c r="Q1669" s="12"/>
      <c r="R1669" s="13"/>
    </row>
    <row r="1670" spans="1:18" ht="15.75" customHeight="1" x14ac:dyDescent="0.35">
      <c r="A1670" s="1"/>
      <c r="B1670" s="6" t="s">
        <v>14</v>
      </c>
      <c r="C1670" s="6">
        <v>1185732</v>
      </c>
      <c r="D1670" s="7">
        <v>44245</v>
      </c>
      <c r="E1670" s="6" t="s">
        <v>33</v>
      </c>
      <c r="F1670" s="6" t="s">
        <v>71</v>
      </c>
      <c r="G1670" s="6" t="s">
        <v>72</v>
      </c>
      <c r="H1670" s="6" t="s">
        <v>19</v>
      </c>
      <c r="I1670" s="8">
        <v>0.2</v>
      </c>
      <c r="J1670" s="9">
        <v>3750</v>
      </c>
      <c r="K1670" s="10">
        <f t="shared" si="12"/>
        <v>750</v>
      </c>
      <c r="L1670" s="10">
        <f t="shared" si="13"/>
        <v>262.5</v>
      </c>
      <c r="M1670" s="11">
        <v>0.35</v>
      </c>
      <c r="O1670" s="16"/>
      <c r="P1670" s="14"/>
      <c r="Q1670" s="12"/>
      <c r="R1670" s="13"/>
    </row>
    <row r="1671" spans="1:18" ht="15.75" customHeight="1" x14ac:dyDescent="0.35">
      <c r="A1671" s="1"/>
      <c r="B1671" s="6" t="s">
        <v>14</v>
      </c>
      <c r="C1671" s="6">
        <v>1185732</v>
      </c>
      <c r="D1671" s="7">
        <v>44245</v>
      </c>
      <c r="E1671" s="6" t="s">
        <v>33</v>
      </c>
      <c r="F1671" s="6" t="s">
        <v>71</v>
      </c>
      <c r="G1671" s="6" t="s">
        <v>72</v>
      </c>
      <c r="H1671" s="6" t="s">
        <v>20</v>
      </c>
      <c r="I1671" s="8">
        <v>0.25000000000000006</v>
      </c>
      <c r="J1671" s="9">
        <v>2500</v>
      </c>
      <c r="K1671" s="10">
        <f t="shared" si="12"/>
        <v>625.00000000000011</v>
      </c>
      <c r="L1671" s="10">
        <f t="shared" si="13"/>
        <v>250.00000000000006</v>
      </c>
      <c r="M1671" s="11">
        <v>0.4</v>
      </c>
      <c r="O1671" s="16"/>
      <c r="P1671" s="14"/>
      <c r="Q1671" s="12"/>
      <c r="R1671" s="13"/>
    </row>
    <row r="1672" spans="1:18" ht="15.75" customHeight="1" x14ac:dyDescent="0.35">
      <c r="A1672" s="1"/>
      <c r="B1672" s="6" t="s">
        <v>14</v>
      </c>
      <c r="C1672" s="6">
        <v>1185732</v>
      </c>
      <c r="D1672" s="7">
        <v>44245</v>
      </c>
      <c r="E1672" s="6" t="s">
        <v>33</v>
      </c>
      <c r="F1672" s="6" t="s">
        <v>71</v>
      </c>
      <c r="G1672" s="6" t="s">
        <v>72</v>
      </c>
      <c r="H1672" s="6" t="s">
        <v>21</v>
      </c>
      <c r="I1672" s="8">
        <v>0.39999999999999997</v>
      </c>
      <c r="J1672" s="9">
        <v>3250</v>
      </c>
      <c r="K1672" s="10">
        <f t="shared" si="12"/>
        <v>1300</v>
      </c>
      <c r="L1672" s="10">
        <f t="shared" si="13"/>
        <v>454.99999999999994</v>
      </c>
      <c r="M1672" s="11">
        <v>0.35</v>
      </c>
      <c r="O1672" s="16"/>
      <c r="P1672" s="14"/>
      <c r="Q1672" s="12"/>
      <c r="R1672" s="13"/>
    </row>
    <row r="1673" spans="1:18" ht="15.75" customHeight="1" x14ac:dyDescent="0.35">
      <c r="A1673" s="1"/>
      <c r="B1673" s="6" t="s">
        <v>14</v>
      </c>
      <c r="C1673" s="6">
        <v>1185732</v>
      </c>
      <c r="D1673" s="7">
        <v>44245</v>
      </c>
      <c r="E1673" s="6" t="s">
        <v>33</v>
      </c>
      <c r="F1673" s="6" t="s">
        <v>71</v>
      </c>
      <c r="G1673" s="6" t="s">
        <v>72</v>
      </c>
      <c r="H1673" s="6" t="s">
        <v>22</v>
      </c>
      <c r="I1673" s="8">
        <v>0.3</v>
      </c>
      <c r="J1673" s="9">
        <v>4000</v>
      </c>
      <c r="K1673" s="10">
        <f t="shared" si="12"/>
        <v>1200</v>
      </c>
      <c r="L1673" s="10">
        <f t="shared" si="13"/>
        <v>600</v>
      </c>
      <c r="M1673" s="11">
        <v>0.5</v>
      </c>
      <c r="O1673" s="16"/>
      <c r="P1673" s="14"/>
      <c r="Q1673" s="12"/>
      <c r="R1673" s="13"/>
    </row>
    <row r="1674" spans="1:18" ht="15.75" customHeight="1" x14ac:dyDescent="0.35">
      <c r="A1674" s="1"/>
      <c r="B1674" s="6" t="s">
        <v>14</v>
      </c>
      <c r="C1674" s="6">
        <v>1185732</v>
      </c>
      <c r="D1674" s="7">
        <v>44272</v>
      </c>
      <c r="E1674" s="6" t="s">
        <v>33</v>
      </c>
      <c r="F1674" s="6" t="s">
        <v>71</v>
      </c>
      <c r="G1674" s="6" t="s">
        <v>72</v>
      </c>
      <c r="H1674" s="6" t="s">
        <v>17</v>
      </c>
      <c r="I1674" s="8">
        <v>0.35000000000000003</v>
      </c>
      <c r="J1674" s="9">
        <v>6200</v>
      </c>
      <c r="K1674" s="10">
        <f t="shared" si="12"/>
        <v>2170</v>
      </c>
      <c r="L1674" s="10">
        <f t="shared" si="13"/>
        <v>868</v>
      </c>
      <c r="M1674" s="11">
        <v>0.4</v>
      </c>
      <c r="O1674" s="16"/>
      <c r="P1674" s="14"/>
      <c r="Q1674" s="12"/>
      <c r="R1674" s="13"/>
    </row>
    <row r="1675" spans="1:18" ht="15.75" customHeight="1" x14ac:dyDescent="0.35">
      <c r="A1675" s="1"/>
      <c r="B1675" s="6" t="s">
        <v>14</v>
      </c>
      <c r="C1675" s="6">
        <v>1185732</v>
      </c>
      <c r="D1675" s="7">
        <v>44272</v>
      </c>
      <c r="E1675" s="6" t="s">
        <v>33</v>
      </c>
      <c r="F1675" s="6" t="s">
        <v>71</v>
      </c>
      <c r="G1675" s="6" t="s">
        <v>72</v>
      </c>
      <c r="H1675" s="6" t="s">
        <v>18</v>
      </c>
      <c r="I1675" s="8">
        <v>0.35000000000000003</v>
      </c>
      <c r="J1675" s="9">
        <v>3000</v>
      </c>
      <c r="K1675" s="10">
        <f t="shared" si="12"/>
        <v>1050</v>
      </c>
      <c r="L1675" s="10">
        <f t="shared" si="13"/>
        <v>367.5</v>
      </c>
      <c r="M1675" s="11">
        <v>0.35</v>
      </c>
      <c r="O1675" s="16"/>
      <c r="P1675" s="14"/>
      <c r="Q1675" s="12"/>
      <c r="R1675" s="13"/>
    </row>
    <row r="1676" spans="1:18" ht="15.75" customHeight="1" x14ac:dyDescent="0.35">
      <c r="A1676" s="1"/>
      <c r="B1676" s="6" t="s">
        <v>14</v>
      </c>
      <c r="C1676" s="6">
        <v>1185732</v>
      </c>
      <c r="D1676" s="7">
        <v>44272</v>
      </c>
      <c r="E1676" s="6" t="s">
        <v>33</v>
      </c>
      <c r="F1676" s="6" t="s">
        <v>71</v>
      </c>
      <c r="G1676" s="6" t="s">
        <v>72</v>
      </c>
      <c r="H1676" s="6" t="s">
        <v>19</v>
      </c>
      <c r="I1676" s="8">
        <v>0.25000000000000006</v>
      </c>
      <c r="J1676" s="9">
        <v>3500</v>
      </c>
      <c r="K1676" s="10">
        <f t="shared" si="12"/>
        <v>875.00000000000023</v>
      </c>
      <c r="L1676" s="10">
        <f t="shared" si="13"/>
        <v>306.25000000000006</v>
      </c>
      <c r="M1676" s="11">
        <v>0.35</v>
      </c>
      <c r="O1676" s="16"/>
      <c r="P1676" s="14"/>
      <c r="Q1676" s="12"/>
      <c r="R1676" s="13"/>
    </row>
    <row r="1677" spans="1:18" ht="15.75" customHeight="1" x14ac:dyDescent="0.35">
      <c r="A1677" s="1"/>
      <c r="B1677" s="6" t="s">
        <v>14</v>
      </c>
      <c r="C1677" s="6">
        <v>1185732</v>
      </c>
      <c r="D1677" s="7">
        <v>44272</v>
      </c>
      <c r="E1677" s="6" t="s">
        <v>33</v>
      </c>
      <c r="F1677" s="6" t="s">
        <v>71</v>
      </c>
      <c r="G1677" s="6" t="s">
        <v>72</v>
      </c>
      <c r="H1677" s="6" t="s">
        <v>20</v>
      </c>
      <c r="I1677" s="8">
        <v>0.3</v>
      </c>
      <c r="J1677" s="9">
        <v>2000</v>
      </c>
      <c r="K1677" s="10">
        <f t="shared" si="12"/>
        <v>600</v>
      </c>
      <c r="L1677" s="10">
        <f t="shared" si="13"/>
        <v>240</v>
      </c>
      <c r="M1677" s="11">
        <v>0.4</v>
      </c>
      <c r="O1677" s="16"/>
      <c r="P1677" s="14"/>
      <c r="Q1677" s="12"/>
      <c r="R1677" s="13"/>
    </row>
    <row r="1678" spans="1:18" ht="15.75" customHeight="1" x14ac:dyDescent="0.35">
      <c r="A1678" s="1"/>
      <c r="B1678" s="6" t="s">
        <v>14</v>
      </c>
      <c r="C1678" s="6">
        <v>1185732</v>
      </c>
      <c r="D1678" s="7">
        <v>44272</v>
      </c>
      <c r="E1678" s="6" t="s">
        <v>33</v>
      </c>
      <c r="F1678" s="6" t="s">
        <v>71</v>
      </c>
      <c r="G1678" s="6" t="s">
        <v>72</v>
      </c>
      <c r="H1678" s="6" t="s">
        <v>21</v>
      </c>
      <c r="I1678" s="8">
        <v>0.45</v>
      </c>
      <c r="J1678" s="9">
        <v>2500</v>
      </c>
      <c r="K1678" s="10">
        <f t="shared" si="12"/>
        <v>1125</v>
      </c>
      <c r="L1678" s="10">
        <f t="shared" si="13"/>
        <v>393.75</v>
      </c>
      <c r="M1678" s="11">
        <v>0.35</v>
      </c>
      <c r="O1678" s="16"/>
      <c r="P1678" s="14"/>
      <c r="Q1678" s="12"/>
      <c r="R1678" s="13"/>
    </row>
    <row r="1679" spans="1:18" ht="15.75" customHeight="1" x14ac:dyDescent="0.35">
      <c r="A1679" s="1"/>
      <c r="B1679" s="6" t="s">
        <v>14</v>
      </c>
      <c r="C1679" s="6">
        <v>1185732</v>
      </c>
      <c r="D1679" s="7">
        <v>44272</v>
      </c>
      <c r="E1679" s="6" t="s">
        <v>33</v>
      </c>
      <c r="F1679" s="6" t="s">
        <v>71</v>
      </c>
      <c r="G1679" s="6" t="s">
        <v>72</v>
      </c>
      <c r="H1679" s="6" t="s">
        <v>22</v>
      </c>
      <c r="I1679" s="8">
        <v>0.35000000000000003</v>
      </c>
      <c r="J1679" s="9">
        <v>3500</v>
      </c>
      <c r="K1679" s="10">
        <f t="shared" si="12"/>
        <v>1225.0000000000002</v>
      </c>
      <c r="L1679" s="10">
        <f t="shared" si="13"/>
        <v>612.50000000000011</v>
      </c>
      <c r="M1679" s="11">
        <v>0.5</v>
      </c>
      <c r="O1679" s="16"/>
      <c r="P1679" s="14"/>
      <c r="Q1679" s="12"/>
      <c r="R1679" s="13"/>
    </row>
    <row r="1680" spans="1:18" ht="15.75" customHeight="1" x14ac:dyDescent="0.35">
      <c r="A1680" s="1"/>
      <c r="B1680" s="6" t="s">
        <v>14</v>
      </c>
      <c r="C1680" s="6">
        <v>1185732</v>
      </c>
      <c r="D1680" s="7">
        <v>44304</v>
      </c>
      <c r="E1680" s="6" t="s">
        <v>33</v>
      </c>
      <c r="F1680" s="6" t="s">
        <v>71</v>
      </c>
      <c r="G1680" s="6" t="s">
        <v>72</v>
      </c>
      <c r="H1680" s="6" t="s">
        <v>17</v>
      </c>
      <c r="I1680" s="8">
        <v>0.35000000000000003</v>
      </c>
      <c r="J1680" s="9">
        <v>5750</v>
      </c>
      <c r="K1680" s="10">
        <f t="shared" si="12"/>
        <v>2012.5000000000002</v>
      </c>
      <c r="L1680" s="10">
        <f t="shared" si="13"/>
        <v>805.00000000000011</v>
      </c>
      <c r="M1680" s="11">
        <v>0.4</v>
      </c>
      <c r="O1680" s="16"/>
      <c r="P1680" s="14"/>
      <c r="Q1680" s="12"/>
      <c r="R1680" s="13"/>
    </row>
    <row r="1681" spans="1:18" ht="15.75" customHeight="1" x14ac:dyDescent="0.35">
      <c r="A1681" s="1"/>
      <c r="B1681" s="6" t="s">
        <v>14</v>
      </c>
      <c r="C1681" s="6">
        <v>1185732</v>
      </c>
      <c r="D1681" s="7">
        <v>44304</v>
      </c>
      <c r="E1681" s="6" t="s">
        <v>33</v>
      </c>
      <c r="F1681" s="6" t="s">
        <v>71</v>
      </c>
      <c r="G1681" s="6" t="s">
        <v>72</v>
      </c>
      <c r="H1681" s="6" t="s">
        <v>18</v>
      </c>
      <c r="I1681" s="8">
        <v>0.30000000000000004</v>
      </c>
      <c r="J1681" s="9">
        <v>2750</v>
      </c>
      <c r="K1681" s="10">
        <f t="shared" si="12"/>
        <v>825.00000000000011</v>
      </c>
      <c r="L1681" s="10">
        <f t="shared" si="13"/>
        <v>288.75</v>
      </c>
      <c r="M1681" s="11">
        <v>0.35</v>
      </c>
      <c r="O1681" s="16"/>
      <c r="P1681" s="14"/>
      <c r="Q1681" s="12"/>
      <c r="R1681" s="13"/>
    </row>
    <row r="1682" spans="1:18" ht="15.75" customHeight="1" x14ac:dyDescent="0.35">
      <c r="A1682" s="1"/>
      <c r="B1682" s="6" t="s">
        <v>14</v>
      </c>
      <c r="C1682" s="6">
        <v>1185732</v>
      </c>
      <c r="D1682" s="7">
        <v>44304</v>
      </c>
      <c r="E1682" s="6" t="s">
        <v>33</v>
      </c>
      <c r="F1682" s="6" t="s">
        <v>71</v>
      </c>
      <c r="G1682" s="6" t="s">
        <v>72</v>
      </c>
      <c r="H1682" s="6" t="s">
        <v>19</v>
      </c>
      <c r="I1682" s="8">
        <v>0.20000000000000007</v>
      </c>
      <c r="J1682" s="9">
        <v>2750</v>
      </c>
      <c r="K1682" s="10">
        <f t="shared" si="12"/>
        <v>550.00000000000023</v>
      </c>
      <c r="L1682" s="10">
        <f t="shared" si="13"/>
        <v>192.50000000000006</v>
      </c>
      <c r="M1682" s="11">
        <v>0.35</v>
      </c>
      <c r="O1682" s="16"/>
      <c r="P1682" s="14"/>
      <c r="Q1682" s="12"/>
      <c r="R1682" s="13"/>
    </row>
    <row r="1683" spans="1:18" ht="15.75" customHeight="1" x14ac:dyDescent="0.35">
      <c r="A1683" s="1"/>
      <c r="B1683" s="6" t="s">
        <v>14</v>
      </c>
      <c r="C1683" s="6">
        <v>1185732</v>
      </c>
      <c r="D1683" s="7">
        <v>44304</v>
      </c>
      <c r="E1683" s="6" t="s">
        <v>33</v>
      </c>
      <c r="F1683" s="6" t="s">
        <v>71</v>
      </c>
      <c r="G1683" s="6" t="s">
        <v>72</v>
      </c>
      <c r="H1683" s="6" t="s">
        <v>20</v>
      </c>
      <c r="I1683" s="8">
        <v>0.25</v>
      </c>
      <c r="J1683" s="9">
        <v>2000</v>
      </c>
      <c r="K1683" s="10">
        <f t="shared" si="12"/>
        <v>500</v>
      </c>
      <c r="L1683" s="10">
        <f t="shared" si="13"/>
        <v>200</v>
      </c>
      <c r="M1683" s="11">
        <v>0.4</v>
      </c>
      <c r="O1683" s="16"/>
      <c r="P1683" s="14"/>
      <c r="Q1683" s="12"/>
      <c r="R1683" s="13"/>
    </row>
    <row r="1684" spans="1:18" ht="15.75" customHeight="1" x14ac:dyDescent="0.35">
      <c r="A1684" s="1"/>
      <c r="B1684" s="6" t="s">
        <v>14</v>
      </c>
      <c r="C1684" s="6">
        <v>1185732</v>
      </c>
      <c r="D1684" s="7">
        <v>44304</v>
      </c>
      <c r="E1684" s="6" t="s">
        <v>33</v>
      </c>
      <c r="F1684" s="6" t="s">
        <v>71</v>
      </c>
      <c r="G1684" s="6" t="s">
        <v>72</v>
      </c>
      <c r="H1684" s="6" t="s">
        <v>21</v>
      </c>
      <c r="I1684" s="8">
        <v>0.4</v>
      </c>
      <c r="J1684" s="9">
        <v>2250</v>
      </c>
      <c r="K1684" s="10">
        <f t="shared" si="12"/>
        <v>900</v>
      </c>
      <c r="L1684" s="10">
        <f t="shared" si="13"/>
        <v>315</v>
      </c>
      <c r="M1684" s="11">
        <v>0.35</v>
      </c>
      <c r="O1684" s="16"/>
      <c r="P1684" s="14"/>
      <c r="Q1684" s="12"/>
      <c r="R1684" s="13"/>
    </row>
    <row r="1685" spans="1:18" ht="15.75" customHeight="1" x14ac:dyDescent="0.35">
      <c r="A1685" s="1"/>
      <c r="B1685" s="6" t="s">
        <v>14</v>
      </c>
      <c r="C1685" s="6">
        <v>1185732</v>
      </c>
      <c r="D1685" s="7">
        <v>44304</v>
      </c>
      <c r="E1685" s="6" t="s">
        <v>33</v>
      </c>
      <c r="F1685" s="6" t="s">
        <v>71</v>
      </c>
      <c r="G1685" s="6" t="s">
        <v>72</v>
      </c>
      <c r="H1685" s="6" t="s">
        <v>22</v>
      </c>
      <c r="I1685" s="8">
        <v>0.30000000000000004</v>
      </c>
      <c r="J1685" s="9">
        <v>3500</v>
      </c>
      <c r="K1685" s="10">
        <f t="shared" si="12"/>
        <v>1050.0000000000002</v>
      </c>
      <c r="L1685" s="10">
        <f t="shared" si="13"/>
        <v>525.00000000000011</v>
      </c>
      <c r="M1685" s="11">
        <v>0.5</v>
      </c>
      <c r="O1685" s="16"/>
      <c r="P1685" s="14"/>
      <c r="Q1685" s="12"/>
      <c r="R1685" s="13"/>
    </row>
    <row r="1686" spans="1:18" ht="15.75" customHeight="1" x14ac:dyDescent="0.35">
      <c r="A1686" s="1"/>
      <c r="B1686" s="6" t="s">
        <v>14</v>
      </c>
      <c r="C1686" s="6">
        <v>1185732</v>
      </c>
      <c r="D1686" s="7">
        <v>44335</v>
      </c>
      <c r="E1686" s="6" t="s">
        <v>33</v>
      </c>
      <c r="F1686" s="6" t="s">
        <v>71</v>
      </c>
      <c r="G1686" s="6" t="s">
        <v>72</v>
      </c>
      <c r="H1686" s="6" t="s">
        <v>17</v>
      </c>
      <c r="I1686" s="8">
        <v>0.4</v>
      </c>
      <c r="J1686" s="9">
        <v>6200</v>
      </c>
      <c r="K1686" s="10">
        <f t="shared" si="12"/>
        <v>2480</v>
      </c>
      <c r="L1686" s="10">
        <f t="shared" si="13"/>
        <v>992</v>
      </c>
      <c r="M1686" s="11">
        <v>0.4</v>
      </c>
      <c r="O1686" s="16"/>
      <c r="P1686" s="14"/>
      <c r="Q1686" s="12"/>
      <c r="R1686" s="13"/>
    </row>
    <row r="1687" spans="1:18" ht="15.75" customHeight="1" x14ac:dyDescent="0.35">
      <c r="A1687" s="1"/>
      <c r="B1687" s="6" t="s">
        <v>14</v>
      </c>
      <c r="C1687" s="6">
        <v>1185732</v>
      </c>
      <c r="D1687" s="7">
        <v>44335</v>
      </c>
      <c r="E1687" s="6" t="s">
        <v>33</v>
      </c>
      <c r="F1687" s="6" t="s">
        <v>71</v>
      </c>
      <c r="G1687" s="6" t="s">
        <v>72</v>
      </c>
      <c r="H1687" s="6" t="s">
        <v>18</v>
      </c>
      <c r="I1687" s="8">
        <v>0.35000000000000009</v>
      </c>
      <c r="J1687" s="9">
        <v>3250</v>
      </c>
      <c r="K1687" s="10">
        <f t="shared" si="12"/>
        <v>1137.5000000000002</v>
      </c>
      <c r="L1687" s="10">
        <f t="shared" si="13"/>
        <v>398.12500000000006</v>
      </c>
      <c r="M1687" s="11">
        <v>0.35</v>
      </c>
      <c r="O1687" s="16"/>
      <c r="P1687" s="14"/>
      <c r="Q1687" s="12"/>
      <c r="R1687" s="13"/>
    </row>
    <row r="1688" spans="1:18" ht="15.75" customHeight="1" x14ac:dyDescent="0.35">
      <c r="A1688" s="1"/>
      <c r="B1688" s="6" t="s">
        <v>14</v>
      </c>
      <c r="C1688" s="6">
        <v>1185732</v>
      </c>
      <c r="D1688" s="7">
        <v>44335</v>
      </c>
      <c r="E1688" s="6" t="s">
        <v>33</v>
      </c>
      <c r="F1688" s="6" t="s">
        <v>71</v>
      </c>
      <c r="G1688" s="6" t="s">
        <v>72</v>
      </c>
      <c r="H1688" s="6" t="s">
        <v>19</v>
      </c>
      <c r="I1688" s="8">
        <v>0.30000000000000004</v>
      </c>
      <c r="J1688" s="9">
        <v>3000</v>
      </c>
      <c r="K1688" s="10">
        <f t="shared" si="12"/>
        <v>900.00000000000011</v>
      </c>
      <c r="L1688" s="10">
        <f t="shared" si="13"/>
        <v>315</v>
      </c>
      <c r="M1688" s="11">
        <v>0.35</v>
      </c>
      <c r="O1688" s="16"/>
      <c r="P1688" s="14"/>
      <c r="Q1688" s="12"/>
      <c r="R1688" s="13"/>
    </row>
    <row r="1689" spans="1:18" ht="15.75" customHeight="1" x14ac:dyDescent="0.35">
      <c r="A1689" s="1"/>
      <c r="B1689" s="6" t="s">
        <v>14</v>
      </c>
      <c r="C1689" s="6">
        <v>1185732</v>
      </c>
      <c r="D1689" s="7">
        <v>44335</v>
      </c>
      <c r="E1689" s="6" t="s">
        <v>33</v>
      </c>
      <c r="F1689" s="6" t="s">
        <v>71</v>
      </c>
      <c r="G1689" s="6" t="s">
        <v>72</v>
      </c>
      <c r="H1689" s="6" t="s">
        <v>20</v>
      </c>
      <c r="I1689" s="8">
        <v>0.30000000000000004</v>
      </c>
      <c r="J1689" s="9">
        <v>2250</v>
      </c>
      <c r="K1689" s="10">
        <f t="shared" si="12"/>
        <v>675.00000000000011</v>
      </c>
      <c r="L1689" s="10">
        <f t="shared" si="13"/>
        <v>270.00000000000006</v>
      </c>
      <c r="M1689" s="11">
        <v>0.4</v>
      </c>
      <c r="O1689" s="16"/>
      <c r="P1689" s="14"/>
      <c r="Q1689" s="12"/>
      <c r="R1689" s="13"/>
    </row>
    <row r="1690" spans="1:18" ht="15.75" customHeight="1" x14ac:dyDescent="0.35">
      <c r="A1690" s="1"/>
      <c r="B1690" s="6" t="s">
        <v>14</v>
      </c>
      <c r="C1690" s="6">
        <v>1185732</v>
      </c>
      <c r="D1690" s="7">
        <v>44335</v>
      </c>
      <c r="E1690" s="6" t="s">
        <v>33</v>
      </c>
      <c r="F1690" s="6" t="s">
        <v>71</v>
      </c>
      <c r="G1690" s="6" t="s">
        <v>72</v>
      </c>
      <c r="H1690" s="6" t="s">
        <v>21</v>
      </c>
      <c r="I1690" s="8">
        <v>0.44999999999999996</v>
      </c>
      <c r="J1690" s="9">
        <v>2500</v>
      </c>
      <c r="K1690" s="10">
        <f t="shared" si="12"/>
        <v>1125</v>
      </c>
      <c r="L1690" s="10">
        <f t="shared" si="13"/>
        <v>393.75</v>
      </c>
      <c r="M1690" s="11">
        <v>0.35</v>
      </c>
      <c r="O1690" s="16"/>
      <c r="P1690" s="14"/>
      <c r="Q1690" s="12"/>
      <c r="R1690" s="13"/>
    </row>
    <row r="1691" spans="1:18" ht="15.75" customHeight="1" x14ac:dyDescent="0.35">
      <c r="A1691" s="1"/>
      <c r="B1691" s="6" t="s">
        <v>14</v>
      </c>
      <c r="C1691" s="6">
        <v>1185732</v>
      </c>
      <c r="D1691" s="7">
        <v>44335</v>
      </c>
      <c r="E1691" s="6" t="s">
        <v>33</v>
      </c>
      <c r="F1691" s="6" t="s">
        <v>71</v>
      </c>
      <c r="G1691" s="6" t="s">
        <v>72</v>
      </c>
      <c r="H1691" s="6" t="s">
        <v>22</v>
      </c>
      <c r="I1691" s="8">
        <v>0.49999999999999994</v>
      </c>
      <c r="J1691" s="9">
        <v>3500</v>
      </c>
      <c r="K1691" s="10">
        <f t="shared" si="12"/>
        <v>1749.9999999999998</v>
      </c>
      <c r="L1691" s="10">
        <f t="shared" si="13"/>
        <v>874.99999999999989</v>
      </c>
      <c r="M1691" s="11">
        <v>0.5</v>
      </c>
      <c r="O1691" s="16"/>
      <c r="P1691" s="14"/>
      <c r="Q1691" s="12"/>
      <c r="R1691" s="13"/>
    </row>
    <row r="1692" spans="1:18" ht="15.75" customHeight="1" x14ac:dyDescent="0.35">
      <c r="A1692" s="1"/>
      <c r="B1692" s="6" t="s">
        <v>14</v>
      </c>
      <c r="C1692" s="6">
        <v>1185732</v>
      </c>
      <c r="D1692" s="7">
        <v>44365</v>
      </c>
      <c r="E1692" s="6" t="s">
        <v>33</v>
      </c>
      <c r="F1692" s="6" t="s">
        <v>71</v>
      </c>
      <c r="G1692" s="6" t="s">
        <v>72</v>
      </c>
      <c r="H1692" s="6" t="s">
        <v>17</v>
      </c>
      <c r="I1692" s="8">
        <v>0.35000000000000003</v>
      </c>
      <c r="J1692" s="9">
        <v>6000</v>
      </c>
      <c r="K1692" s="10">
        <f t="shared" si="12"/>
        <v>2100</v>
      </c>
      <c r="L1692" s="10">
        <f t="shared" si="13"/>
        <v>840</v>
      </c>
      <c r="M1692" s="11">
        <v>0.4</v>
      </c>
      <c r="O1692" s="16"/>
      <c r="P1692" s="14"/>
      <c r="Q1692" s="12"/>
      <c r="R1692" s="13"/>
    </row>
    <row r="1693" spans="1:18" ht="15.75" customHeight="1" x14ac:dyDescent="0.35">
      <c r="A1693" s="1"/>
      <c r="B1693" s="6" t="s">
        <v>14</v>
      </c>
      <c r="C1693" s="6">
        <v>1185732</v>
      </c>
      <c r="D1693" s="7">
        <v>44365</v>
      </c>
      <c r="E1693" s="6" t="s">
        <v>33</v>
      </c>
      <c r="F1693" s="6" t="s">
        <v>71</v>
      </c>
      <c r="G1693" s="6" t="s">
        <v>72</v>
      </c>
      <c r="H1693" s="6" t="s">
        <v>18</v>
      </c>
      <c r="I1693" s="8">
        <v>0.3000000000000001</v>
      </c>
      <c r="J1693" s="9">
        <v>3500</v>
      </c>
      <c r="K1693" s="10">
        <f t="shared" si="12"/>
        <v>1050.0000000000005</v>
      </c>
      <c r="L1693" s="10">
        <f t="shared" si="13"/>
        <v>367.50000000000011</v>
      </c>
      <c r="M1693" s="11">
        <v>0.35</v>
      </c>
      <c r="O1693" s="16"/>
      <c r="P1693" s="14"/>
      <c r="Q1693" s="12"/>
      <c r="R1693" s="13"/>
    </row>
    <row r="1694" spans="1:18" ht="15.75" customHeight="1" x14ac:dyDescent="0.35">
      <c r="A1694" s="1"/>
      <c r="B1694" s="6" t="s">
        <v>14</v>
      </c>
      <c r="C1694" s="6">
        <v>1185732</v>
      </c>
      <c r="D1694" s="7">
        <v>44365</v>
      </c>
      <c r="E1694" s="6" t="s">
        <v>33</v>
      </c>
      <c r="F1694" s="6" t="s">
        <v>71</v>
      </c>
      <c r="G1694" s="6" t="s">
        <v>72</v>
      </c>
      <c r="H1694" s="6" t="s">
        <v>19</v>
      </c>
      <c r="I1694" s="8">
        <v>0.25000000000000006</v>
      </c>
      <c r="J1694" s="9">
        <v>3750</v>
      </c>
      <c r="K1694" s="10">
        <f t="shared" si="12"/>
        <v>937.50000000000023</v>
      </c>
      <c r="L1694" s="10">
        <f t="shared" si="13"/>
        <v>328.12500000000006</v>
      </c>
      <c r="M1694" s="11">
        <v>0.35</v>
      </c>
      <c r="O1694" s="16"/>
      <c r="P1694" s="14"/>
      <c r="Q1694" s="12"/>
      <c r="R1694" s="13"/>
    </row>
    <row r="1695" spans="1:18" ht="15.75" customHeight="1" x14ac:dyDescent="0.35">
      <c r="A1695" s="1"/>
      <c r="B1695" s="6" t="s">
        <v>14</v>
      </c>
      <c r="C1695" s="6">
        <v>1185732</v>
      </c>
      <c r="D1695" s="7">
        <v>44365</v>
      </c>
      <c r="E1695" s="6" t="s">
        <v>33</v>
      </c>
      <c r="F1695" s="6" t="s">
        <v>71</v>
      </c>
      <c r="G1695" s="6" t="s">
        <v>72</v>
      </c>
      <c r="H1695" s="6" t="s">
        <v>20</v>
      </c>
      <c r="I1695" s="8">
        <v>0.25000000000000006</v>
      </c>
      <c r="J1695" s="9">
        <v>3500</v>
      </c>
      <c r="K1695" s="10">
        <f t="shared" si="12"/>
        <v>875.00000000000023</v>
      </c>
      <c r="L1695" s="10">
        <f t="shared" si="13"/>
        <v>350.00000000000011</v>
      </c>
      <c r="M1695" s="11">
        <v>0.4</v>
      </c>
      <c r="O1695" s="16"/>
      <c r="P1695" s="14"/>
      <c r="Q1695" s="12"/>
      <c r="R1695" s="13"/>
    </row>
    <row r="1696" spans="1:18" ht="15.75" customHeight="1" x14ac:dyDescent="0.35">
      <c r="A1696" s="1"/>
      <c r="B1696" s="6" t="s">
        <v>14</v>
      </c>
      <c r="C1696" s="6">
        <v>1185732</v>
      </c>
      <c r="D1696" s="7">
        <v>44365</v>
      </c>
      <c r="E1696" s="6" t="s">
        <v>33</v>
      </c>
      <c r="F1696" s="6" t="s">
        <v>71</v>
      </c>
      <c r="G1696" s="6" t="s">
        <v>72</v>
      </c>
      <c r="H1696" s="6" t="s">
        <v>21</v>
      </c>
      <c r="I1696" s="8">
        <v>0.4</v>
      </c>
      <c r="J1696" s="9">
        <v>3500</v>
      </c>
      <c r="K1696" s="10">
        <f t="shared" si="12"/>
        <v>1400</v>
      </c>
      <c r="L1696" s="10">
        <f t="shared" si="13"/>
        <v>489.99999999999994</v>
      </c>
      <c r="M1696" s="11">
        <v>0.35</v>
      </c>
      <c r="O1696" s="16"/>
      <c r="P1696" s="14"/>
      <c r="Q1696" s="12"/>
      <c r="R1696" s="13"/>
    </row>
    <row r="1697" spans="1:18" ht="15.75" customHeight="1" x14ac:dyDescent="0.35">
      <c r="A1697" s="1"/>
      <c r="B1697" s="6" t="s">
        <v>14</v>
      </c>
      <c r="C1697" s="6">
        <v>1185732</v>
      </c>
      <c r="D1697" s="7">
        <v>44365</v>
      </c>
      <c r="E1697" s="6" t="s">
        <v>33</v>
      </c>
      <c r="F1697" s="6" t="s">
        <v>71</v>
      </c>
      <c r="G1697" s="6" t="s">
        <v>72</v>
      </c>
      <c r="H1697" s="6" t="s">
        <v>22</v>
      </c>
      <c r="I1697" s="8">
        <v>0.45</v>
      </c>
      <c r="J1697" s="9">
        <v>5250</v>
      </c>
      <c r="K1697" s="10">
        <f t="shared" si="12"/>
        <v>2362.5</v>
      </c>
      <c r="L1697" s="10">
        <f t="shared" si="13"/>
        <v>1181.25</v>
      </c>
      <c r="M1697" s="11">
        <v>0.5</v>
      </c>
      <c r="O1697" s="16"/>
      <c r="P1697" s="14"/>
      <c r="Q1697" s="12"/>
      <c r="R1697" s="13"/>
    </row>
    <row r="1698" spans="1:18" ht="15.75" customHeight="1" x14ac:dyDescent="0.35">
      <c r="A1698" s="1"/>
      <c r="B1698" s="6" t="s">
        <v>14</v>
      </c>
      <c r="C1698" s="6">
        <v>1185732</v>
      </c>
      <c r="D1698" s="7">
        <v>44394</v>
      </c>
      <c r="E1698" s="6" t="s">
        <v>33</v>
      </c>
      <c r="F1698" s="6" t="s">
        <v>71</v>
      </c>
      <c r="G1698" s="6" t="s">
        <v>72</v>
      </c>
      <c r="H1698" s="6" t="s">
        <v>17</v>
      </c>
      <c r="I1698" s="8">
        <v>0.4</v>
      </c>
      <c r="J1698" s="9">
        <v>7500</v>
      </c>
      <c r="K1698" s="10">
        <f t="shared" si="12"/>
        <v>3000</v>
      </c>
      <c r="L1698" s="10">
        <f t="shared" si="13"/>
        <v>1200</v>
      </c>
      <c r="M1698" s="11">
        <v>0.4</v>
      </c>
      <c r="O1698" s="16"/>
      <c r="P1698" s="14"/>
      <c r="Q1698" s="12"/>
      <c r="R1698" s="13"/>
    </row>
    <row r="1699" spans="1:18" ht="15.75" customHeight="1" x14ac:dyDescent="0.35">
      <c r="A1699" s="1"/>
      <c r="B1699" s="6" t="s">
        <v>14</v>
      </c>
      <c r="C1699" s="6">
        <v>1185732</v>
      </c>
      <c r="D1699" s="7">
        <v>44394</v>
      </c>
      <c r="E1699" s="6" t="s">
        <v>33</v>
      </c>
      <c r="F1699" s="6" t="s">
        <v>71</v>
      </c>
      <c r="G1699" s="6" t="s">
        <v>72</v>
      </c>
      <c r="H1699" s="6" t="s">
        <v>18</v>
      </c>
      <c r="I1699" s="8">
        <v>0.35000000000000009</v>
      </c>
      <c r="J1699" s="9">
        <v>5000</v>
      </c>
      <c r="K1699" s="10">
        <f t="shared" si="12"/>
        <v>1750.0000000000005</v>
      </c>
      <c r="L1699" s="10">
        <f t="shared" si="13"/>
        <v>612.50000000000011</v>
      </c>
      <c r="M1699" s="11">
        <v>0.35</v>
      </c>
      <c r="O1699" s="16"/>
      <c r="P1699" s="14"/>
      <c r="Q1699" s="12"/>
      <c r="R1699" s="13"/>
    </row>
    <row r="1700" spans="1:18" ht="15.75" customHeight="1" x14ac:dyDescent="0.35">
      <c r="A1700" s="1"/>
      <c r="B1700" s="6" t="s">
        <v>14</v>
      </c>
      <c r="C1700" s="6">
        <v>1185732</v>
      </c>
      <c r="D1700" s="7">
        <v>44394</v>
      </c>
      <c r="E1700" s="6" t="s">
        <v>33</v>
      </c>
      <c r="F1700" s="6" t="s">
        <v>71</v>
      </c>
      <c r="G1700" s="6" t="s">
        <v>72</v>
      </c>
      <c r="H1700" s="6" t="s">
        <v>19</v>
      </c>
      <c r="I1700" s="8">
        <v>0.30000000000000004</v>
      </c>
      <c r="J1700" s="9">
        <v>4250</v>
      </c>
      <c r="K1700" s="10">
        <f t="shared" si="12"/>
        <v>1275.0000000000002</v>
      </c>
      <c r="L1700" s="10">
        <f t="shared" si="13"/>
        <v>446.25000000000006</v>
      </c>
      <c r="M1700" s="11">
        <v>0.35</v>
      </c>
      <c r="O1700" s="16"/>
      <c r="P1700" s="14"/>
      <c r="Q1700" s="12"/>
      <c r="R1700" s="13"/>
    </row>
    <row r="1701" spans="1:18" ht="15.75" customHeight="1" x14ac:dyDescent="0.35">
      <c r="A1701" s="1"/>
      <c r="B1701" s="6" t="s">
        <v>14</v>
      </c>
      <c r="C1701" s="6">
        <v>1185732</v>
      </c>
      <c r="D1701" s="7">
        <v>44394</v>
      </c>
      <c r="E1701" s="6" t="s">
        <v>33</v>
      </c>
      <c r="F1701" s="6" t="s">
        <v>71</v>
      </c>
      <c r="G1701" s="6" t="s">
        <v>72</v>
      </c>
      <c r="H1701" s="6" t="s">
        <v>20</v>
      </c>
      <c r="I1701" s="8">
        <v>0.30000000000000004</v>
      </c>
      <c r="J1701" s="9">
        <v>3750</v>
      </c>
      <c r="K1701" s="10">
        <f t="shared" si="12"/>
        <v>1125.0000000000002</v>
      </c>
      <c r="L1701" s="10">
        <f t="shared" si="13"/>
        <v>450.00000000000011</v>
      </c>
      <c r="M1701" s="11">
        <v>0.4</v>
      </c>
      <c r="O1701" s="16"/>
      <c r="P1701" s="14"/>
      <c r="Q1701" s="12"/>
      <c r="R1701" s="13"/>
    </row>
    <row r="1702" spans="1:18" ht="15.75" customHeight="1" x14ac:dyDescent="0.35">
      <c r="A1702" s="1"/>
      <c r="B1702" s="6" t="s">
        <v>14</v>
      </c>
      <c r="C1702" s="6">
        <v>1185732</v>
      </c>
      <c r="D1702" s="7">
        <v>44394</v>
      </c>
      <c r="E1702" s="6" t="s">
        <v>33</v>
      </c>
      <c r="F1702" s="6" t="s">
        <v>71</v>
      </c>
      <c r="G1702" s="6" t="s">
        <v>72</v>
      </c>
      <c r="H1702" s="6" t="s">
        <v>21</v>
      </c>
      <c r="I1702" s="8">
        <v>0.4</v>
      </c>
      <c r="J1702" s="9">
        <v>3750</v>
      </c>
      <c r="K1702" s="10">
        <f t="shared" si="12"/>
        <v>1500</v>
      </c>
      <c r="L1702" s="10">
        <f t="shared" si="13"/>
        <v>525</v>
      </c>
      <c r="M1702" s="11">
        <v>0.35</v>
      </c>
      <c r="O1702" s="16"/>
      <c r="P1702" s="14"/>
      <c r="Q1702" s="12"/>
      <c r="R1702" s="13"/>
    </row>
    <row r="1703" spans="1:18" ht="15.75" customHeight="1" x14ac:dyDescent="0.35">
      <c r="A1703" s="1"/>
      <c r="B1703" s="6" t="s">
        <v>14</v>
      </c>
      <c r="C1703" s="6">
        <v>1185732</v>
      </c>
      <c r="D1703" s="7">
        <v>44394</v>
      </c>
      <c r="E1703" s="6" t="s">
        <v>33</v>
      </c>
      <c r="F1703" s="6" t="s">
        <v>71</v>
      </c>
      <c r="G1703" s="6" t="s">
        <v>72</v>
      </c>
      <c r="H1703" s="6" t="s">
        <v>22</v>
      </c>
      <c r="I1703" s="8">
        <v>0.45</v>
      </c>
      <c r="J1703" s="9">
        <v>5500</v>
      </c>
      <c r="K1703" s="10">
        <f t="shared" si="12"/>
        <v>2475</v>
      </c>
      <c r="L1703" s="10">
        <f t="shared" si="13"/>
        <v>1237.5</v>
      </c>
      <c r="M1703" s="11">
        <v>0.5</v>
      </c>
      <c r="O1703" s="16"/>
      <c r="P1703" s="14"/>
      <c r="Q1703" s="12"/>
      <c r="R1703" s="13"/>
    </row>
    <row r="1704" spans="1:18" ht="15.75" customHeight="1" x14ac:dyDescent="0.35">
      <c r="A1704" s="1"/>
      <c r="B1704" s="6" t="s">
        <v>14</v>
      </c>
      <c r="C1704" s="6">
        <v>1185732</v>
      </c>
      <c r="D1704" s="7">
        <v>44426</v>
      </c>
      <c r="E1704" s="6" t="s">
        <v>33</v>
      </c>
      <c r="F1704" s="6" t="s">
        <v>71</v>
      </c>
      <c r="G1704" s="6" t="s">
        <v>72</v>
      </c>
      <c r="H1704" s="6" t="s">
        <v>17</v>
      </c>
      <c r="I1704" s="8">
        <v>0.4</v>
      </c>
      <c r="J1704" s="9">
        <v>7000</v>
      </c>
      <c r="K1704" s="10">
        <f t="shared" si="12"/>
        <v>2800</v>
      </c>
      <c r="L1704" s="10">
        <f t="shared" si="13"/>
        <v>1120</v>
      </c>
      <c r="M1704" s="11">
        <v>0.4</v>
      </c>
      <c r="O1704" s="16"/>
      <c r="P1704" s="14"/>
      <c r="Q1704" s="12"/>
      <c r="R1704" s="13"/>
    </row>
    <row r="1705" spans="1:18" ht="15.75" customHeight="1" x14ac:dyDescent="0.35">
      <c r="A1705" s="1"/>
      <c r="B1705" s="6" t="s">
        <v>14</v>
      </c>
      <c r="C1705" s="6">
        <v>1185732</v>
      </c>
      <c r="D1705" s="7">
        <v>44426</v>
      </c>
      <c r="E1705" s="6" t="s">
        <v>33</v>
      </c>
      <c r="F1705" s="6" t="s">
        <v>71</v>
      </c>
      <c r="G1705" s="6" t="s">
        <v>72</v>
      </c>
      <c r="H1705" s="6" t="s">
        <v>18</v>
      </c>
      <c r="I1705" s="8">
        <v>0.40000000000000008</v>
      </c>
      <c r="J1705" s="9">
        <v>4750</v>
      </c>
      <c r="K1705" s="10">
        <f t="shared" si="12"/>
        <v>1900.0000000000005</v>
      </c>
      <c r="L1705" s="10">
        <f t="shared" si="13"/>
        <v>665.00000000000011</v>
      </c>
      <c r="M1705" s="11">
        <v>0.35</v>
      </c>
      <c r="O1705" s="16"/>
      <c r="P1705" s="14"/>
      <c r="Q1705" s="12"/>
      <c r="R1705" s="13"/>
    </row>
    <row r="1706" spans="1:18" ht="15.75" customHeight="1" x14ac:dyDescent="0.35">
      <c r="A1706" s="1"/>
      <c r="B1706" s="6" t="s">
        <v>14</v>
      </c>
      <c r="C1706" s="6">
        <v>1185732</v>
      </c>
      <c r="D1706" s="7">
        <v>44426</v>
      </c>
      <c r="E1706" s="6" t="s">
        <v>33</v>
      </c>
      <c r="F1706" s="6" t="s">
        <v>71</v>
      </c>
      <c r="G1706" s="6" t="s">
        <v>72</v>
      </c>
      <c r="H1706" s="6" t="s">
        <v>19</v>
      </c>
      <c r="I1706" s="8">
        <v>0.35000000000000003</v>
      </c>
      <c r="J1706" s="9">
        <v>4000</v>
      </c>
      <c r="K1706" s="10">
        <f t="shared" si="12"/>
        <v>1400.0000000000002</v>
      </c>
      <c r="L1706" s="10">
        <f t="shared" si="13"/>
        <v>490.00000000000006</v>
      </c>
      <c r="M1706" s="11">
        <v>0.35</v>
      </c>
      <c r="O1706" s="16"/>
      <c r="P1706" s="14"/>
      <c r="Q1706" s="12"/>
      <c r="R1706" s="13"/>
    </row>
    <row r="1707" spans="1:18" ht="15.75" customHeight="1" x14ac:dyDescent="0.35">
      <c r="A1707" s="1"/>
      <c r="B1707" s="6" t="s">
        <v>14</v>
      </c>
      <c r="C1707" s="6">
        <v>1185732</v>
      </c>
      <c r="D1707" s="7">
        <v>44426</v>
      </c>
      <c r="E1707" s="6" t="s">
        <v>33</v>
      </c>
      <c r="F1707" s="6" t="s">
        <v>71</v>
      </c>
      <c r="G1707" s="6" t="s">
        <v>72</v>
      </c>
      <c r="H1707" s="6" t="s">
        <v>20</v>
      </c>
      <c r="I1707" s="8">
        <v>0.25000000000000006</v>
      </c>
      <c r="J1707" s="9">
        <v>3250</v>
      </c>
      <c r="K1707" s="10">
        <f t="shared" si="12"/>
        <v>812.50000000000023</v>
      </c>
      <c r="L1707" s="10">
        <f t="shared" si="13"/>
        <v>325.00000000000011</v>
      </c>
      <c r="M1707" s="11">
        <v>0.4</v>
      </c>
      <c r="O1707" s="16"/>
      <c r="P1707" s="14"/>
      <c r="Q1707" s="12"/>
      <c r="R1707" s="13"/>
    </row>
    <row r="1708" spans="1:18" ht="15.75" customHeight="1" x14ac:dyDescent="0.35">
      <c r="A1708" s="1"/>
      <c r="B1708" s="6" t="s">
        <v>14</v>
      </c>
      <c r="C1708" s="6">
        <v>1185732</v>
      </c>
      <c r="D1708" s="7">
        <v>44426</v>
      </c>
      <c r="E1708" s="6" t="s">
        <v>33</v>
      </c>
      <c r="F1708" s="6" t="s">
        <v>71</v>
      </c>
      <c r="G1708" s="6" t="s">
        <v>72</v>
      </c>
      <c r="H1708" s="6" t="s">
        <v>21</v>
      </c>
      <c r="I1708" s="8">
        <v>0.35000000000000003</v>
      </c>
      <c r="J1708" s="9">
        <v>3000</v>
      </c>
      <c r="K1708" s="10">
        <f t="shared" si="12"/>
        <v>1050</v>
      </c>
      <c r="L1708" s="10">
        <f t="shared" si="13"/>
        <v>367.5</v>
      </c>
      <c r="M1708" s="11">
        <v>0.35</v>
      </c>
      <c r="O1708" s="16"/>
      <c r="P1708" s="14"/>
      <c r="Q1708" s="12"/>
      <c r="R1708" s="13"/>
    </row>
    <row r="1709" spans="1:18" ht="15.75" customHeight="1" x14ac:dyDescent="0.35">
      <c r="A1709" s="1"/>
      <c r="B1709" s="6" t="s">
        <v>14</v>
      </c>
      <c r="C1709" s="6">
        <v>1185732</v>
      </c>
      <c r="D1709" s="7">
        <v>44426</v>
      </c>
      <c r="E1709" s="6" t="s">
        <v>33</v>
      </c>
      <c r="F1709" s="6" t="s">
        <v>71</v>
      </c>
      <c r="G1709" s="6" t="s">
        <v>72</v>
      </c>
      <c r="H1709" s="6" t="s">
        <v>22</v>
      </c>
      <c r="I1709" s="8">
        <v>0.4</v>
      </c>
      <c r="J1709" s="9">
        <v>4750</v>
      </c>
      <c r="K1709" s="10">
        <f t="shared" si="12"/>
        <v>1900</v>
      </c>
      <c r="L1709" s="10">
        <f t="shared" si="13"/>
        <v>950</v>
      </c>
      <c r="M1709" s="11">
        <v>0.5</v>
      </c>
      <c r="O1709" s="16"/>
      <c r="P1709" s="14"/>
      <c r="Q1709" s="12"/>
      <c r="R1709" s="13"/>
    </row>
    <row r="1710" spans="1:18" ht="15.75" customHeight="1" x14ac:dyDescent="0.35">
      <c r="A1710" s="1"/>
      <c r="B1710" s="6" t="s">
        <v>14</v>
      </c>
      <c r="C1710" s="6">
        <v>1185732</v>
      </c>
      <c r="D1710" s="7">
        <v>44458</v>
      </c>
      <c r="E1710" s="6" t="s">
        <v>33</v>
      </c>
      <c r="F1710" s="6" t="s">
        <v>71</v>
      </c>
      <c r="G1710" s="6" t="s">
        <v>72</v>
      </c>
      <c r="H1710" s="6" t="s">
        <v>17</v>
      </c>
      <c r="I1710" s="8">
        <v>0.35000000000000003</v>
      </c>
      <c r="J1710" s="9">
        <v>6000</v>
      </c>
      <c r="K1710" s="10">
        <f t="shared" si="12"/>
        <v>2100</v>
      </c>
      <c r="L1710" s="10">
        <f t="shared" si="13"/>
        <v>840</v>
      </c>
      <c r="M1710" s="11">
        <v>0.4</v>
      </c>
      <c r="O1710" s="16"/>
      <c r="P1710" s="14"/>
      <c r="Q1710" s="12"/>
      <c r="R1710" s="13"/>
    </row>
    <row r="1711" spans="1:18" ht="15.75" customHeight="1" x14ac:dyDescent="0.35">
      <c r="A1711" s="1"/>
      <c r="B1711" s="6" t="s">
        <v>14</v>
      </c>
      <c r="C1711" s="6">
        <v>1185732</v>
      </c>
      <c r="D1711" s="7">
        <v>44458</v>
      </c>
      <c r="E1711" s="6" t="s">
        <v>33</v>
      </c>
      <c r="F1711" s="6" t="s">
        <v>71</v>
      </c>
      <c r="G1711" s="6" t="s">
        <v>72</v>
      </c>
      <c r="H1711" s="6" t="s">
        <v>18</v>
      </c>
      <c r="I1711" s="8">
        <v>0.3000000000000001</v>
      </c>
      <c r="J1711" s="9">
        <v>4000</v>
      </c>
      <c r="K1711" s="10">
        <f t="shared" si="12"/>
        <v>1200.0000000000005</v>
      </c>
      <c r="L1711" s="10">
        <f t="shared" si="13"/>
        <v>420.00000000000011</v>
      </c>
      <c r="M1711" s="11">
        <v>0.35</v>
      </c>
      <c r="O1711" s="16"/>
      <c r="P1711" s="14"/>
      <c r="Q1711" s="12"/>
      <c r="R1711" s="13"/>
    </row>
    <row r="1712" spans="1:18" ht="15.75" customHeight="1" x14ac:dyDescent="0.35">
      <c r="A1712" s="1"/>
      <c r="B1712" s="6" t="s">
        <v>14</v>
      </c>
      <c r="C1712" s="6">
        <v>1185732</v>
      </c>
      <c r="D1712" s="7">
        <v>44458</v>
      </c>
      <c r="E1712" s="6" t="s">
        <v>33</v>
      </c>
      <c r="F1712" s="6" t="s">
        <v>71</v>
      </c>
      <c r="G1712" s="6" t="s">
        <v>72</v>
      </c>
      <c r="H1712" s="6" t="s">
        <v>19</v>
      </c>
      <c r="I1712" s="8">
        <v>0.15000000000000002</v>
      </c>
      <c r="J1712" s="9">
        <v>3000</v>
      </c>
      <c r="K1712" s="10">
        <f t="shared" si="12"/>
        <v>450.00000000000006</v>
      </c>
      <c r="L1712" s="10">
        <f t="shared" si="13"/>
        <v>157.5</v>
      </c>
      <c r="M1712" s="11">
        <v>0.35</v>
      </c>
      <c r="O1712" s="16"/>
      <c r="P1712" s="14"/>
      <c r="Q1712" s="12"/>
      <c r="R1712" s="13"/>
    </row>
    <row r="1713" spans="1:18" ht="15.75" customHeight="1" x14ac:dyDescent="0.35">
      <c r="A1713" s="1"/>
      <c r="B1713" s="6" t="s">
        <v>14</v>
      </c>
      <c r="C1713" s="6">
        <v>1185732</v>
      </c>
      <c r="D1713" s="7">
        <v>44458</v>
      </c>
      <c r="E1713" s="6" t="s">
        <v>33</v>
      </c>
      <c r="F1713" s="6" t="s">
        <v>71</v>
      </c>
      <c r="G1713" s="6" t="s">
        <v>72</v>
      </c>
      <c r="H1713" s="6" t="s">
        <v>20</v>
      </c>
      <c r="I1713" s="8">
        <v>0.15000000000000002</v>
      </c>
      <c r="J1713" s="9">
        <v>2750</v>
      </c>
      <c r="K1713" s="10">
        <f t="shared" si="12"/>
        <v>412.50000000000006</v>
      </c>
      <c r="L1713" s="10">
        <f t="shared" si="13"/>
        <v>165.00000000000003</v>
      </c>
      <c r="M1713" s="11">
        <v>0.4</v>
      </c>
      <c r="O1713" s="16"/>
      <c r="P1713" s="14"/>
      <c r="Q1713" s="12"/>
      <c r="R1713" s="13"/>
    </row>
    <row r="1714" spans="1:18" ht="15.75" customHeight="1" x14ac:dyDescent="0.35">
      <c r="A1714" s="1"/>
      <c r="B1714" s="6" t="s">
        <v>14</v>
      </c>
      <c r="C1714" s="6">
        <v>1185732</v>
      </c>
      <c r="D1714" s="7">
        <v>44458</v>
      </c>
      <c r="E1714" s="6" t="s">
        <v>33</v>
      </c>
      <c r="F1714" s="6" t="s">
        <v>71</v>
      </c>
      <c r="G1714" s="6" t="s">
        <v>72</v>
      </c>
      <c r="H1714" s="6" t="s">
        <v>21</v>
      </c>
      <c r="I1714" s="8">
        <v>0.25</v>
      </c>
      <c r="J1714" s="9">
        <v>2750</v>
      </c>
      <c r="K1714" s="10">
        <f t="shared" si="12"/>
        <v>687.5</v>
      </c>
      <c r="L1714" s="10">
        <f t="shared" si="13"/>
        <v>240.62499999999997</v>
      </c>
      <c r="M1714" s="11">
        <v>0.35</v>
      </c>
      <c r="O1714" s="16"/>
      <c r="P1714" s="14"/>
      <c r="Q1714" s="12"/>
      <c r="R1714" s="13"/>
    </row>
    <row r="1715" spans="1:18" ht="15.75" customHeight="1" x14ac:dyDescent="0.35">
      <c r="A1715" s="1"/>
      <c r="B1715" s="6" t="s">
        <v>14</v>
      </c>
      <c r="C1715" s="6">
        <v>1185732</v>
      </c>
      <c r="D1715" s="7">
        <v>44458</v>
      </c>
      <c r="E1715" s="6" t="s">
        <v>33</v>
      </c>
      <c r="F1715" s="6" t="s">
        <v>71</v>
      </c>
      <c r="G1715" s="6" t="s">
        <v>72</v>
      </c>
      <c r="H1715" s="6" t="s">
        <v>22</v>
      </c>
      <c r="I1715" s="8">
        <v>0.30000000000000004</v>
      </c>
      <c r="J1715" s="9">
        <v>3500</v>
      </c>
      <c r="K1715" s="10">
        <f t="shared" si="12"/>
        <v>1050.0000000000002</v>
      </c>
      <c r="L1715" s="10">
        <f t="shared" si="13"/>
        <v>525.00000000000011</v>
      </c>
      <c r="M1715" s="11">
        <v>0.5</v>
      </c>
      <c r="O1715" s="16"/>
      <c r="P1715" s="14"/>
      <c r="Q1715" s="12"/>
      <c r="R1715" s="13"/>
    </row>
    <row r="1716" spans="1:18" ht="15.75" customHeight="1" x14ac:dyDescent="0.35">
      <c r="A1716" s="1"/>
      <c r="B1716" s="6" t="s">
        <v>14</v>
      </c>
      <c r="C1716" s="6">
        <v>1185732</v>
      </c>
      <c r="D1716" s="7">
        <v>44487</v>
      </c>
      <c r="E1716" s="6" t="s">
        <v>33</v>
      </c>
      <c r="F1716" s="6" t="s">
        <v>71</v>
      </c>
      <c r="G1716" s="6" t="s">
        <v>72</v>
      </c>
      <c r="H1716" s="6" t="s">
        <v>17</v>
      </c>
      <c r="I1716" s="8">
        <v>0.35</v>
      </c>
      <c r="J1716" s="9">
        <v>5250</v>
      </c>
      <c r="K1716" s="10">
        <f t="shared" si="12"/>
        <v>1837.4999999999998</v>
      </c>
      <c r="L1716" s="10">
        <f t="shared" si="13"/>
        <v>735</v>
      </c>
      <c r="M1716" s="11">
        <v>0.4</v>
      </c>
      <c r="O1716" s="16"/>
      <c r="P1716" s="14"/>
      <c r="Q1716" s="12"/>
      <c r="R1716" s="13"/>
    </row>
    <row r="1717" spans="1:18" ht="15.75" customHeight="1" x14ac:dyDescent="0.35">
      <c r="A1717" s="1"/>
      <c r="B1717" s="6" t="s">
        <v>14</v>
      </c>
      <c r="C1717" s="6">
        <v>1185732</v>
      </c>
      <c r="D1717" s="7">
        <v>44487</v>
      </c>
      <c r="E1717" s="6" t="s">
        <v>33</v>
      </c>
      <c r="F1717" s="6" t="s">
        <v>71</v>
      </c>
      <c r="G1717" s="6" t="s">
        <v>72</v>
      </c>
      <c r="H1717" s="6" t="s">
        <v>18</v>
      </c>
      <c r="I1717" s="8">
        <v>0.25</v>
      </c>
      <c r="J1717" s="9">
        <v>3500</v>
      </c>
      <c r="K1717" s="10">
        <f t="shared" si="12"/>
        <v>875</v>
      </c>
      <c r="L1717" s="10">
        <f t="shared" si="13"/>
        <v>306.25</v>
      </c>
      <c r="M1717" s="11">
        <v>0.35</v>
      </c>
      <c r="O1717" s="16"/>
      <c r="P1717" s="14"/>
      <c r="Q1717" s="12"/>
      <c r="R1717" s="13"/>
    </row>
    <row r="1718" spans="1:18" ht="15.75" customHeight="1" x14ac:dyDescent="0.35">
      <c r="A1718" s="1"/>
      <c r="B1718" s="6" t="s">
        <v>14</v>
      </c>
      <c r="C1718" s="6">
        <v>1185732</v>
      </c>
      <c r="D1718" s="7">
        <v>44487</v>
      </c>
      <c r="E1718" s="6" t="s">
        <v>33</v>
      </c>
      <c r="F1718" s="6" t="s">
        <v>71</v>
      </c>
      <c r="G1718" s="6" t="s">
        <v>72</v>
      </c>
      <c r="H1718" s="6" t="s">
        <v>19</v>
      </c>
      <c r="I1718" s="8">
        <v>0.25</v>
      </c>
      <c r="J1718" s="9">
        <v>2500</v>
      </c>
      <c r="K1718" s="10">
        <f t="shared" si="12"/>
        <v>625</v>
      </c>
      <c r="L1718" s="10">
        <f t="shared" si="13"/>
        <v>218.75</v>
      </c>
      <c r="M1718" s="11">
        <v>0.35</v>
      </c>
      <c r="O1718" s="16"/>
      <c r="P1718" s="14"/>
      <c r="Q1718" s="12"/>
      <c r="R1718" s="13"/>
    </row>
    <row r="1719" spans="1:18" ht="15.75" customHeight="1" x14ac:dyDescent="0.35">
      <c r="A1719" s="1"/>
      <c r="B1719" s="6" t="s">
        <v>14</v>
      </c>
      <c r="C1719" s="6">
        <v>1185732</v>
      </c>
      <c r="D1719" s="7">
        <v>44487</v>
      </c>
      <c r="E1719" s="6" t="s">
        <v>33</v>
      </c>
      <c r="F1719" s="6" t="s">
        <v>71</v>
      </c>
      <c r="G1719" s="6" t="s">
        <v>72</v>
      </c>
      <c r="H1719" s="6" t="s">
        <v>20</v>
      </c>
      <c r="I1719" s="8">
        <v>0.25</v>
      </c>
      <c r="J1719" s="9">
        <v>2250</v>
      </c>
      <c r="K1719" s="10">
        <f t="shared" si="12"/>
        <v>562.5</v>
      </c>
      <c r="L1719" s="10">
        <f t="shared" si="13"/>
        <v>225</v>
      </c>
      <c r="M1719" s="11">
        <v>0.4</v>
      </c>
      <c r="O1719" s="16"/>
      <c r="P1719" s="14"/>
      <c r="Q1719" s="12"/>
      <c r="R1719" s="13"/>
    </row>
    <row r="1720" spans="1:18" ht="15.75" customHeight="1" x14ac:dyDescent="0.35">
      <c r="A1720" s="1"/>
      <c r="B1720" s="6" t="s">
        <v>14</v>
      </c>
      <c r="C1720" s="6">
        <v>1185732</v>
      </c>
      <c r="D1720" s="7">
        <v>44487</v>
      </c>
      <c r="E1720" s="6" t="s">
        <v>33</v>
      </c>
      <c r="F1720" s="6" t="s">
        <v>71</v>
      </c>
      <c r="G1720" s="6" t="s">
        <v>72</v>
      </c>
      <c r="H1720" s="6" t="s">
        <v>21</v>
      </c>
      <c r="I1720" s="8">
        <v>0.35</v>
      </c>
      <c r="J1720" s="9">
        <v>2250</v>
      </c>
      <c r="K1720" s="10">
        <f t="shared" si="12"/>
        <v>787.5</v>
      </c>
      <c r="L1720" s="10">
        <f t="shared" si="13"/>
        <v>275.625</v>
      </c>
      <c r="M1720" s="11">
        <v>0.35</v>
      </c>
      <c r="O1720" s="16"/>
      <c r="P1720" s="14"/>
      <c r="Q1720" s="12"/>
      <c r="R1720" s="13"/>
    </row>
    <row r="1721" spans="1:18" ht="15.75" customHeight="1" x14ac:dyDescent="0.35">
      <c r="A1721" s="1"/>
      <c r="B1721" s="6" t="s">
        <v>14</v>
      </c>
      <c r="C1721" s="6">
        <v>1185732</v>
      </c>
      <c r="D1721" s="7">
        <v>44487</v>
      </c>
      <c r="E1721" s="6" t="s">
        <v>33</v>
      </c>
      <c r="F1721" s="6" t="s">
        <v>71</v>
      </c>
      <c r="G1721" s="6" t="s">
        <v>72</v>
      </c>
      <c r="H1721" s="6" t="s">
        <v>22</v>
      </c>
      <c r="I1721" s="8">
        <v>0.39999999999999991</v>
      </c>
      <c r="J1721" s="9">
        <v>3500</v>
      </c>
      <c r="K1721" s="10">
        <f t="shared" si="12"/>
        <v>1399.9999999999998</v>
      </c>
      <c r="L1721" s="10">
        <f t="shared" si="13"/>
        <v>699.99999999999989</v>
      </c>
      <c r="M1721" s="11">
        <v>0.5</v>
      </c>
      <c r="O1721" s="16"/>
      <c r="P1721" s="14"/>
      <c r="Q1721" s="12"/>
      <c r="R1721" s="13"/>
    </row>
    <row r="1722" spans="1:18" ht="15.75" customHeight="1" x14ac:dyDescent="0.35">
      <c r="A1722" s="1"/>
      <c r="B1722" s="6" t="s">
        <v>14</v>
      </c>
      <c r="C1722" s="6">
        <v>1185732</v>
      </c>
      <c r="D1722" s="7">
        <v>44518</v>
      </c>
      <c r="E1722" s="6" t="s">
        <v>33</v>
      </c>
      <c r="F1722" s="6" t="s">
        <v>71</v>
      </c>
      <c r="G1722" s="6" t="s">
        <v>72</v>
      </c>
      <c r="H1722" s="6" t="s">
        <v>17</v>
      </c>
      <c r="I1722" s="8">
        <v>0.35000000000000003</v>
      </c>
      <c r="J1722" s="9">
        <v>5000</v>
      </c>
      <c r="K1722" s="10">
        <f t="shared" si="12"/>
        <v>1750.0000000000002</v>
      </c>
      <c r="L1722" s="10">
        <f t="shared" si="13"/>
        <v>700.00000000000011</v>
      </c>
      <c r="M1722" s="11">
        <v>0.4</v>
      </c>
      <c r="O1722" s="16"/>
      <c r="P1722" s="14"/>
      <c r="Q1722" s="12"/>
      <c r="R1722" s="13"/>
    </row>
    <row r="1723" spans="1:18" ht="15.75" customHeight="1" x14ac:dyDescent="0.35">
      <c r="A1723" s="1"/>
      <c r="B1723" s="6" t="s">
        <v>14</v>
      </c>
      <c r="C1723" s="6">
        <v>1185732</v>
      </c>
      <c r="D1723" s="7">
        <v>44518</v>
      </c>
      <c r="E1723" s="6" t="s">
        <v>33</v>
      </c>
      <c r="F1723" s="6" t="s">
        <v>71</v>
      </c>
      <c r="G1723" s="6" t="s">
        <v>72</v>
      </c>
      <c r="H1723" s="6" t="s">
        <v>18</v>
      </c>
      <c r="I1723" s="8">
        <v>0.25000000000000006</v>
      </c>
      <c r="J1723" s="9">
        <v>3500</v>
      </c>
      <c r="K1723" s="10">
        <f t="shared" si="12"/>
        <v>875.00000000000023</v>
      </c>
      <c r="L1723" s="10">
        <f t="shared" si="13"/>
        <v>306.25000000000006</v>
      </c>
      <c r="M1723" s="11">
        <v>0.35</v>
      </c>
      <c r="O1723" s="16"/>
      <c r="P1723" s="14"/>
      <c r="Q1723" s="12"/>
      <c r="R1723" s="13"/>
    </row>
    <row r="1724" spans="1:18" ht="15.75" customHeight="1" x14ac:dyDescent="0.35">
      <c r="A1724" s="1"/>
      <c r="B1724" s="6" t="s">
        <v>14</v>
      </c>
      <c r="C1724" s="6">
        <v>1185732</v>
      </c>
      <c r="D1724" s="7">
        <v>44518</v>
      </c>
      <c r="E1724" s="6" t="s">
        <v>33</v>
      </c>
      <c r="F1724" s="6" t="s">
        <v>71</v>
      </c>
      <c r="G1724" s="6" t="s">
        <v>72</v>
      </c>
      <c r="H1724" s="6" t="s">
        <v>19</v>
      </c>
      <c r="I1724" s="8">
        <v>0.25000000000000006</v>
      </c>
      <c r="J1724" s="9">
        <v>2950</v>
      </c>
      <c r="K1724" s="10">
        <f t="shared" si="12"/>
        <v>737.50000000000011</v>
      </c>
      <c r="L1724" s="10">
        <f t="shared" si="13"/>
        <v>258.125</v>
      </c>
      <c r="M1724" s="11">
        <v>0.35</v>
      </c>
      <c r="O1724" s="16"/>
      <c r="P1724" s="14"/>
      <c r="Q1724" s="12"/>
      <c r="R1724" s="13"/>
    </row>
    <row r="1725" spans="1:18" ht="15.75" customHeight="1" x14ac:dyDescent="0.35">
      <c r="A1725" s="1"/>
      <c r="B1725" s="6" t="s">
        <v>14</v>
      </c>
      <c r="C1725" s="6">
        <v>1185732</v>
      </c>
      <c r="D1725" s="7">
        <v>44518</v>
      </c>
      <c r="E1725" s="6" t="s">
        <v>33</v>
      </c>
      <c r="F1725" s="6" t="s">
        <v>71</v>
      </c>
      <c r="G1725" s="6" t="s">
        <v>72</v>
      </c>
      <c r="H1725" s="6" t="s">
        <v>20</v>
      </c>
      <c r="I1725" s="8">
        <v>0.25000000000000006</v>
      </c>
      <c r="J1725" s="9">
        <v>3250</v>
      </c>
      <c r="K1725" s="10">
        <f t="shared" si="12"/>
        <v>812.50000000000023</v>
      </c>
      <c r="L1725" s="10">
        <f t="shared" si="13"/>
        <v>325.00000000000011</v>
      </c>
      <c r="M1725" s="11">
        <v>0.4</v>
      </c>
      <c r="O1725" s="16"/>
      <c r="P1725" s="14"/>
      <c r="Q1725" s="12"/>
      <c r="R1725" s="13"/>
    </row>
    <row r="1726" spans="1:18" ht="15.75" customHeight="1" x14ac:dyDescent="0.35">
      <c r="A1726" s="1"/>
      <c r="B1726" s="6" t="s">
        <v>14</v>
      </c>
      <c r="C1726" s="6">
        <v>1185732</v>
      </c>
      <c r="D1726" s="7">
        <v>44518</v>
      </c>
      <c r="E1726" s="6" t="s">
        <v>33</v>
      </c>
      <c r="F1726" s="6" t="s">
        <v>71</v>
      </c>
      <c r="G1726" s="6" t="s">
        <v>72</v>
      </c>
      <c r="H1726" s="6" t="s">
        <v>21</v>
      </c>
      <c r="I1726" s="8">
        <v>0.44999999999999996</v>
      </c>
      <c r="J1726" s="9">
        <v>3000</v>
      </c>
      <c r="K1726" s="10">
        <f t="shared" si="12"/>
        <v>1349.9999999999998</v>
      </c>
      <c r="L1726" s="10">
        <f t="shared" si="13"/>
        <v>472.49999999999989</v>
      </c>
      <c r="M1726" s="11">
        <v>0.35</v>
      </c>
      <c r="O1726" s="16"/>
      <c r="P1726" s="14"/>
      <c r="Q1726" s="12"/>
      <c r="R1726" s="13"/>
    </row>
    <row r="1727" spans="1:18" ht="15.75" customHeight="1" x14ac:dyDescent="0.35">
      <c r="A1727" s="1"/>
      <c r="B1727" s="6" t="s">
        <v>14</v>
      </c>
      <c r="C1727" s="6">
        <v>1185732</v>
      </c>
      <c r="D1727" s="7">
        <v>44518</v>
      </c>
      <c r="E1727" s="6" t="s">
        <v>33</v>
      </c>
      <c r="F1727" s="6" t="s">
        <v>71</v>
      </c>
      <c r="G1727" s="6" t="s">
        <v>72</v>
      </c>
      <c r="H1727" s="6" t="s">
        <v>22</v>
      </c>
      <c r="I1727" s="8">
        <v>0.49999999999999983</v>
      </c>
      <c r="J1727" s="9">
        <v>4000</v>
      </c>
      <c r="K1727" s="10">
        <f t="shared" si="12"/>
        <v>1999.9999999999993</v>
      </c>
      <c r="L1727" s="10">
        <f t="shared" si="13"/>
        <v>999.99999999999966</v>
      </c>
      <c r="M1727" s="11">
        <v>0.5</v>
      </c>
      <c r="O1727" s="16"/>
      <c r="P1727" s="14"/>
      <c r="Q1727" s="12"/>
      <c r="R1727" s="13"/>
    </row>
    <row r="1728" spans="1:18" ht="15.75" customHeight="1" x14ac:dyDescent="0.35">
      <c r="A1728" s="1"/>
      <c r="B1728" s="6" t="s">
        <v>14</v>
      </c>
      <c r="C1728" s="6">
        <v>1185732</v>
      </c>
      <c r="D1728" s="7">
        <v>44547</v>
      </c>
      <c r="E1728" s="6" t="s">
        <v>33</v>
      </c>
      <c r="F1728" s="6" t="s">
        <v>71</v>
      </c>
      <c r="G1728" s="6" t="s">
        <v>72</v>
      </c>
      <c r="H1728" s="6" t="s">
        <v>17</v>
      </c>
      <c r="I1728" s="8">
        <v>0.44999999999999996</v>
      </c>
      <c r="J1728" s="9">
        <v>6500</v>
      </c>
      <c r="K1728" s="10">
        <f t="shared" si="12"/>
        <v>2924.9999999999995</v>
      </c>
      <c r="L1728" s="10">
        <f t="shared" si="13"/>
        <v>1169.9999999999998</v>
      </c>
      <c r="M1728" s="11">
        <v>0.4</v>
      </c>
      <c r="O1728" s="16"/>
      <c r="P1728" s="14"/>
      <c r="Q1728" s="12"/>
      <c r="R1728" s="13"/>
    </row>
    <row r="1729" spans="1:18" ht="15.75" customHeight="1" x14ac:dyDescent="0.35">
      <c r="A1729" s="1"/>
      <c r="B1729" s="6" t="s">
        <v>14</v>
      </c>
      <c r="C1729" s="6">
        <v>1185732</v>
      </c>
      <c r="D1729" s="7">
        <v>44547</v>
      </c>
      <c r="E1729" s="6" t="s">
        <v>33</v>
      </c>
      <c r="F1729" s="6" t="s">
        <v>71</v>
      </c>
      <c r="G1729" s="6" t="s">
        <v>72</v>
      </c>
      <c r="H1729" s="6" t="s">
        <v>18</v>
      </c>
      <c r="I1729" s="8">
        <v>0.35000000000000003</v>
      </c>
      <c r="J1729" s="9">
        <v>4500</v>
      </c>
      <c r="K1729" s="10">
        <f t="shared" si="12"/>
        <v>1575.0000000000002</v>
      </c>
      <c r="L1729" s="10">
        <f t="shared" si="13"/>
        <v>551.25</v>
      </c>
      <c r="M1729" s="11">
        <v>0.35</v>
      </c>
      <c r="O1729" s="16"/>
      <c r="P1729" s="14"/>
      <c r="Q1729" s="12"/>
      <c r="R1729" s="13"/>
    </row>
    <row r="1730" spans="1:18" ht="15.75" customHeight="1" x14ac:dyDescent="0.35">
      <c r="A1730" s="1"/>
      <c r="B1730" s="6" t="s">
        <v>14</v>
      </c>
      <c r="C1730" s="6">
        <v>1185732</v>
      </c>
      <c r="D1730" s="7">
        <v>44547</v>
      </c>
      <c r="E1730" s="6" t="s">
        <v>33</v>
      </c>
      <c r="F1730" s="6" t="s">
        <v>71</v>
      </c>
      <c r="G1730" s="6" t="s">
        <v>72</v>
      </c>
      <c r="H1730" s="6" t="s">
        <v>19</v>
      </c>
      <c r="I1730" s="8">
        <v>0.35000000000000003</v>
      </c>
      <c r="J1730" s="9">
        <v>4000</v>
      </c>
      <c r="K1730" s="10">
        <f t="shared" si="12"/>
        <v>1400.0000000000002</v>
      </c>
      <c r="L1730" s="10">
        <f t="shared" si="13"/>
        <v>490.00000000000006</v>
      </c>
      <c r="M1730" s="11">
        <v>0.35</v>
      </c>
      <c r="O1730" s="16"/>
      <c r="P1730" s="14"/>
      <c r="Q1730" s="12"/>
      <c r="R1730" s="13"/>
    </row>
    <row r="1731" spans="1:18" ht="15.75" customHeight="1" x14ac:dyDescent="0.35">
      <c r="A1731" s="1"/>
      <c r="B1731" s="6" t="s">
        <v>14</v>
      </c>
      <c r="C1731" s="6">
        <v>1185732</v>
      </c>
      <c r="D1731" s="7">
        <v>44547</v>
      </c>
      <c r="E1731" s="6" t="s">
        <v>33</v>
      </c>
      <c r="F1731" s="6" t="s">
        <v>71</v>
      </c>
      <c r="G1731" s="6" t="s">
        <v>72</v>
      </c>
      <c r="H1731" s="6" t="s">
        <v>20</v>
      </c>
      <c r="I1731" s="8">
        <v>0.35000000000000003</v>
      </c>
      <c r="J1731" s="9">
        <v>3500</v>
      </c>
      <c r="K1731" s="10">
        <f t="shared" si="12"/>
        <v>1225.0000000000002</v>
      </c>
      <c r="L1731" s="10">
        <f t="shared" si="13"/>
        <v>490.00000000000011</v>
      </c>
      <c r="M1731" s="11">
        <v>0.4</v>
      </c>
      <c r="O1731" s="16"/>
      <c r="P1731" s="14"/>
      <c r="Q1731" s="12"/>
      <c r="R1731" s="13"/>
    </row>
    <row r="1732" spans="1:18" ht="15.75" customHeight="1" x14ac:dyDescent="0.35">
      <c r="A1732" s="1"/>
      <c r="B1732" s="6" t="s">
        <v>14</v>
      </c>
      <c r="C1732" s="6">
        <v>1185732</v>
      </c>
      <c r="D1732" s="7">
        <v>44547</v>
      </c>
      <c r="E1732" s="6" t="s">
        <v>33</v>
      </c>
      <c r="F1732" s="6" t="s">
        <v>71</v>
      </c>
      <c r="G1732" s="6" t="s">
        <v>72</v>
      </c>
      <c r="H1732" s="6" t="s">
        <v>21</v>
      </c>
      <c r="I1732" s="8">
        <v>0.44999999999999996</v>
      </c>
      <c r="J1732" s="9">
        <v>3500</v>
      </c>
      <c r="K1732" s="10">
        <f t="shared" si="12"/>
        <v>1574.9999999999998</v>
      </c>
      <c r="L1732" s="10">
        <f t="shared" si="13"/>
        <v>551.24999999999989</v>
      </c>
      <c r="M1732" s="11">
        <v>0.35</v>
      </c>
      <c r="O1732" s="16"/>
      <c r="P1732" s="14"/>
      <c r="Q1732" s="12"/>
      <c r="R1732" s="13"/>
    </row>
    <row r="1733" spans="1:18" ht="15.75" customHeight="1" x14ac:dyDescent="0.35">
      <c r="A1733" s="1"/>
      <c r="B1733" s="6" t="s">
        <v>14</v>
      </c>
      <c r="C1733" s="6">
        <v>1185732</v>
      </c>
      <c r="D1733" s="7">
        <v>44547</v>
      </c>
      <c r="E1733" s="6" t="s">
        <v>33</v>
      </c>
      <c r="F1733" s="6" t="s">
        <v>71</v>
      </c>
      <c r="G1733" s="6" t="s">
        <v>72</v>
      </c>
      <c r="H1733" s="6" t="s">
        <v>22</v>
      </c>
      <c r="I1733" s="8">
        <v>0.49999999999999983</v>
      </c>
      <c r="J1733" s="9">
        <v>4500</v>
      </c>
      <c r="K1733" s="10">
        <f t="shared" si="12"/>
        <v>2249.9999999999991</v>
      </c>
      <c r="L1733" s="10">
        <f t="shared" si="13"/>
        <v>1124.9999999999995</v>
      </c>
      <c r="M1733" s="11">
        <v>0.5</v>
      </c>
      <c r="O1733" s="16"/>
      <c r="P1733" s="14"/>
      <c r="Q1733" s="12"/>
      <c r="R1733" s="13"/>
    </row>
    <row r="1734" spans="1:18" ht="15.75" customHeight="1" x14ac:dyDescent="0.35">
      <c r="A1734" s="1" t="s">
        <v>39</v>
      </c>
      <c r="B1734" s="6" t="s">
        <v>14</v>
      </c>
      <c r="C1734" s="6">
        <v>1185732</v>
      </c>
      <c r="D1734" s="7">
        <v>44207</v>
      </c>
      <c r="E1734" s="6" t="s">
        <v>33</v>
      </c>
      <c r="F1734" s="6" t="s">
        <v>73</v>
      </c>
      <c r="G1734" s="6" t="s">
        <v>74</v>
      </c>
      <c r="H1734" s="6" t="s">
        <v>17</v>
      </c>
      <c r="I1734" s="8">
        <v>0.25</v>
      </c>
      <c r="J1734" s="9">
        <v>6750</v>
      </c>
      <c r="K1734" s="10">
        <f t="shared" si="12"/>
        <v>1687.5</v>
      </c>
      <c r="L1734" s="10">
        <f t="shared" si="13"/>
        <v>675</v>
      </c>
      <c r="M1734" s="11">
        <v>0.4</v>
      </c>
      <c r="O1734" s="16"/>
      <c r="P1734" s="14"/>
      <c r="Q1734" s="12"/>
      <c r="R1734" s="13"/>
    </row>
    <row r="1735" spans="1:18" ht="15.75" customHeight="1" x14ac:dyDescent="0.35">
      <c r="A1735" s="1"/>
      <c r="B1735" s="6" t="s">
        <v>14</v>
      </c>
      <c r="C1735" s="6">
        <v>1185732</v>
      </c>
      <c r="D1735" s="7">
        <v>44207</v>
      </c>
      <c r="E1735" s="6" t="s">
        <v>33</v>
      </c>
      <c r="F1735" s="6" t="s">
        <v>73</v>
      </c>
      <c r="G1735" s="6" t="s">
        <v>74</v>
      </c>
      <c r="H1735" s="6" t="s">
        <v>18</v>
      </c>
      <c r="I1735" s="8">
        <v>0.25</v>
      </c>
      <c r="J1735" s="9">
        <v>4750</v>
      </c>
      <c r="K1735" s="10">
        <f t="shared" si="12"/>
        <v>1187.5</v>
      </c>
      <c r="L1735" s="10">
        <f t="shared" si="13"/>
        <v>415.625</v>
      </c>
      <c r="M1735" s="11">
        <v>0.35</v>
      </c>
      <c r="O1735" s="16"/>
      <c r="P1735" s="14"/>
      <c r="Q1735" s="12"/>
      <c r="R1735" s="13"/>
    </row>
    <row r="1736" spans="1:18" ht="15.75" customHeight="1" x14ac:dyDescent="0.35">
      <c r="A1736" s="1"/>
      <c r="B1736" s="6" t="s">
        <v>14</v>
      </c>
      <c r="C1736" s="6">
        <v>1185732</v>
      </c>
      <c r="D1736" s="7">
        <v>44207</v>
      </c>
      <c r="E1736" s="6" t="s">
        <v>33</v>
      </c>
      <c r="F1736" s="6" t="s">
        <v>73</v>
      </c>
      <c r="G1736" s="6" t="s">
        <v>74</v>
      </c>
      <c r="H1736" s="6" t="s">
        <v>19</v>
      </c>
      <c r="I1736" s="8">
        <v>0.15000000000000002</v>
      </c>
      <c r="J1736" s="9">
        <v>4750</v>
      </c>
      <c r="K1736" s="10">
        <f t="shared" si="12"/>
        <v>712.50000000000011</v>
      </c>
      <c r="L1736" s="10">
        <f t="shared" si="13"/>
        <v>249.37500000000003</v>
      </c>
      <c r="M1736" s="11">
        <v>0.35</v>
      </c>
      <c r="O1736" s="16"/>
      <c r="P1736" s="14"/>
      <c r="Q1736" s="12"/>
      <c r="R1736" s="13"/>
    </row>
    <row r="1737" spans="1:18" ht="15.75" customHeight="1" x14ac:dyDescent="0.35">
      <c r="A1737" s="1"/>
      <c r="B1737" s="6" t="s">
        <v>14</v>
      </c>
      <c r="C1737" s="6">
        <v>1185732</v>
      </c>
      <c r="D1737" s="7">
        <v>44207</v>
      </c>
      <c r="E1737" s="6" t="s">
        <v>33</v>
      </c>
      <c r="F1737" s="6" t="s">
        <v>73</v>
      </c>
      <c r="G1737" s="6" t="s">
        <v>74</v>
      </c>
      <c r="H1737" s="6" t="s">
        <v>20</v>
      </c>
      <c r="I1737" s="8">
        <v>0.20000000000000007</v>
      </c>
      <c r="J1737" s="9">
        <v>3250</v>
      </c>
      <c r="K1737" s="10">
        <f t="shared" si="12"/>
        <v>650.00000000000023</v>
      </c>
      <c r="L1737" s="10">
        <f t="shared" si="13"/>
        <v>260.00000000000011</v>
      </c>
      <c r="M1737" s="11">
        <v>0.4</v>
      </c>
      <c r="O1737" s="16"/>
      <c r="P1737" s="14"/>
      <c r="Q1737" s="12"/>
      <c r="R1737" s="13"/>
    </row>
    <row r="1738" spans="1:18" ht="15.75" customHeight="1" x14ac:dyDescent="0.35">
      <c r="A1738" s="1"/>
      <c r="B1738" s="6" t="s">
        <v>14</v>
      </c>
      <c r="C1738" s="6">
        <v>1185732</v>
      </c>
      <c r="D1738" s="7">
        <v>44207</v>
      </c>
      <c r="E1738" s="6" t="s">
        <v>33</v>
      </c>
      <c r="F1738" s="6" t="s">
        <v>73</v>
      </c>
      <c r="G1738" s="6" t="s">
        <v>74</v>
      </c>
      <c r="H1738" s="6" t="s">
        <v>21</v>
      </c>
      <c r="I1738" s="8">
        <v>0.35</v>
      </c>
      <c r="J1738" s="9">
        <v>3750</v>
      </c>
      <c r="K1738" s="10">
        <f t="shared" si="12"/>
        <v>1312.5</v>
      </c>
      <c r="L1738" s="10">
        <f t="shared" si="13"/>
        <v>459.37499999999994</v>
      </c>
      <c r="M1738" s="11">
        <v>0.35</v>
      </c>
      <c r="O1738" s="16"/>
      <c r="P1738" s="14"/>
      <c r="Q1738" s="12"/>
      <c r="R1738" s="13"/>
    </row>
    <row r="1739" spans="1:18" ht="15.75" customHeight="1" x14ac:dyDescent="0.35">
      <c r="A1739" s="1"/>
      <c r="B1739" s="6" t="s">
        <v>14</v>
      </c>
      <c r="C1739" s="6">
        <v>1185732</v>
      </c>
      <c r="D1739" s="7">
        <v>44207</v>
      </c>
      <c r="E1739" s="6" t="s">
        <v>33</v>
      </c>
      <c r="F1739" s="6" t="s">
        <v>73</v>
      </c>
      <c r="G1739" s="6" t="s">
        <v>74</v>
      </c>
      <c r="H1739" s="6" t="s">
        <v>22</v>
      </c>
      <c r="I1739" s="8">
        <v>0.25</v>
      </c>
      <c r="J1739" s="9">
        <v>4750</v>
      </c>
      <c r="K1739" s="10">
        <f t="shared" si="12"/>
        <v>1187.5</v>
      </c>
      <c r="L1739" s="10">
        <f t="shared" si="13"/>
        <v>593.75</v>
      </c>
      <c r="M1739" s="11">
        <v>0.5</v>
      </c>
      <c r="O1739" s="16"/>
      <c r="P1739" s="14"/>
      <c r="Q1739" s="12"/>
      <c r="R1739" s="13"/>
    </row>
    <row r="1740" spans="1:18" ht="15.75" customHeight="1" x14ac:dyDescent="0.35">
      <c r="A1740" s="1"/>
      <c r="B1740" s="6" t="s">
        <v>14</v>
      </c>
      <c r="C1740" s="6">
        <v>1185732</v>
      </c>
      <c r="D1740" s="7">
        <v>44238</v>
      </c>
      <c r="E1740" s="6" t="s">
        <v>33</v>
      </c>
      <c r="F1740" s="6" t="s">
        <v>73</v>
      </c>
      <c r="G1740" s="6" t="s">
        <v>74</v>
      </c>
      <c r="H1740" s="6" t="s">
        <v>17</v>
      </c>
      <c r="I1740" s="8">
        <v>0.25</v>
      </c>
      <c r="J1740" s="9">
        <v>7250</v>
      </c>
      <c r="K1740" s="10">
        <f t="shared" si="12"/>
        <v>1812.5</v>
      </c>
      <c r="L1740" s="10">
        <f t="shared" si="13"/>
        <v>725</v>
      </c>
      <c r="M1740" s="11">
        <v>0.4</v>
      </c>
      <c r="O1740" s="16"/>
      <c r="P1740" s="14"/>
      <c r="Q1740" s="12"/>
      <c r="R1740" s="13"/>
    </row>
    <row r="1741" spans="1:18" ht="15.75" customHeight="1" x14ac:dyDescent="0.35">
      <c r="A1741" s="1"/>
      <c r="B1741" s="6" t="s">
        <v>14</v>
      </c>
      <c r="C1741" s="6">
        <v>1185732</v>
      </c>
      <c r="D1741" s="7">
        <v>44238</v>
      </c>
      <c r="E1741" s="6" t="s">
        <v>33</v>
      </c>
      <c r="F1741" s="6" t="s">
        <v>73</v>
      </c>
      <c r="G1741" s="6" t="s">
        <v>74</v>
      </c>
      <c r="H1741" s="6" t="s">
        <v>18</v>
      </c>
      <c r="I1741" s="8">
        <v>0.25</v>
      </c>
      <c r="J1741" s="9">
        <v>3750</v>
      </c>
      <c r="K1741" s="10">
        <f t="shared" si="12"/>
        <v>937.5</v>
      </c>
      <c r="L1741" s="10">
        <f t="shared" si="13"/>
        <v>328.125</v>
      </c>
      <c r="M1741" s="11">
        <v>0.35</v>
      </c>
      <c r="O1741" s="16"/>
      <c r="P1741" s="14"/>
      <c r="Q1741" s="12"/>
      <c r="R1741" s="13"/>
    </row>
    <row r="1742" spans="1:18" ht="15.75" customHeight="1" x14ac:dyDescent="0.35">
      <c r="A1742" s="1"/>
      <c r="B1742" s="6" t="s">
        <v>14</v>
      </c>
      <c r="C1742" s="6">
        <v>1185732</v>
      </c>
      <c r="D1742" s="7">
        <v>44238</v>
      </c>
      <c r="E1742" s="6" t="s">
        <v>33</v>
      </c>
      <c r="F1742" s="6" t="s">
        <v>73</v>
      </c>
      <c r="G1742" s="6" t="s">
        <v>74</v>
      </c>
      <c r="H1742" s="6" t="s">
        <v>19</v>
      </c>
      <c r="I1742" s="8">
        <v>0.15000000000000002</v>
      </c>
      <c r="J1742" s="9">
        <v>4250</v>
      </c>
      <c r="K1742" s="10">
        <f t="shared" si="12"/>
        <v>637.50000000000011</v>
      </c>
      <c r="L1742" s="10">
        <f t="shared" si="13"/>
        <v>223.12500000000003</v>
      </c>
      <c r="M1742" s="11">
        <v>0.35</v>
      </c>
      <c r="O1742" s="16"/>
      <c r="P1742" s="14"/>
      <c r="Q1742" s="12"/>
      <c r="R1742" s="13"/>
    </row>
    <row r="1743" spans="1:18" ht="15.75" customHeight="1" x14ac:dyDescent="0.35">
      <c r="A1743" s="1"/>
      <c r="B1743" s="6" t="s">
        <v>14</v>
      </c>
      <c r="C1743" s="6">
        <v>1185732</v>
      </c>
      <c r="D1743" s="7">
        <v>44238</v>
      </c>
      <c r="E1743" s="6" t="s">
        <v>33</v>
      </c>
      <c r="F1743" s="6" t="s">
        <v>73</v>
      </c>
      <c r="G1743" s="6" t="s">
        <v>74</v>
      </c>
      <c r="H1743" s="6" t="s">
        <v>20</v>
      </c>
      <c r="I1743" s="8">
        <v>0.20000000000000007</v>
      </c>
      <c r="J1743" s="9">
        <v>3000</v>
      </c>
      <c r="K1743" s="10">
        <f t="shared" si="12"/>
        <v>600.00000000000023</v>
      </c>
      <c r="L1743" s="10">
        <f t="shared" si="13"/>
        <v>240.00000000000011</v>
      </c>
      <c r="M1743" s="11">
        <v>0.4</v>
      </c>
      <c r="O1743" s="16"/>
      <c r="P1743" s="14"/>
      <c r="Q1743" s="12"/>
      <c r="R1743" s="13"/>
    </row>
    <row r="1744" spans="1:18" ht="15.75" customHeight="1" x14ac:dyDescent="0.35">
      <c r="A1744" s="1"/>
      <c r="B1744" s="6" t="s">
        <v>14</v>
      </c>
      <c r="C1744" s="6">
        <v>1185732</v>
      </c>
      <c r="D1744" s="7">
        <v>44238</v>
      </c>
      <c r="E1744" s="6" t="s">
        <v>33</v>
      </c>
      <c r="F1744" s="6" t="s">
        <v>73</v>
      </c>
      <c r="G1744" s="6" t="s">
        <v>74</v>
      </c>
      <c r="H1744" s="6" t="s">
        <v>21</v>
      </c>
      <c r="I1744" s="8">
        <v>0.35</v>
      </c>
      <c r="J1744" s="9">
        <v>3750</v>
      </c>
      <c r="K1744" s="10">
        <f t="shared" si="12"/>
        <v>1312.5</v>
      </c>
      <c r="L1744" s="10">
        <f t="shared" si="13"/>
        <v>459.37499999999994</v>
      </c>
      <c r="M1744" s="11">
        <v>0.35</v>
      </c>
      <c r="O1744" s="16"/>
      <c r="P1744" s="14"/>
      <c r="Q1744" s="12"/>
      <c r="R1744" s="13"/>
    </row>
    <row r="1745" spans="1:18" ht="15.75" customHeight="1" x14ac:dyDescent="0.35">
      <c r="A1745" s="1"/>
      <c r="B1745" s="6" t="s">
        <v>14</v>
      </c>
      <c r="C1745" s="6">
        <v>1185732</v>
      </c>
      <c r="D1745" s="7">
        <v>44238</v>
      </c>
      <c r="E1745" s="6" t="s">
        <v>33</v>
      </c>
      <c r="F1745" s="6" t="s">
        <v>73</v>
      </c>
      <c r="G1745" s="6" t="s">
        <v>74</v>
      </c>
      <c r="H1745" s="6" t="s">
        <v>22</v>
      </c>
      <c r="I1745" s="8">
        <v>0.25</v>
      </c>
      <c r="J1745" s="9">
        <v>4500</v>
      </c>
      <c r="K1745" s="10">
        <f t="shared" si="12"/>
        <v>1125</v>
      </c>
      <c r="L1745" s="10">
        <f t="shared" si="13"/>
        <v>562.5</v>
      </c>
      <c r="M1745" s="11">
        <v>0.5</v>
      </c>
      <c r="O1745" s="16"/>
      <c r="P1745" s="14"/>
      <c r="Q1745" s="12"/>
      <c r="R1745" s="13"/>
    </row>
    <row r="1746" spans="1:18" ht="15.75" customHeight="1" x14ac:dyDescent="0.35">
      <c r="A1746" s="1"/>
      <c r="B1746" s="6" t="s">
        <v>14</v>
      </c>
      <c r="C1746" s="6">
        <v>1185732</v>
      </c>
      <c r="D1746" s="7">
        <v>44265</v>
      </c>
      <c r="E1746" s="6" t="s">
        <v>33</v>
      </c>
      <c r="F1746" s="6" t="s">
        <v>73</v>
      </c>
      <c r="G1746" s="6" t="s">
        <v>74</v>
      </c>
      <c r="H1746" s="6" t="s">
        <v>17</v>
      </c>
      <c r="I1746" s="8">
        <v>0.30000000000000004</v>
      </c>
      <c r="J1746" s="9">
        <v>6700</v>
      </c>
      <c r="K1746" s="10">
        <f t="shared" si="12"/>
        <v>2010.0000000000002</v>
      </c>
      <c r="L1746" s="10">
        <f t="shared" si="13"/>
        <v>804.00000000000011</v>
      </c>
      <c r="M1746" s="11">
        <v>0.4</v>
      </c>
      <c r="O1746" s="16"/>
      <c r="P1746" s="14"/>
      <c r="Q1746" s="12"/>
      <c r="R1746" s="13"/>
    </row>
    <row r="1747" spans="1:18" ht="15.75" customHeight="1" x14ac:dyDescent="0.35">
      <c r="A1747" s="1"/>
      <c r="B1747" s="6" t="s">
        <v>14</v>
      </c>
      <c r="C1747" s="6">
        <v>1185732</v>
      </c>
      <c r="D1747" s="7">
        <v>44265</v>
      </c>
      <c r="E1747" s="6" t="s">
        <v>33</v>
      </c>
      <c r="F1747" s="6" t="s">
        <v>73</v>
      </c>
      <c r="G1747" s="6" t="s">
        <v>74</v>
      </c>
      <c r="H1747" s="6" t="s">
        <v>18</v>
      </c>
      <c r="I1747" s="8">
        <v>0.30000000000000004</v>
      </c>
      <c r="J1747" s="9">
        <v>3500</v>
      </c>
      <c r="K1747" s="10">
        <f t="shared" si="12"/>
        <v>1050.0000000000002</v>
      </c>
      <c r="L1747" s="10">
        <f t="shared" si="13"/>
        <v>367.50000000000006</v>
      </c>
      <c r="M1747" s="11">
        <v>0.35</v>
      </c>
      <c r="O1747" s="16"/>
      <c r="P1747" s="14"/>
      <c r="Q1747" s="12"/>
      <c r="R1747" s="13"/>
    </row>
    <row r="1748" spans="1:18" ht="15.75" customHeight="1" x14ac:dyDescent="0.35">
      <c r="A1748" s="1"/>
      <c r="B1748" s="6" t="s">
        <v>14</v>
      </c>
      <c r="C1748" s="6">
        <v>1185732</v>
      </c>
      <c r="D1748" s="7">
        <v>44265</v>
      </c>
      <c r="E1748" s="6" t="s">
        <v>33</v>
      </c>
      <c r="F1748" s="6" t="s">
        <v>73</v>
      </c>
      <c r="G1748" s="6" t="s">
        <v>74</v>
      </c>
      <c r="H1748" s="6" t="s">
        <v>19</v>
      </c>
      <c r="I1748" s="8">
        <v>0.20000000000000007</v>
      </c>
      <c r="J1748" s="9">
        <v>4000</v>
      </c>
      <c r="K1748" s="10">
        <f t="shared" si="12"/>
        <v>800.00000000000023</v>
      </c>
      <c r="L1748" s="10">
        <f t="shared" si="13"/>
        <v>280.00000000000006</v>
      </c>
      <c r="M1748" s="11">
        <v>0.35</v>
      </c>
      <c r="O1748" s="16"/>
      <c r="P1748" s="14"/>
      <c r="Q1748" s="12"/>
      <c r="R1748" s="13"/>
    </row>
    <row r="1749" spans="1:18" ht="15.75" customHeight="1" x14ac:dyDescent="0.35">
      <c r="A1749" s="1"/>
      <c r="B1749" s="6" t="s">
        <v>14</v>
      </c>
      <c r="C1749" s="6">
        <v>1185732</v>
      </c>
      <c r="D1749" s="7">
        <v>44265</v>
      </c>
      <c r="E1749" s="6" t="s">
        <v>33</v>
      </c>
      <c r="F1749" s="6" t="s">
        <v>73</v>
      </c>
      <c r="G1749" s="6" t="s">
        <v>74</v>
      </c>
      <c r="H1749" s="6" t="s">
        <v>20</v>
      </c>
      <c r="I1749" s="8">
        <v>0.25</v>
      </c>
      <c r="J1749" s="9">
        <v>2500</v>
      </c>
      <c r="K1749" s="10">
        <f t="shared" si="12"/>
        <v>625</v>
      </c>
      <c r="L1749" s="10">
        <f t="shared" si="13"/>
        <v>250</v>
      </c>
      <c r="M1749" s="11">
        <v>0.4</v>
      </c>
      <c r="O1749" s="16"/>
      <c r="P1749" s="14"/>
      <c r="Q1749" s="12"/>
      <c r="R1749" s="13"/>
    </row>
    <row r="1750" spans="1:18" ht="15.75" customHeight="1" x14ac:dyDescent="0.35">
      <c r="A1750" s="1"/>
      <c r="B1750" s="6" t="s">
        <v>14</v>
      </c>
      <c r="C1750" s="6">
        <v>1185732</v>
      </c>
      <c r="D1750" s="7">
        <v>44265</v>
      </c>
      <c r="E1750" s="6" t="s">
        <v>33</v>
      </c>
      <c r="F1750" s="6" t="s">
        <v>73</v>
      </c>
      <c r="G1750" s="6" t="s">
        <v>74</v>
      </c>
      <c r="H1750" s="6" t="s">
        <v>21</v>
      </c>
      <c r="I1750" s="8">
        <v>0.4</v>
      </c>
      <c r="J1750" s="9">
        <v>3000</v>
      </c>
      <c r="K1750" s="10">
        <f t="shared" si="12"/>
        <v>1200</v>
      </c>
      <c r="L1750" s="10">
        <f t="shared" si="13"/>
        <v>420</v>
      </c>
      <c r="M1750" s="11">
        <v>0.35</v>
      </c>
      <c r="O1750" s="16"/>
      <c r="P1750" s="14"/>
      <c r="Q1750" s="12"/>
      <c r="R1750" s="13"/>
    </row>
    <row r="1751" spans="1:18" ht="15.75" customHeight="1" x14ac:dyDescent="0.35">
      <c r="A1751" s="1"/>
      <c r="B1751" s="6" t="s">
        <v>14</v>
      </c>
      <c r="C1751" s="6">
        <v>1185732</v>
      </c>
      <c r="D1751" s="7">
        <v>44265</v>
      </c>
      <c r="E1751" s="6" t="s">
        <v>33</v>
      </c>
      <c r="F1751" s="6" t="s">
        <v>73</v>
      </c>
      <c r="G1751" s="6" t="s">
        <v>74</v>
      </c>
      <c r="H1751" s="6" t="s">
        <v>22</v>
      </c>
      <c r="I1751" s="8">
        <v>0.30000000000000004</v>
      </c>
      <c r="J1751" s="9">
        <v>4000</v>
      </c>
      <c r="K1751" s="10">
        <f t="shared" si="12"/>
        <v>1200.0000000000002</v>
      </c>
      <c r="L1751" s="10">
        <f t="shared" si="13"/>
        <v>600.00000000000011</v>
      </c>
      <c r="M1751" s="11">
        <v>0.5</v>
      </c>
      <c r="O1751" s="16"/>
      <c r="P1751" s="14"/>
      <c r="Q1751" s="12"/>
      <c r="R1751" s="13"/>
    </row>
    <row r="1752" spans="1:18" ht="15.75" customHeight="1" x14ac:dyDescent="0.35">
      <c r="A1752" s="1"/>
      <c r="B1752" s="6" t="s">
        <v>14</v>
      </c>
      <c r="C1752" s="6">
        <v>1185732</v>
      </c>
      <c r="D1752" s="7">
        <v>44297</v>
      </c>
      <c r="E1752" s="6" t="s">
        <v>33</v>
      </c>
      <c r="F1752" s="6" t="s">
        <v>73</v>
      </c>
      <c r="G1752" s="6" t="s">
        <v>74</v>
      </c>
      <c r="H1752" s="6" t="s">
        <v>17</v>
      </c>
      <c r="I1752" s="8">
        <v>0.30000000000000004</v>
      </c>
      <c r="J1752" s="9">
        <v>6250</v>
      </c>
      <c r="K1752" s="10">
        <f t="shared" si="12"/>
        <v>1875.0000000000002</v>
      </c>
      <c r="L1752" s="10">
        <f t="shared" si="13"/>
        <v>750.00000000000011</v>
      </c>
      <c r="M1752" s="11">
        <v>0.4</v>
      </c>
      <c r="O1752" s="16"/>
      <c r="P1752" s="14"/>
      <c r="Q1752" s="12"/>
      <c r="R1752" s="13"/>
    </row>
    <row r="1753" spans="1:18" ht="15.75" customHeight="1" x14ac:dyDescent="0.35">
      <c r="A1753" s="1"/>
      <c r="B1753" s="6" t="s">
        <v>14</v>
      </c>
      <c r="C1753" s="6">
        <v>1185732</v>
      </c>
      <c r="D1753" s="7">
        <v>44297</v>
      </c>
      <c r="E1753" s="6" t="s">
        <v>33</v>
      </c>
      <c r="F1753" s="6" t="s">
        <v>73</v>
      </c>
      <c r="G1753" s="6" t="s">
        <v>74</v>
      </c>
      <c r="H1753" s="6" t="s">
        <v>18</v>
      </c>
      <c r="I1753" s="8">
        <v>0.25000000000000006</v>
      </c>
      <c r="J1753" s="9">
        <v>3250</v>
      </c>
      <c r="K1753" s="10">
        <f t="shared" si="12"/>
        <v>812.50000000000023</v>
      </c>
      <c r="L1753" s="10">
        <f t="shared" si="13"/>
        <v>284.37500000000006</v>
      </c>
      <c r="M1753" s="11">
        <v>0.35</v>
      </c>
      <c r="O1753" s="16"/>
      <c r="P1753" s="14"/>
      <c r="Q1753" s="12"/>
      <c r="R1753" s="13"/>
    </row>
    <row r="1754" spans="1:18" ht="15.75" customHeight="1" x14ac:dyDescent="0.35">
      <c r="A1754" s="1"/>
      <c r="B1754" s="6" t="s">
        <v>14</v>
      </c>
      <c r="C1754" s="6">
        <v>1185732</v>
      </c>
      <c r="D1754" s="7">
        <v>44297</v>
      </c>
      <c r="E1754" s="6" t="s">
        <v>33</v>
      </c>
      <c r="F1754" s="6" t="s">
        <v>73</v>
      </c>
      <c r="G1754" s="6" t="s">
        <v>74</v>
      </c>
      <c r="H1754" s="6" t="s">
        <v>19</v>
      </c>
      <c r="I1754" s="8">
        <v>0.15000000000000008</v>
      </c>
      <c r="J1754" s="9">
        <v>3250</v>
      </c>
      <c r="K1754" s="10">
        <f t="shared" si="12"/>
        <v>487.50000000000023</v>
      </c>
      <c r="L1754" s="10">
        <f t="shared" si="13"/>
        <v>170.62500000000006</v>
      </c>
      <c r="M1754" s="11">
        <v>0.35</v>
      </c>
      <c r="O1754" s="16"/>
      <c r="P1754" s="14"/>
      <c r="Q1754" s="12"/>
      <c r="R1754" s="13"/>
    </row>
    <row r="1755" spans="1:18" ht="15.75" customHeight="1" x14ac:dyDescent="0.35">
      <c r="A1755" s="1"/>
      <c r="B1755" s="6" t="s">
        <v>14</v>
      </c>
      <c r="C1755" s="6">
        <v>1185732</v>
      </c>
      <c r="D1755" s="7">
        <v>44297</v>
      </c>
      <c r="E1755" s="6" t="s">
        <v>33</v>
      </c>
      <c r="F1755" s="6" t="s">
        <v>73</v>
      </c>
      <c r="G1755" s="6" t="s">
        <v>74</v>
      </c>
      <c r="H1755" s="6" t="s">
        <v>20</v>
      </c>
      <c r="I1755" s="8">
        <v>0.2</v>
      </c>
      <c r="J1755" s="9">
        <v>2500</v>
      </c>
      <c r="K1755" s="10">
        <f t="shared" si="12"/>
        <v>500</v>
      </c>
      <c r="L1755" s="10">
        <f t="shared" si="13"/>
        <v>200</v>
      </c>
      <c r="M1755" s="11">
        <v>0.4</v>
      </c>
      <c r="O1755" s="16"/>
      <c r="P1755" s="14"/>
      <c r="Q1755" s="12"/>
      <c r="R1755" s="13"/>
    </row>
    <row r="1756" spans="1:18" ht="15.75" customHeight="1" x14ac:dyDescent="0.35">
      <c r="A1756" s="1"/>
      <c r="B1756" s="6" t="s">
        <v>14</v>
      </c>
      <c r="C1756" s="6">
        <v>1185732</v>
      </c>
      <c r="D1756" s="7">
        <v>44297</v>
      </c>
      <c r="E1756" s="6" t="s">
        <v>33</v>
      </c>
      <c r="F1756" s="6" t="s">
        <v>73</v>
      </c>
      <c r="G1756" s="6" t="s">
        <v>74</v>
      </c>
      <c r="H1756" s="6" t="s">
        <v>21</v>
      </c>
      <c r="I1756" s="8">
        <v>0.35000000000000003</v>
      </c>
      <c r="J1756" s="9">
        <v>2750</v>
      </c>
      <c r="K1756" s="10">
        <f t="shared" si="12"/>
        <v>962.50000000000011</v>
      </c>
      <c r="L1756" s="10">
        <f t="shared" si="13"/>
        <v>336.875</v>
      </c>
      <c r="M1756" s="11">
        <v>0.35</v>
      </c>
      <c r="O1756" s="16"/>
      <c r="P1756" s="14"/>
      <c r="Q1756" s="12"/>
      <c r="R1756" s="13"/>
    </row>
    <row r="1757" spans="1:18" ht="15.75" customHeight="1" x14ac:dyDescent="0.35">
      <c r="A1757" s="1"/>
      <c r="B1757" s="6" t="s">
        <v>14</v>
      </c>
      <c r="C1757" s="6">
        <v>1185732</v>
      </c>
      <c r="D1757" s="7">
        <v>44297</v>
      </c>
      <c r="E1757" s="6" t="s">
        <v>33</v>
      </c>
      <c r="F1757" s="6" t="s">
        <v>73</v>
      </c>
      <c r="G1757" s="6" t="s">
        <v>74</v>
      </c>
      <c r="H1757" s="6" t="s">
        <v>22</v>
      </c>
      <c r="I1757" s="8">
        <v>0.25000000000000006</v>
      </c>
      <c r="J1757" s="9">
        <v>4000</v>
      </c>
      <c r="K1757" s="10">
        <f t="shared" si="12"/>
        <v>1000.0000000000002</v>
      </c>
      <c r="L1757" s="10">
        <f t="shared" si="13"/>
        <v>500.00000000000011</v>
      </c>
      <c r="M1757" s="11">
        <v>0.5</v>
      </c>
      <c r="O1757" s="16"/>
      <c r="P1757" s="14"/>
      <c r="Q1757" s="12"/>
      <c r="R1757" s="13"/>
    </row>
    <row r="1758" spans="1:18" ht="15.75" customHeight="1" x14ac:dyDescent="0.35">
      <c r="A1758" s="1"/>
      <c r="B1758" s="6" t="s">
        <v>14</v>
      </c>
      <c r="C1758" s="6">
        <v>1185732</v>
      </c>
      <c r="D1758" s="7">
        <v>44328</v>
      </c>
      <c r="E1758" s="6" t="s">
        <v>33</v>
      </c>
      <c r="F1758" s="6" t="s">
        <v>73</v>
      </c>
      <c r="G1758" s="6" t="s">
        <v>74</v>
      </c>
      <c r="H1758" s="6" t="s">
        <v>17</v>
      </c>
      <c r="I1758" s="8">
        <v>0.35000000000000003</v>
      </c>
      <c r="J1758" s="9">
        <v>6700</v>
      </c>
      <c r="K1758" s="10">
        <f t="shared" si="12"/>
        <v>2345</v>
      </c>
      <c r="L1758" s="10">
        <f t="shared" si="13"/>
        <v>938</v>
      </c>
      <c r="M1758" s="11">
        <v>0.4</v>
      </c>
      <c r="O1758" s="16"/>
      <c r="P1758" s="14"/>
      <c r="Q1758" s="12"/>
      <c r="R1758" s="13"/>
    </row>
    <row r="1759" spans="1:18" ht="15.75" customHeight="1" x14ac:dyDescent="0.35">
      <c r="A1759" s="1"/>
      <c r="B1759" s="6" t="s">
        <v>14</v>
      </c>
      <c r="C1759" s="6">
        <v>1185732</v>
      </c>
      <c r="D1759" s="7">
        <v>44328</v>
      </c>
      <c r="E1759" s="6" t="s">
        <v>33</v>
      </c>
      <c r="F1759" s="6" t="s">
        <v>73</v>
      </c>
      <c r="G1759" s="6" t="s">
        <v>74</v>
      </c>
      <c r="H1759" s="6" t="s">
        <v>18</v>
      </c>
      <c r="I1759" s="8">
        <v>0.3000000000000001</v>
      </c>
      <c r="J1759" s="9">
        <v>3750</v>
      </c>
      <c r="K1759" s="10">
        <f t="shared" si="12"/>
        <v>1125.0000000000005</v>
      </c>
      <c r="L1759" s="10">
        <f t="shared" si="13"/>
        <v>393.75000000000011</v>
      </c>
      <c r="M1759" s="11">
        <v>0.35</v>
      </c>
      <c r="O1759" s="16"/>
      <c r="P1759" s="14"/>
      <c r="Q1759" s="12"/>
      <c r="R1759" s="13"/>
    </row>
    <row r="1760" spans="1:18" ht="15.75" customHeight="1" x14ac:dyDescent="0.35">
      <c r="A1760" s="1"/>
      <c r="B1760" s="6" t="s">
        <v>14</v>
      </c>
      <c r="C1760" s="6">
        <v>1185732</v>
      </c>
      <c r="D1760" s="7">
        <v>44328</v>
      </c>
      <c r="E1760" s="6" t="s">
        <v>33</v>
      </c>
      <c r="F1760" s="6" t="s">
        <v>73</v>
      </c>
      <c r="G1760" s="6" t="s">
        <v>74</v>
      </c>
      <c r="H1760" s="6" t="s">
        <v>19</v>
      </c>
      <c r="I1760" s="8">
        <v>0.25000000000000006</v>
      </c>
      <c r="J1760" s="9">
        <v>3500</v>
      </c>
      <c r="K1760" s="10">
        <f t="shared" si="12"/>
        <v>875.00000000000023</v>
      </c>
      <c r="L1760" s="10">
        <f t="shared" si="13"/>
        <v>306.25000000000006</v>
      </c>
      <c r="M1760" s="11">
        <v>0.35</v>
      </c>
      <c r="O1760" s="16"/>
      <c r="P1760" s="14"/>
      <c r="Q1760" s="12"/>
      <c r="R1760" s="13"/>
    </row>
    <row r="1761" spans="1:18" ht="15.75" customHeight="1" x14ac:dyDescent="0.35">
      <c r="A1761" s="1"/>
      <c r="B1761" s="6" t="s">
        <v>14</v>
      </c>
      <c r="C1761" s="6">
        <v>1185732</v>
      </c>
      <c r="D1761" s="7">
        <v>44328</v>
      </c>
      <c r="E1761" s="6" t="s">
        <v>33</v>
      </c>
      <c r="F1761" s="6" t="s">
        <v>73</v>
      </c>
      <c r="G1761" s="6" t="s">
        <v>74</v>
      </c>
      <c r="H1761" s="6" t="s">
        <v>20</v>
      </c>
      <c r="I1761" s="8">
        <v>0.25000000000000006</v>
      </c>
      <c r="J1761" s="9">
        <v>2750</v>
      </c>
      <c r="K1761" s="10">
        <f t="shared" si="12"/>
        <v>687.50000000000011</v>
      </c>
      <c r="L1761" s="10">
        <f t="shared" si="13"/>
        <v>275.00000000000006</v>
      </c>
      <c r="M1761" s="11">
        <v>0.4</v>
      </c>
      <c r="O1761" s="16"/>
      <c r="P1761" s="14"/>
      <c r="Q1761" s="12"/>
      <c r="R1761" s="13"/>
    </row>
    <row r="1762" spans="1:18" ht="15.75" customHeight="1" x14ac:dyDescent="0.35">
      <c r="A1762" s="1"/>
      <c r="B1762" s="6" t="s">
        <v>14</v>
      </c>
      <c r="C1762" s="6">
        <v>1185732</v>
      </c>
      <c r="D1762" s="7">
        <v>44328</v>
      </c>
      <c r="E1762" s="6" t="s">
        <v>33</v>
      </c>
      <c r="F1762" s="6" t="s">
        <v>73</v>
      </c>
      <c r="G1762" s="6" t="s">
        <v>74</v>
      </c>
      <c r="H1762" s="6" t="s">
        <v>21</v>
      </c>
      <c r="I1762" s="8">
        <v>0.39999999999999997</v>
      </c>
      <c r="J1762" s="9">
        <v>3000</v>
      </c>
      <c r="K1762" s="10">
        <f t="shared" si="12"/>
        <v>1200</v>
      </c>
      <c r="L1762" s="10">
        <f t="shared" si="13"/>
        <v>420</v>
      </c>
      <c r="M1762" s="11">
        <v>0.35</v>
      </c>
      <c r="O1762" s="16"/>
      <c r="P1762" s="14"/>
      <c r="Q1762" s="12"/>
      <c r="R1762" s="13"/>
    </row>
    <row r="1763" spans="1:18" ht="15.75" customHeight="1" x14ac:dyDescent="0.35">
      <c r="A1763" s="1"/>
      <c r="B1763" s="6" t="s">
        <v>14</v>
      </c>
      <c r="C1763" s="6">
        <v>1185732</v>
      </c>
      <c r="D1763" s="7">
        <v>44328</v>
      </c>
      <c r="E1763" s="6" t="s">
        <v>33</v>
      </c>
      <c r="F1763" s="6" t="s">
        <v>73</v>
      </c>
      <c r="G1763" s="6" t="s">
        <v>74</v>
      </c>
      <c r="H1763" s="6" t="s">
        <v>22</v>
      </c>
      <c r="I1763" s="8">
        <v>0.44999999999999996</v>
      </c>
      <c r="J1763" s="9">
        <v>4000</v>
      </c>
      <c r="K1763" s="10">
        <f t="shared" si="12"/>
        <v>1799.9999999999998</v>
      </c>
      <c r="L1763" s="10">
        <f t="shared" si="13"/>
        <v>899.99999999999989</v>
      </c>
      <c r="M1763" s="11">
        <v>0.5</v>
      </c>
      <c r="O1763" s="16"/>
      <c r="P1763" s="14"/>
      <c r="Q1763" s="12"/>
      <c r="R1763" s="13"/>
    </row>
    <row r="1764" spans="1:18" ht="15.75" customHeight="1" x14ac:dyDescent="0.35">
      <c r="A1764" s="1"/>
      <c r="B1764" s="6" t="s">
        <v>14</v>
      </c>
      <c r="C1764" s="6">
        <v>1185732</v>
      </c>
      <c r="D1764" s="7">
        <v>44358</v>
      </c>
      <c r="E1764" s="6" t="s">
        <v>33</v>
      </c>
      <c r="F1764" s="6" t="s">
        <v>73</v>
      </c>
      <c r="G1764" s="6" t="s">
        <v>74</v>
      </c>
      <c r="H1764" s="6" t="s">
        <v>17</v>
      </c>
      <c r="I1764" s="8">
        <v>0.30000000000000004</v>
      </c>
      <c r="J1764" s="9">
        <v>6500</v>
      </c>
      <c r="K1764" s="10">
        <f t="shared" si="12"/>
        <v>1950.0000000000002</v>
      </c>
      <c r="L1764" s="10">
        <f t="shared" si="13"/>
        <v>780.00000000000011</v>
      </c>
      <c r="M1764" s="11">
        <v>0.4</v>
      </c>
      <c r="O1764" s="16"/>
      <c r="P1764" s="14"/>
      <c r="Q1764" s="12"/>
      <c r="R1764" s="13"/>
    </row>
    <row r="1765" spans="1:18" ht="15.75" customHeight="1" x14ac:dyDescent="0.35">
      <c r="A1765" s="1"/>
      <c r="B1765" s="6" t="s">
        <v>14</v>
      </c>
      <c r="C1765" s="6">
        <v>1185732</v>
      </c>
      <c r="D1765" s="7">
        <v>44358</v>
      </c>
      <c r="E1765" s="6" t="s">
        <v>33</v>
      </c>
      <c r="F1765" s="6" t="s">
        <v>73</v>
      </c>
      <c r="G1765" s="6" t="s">
        <v>74</v>
      </c>
      <c r="H1765" s="6" t="s">
        <v>18</v>
      </c>
      <c r="I1765" s="8">
        <v>0.25000000000000011</v>
      </c>
      <c r="J1765" s="9">
        <v>4000</v>
      </c>
      <c r="K1765" s="10">
        <f t="shared" si="12"/>
        <v>1000.0000000000005</v>
      </c>
      <c r="L1765" s="10">
        <f t="shared" si="13"/>
        <v>350.00000000000011</v>
      </c>
      <c r="M1765" s="11">
        <v>0.35</v>
      </c>
      <c r="O1765" s="16"/>
      <c r="P1765" s="14"/>
      <c r="Q1765" s="12"/>
      <c r="R1765" s="13"/>
    </row>
    <row r="1766" spans="1:18" ht="15.75" customHeight="1" x14ac:dyDescent="0.35">
      <c r="A1766" s="1"/>
      <c r="B1766" s="6" t="s">
        <v>14</v>
      </c>
      <c r="C1766" s="6">
        <v>1185732</v>
      </c>
      <c r="D1766" s="7">
        <v>44358</v>
      </c>
      <c r="E1766" s="6" t="s">
        <v>33</v>
      </c>
      <c r="F1766" s="6" t="s">
        <v>73</v>
      </c>
      <c r="G1766" s="6" t="s">
        <v>74</v>
      </c>
      <c r="H1766" s="6" t="s">
        <v>19</v>
      </c>
      <c r="I1766" s="8">
        <v>0.20000000000000007</v>
      </c>
      <c r="J1766" s="9">
        <v>4250</v>
      </c>
      <c r="K1766" s="10">
        <f t="shared" si="12"/>
        <v>850.00000000000023</v>
      </c>
      <c r="L1766" s="10">
        <f t="shared" si="13"/>
        <v>297.50000000000006</v>
      </c>
      <c r="M1766" s="11">
        <v>0.35</v>
      </c>
      <c r="O1766" s="16"/>
      <c r="P1766" s="14"/>
      <c r="Q1766" s="12"/>
      <c r="R1766" s="13"/>
    </row>
    <row r="1767" spans="1:18" ht="15.75" customHeight="1" x14ac:dyDescent="0.35">
      <c r="A1767" s="1"/>
      <c r="B1767" s="6" t="s">
        <v>14</v>
      </c>
      <c r="C1767" s="6">
        <v>1185732</v>
      </c>
      <c r="D1767" s="7">
        <v>44358</v>
      </c>
      <c r="E1767" s="6" t="s">
        <v>33</v>
      </c>
      <c r="F1767" s="6" t="s">
        <v>73</v>
      </c>
      <c r="G1767" s="6" t="s">
        <v>74</v>
      </c>
      <c r="H1767" s="6" t="s">
        <v>20</v>
      </c>
      <c r="I1767" s="8">
        <v>0.20000000000000007</v>
      </c>
      <c r="J1767" s="9">
        <v>4000</v>
      </c>
      <c r="K1767" s="10">
        <f t="shared" si="12"/>
        <v>800.00000000000023</v>
      </c>
      <c r="L1767" s="10">
        <f t="shared" si="13"/>
        <v>320.00000000000011</v>
      </c>
      <c r="M1767" s="11">
        <v>0.4</v>
      </c>
      <c r="O1767" s="16"/>
      <c r="P1767" s="14"/>
      <c r="Q1767" s="12"/>
      <c r="R1767" s="13"/>
    </row>
    <row r="1768" spans="1:18" ht="15.75" customHeight="1" x14ac:dyDescent="0.35">
      <c r="A1768" s="1"/>
      <c r="B1768" s="6" t="s">
        <v>14</v>
      </c>
      <c r="C1768" s="6">
        <v>1185732</v>
      </c>
      <c r="D1768" s="7">
        <v>44358</v>
      </c>
      <c r="E1768" s="6" t="s">
        <v>33</v>
      </c>
      <c r="F1768" s="6" t="s">
        <v>73</v>
      </c>
      <c r="G1768" s="6" t="s">
        <v>74</v>
      </c>
      <c r="H1768" s="6" t="s">
        <v>21</v>
      </c>
      <c r="I1768" s="8">
        <v>0.35000000000000003</v>
      </c>
      <c r="J1768" s="9">
        <v>4000</v>
      </c>
      <c r="K1768" s="10">
        <f t="shared" si="12"/>
        <v>1400.0000000000002</v>
      </c>
      <c r="L1768" s="10">
        <f t="shared" si="13"/>
        <v>490.00000000000006</v>
      </c>
      <c r="M1768" s="11">
        <v>0.35</v>
      </c>
      <c r="O1768" s="16"/>
      <c r="P1768" s="14"/>
      <c r="Q1768" s="12"/>
      <c r="R1768" s="13"/>
    </row>
    <row r="1769" spans="1:18" ht="15.75" customHeight="1" x14ac:dyDescent="0.35">
      <c r="A1769" s="1"/>
      <c r="B1769" s="6" t="s">
        <v>14</v>
      </c>
      <c r="C1769" s="6">
        <v>1185732</v>
      </c>
      <c r="D1769" s="7">
        <v>44358</v>
      </c>
      <c r="E1769" s="6" t="s">
        <v>33</v>
      </c>
      <c r="F1769" s="6" t="s">
        <v>73</v>
      </c>
      <c r="G1769" s="6" t="s">
        <v>74</v>
      </c>
      <c r="H1769" s="6" t="s">
        <v>22</v>
      </c>
      <c r="I1769" s="8">
        <v>0.4</v>
      </c>
      <c r="J1769" s="9">
        <v>5750</v>
      </c>
      <c r="K1769" s="10">
        <f t="shared" si="12"/>
        <v>2300</v>
      </c>
      <c r="L1769" s="10">
        <f t="shared" si="13"/>
        <v>1150</v>
      </c>
      <c r="M1769" s="11">
        <v>0.5</v>
      </c>
      <c r="O1769" s="16"/>
      <c r="P1769" s="14"/>
      <c r="Q1769" s="12"/>
      <c r="R1769" s="13"/>
    </row>
    <row r="1770" spans="1:18" ht="15.75" customHeight="1" x14ac:dyDescent="0.35">
      <c r="A1770" s="1"/>
      <c r="B1770" s="6" t="s">
        <v>14</v>
      </c>
      <c r="C1770" s="6">
        <v>1185732</v>
      </c>
      <c r="D1770" s="7">
        <v>44387</v>
      </c>
      <c r="E1770" s="6" t="s">
        <v>33</v>
      </c>
      <c r="F1770" s="6" t="s">
        <v>73</v>
      </c>
      <c r="G1770" s="6" t="s">
        <v>74</v>
      </c>
      <c r="H1770" s="6" t="s">
        <v>17</v>
      </c>
      <c r="I1770" s="8">
        <v>0.35000000000000003</v>
      </c>
      <c r="J1770" s="9">
        <v>8000</v>
      </c>
      <c r="K1770" s="10">
        <f t="shared" si="12"/>
        <v>2800.0000000000005</v>
      </c>
      <c r="L1770" s="10">
        <f t="shared" si="13"/>
        <v>1120.0000000000002</v>
      </c>
      <c r="M1770" s="11">
        <v>0.4</v>
      </c>
      <c r="O1770" s="16"/>
      <c r="P1770" s="14"/>
      <c r="Q1770" s="12"/>
      <c r="R1770" s="13"/>
    </row>
    <row r="1771" spans="1:18" ht="15.75" customHeight="1" x14ac:dyDescent="0.35">
      <c r="A1771" s="1"/>
      <c r="B1771" s="6" t="s">
        <v>14</v>
      </c>
      <c r="C1771" s="6">
        <v>1185732</v>
      </c>
      <c r="D1771" s="7">
        <v>44387</v>
      </c>
      <c r="E1771" s="6" t="s">
        <v>33</v>
      </c>
      <c r="F1771" s="6" t="s">
        <v>73</v>
      </c>
      <c r="G1771" s="6" t="s">
        <v>74</v>
      </c>
      <c r="H1771" s="6" t="s">
        <v>18</v>
      </c>
      <c r="I1771" s="8">
        <v>0.3000000000000001</v>
      </c>
      <c r="J1771" s="9">
        <v>5500</v>
      </c>
      <c r="K1771" s="10">
        <f t="shared" si="12"/>
        <v>1650.0000000000005</v>
      </c>
      <c r="L1771" s="10">
        <f t="shared" si="13"/>
        <v>577.50000000000011</v>
      </c>
      <c r="M1771" s="11">
        <v>0.35</v>
      </c>
      <c r="O1771" s="16"/>
      <c r="P1771" s="14"/>
      <c r="Q1771" s="12"/>
      <c r="R1771" s="13"/>
    </row>
    <row r="1772" spans="1:18" ht="15.75" customHeight="1" x14ac:dyDescent="0.35">
      <c r="A1772" s="1"/>
      <c r="B1772" s="6" t="s">
        <v>14</v>
      </c>
      <c r="C1772" s="6">
        <v>1185732</v>
      </c>
      <c r="D1772" s="7">
        <v>44387</v>
      </c>
      <c r="E1772" s="6" t="s">
        <v>33</v>
      </c>
      <c r="F1772" s="6" t="s">
        <v>73</v>
      </c>
      <c r="G1772" s="6" t="s">
        <v>74</v>
      </c>
      <c r="H1772" s="6" t="s">
        <v>19</v>
      </c>
      <c r="I1772" s="8">
        <v>0.25000000000000006</v>
      </c>
      <c r="J1772" s="9">
        <v>4750</v>
      </c>
      <c r="K1772" s="10">
        <f t="shared" si="12"/>
        <v>1187.5000000000002</v>
      </c>
      <c r="L1772" s="10">
        <f t="shared" si="13"/>
        <v>415.62500000000006</v>
      </c>
      <c r="M1772" s="11">
        <v>0.35</v>
      </c>
      <c r="O1772" s="16"/>
      <c r="P1772" s="14"/>
      <c r="Q1772" s="12"/>
      <c r="R1772" s="13"/>
    </row>
    <row r="1773" spans="1:18" ht="15.75" customHeight="1" x14ac:dyDescent="0.35">
      <c r="A1773" s="1"/>
      <c r="B1773" s="6" t="s">
        <v>14</v>
      </c>
      <c r="C1773" s="6">
        <v>1185732</v>
      </c>
      <c r="D1773" s="7">
        <v>44387</v>
      </c>
      <c r="E1773" s="6" t="s">
        <v>33</v>
      </c>
      <c r="F1773" s="6" t="s">
        <v>73</v>
      </c>
      <c r="G1773" s="6" t="s">
        <v>74</v>
      </c>
      <c r="H1773" s="6" t="s">
        <v>20</v>
      </c>
      <c r="I1773" s="8">
        <v>0.25000000000000006</v>
      </c>
      <c r="J1773" s="9">
        <v>4250</v>
      </c>
      <c r="K1773" s="10">
        <f t="shared" si="12"/>
        <v>1062.5000000000002</v>
      </c>
      <c r="L1773" s="10">
        <f t="shared" si="13"/>
        <v>425.00000000000011</v>
      </c>
      <c r="M1773" s="11">
        <v>0.4</v>
      </c>
      <c r="O1773" s="16"/>
      <c r="P1773" s="14"/>
      <c r="Q1773" s="12"/>
      <c r="R1773" s="13"/>
    </row>
    <row r="1774" spans="1:18" ht="15.75" customHeight="1" x14ac:dyDescent="0.35">
      <c r="A1774" s="1"/>
      <c r="B1774" s="6" t="s">
        <v>14</v>
      </c>
      <c r="C1774" s="6">
        <v>1185732</v>
      </c>
      <c r="D1774" s="7">
        <v>44387</v>
      </c>
      <c r="E1774" s="6" t="s">
        <v>33</v>
      </c>
      <c r="F1774" s="6" t="s">
        <v>73</v>
      </c>
      <c r="G1774" s="6" t="s">
        <v>74</v>
      </c>
      <c r="H1774" s="6" t="s">
        <v>21</v>
      </c>
      <c r="I1774" s="8">
        <v>0.35000000000000003</v>
      </c>
      <c r="J1774" s="9">
        <v>4250</v>
      </c>
      <c r="K1774" s="10">
        <f t="shared" si="12"/>
        <v>1487.5000000000002</v>
      </c>
      <c r="L1774" s="10">
        <f t="shared" si="13"/>
        <v>520.625</v>
      </c>
      <c r="M1774" s="11">
        <v>0.35</v>
      </c>
      <c r="O1774" s="16"/>
      <c r="P1774" s="14"/>
      <c r="Q1774" s="12"/>
      <c r="R1774" s="13"/>
    </row>
    <row r="1775" spans="1:18" ht="15.75" customHeight="1" x14ac:dyDescent="0.35">
      <c r="A1775" s="1"/>
      <c r="B1775" s="6" t="s">
        <v>14</v>
      </c>
      <c r="C1775" s="6">
        <v>1185732</v>
      </c>
      <c r="D1775" s="7">
        <v>44387</v>
      </c>
      <c r="E1775" s="6" t="s">
        <v>33</v>
      </c>
      <c r="F1775" s="6" t="s">
        <v>73</v>
      </c>
      <c r="G1775" s="6" t="s">
        <v>74</v>
      </c>
      <c r="H1775" s="6" t="s">
        <v>22</v>
      </c>
      <c r="I1775" s="8">
        <v>0.4</v>
      </c>
      <c r="J1775" s="9">
        <v>6000</v>
      </c>
      <c r="K1775" s="10">
        <f t="shared" si="12"/>
        <v>2400</v>
      </c>
      <c r="L1775" s="10">
        <f t="shared" si="13"/>
        <v>1200</v>
      </c>
      <c r="M1775" s="11">
        <v>0.5</v>
      </c>
      <c r="O1775" s="16"/>
      <c r="P1775" s="14"/>
      <c r="Q1775" s="12"/>
      <c r="R1775" s="13"/>
    </row>
    <row r="1776" spans="1:18" ht="15.75" customHeight="1" x14ac:dyDescent="0.35">
      <c r="A1776" s="1"/>
      <c r="B1776" s="6" t="s">
        <v>14</v>
      </c>
      <c r="C1776" s="6">
        <v>1185732</v>
      </c>
      <c r="D1776" s="7">
        <v>44419</v>
      </c>
      <c r="E1776" s="6" t="s">
        <v>33</v>
      </c>
      <c r="F1776" s="6" t="s">
        <v>73</v>
      </c>
      <c r="G1776" s="6" t="s">
        <v>74</v>
      </c>
      <c r="H1776" s="6" t="s">
        <v>17</v>
      </c>
      <c r="I1776" s="8">
        <v>0.35000000000000003</v>
      </c>
      <c r="J1776" s="9">
        <v>7500</v>
      </c>
      <c r="K1776" s="10">
        <f t="shared" si="12"/>
        <v>2625.0000000000005</v>
      </c>
      <c r="L1776" s="10">
        <f t="shared" si="13"/>
        <v>1050.0000000000002</v>
      </c>
      <c r="M1776" s="11">
        <v>0.4</v>
      </c>
      <c r="O1776" s="16"/>
      <c r="P1776" s="14"/>
      <c r="Q1776" s="12"/>
      <c r="R1776" s="13"/>
    </row>
    <row r="1777" spans="1:18" ht="15.75" customHeight="1" x14ac:dyDescent="0.35">
      <c r="A1777" s="1"/>
      <c r="B1777" s="6" t="s">
        <v>14</v>
      </c>
      <c r="C1777" s="6">
        <v>1185732</v>
      </c>
      <c r="D1777" s="7">
        <v>44419</v>
      </c>
      <c r="E1777" s="6" t="s">
        <v>33</v>
      </c>
      <c r="F1777" s="6" t="s">
        <v>73</v>
      </c>
      <c r="G1777" s="6" t="s">
        <v>74</v>
      </c>
      <c r="H1777" s="6" t="s">
        <v>18</v>
      </c>
      <c r="I1777" s="8">
        <v>0.35000000000000009</v>
      </c>
      <c r="J1777" s="9">
        <v>5250</v>
      </c>
      <c r="K1777" s="10">
        <f t="shared" si="12"/>
        <v>1837.5000000000005</v>
      </c>
      <c r="L1777" s="10">
        <f t="shared" si="13"/>
        <v>643.12500000000011</v>
      </c>
      <c r="M1777" s="11">
        <v>0.35</v>
      </c>
      <c r="O1777" s="16"/>
      <c r="P1777" s="14"/>
      <c r="Q1777" s="12"/>
      <c r="R1777" s="13"/>
    </row>
    <row r="1778" spans="1:18" ht="15.75" customHeight="1" x14ac:dyDescent="0.35">
      <c r="A1778" s="1"/>
      <c r="B1778" s="6" t="s">
        <v>14</v>
      </c>
      <c r="C1778" s="6">
        <v>1185732</v>
      </c>
      <c r="D1778" s="7">
        <v>44419</v>
      </c>
      <c r="E1778" s="6" t="s">
        <v>33</v>
      </c>
      <c r="F1778" s="6" t="s">
        <v>73</v>
      </c>
      <c r="G1778" s="6" t="s">
        <v>74</v>
      </c>
      <c r="H1778" s="6" t="s">
        <v>19</v>
      </c>
      <c r="I1778" s="8">
        <v>0.30000000000000004</v>
      </c>
      <c r="J1778" s="9">
        <v>4500</v>
      </c>
      <c r="K1778" s="10">
        <f t="shared" si="12"/>
        <v>1350.0000000000002</v>
      </c>
      <c r="L1778" s="10">
        <f t="shared" si="13"/>
        <v>472.50000000000006</v>
      </c>
      <c r="M1778" s="11">
        <v>0.35</v>
      </c>
      <c r="O1778" s="16"/>
      <c r="P1778" s="14"/>
      <c r="Q1778" s="12"/>
      <c r="R1778" s="13"/>
    </row>
    <row r="1779" spans="1:18" ht="15.75" customHeight="1" x14ac:dyDescent="0.35">
      <c r="A1779" s="1"/>
      <c r="B1779" s="6" t="s">
        <v>14</v>
      </c>
      <c r="C1779" s="6">
        <v>1185732</v>
      </c>
      <c r="D1779" s="7">
        <v>44419</v>
      </c>
      <c r="E1779" s="6" t="s">
        <v>33</v>
      </c>
      <c r="F1779" s="6" t="s">
        <v>73</v>
      </c>
      <c r="G1779" s="6" t="s">
        <v>74</v>
      </c>
      <c r="H1779" s="6" t="s">
        <v>20</v>
      </c>
      <c r="I1779" s="8">
        <v>0.20000000000000007</v>
      </c>
      <c r="J1779" s="9">
        <v>3750</v>
      </c>
      <c r="K1779" s="10">
        <f t="shared" si="12"/>
        <v>750.00000000000023</v>
      </c>
      <c r="L1779" s="10">
        <f t="shared" si="13"/>
        <v>300.00000000000011</v>
      </c>
      <c r="M1779" s="11">
        <v>0.4</v>
      </c>
      <c r="O1779" s="16"/>
      <c r="P1779" s="14"/>
      <c r="Q1779" s="12"/>
      <c r="R1779" s="13"/>
    </row>
    <row r="1780" spans="1:18" ht="15.75" customHeight="1" x14ac:dyDescent="0.35">
      <c r="A1780" s="1"/>
      <c r="B1780" s="6" t="s">
        <v>14</v>
      </c>
      <c r="C1780" s="6">
        <v>1185732</v>
      </c>
      <c r="D1780" s="7">
        <v>44419</v>
      </c>
      <c r="E1780" s="6" t="s">
        <v>33</v>
      </c>
      <c r="F1780" s="6" t="s">
        <v>73</v>
      </c>
      <c r="G1780" s="6" t="s">
        <v>74</v>
      </c>
      <c r="H1780" s="6" t="s">
        <v>21</v>
      </c>
      <c r="I1780" s="8">
        <v>0.30000000000000004</v>
      </c>
      <c r="J1780" s="9">
        <v>3500</v>
      </c>
      <c r="K1780" s="10">
        <f t="shared" si="12"/>
        <v>1050.0000000000002</v>
      </c>
      <c r="L1780" s="10">
        <f t="shared" si="13"/>
        <v>367.50000000000006</v>
      </c>
      <c r="M1780" s="11">
        <v>0.35</v>
      </c>
      <c r="O1780" s="16"/>
      <c r="P1780" s="14"/>
      <c r="Q1780" s="12"/>
      <c r="R1780" s="13"/>
    </row>
    <row r="1781" spans="1:18" ht="15.75" customHeight="1" x14ac:dyDescent="0.35">
      <c r="A1781" s="1"/>
      <c r="B1781" s="6" t="s">
        <v>14</v>
      </c>
      <c r="C1781" s="6">
        <v>1185732</v>
      </c>
      <c r="D1781" s="7">
        <v>44419</v>
      </c>
      <c r="E1781" s="6" t="s">
        <v>33</v>
      </c>
      <c r="F1781" s="6" t="s">
        <v>73</v>
      </c>
      <c r="G1781" s="6" t="s">
        <v>74</v>
      </c>
      <c r="H1781" s="6" t="s">
        <v>22</v>
      </c>
      <c r="I1781" s="8">
        <v>0.35000000000000003</v>
      </c>
      <c r="J1781" s="9">
        <v>5250</v>
      </c>
      <c r="K1781" s="10">
        <f t="shared" si="12"/>
        <v>1837.5000000000002</v>
      </c>
      <c r="L1781" s="10">
        <f t="shared" si="13"/>
        <v>918.75000000000011</v>
      </c>
      <c r="M1781" s="11">
        <v>0.5</v>
      </c>
      <c r="O1781" s="16"/>
      <c r="P1781" s="14"/>
      <c r="Q1781" s="12"/>
      <c r="R1781" s="13"/>
    </row>
    <row r="1782" spans="1:18" ht="15.75" customHeight="1" x14ac:dyDescent="0.35">
      <c r="A1782" s="1"/>
      <c r="B1782" s="6" t="s">
        <v>14</v>
      </c>
      <c r="C1782" s="6">
        <v>1185732</v>
      </c>
      <c r="D1782" s="7">
        <v>44451</v>
      </c>
      <c r="E1782" s="6" t="s">
        <v>33</v>
      </c>
      <c r="F1782" s="6" t="s">
        <v>73</v>
      </c>
      <c r="G1782" s="6" t="s">
        <v>74</v>
      </c>
      <c r="H1782" s="6" t="s">
        <v>17</v>
      </c>
      <c r="I1782" s="8">
        <v>0.30000000000000004</v>
      </c>
      <c r="J1782" s="9">
        <v>6500</v>
      </c>
      <c r="K1782" s="10">
        <f t="shared" si="12"/>
        <v>1950.0000000000002</v>
      </c>
      <c r="L1782" s="10">
        <f t="shared" si="13"/>
        <v>780.00000000000011</v>
      </c>
      <c r="M1782" s="11">
        <v>0.4</v>
      </c>
      <c r="O1782" s="16"/>
      <c r="P1782" s="14"/>
      <c r="Q1782" s="12"/>
      <c r="R1782" s="13"/>
    </row>
    <row r="1783" spans="1:18" ht="15.75" customHeight="1" x14ac:dyDescent="0.35">
      <c r="A1783" s="1"/>
      <c r="B1783" s="6" t="s">
        <v>14</v>
      </c>
      <c r="C1783" s="6">
        <v>1185732</v>
      </c>
      <c r="D1783" s="7">
        <v>44451</v>
      </c>
      <c r="E1783" s="6" t="s">
        <v>33</v>
      </c>
      <c r="F1783" s="6" t="s">
        <v>73</v>
      </c>
      <c r="G1783" s="6" t="s">
        <v>74</v>
      </c>
      <c r="H1783" s="6" t="s">
        <v>18</v>
      </c>
      <c r="I1783" s="8">
        <v>0.25000000000000011</v>
      </c>
      <c r="J1783" s="9">
        <v>4500</v>
      </c>
      <c r="K1783" s="10">
        <f t="shared" si="12"/>
        <v>1125.0000000000005</v>
      </c>
      <c r="L1783" s="10">
        <f t="shared" si="13"/>
        <v>393.75000000000011</v>
      </c>
      <c r="M1783" s="11">
        <v>0.35</v>
      </c>
      <c r="O1783" s="16"/>
      <c r="P1783" s="14"/>
      <c r="Q1783" s="12"/>
      <c r="R1783" s="13"/>
    </row>
    <row r="1784" spans="1:18" ht="15.75" customHeight="1" x14ac:dyDescent="0.35">
      <c r="A1784" s="1"/>
      <c r="B1784" s="6" t="s">
        <v>14</v>
      </c>
      <c r="C1784" s="6">
        <v>1185732</v>
      </c>
      <c r="D1784" s="7">
        <v>44451</v>
      </c>
      <c r="E1784" s="6" t="s">
        <v>33</v>
      </c>
      <c r="F1784" s="6" t="s">
        <v>73</v>
      </c>
      <c r="G1784" s="6" t="s">
        <v>74</v>
      </c>
      <c r="H1784" s="6" t="s">
        <v>19</v>
      </c>
      <c r="I1784" s="8">
        <v>0.10000000000000002</v>
      </c>
      <c r="J1784" s="9">
        <v>3500</v>
      </c>
      <c r="K1784" s="10">
        <f t="shared" si="12"/>
        <v>350.00000000000006</v>
      </c>
      <c r="L1784" s="10">
        <f t="shared" si="13"/>
        <v>122.50000000000001</v>
      </c>
      <c r="M1784" s="11">
        <v>0.35</v>
      </c>
      <c r="O1784" s="16"/>
      <c r="P1784" s="14"/>
      <c r="Q1784" s="12"/>
      <c r="R1784" s="13"/>
    </row>
    <row r="1785" spans="1:18" ht="15.75" customHeight="1" x14ac:dyDescent="0.35">
      <c r="A1785" s="1"/>
      <c r="B1785" s="6" t="s">
        <v>14</v>
      </c>
      <c r="C1785" s="6">
        <v>1185732</v>
      </c>
      <c r="D1785" s="7">
        <v>44451</v>
      </c>
      <c r="E1785" s="6" t="s">
        <v>33</v>
      </c>
      <c r="F1785" s="6" t="s">
        <v>73</v>
      </c>
      <c r="G1785" s="6" t="s">
        <v>74</v>
      </c>
      <c r="H1785" s="6" t="s">
        <v>20</v>
      </c>
      <c r="I1785" s="8">
        <v>0.10000000000000002</v>
      </c>
      <c r="J1785" s="9">
        <v>3250</v>
      </c>
      <c r="K1785" s="10">
        <f t="shared" si="12"/>
        <v>325.00000000000006</v>
      </c>
      <c r="L1785" s="10">
        <f t="shared" si="13"/>
        <v>130.00000000000003</v>
      </c>
      <c r="M1785" s="11">
        <v>0.4</v>
      </c>
      <c r="O1785" s="16"/>
      <c r="P1785" s="14"/>
      <c r="Q1785" s="12"/>
      <c r="R1785" s="13"/>
    </row>
    <row r="1786" spans="1:18" ht="15.75" customHeight="1" x14ac:dyDescent="0.35">
      <c r="A1786" s="1"/>
      <c r="B1786" s="6" t="s">
        <v>14</v>
      </c>
      <c r="C1786" s="6">
        <v>1185732</v>
      </c>
      <c r="D1786" s="7">
        <v>44451</v>
      </c>
      <c r="E1786" s="6" t="s">
        <v>33</v>
      </c>
      <c r="F1786" s="6" t="s">
        <v>73</v>
      </c>
      <c r="G1786" s="6" t="s">
        <v>74</v>
      </c>
      <c r="H1786" s="6" t="s">
        <v>21</v>
      </c>
      <c r="I1786" s="8">
        <v>0.2</v>
      </c>
      <c r="J1786" s="9">
        <v>3250</v>
      </c>
      <c r="K1786" s="10">
        <f t="shared" si="12"/>
        <v>650</v>
      </c>
      <c r="L1786" s="10">
        <f t="shared" si="13"/>
        <v>227.49999999999997</v>
      </c>
      <c r="M1786" s="11">
        <v>0.35</v>
      </c>
      <c r="O1786" s="16"/>
      <c r="P1786" s="14"/>
      <c r="Q1786" s="12"/>
      <c r="R1786" s="13"/>
    </row>
    <row r="1787" spans="1:18" ht="15.75" customHeight="1" x14ac:dyDescent="0.35">
      <c r="A1787" s="1"/>
      <c r="B1787" s="6" t="s">
        <v>14</v>
      </c>
      <c r="C1787" s="6">
        <v>1185732</v>
      </c>
      <c r="D1787" s="7">
        <v>44451</v>
      </c>
      <c r="E1787" s="6" t="s">
        <v>33</v>
      </c>
      <c r="F1787" s="6" t="s">
        <v>73</v>
      </c>
      <c r="G1787" s="6" t="s">
        <v>74</v>
      </c>
      <c r="H1787" s="6" t="s">
        <v>22</v>
      </c>
      <c r="I1787" s="8">
        <v>0.25000000000000006</v>
      </c>
      <c r="J1787" s="9">
        <v>4000</v>
      </c>
      <c r="K1787" s="10">
        <f t="shared" si="12"/>
        <v>1000.0000000000002</v>
      </c>
      <c r="L1787" s="10">
        <f t="shared" si="13"/>
        <v>500.00000000000011</v>
      </c>
      <c r="M1787" s="11">
        <v>0.5</v>
      </c>
      <c r="O1787" s="16"/>
      <c r="P1787" s="14"/>
      <c r="Q1787" s="12"/>
      <c r="R1787" s="13"/>
    </row>
    <row r="1788" spans="1:18" ht="15.75" customHeight="1" x14ac:dyDescent="0.35">
      <c r="A1788" s="1"/>
      <c r="B1788" s="6" t="s">
        <v>14</v>
      </c>
      <c r="C1788" s="6">
        <v>1185732</v>
      </c>
      <c r="D1788" s="7">
        <v>44480</v>
      </c>
      <c r="E1788" s="6" t="s">
        <v>33</v>
      </c>
      <c r="F1788" s="6" t="s">
        <v>73</v>
      </c>
      <c r="G1788" s="6" t="s">
        <v>74</v>
      </c>
      <c r="H1788" s="6" t="s">
        <v>17</v>
      </c>
      <c r="I1788" s="8">
        <v>0.3</v>
      </c>
      <c r="J1788" s="9">
        <v>5750</v>
      </c>
      <c r="K1788" s="10">
        <f t="shared" si="12"/>
        <v>1725</v>
      </c>
      <c r="L1788" s="10">
        <f t="shared" si="13"/>
        <v>690</v>
      </c>
      <c r="M1788" s="11">
        <v>0.4</v>
      </c>
      <c r="O1788" s="16"/>
      <c r="P1788" s="14"/>
      <c r="Q1788" s="12"/>
      <c r="R1788" s="13"/>
    </row>
    <row r="1789" spans="1:18" ht="15.75" customHeight="1" x14ac:dyDescent="0.35">
      <c r="A1789" s="1"/>
      <c r="B1789" s="6" t="s">
        <v>14</v>
      </c>
      <c r="C1789" s="6">
        <v>1185732</v>
      </c>
      <c r="D1789" s="7">
        <v>44480</v>
      </c>
      <c r="E1789" s="6" t="s">
        <v>33</v>
      </c>
      <c r="F1789" s="6" t="s">
        <v>73</v>
      </c>
      <c r="G1789" s="6" t="s">
        <v>74</v>
      </c>
      <c r="H1789" s="6" t="s">
        <v>18</v>
      </c>
      <c r="I1789" s="8">
        <v>0.2</v>
      </c>
      <c r="J1789" s="9">
        <v>4000</v>
      </c>
      <c r="K1789" s="10">
        <f t="shared" si="12"/>
        <v>800</v>
      </c>
      <c r="L1789" s="10">
        <f t="shared" si="13"/>
        <v>280</v>
      </c>
      <c r="M1789" s="11">
        <v>0.35</v>
      </c>
      <c r="O1789" s="16"/>
      <c r="P1789" s="14"/>
      <c r="Q1789" s="12"/>
      <c r="R1789" s="13"/>
    </row>
    <row r="1790" spans="1:18" ht="15.75" customHeight="1" x14ac:dyDescent="0.35">
      <c r="A1790" s="1"/>
      <c r="B1790" s="6" t="s">
        <v>14</v>
      </c>
      <c r="C1790" s="6">
        <v>1185732</v>
      </c>
      <c r="D1790" s="7">
        <v>44480</v>
      </c>
      <c r="E1790" s="6" t="s">
        <v>33</v>
      </c>
      <c r="F1790" s="6" t="s">
        <v>73</v>
      </c>
      <c r="G1790" s="6" t="s">
        <v>74</v>
      </c>
      <c r="H1790" s="6" t="s">
        <v>19</v>
      </c>
      <c r="I1790" s="8">
        <v>0.2</v>
      </c>
      <c r="J1790" s="9">
        <v>3000</v>
      </c>
      <c r="K1790" s="10">
        <f t="shared" si="12"/>
        <v>600</v>
      </c>
      <c r="L1790" s="10">
        <f t="shared" si="13"/>
        <v>210</v>
      </c>
      <c r="M1790" s="11">
        <v>0.35</v>
      </c>
      <c r="O1790" s="16"/>
      <c r="P1790" s="14"/>
      <c r="Q1790" s="12"/>
      <c r="R1790" s="13"/>
    </row>
    <row r="1791" spans="1:18" ht="15.75" customHeight="1" x14ac:dyDescent="0.35">
      <c r="A1791" s="1"/>
      <c r="B1791" s="6" t="s">
        <v>14</v>
      </c>
      <c r="C1791" s="6">
        <v>1185732</v>
      </c>
      <c r="D1791" s="7">
        <v>44480</v>
      </c>
      <c r="E1791" s="6" t="s">
        <v>33</v>
      </c>
      <c r="F1791" s="6" t="s">
        <v>73</v>
      </c>
      <c r="G1791" s="6" t="s">
        <v>74</v>
      </c>
      <c r="H1791" s="6" t="s">
        <v>20</v>
      </c>
      <c r="I1791" s="8">
        <v>0.2</v>
      </c>
      <c r="J1791" s="9">
        <v>2750</v>
      </c>
      <c r="K1791" s="10">
        <f t="shared" ref="K1791:K2045" si="14">I1791*J1791</f>
        <v>550</v>
      </c>
      <c r="L1791" s="10">
        <f t="shared" ref="L1791:L2045" si="15">K1791*M1791</f>
        <v>220</v>
      </c>
      <c r="M1791" s="11">
        <v>0.4</v>
      </c>
      <c r="O1791" s="16"/>
      <c r="P1791" s="14"/>
      <c r="Q1791" s="12"/>
      <c r="R1791" s="13"/>
    </row>
    <row r="1792" spans="1:18" ht="15.75" customHeight="1" x14ac:dyDescent="0.35">
      <c r="A1792" s="1"/>
      <c r="B1792" s="6" t="s">
        <v>14</v>
      </c>
      <c r="C1792" s="6">
        <v>1185732</v>
      </c>
      <c r="D1792" s="7">
        <v>44480</v>
      </c>
      <c r="E1792" s="6" t="s">
        <v>33</v>
      </c>
      <c r="F1792" s="6" t="s">
        <v>73</v>
      </c>
      <c r="G1792" s="6" t="s">
        <v>74</v>
      </c>
      <c r="H1792" s="6" t="s">
        <v>21</v>
      </c>
      <c r="I1792" s="8">
        <v>0.3</v>
      </c>
      <c r="J1792" s="9">
        <v>2750</v>
      </c>
      <c r="K1792" s="10">
        <f t="shared" si="14"/>
        <v>825</v>
      </c>
      <c r="L1792" s="10">
        <f t="shared" si="15"/>
        <v>288.75</v>
      </c>
      <c r="M1792" s="11">
        <v>0.35</v>
      </c>
      <c r="O1792" s="16"/>
      <c r="P1792" s="14"/>
      <c r="Q1792" s="12"/>
      <c r="R1792" s="13"/>
    </row>
    <row r="1793" spans="1:18" ht="15.75" customHeight="1" x14ac:dyDescent="0.35">
      <c r="A1793" s="1"/>
      <c r="B1793" s="6" t="s">
        <v>14</v>
      </c>
      <c r="C1793" s="6">
        <v>1185732</v>
      </c>
      <c r="D1793" s="7">
        <v>44480</v>
      </c>
      <c r="E1793" s="6" t="s">
        <v>33</v>
      </c>
      <c r="F1793" s="6" t="s">
        <v>73</v>
      </c>
      <c r="G1793" s="6" t="s">
        <v>74</v>
      </c>
      <c r="H1793" s="6" t="s">
        <v>22</v>
      </c>
      <c r="I1793" s="8">
        <v>0.34999999999999992</v>
      </c>
      <c r="J1793" s="9">
        <v>4000</v>
      </c>
      <c r="K1793" s="10">
        <f t="shared" si="14"/>
        <v>1399.9999999999998</v>
      </c>
      <c r="L1793" s="10">
        <f t="shared" si="15"/>
        <v>699.99999999999989</v>
      </c>
      <c r="M1793" s="11">
        <v>0.5</v>
      </c>
      <c r="O1793" s="16"/>
      <c r="P1793" s="14"/>
      <c r="Q1793" s="12"/>
      <c r="R1793" s="13"/>
    </row>
    <row r="1794" spans="1:18" ht="15.75" customHeight="1" x14ac:dyDescent="0.35">
      <c r="A1794" s="1"/>
      <c r="B1794" s="6" t="s">
        <v>14</v>
      </c>
      <c r="C1794" s="6">
        <v>1185732</v>
      </c>
      <c r="D1794" s="7">
        <v>44511</v>
      </c>
      <c r="E1794" s="6" t="s">
        <v>33</v>
      </c>
      <c r="F1794" s="6" t="s">
        <v>73</v>
      </c>
      <c r="G1794" s="6" t="s">
        <v>74</v>
      </c>
      <c r="H1794" s="6" t="s">
        <v>17</v>
      </c>
      <c r="I1794" s="8">
        <v>0.30000000000000004</v>
      </c>
      <c r="J1794" s="9">
        <v>5500</v>
      </c>
      <c r="K1794" s="10">
        <f t="shared" si="14"/>
        <v>1650.0000000000002</v>
      </c>
      <c r="L1794" s="10">
        <f t="shared" si="15"/>
        <v>660.00000000000011</v>
      </c>
      <c r="M1794" s="11">
        <v>0.4</v>
      </c>
      <c r="O1794" s="16"/>
      <c r="P1794" s="14"/>
      <c r="Q1794" s="12"/>
      <c r="R1794" s="13"/>
    </row>
    <row r="1795" spans="1:18" ht="15.75" customHeight="1" x14ac:dyDescent="0.35">
      <c r="A1795" s="1"/>
      <c r="B1795" s="6" t="s">
        <v>14</v>
      </c>
      <c r="C1795" s="6">
        <v>1185732</v>
      </c>
      <c r="D1795" s="7">
        <v>44511</v>
      </c>
      <c r="E1795" s="6" t="s">
        <v>33</v>
      </c>
      <c r="F1795" s="6" t="s">
        <v>73</v>
      </c>
      <c r="G1795" s="6" t="s">
        <v>74</v>
      </c>
      <c r="H1795" s="6" t="s">
        <v>18</v>
      </c>
      <c r="I1795" s="8">
        <v>0.20000000000000007</v>
      </c>
      <c r="J1795" s="9">
        <v>4000</v>
      </c>
      <c r="K1795" s="10">
        <f t="shared" si="14"/>
        <v>800.00000000000023</v>
      </c>
      <c r="L1795" s="10">
        <f t="shared" si="15"/>
        <v>280.00000000000006</v>
      </c>
      <c r="M1795" s="11">
        <v>0.35</v>
      </c>
      <c r="O1795" s="16"/>
      <c r="P1795" s="14"/>
      <c r="Q1795" s="12"/>
      <c r="R1795" s="13"/>
    </row>
    <row r="1796" spans="1:18" ht="15.75" customHeight="1" x14ac:dyDescent="0.35">
      <c r="A1796" s="1"/>
      <c r="B1796" s="6" t="s">
        <v>14</v>
      </c>
      <c r="C1796" s="6">
        <v>1185732</v>
      </c>
      <c r="D1796" s="7">
        <v>44511</v>
      </c>
      <c r="E1796" s="6" t="s">
        <v>33</v>
      </c>
      <c r="F1796" s="6" t="s">
        <v>73</v>
      </c>
      <c r="G1796" s="6" t="s">
        <v>74</v>
      </c>
      <c r="H1796" s="6" t="s">
        <v>19</v>
      </c>
      <c r="I1796" s="8">
        <v>0.20000000000000007</v>
      </c>
      <c r="J1796" s="9">
        <v>3450</v>
      </c>
      <c r="K1796" s="10">
        <f t="shared" si="14"/>
        <v>690.00000000000023</v>
      </c>
      <c r="L1796" s="10">
        <f t="shared" si="15"/>
        <v>241.50000000000006</v>
      </c>
      <c r="M1796" s="11">
        <v>0.35</v>
      </c>
      <c r="O1796" s="16"/>
      <c r="P1796" s="14"/>
      <c r="Q1796" s="12"/>
      <c r="R1796" s="13"/>
    </row>
    <row r="1797" spans="1:18" ht="15.75" customHeight="1" x14ac:dyDescent="0.35">
      <c r="A1797" s="1"/>
      <c r="B1797" s="6" t="s">
        <v>14</v>
      </c>
      <c r="C1797" s="6">
        <v>1185732</v>
      </c>
      <c r="D1797" s="7">
        <v>44511</v>
      </c>
      <c r="E1797" s="6" t="s">
        <v>33</v>
      </c>
      <c r="F1797" s="6" t="s">
        <v>73</v>
      </c>
      <c r="G1797" s="6" t="s">
        <v>74</v>
      </c>
      <c r="H1797" s="6" t="s">
        <v>20</v>
      </c>
      <c r="I1797" s="8">
        <v>0.20000000000000007</v>
      </c>
      <c r="J1797" s="9">
        <v>3750</v>
      </c>
      <c r="K1797" s="10">
        <f t="shared" si="14"/>
        <v>750.00000000000023</v>
      </c>
      <c r="L1797" s="10">
        <f t="shared" si="15"/>
        <v>300.00000000000011</v>
      </c>
      <c r="M1797" s="11">
        <v>0.4</v>
      </c>
      <c r="O1797" s="16"/>
      <c r="P1797" s="14"/>
      <c r="Q1797" s="12"/>
      <c r="R1797" s="13"/>
    </row>
    <row r="1798" spans="1:18" ht="15.75" customHeight="1" x14ac:dyDescent="0.35">
      <c r="A1798" s="1"/>
      <c r="B1798" s="6" t="s">
        <v>14</v>
      </c>
      <c r="C1798" s="6">
        <v>1185732</v>
      </c>
      <c r="D1798" s="7">
        <v>44511</v>
      </c>
      <c r="E1798" s="6" t="s">
        <v>33</v>
      </c>
      <c r="F1798" s="6" t="s">
        <v>73</v>
      </c>
      <c r="G1798" s="6" t="s">
        <v>74</v>
      </c>
      <c r="H1798" s="6" t="s">
        <v>21</v>
      </c>
      <c r="I1798" s="8">
        <v>0.39999999999999997</v>
      </c>
      <c r="J1798" s="9">
        <v>3500</v>
      </c>
      <c r="K1798" s="10">
        <f t="shared" si="14"/>
        <v>1399.9999999999998</v>
      </c>
      <c r="L1798" s="10">
        <f t="shared" si="15"/>
        <v>489.99999999999989</v>
      </c>
      <c r="M1798" s="11">
        <v>0.35</v>
      </c>
      <c r="O1798" s="16"/>
      <c r="P1798" s="14"/>
      <c r="Q1798" s="12"/>
      <c r="R1798" s="13"/>
    </row>
    <row r="1799" spans="1:18" ht="15.75" customHeight="1" x14ac:dyDescent="0.35">
      <c r="A1799" s="1"/>
      <c r="B1799" s="6" t="s">
        <v>14</v>
      </c>
      <c r="C1799" s="6">
        <v>1185732</v>
      </c>
      <c r="D1799" s="7">
        <v>44511</v>
      </c>
      <c r="E1799" s="6" t="s">
        <v>33</v>
      </c>
      <c r="F1799" s="6" t="s">
        <v>73</v>
      </c>
      <c r="G1799" s="6" t="s">
        <v>74</v>
      </c>
      <c r="H1799" s="6" t="s">
        <v>22</v>
      </c>
      <c r="I1799" s="8">
        <v>0.44999999999999984</v>
      </c>
      <c r="J1799" s="9">
        <v>4500</v>
      </c>
      <c r="K1799" s="10">
        <f t="shared" si="14"/>
        <v>2024.9999999999993</v>
      </c>
      <c r="L1799" s="10">
        <f t="shared" si="15"/>
        <v>1012.4999999999997</v>
      </c>
      <c r="M1799" s="11">
        <v>0.5</v>
      </c>
      <c r="O1799" s="16"/>
      <c r="P1799" s="14"/>
      <c r="Q1799" s="12"/>
      <c r="R1799" s="13"/>
    </row>
    <row r="1800" spans="1:18" ht="15.75" customHeight="1" x14ac:dyDescent="0.35">
      <c r="A1800" s="1"/>
      <c r="B1800" s="6" t="s">
        <v>14</v>
      </c>
      <c r="C1800" s="6">
        <v>1185732</v>
      </c>
      <c r="D1800" s="7">
        <v>44540</v>
      </c>
      <c r="E1800" s="6" t="s">
        <v>33</v>
      </c>
      <c r="F1800" s="6" t="s">
        <v>73</v>
      </c>
      <c r="G1800" s="6" t="s">
        <v>74</v>
      </c>
      <c r="H1800" s="6" t="s">
        <v>17</v>
      </c>
      <c r="I1800" s="8">
        <v>0.39999999999999997</v>
      </c>
      <c r="J1800" s="9">
        <v>7000</v>
      </c>
      <c r="K1800" s="10">
        <f t="shared" si="14"/>
        <v>2799.9999999999995</v>
      </c>
      <c r="L1800" s="10">
        <f t="shared" si="15"/>
        <v>1119.9999999999998</v>
      </c>
      <c r="M1800" s="11">
        <v>0.4</v>
      </c>
      <c r="O1800" s="16"/>
      <c r="P1800" s="14"/>
      <c r="Q1800" s="12"/>
      <c r="R1800" s="13"/>
    </row>
    <row r="1801" spans="1:18" ht="15.75" customHeight="1" x14ac:dyDescent="0.35">
      <c r="A1801" s="1"/>
      <c r="B1801" s="6" t="s">
        <v>14</v>
      </c>
      <c r="C1801" s="6">
        <v>1185732</v>
      </c>
      <c r="D1801" s="7">
        <v>44540</v>
      </c>
      <c r="E1801" s="6" t="s">
        <v>33</v>
      </c>
      <c r="F1801" s="6" t="s">
        <v>73</v>
      </c>
      <c r="G1801" s="6" t="s">
        <v>74</v>
      </c>
      <c r="H1801" s="6" t="s">
        <v>18</v>
      </c>
      <c r="I1801" s="8">
        <v>0.30000000000000004</v>
      </c>
      <c r="J1801" s="9">
        <v>5000</v>
      </c>
      <c r="K1801" s="10">
        <f t="shared" si="14"/>
        <v>1500.0000000000002</v>
      </c>
      <c r="L1801" s="10">
        <f t="shared" si="15"/>
        <v>525</v>
      </c>
      <c r="M1801" s="11">
        <v>0.35</v>
      </c>
      <c r="O1801" s="16"/>
      <c r="P1801" s="14"/>
      <c r="Q1801" s="12"/>
      <c r="R1801" s="13"/>
    </row>
    <row r="1802" spans="1:18" ht="15.75" customHeight="1" x14ac:dyDescent="0.35">
      <c r="A1802" s="1"/>
      <c r="B1802" s="6" t="s">
        <v>14</v>
      </c>
      <c r="C1802" s="6">
        <v>1185732</v>
      </c>
      <c r="D1802" s="7">
        <v>44540</v>
      </c>
      <c r="E1802" s="6" t="s">
        <v>33</v>
      </c>
      <c r="F1802" s="6" t="s">
        <v>73</v>
      </c>
      <c r="G1802" s="6" t="s">
        <v>74</v>
      </c>
      <c r="H1802" s="6" t="s">
        <v>19</v>
      </c>
      <c r="I1802" s="8">
        <v>0.30000000000000004</v>
      </c>
      <c r="J1802" s="9">
        <v>4500</v>
      </c>
      <c r="K1802" s="10">
        <f t="shared" si="14"/>
        <v>1350.0000000000002</v>
      </c>
      <c r="L1802" s="10">
        <f t="shared" si="15"/>
        <v>472.50000000000006</v>
      </c>
      <c r="M1802" s="11">
        <v>0.35</v>
      </c>
      <c r="O1802" s="16"/>
      <c r="P1802" s="14"/>
      <c r="Q1802" s="12"/>
      <c r="R1802" s="13"/>
    </row>
    <row r="1803" spans="1:18" ht="15.75" customHeight="1" x14ac:dyDescent="0.35">
      <c r="A1803" s="1"/>
      <c r="B1803" s="6" t="s">
        <v>14</v>
      </c>
      <c r="C1803" s="6">
        <v>1185732</v>
      </c>
      <c r="D1803" s="7">
        <v>44540</v>
      </c>
      <c r="E1803" s="6" t="s">
        <v>33</v>
      </c>
      <c r="F1803" s="6" t="s">
        <v>73</v>
      </c>
      <c r="G1803" s="6" t="s">
        <v>74</v>
      </c>
      <c r="H1803" s="6" t="s">
        <v>20</v>
      </c>
      <c r="I1803" s="8">
        <v>0.30000000000000004</v>
      </c>
      <c r="J1803" s="9">
        <v>4000</v>
      </c>
      <c r="K1803" s="10">
        <f t="shared" si="14"/>
        <v>1200.0000000000002</v>
      </c>
      <c r="L1803" s="10">
        <f t="shared" si="15"/>
        <v>480.00000000000011</v>
      </c>
      <c r="M1803" s="11">
        <v>0.4</v>
      </c>
      <c r="O1803" s="16"/>
      <c r="P1803" s="14"/>
      <c r="Q1803" s="12"/>
      <c r="R1803" s="13"/>
    </row>
    <row r="1804" spans="1:18" ht="15.75" customHeight="1" x14ac:dyDescent="0.35">
      <c r="A1804" s="1"/>
      <c r="B1804" s="6" t="s">
        <v>14</v>
      </c>
      <c r="C1804" s="6">
        <v>1185732</v>
      </c>
      <c r="D1804" s="7">
        <v>44540</v>
      </c>
      <c r="E1804" s="6" t="s">
        <v>33</v>
      </c>
      <c r="F1804" s="6" t="s">
        <v>73</v>
      </c>
      <c r="G1804" s="6" t="s">
        <v>74</v>
      </c>
      <c r="H1804" s="6" t="s">
        <v>21</v>
      </c>
      <c r="I1804" s="8">
        <v>0.39999999999999997</v>
      </c>
      <c r="J1804" s="9">
        <v>4000</v>
      </c>
      <c r="K1804" s="10">
        <f t="shared" si="14"/>
        <v>1599.9999999999998</v>
      </c>
      <c r="L1804" s="10">
        <f t="shared" si="15"/>
        <v>559.99999999999989</v>
      </c>
      <c r="M1804" s="11">
        <v>0.35</v>
      </c>
      <c r="O1804" s="16"/>
      <c r="P1804" s="14"/>
      <c r="Q1804" s="12"/>
      <c r="R1804" s="13"/>
    </row>
    <row r="1805" spans="1:18" ht="15.75" customHeight="1" x14ac:dyDescent="0.35">
      <c r="A1805" s="1"/>
      <c r="B1805" s="6" t="s">
        <v>14</v>
      </c>
      <c r="C1805" s="6">
        <v>1185732</v>
      </c>
      <c r="D1805" s="7">
        <v>44540</v>
      </c>
      <c r="E1805" s="6" t="s">
        <v>33</v>
      </c>
      <c r="F1805" s="6" t="s">
        <v>73</v>
      </c>
      <c r="G1805" s="6" t="s">
        <v>74</v>
      </c>
      <c r="H1805" s="6" t="s">
        <v>22</v>
      </c>
      <c r="I1805" s="8">
        <v>0.44999999999999984</v>
      </c>
      <c r="J1805" s="9">
        <v>5000</v>
      </c>
      <c r="K1805" s="10">
        <f t="shared" si="14"/>
        <v>2249.9999999999991</v>
      </c>
      <c r="L1805" s="10">
        <f t="shared" si="15"/>
        <v>1124.9999999999995</v>
      </c>
      <c r="M1805" s="11">
        <v>0.5</v>
      </c>
      <c r="O1805" s="16"/>
      <c r="P1805" s="14"/>
      <c r="Q1805" s="12"/>
      <c r="R1805" s="13"/>
    </row>
    <row r="1806" spans="1:18" ht="15.75" customHeight="1" x14ac:dyDescent="0.35">
      <c r="A1806" s="1" t="s">
        <v>39</v>
      </c>
      <c r="B1806" s="6" t="s">
        <v>27</v>
      </c>
      <c r="C1806" s="6">
        <v>1128299</v>
      </c>
      <c r="D1806" s="7">
        <v>44220</v>
      </c>
      <c r="E1806" s="6" t="s">
        <v>28</v>
      </c>
      <c r="F1806" s="6" t="s">
        <v>75</v>
      </c>
      <c r="G1806" s="6" t="s">
        <v>76</v>
      </c>
      <c r="H1806" s="6" t="s">
        <v>17</v>
      </c>
      <c r="I1806" s="8">
        <v>0.30000000000000004</v>
      </c>
      <c r="J1806" s="9">
        <v>3500</v>
      </c>
      <c r="K1806" s="10">
        <f t="shared" si="14"/>
        <v>1050.0000000000002</v>
      </c>
      <c r="L1806" s="10">
        <f t="shared" si="15"/>
        <v>367.50000000000006</v>
      </c>
      <c r="M1806" s="11">
        <v>0.35</v>
      </c>
      <c r="O1806" s="16"/>
      <c r="P1806" s="14"/>
      <c r="Q1806" s="12"/>
      <c r="R1806" s="13"/>
    </row>
    <row r="1807" spans="1:18" ht="15.75" customHeight="1" x14ac:dyDescent="0.35">
      <c r="A1807" s="1"/>
      <c r="B1807" s="6" t="s">
        <v>27</v>
      </c>
      <c r="C1807" s="6">
        <v>1128299</v>
      </c>
      <c r="D1807" s="7">
        <v>44220</v>
      </c>
      <c r="E1807" s="6" t="s">
        <v>28</v>
      </c>
      <c r="F1807" s="6" t="s">
        <v>75</v>
      </c>
      <c r="G1807" s="6" t="s">
        <v>76</v>
      </c>
      <c r="H1807" s="6" t="s">
        <v>18</v>
      </c>
      <c r="I1807" s="8">
        <v>0.4</v>
      </c>
      <c r="J1807" s="9">
        <v>3500</v>
      </c>
      <c r="K1807" s="10">
        <f t="shared" si="14"/>
        <v>1400</v>
      </c>
      <c r="L1807" s="10">
        <f t="shared" si="15"/>
        <v>489.99999999999994</v>
      </c>
      <c r="M1807" s="11">
        <v>0.35</v>
      </c>
      <c r="O1807" s="16"/>
      <c r="P1807" s="14"/>
      <c r="Q1807" s="12"/>
      <c r="R1807" s="13"/>
    </row>
    <row r="1808" spans="1:18" ht="15.75" customHeight="1" x14ac:dyDescent="0.35">
      <c r="A1808" s="1"/>
      <c r="B1808" s="6" t="s">
        <v>27</v>
      </c>
      <c r="C1808" s="6">
        <v>1128299</v>
      </c>
      <c r="D1808" s="7">
        <v>44220</v>
      </c>
      <c r="E1808" s="6" t="s">
        <v>28</v>
      </c>
      <c r="F1808" s="6" t="s">
        <v>75</v>
      </c>
      <c r="G1808" s="6" t="s">
        <v>76</v>
      </c>
      <c r="H1808" s="6" t="s">
        <v>19</v>
      </c>
      <c r="I1808" s="8">
        <v>0.4</v>
      </c>
      <c r="J1808" s="9">
        <v>3500</v>
      </c>
      <c r="K1808" s="10">
        <f t="shared" si="14"/>
        <v>1400</v>
      </c>
      <c r="L1808" s="10">
        <f t="shared" si="15"/>
        <v>489.99999999999994</v>
      </c>
      <c r="M1808" s="11">
        <v>0.35</v>
      </c>
      <c r="O1808" s="16"/>
      <c r="P1808" s="14"/>
      <c r="Q1808" s="12"/>
      <c r="R1808" s="13"/>
    </row>
    <row r="1809" spans="1:18" ht="15.75" customHeight="1" x14ac:dyDescent="0.35">
      <c r="A1809" s="1"/>
      <c r="B1809" s="6" t="s">
        <v>27</v>
      </c>
      <c r="C1809" s="6">
        <v>1128299</v>
      </c>
      <c r="D1809" s="7">
        <v>44220</v>
      </c>
      <c r="E1809" s="6" t="s">
        <v>28</v>
      </c>
      <c r="F1809" s="6" t="s">
        <v>75</v>
      </c>
      <c r="G1809" s="6" t="s">
        <v>76</v>
      </c>
      <c r="H1809" s="6" t="s">
        <v>20</v>
      </c>
      <c r="I1809" s="8">
        <v>0.4</v>
      </c>
      <c r="J1809" s="9">
        <v>2000</v>
      </c>
      <c r="K1809" s="10">
        <f t="shared" si="14"/>
        <v>800</v>
      </c>
      <c r="L1809" s="10">
        <f t="shared" si="15"/>
        <v>280</v>
      </c>
      <c r="M1809" s="11">
        <v>0.35</v>
      </c>
      <c r="O1809" s="16"/>
      <c r="P1809" s="14"/>
      <c r="Q1809" s="12"/>
      <c r="R1809" s="13"/>
    </row>
    <row r="1810" spans="1:18" ht="15.75" customHeight="1" x14ac:dyDescent="0.35">
      <c r="A1810" s="1"/>
      <c r="B1810" s="6" t="s">
        <v>27</v>
      </c>
      <c r="C1810" s="6">
        <v>1128299</v>
      </c>
      <c r="D1810" s="7">
        <v>44220</v>
      </c>
      <c r="E1810" s="6" t="s">
        <v>28</v>
      </c>
      <c r="F1810" s="6" t="s">
        <v>75</v>
      </c>
      <c r="G1810" s="6" t="s">
        <v>76</v>
      </c>
      <c r="H1810" s="6" t="s">
        <v>21</v>
      </c>
      <c r="I1810" s="8">
        <v>0.45000000000000007</v>
      </c>
      <c r="J1810" s="9">
        <v>1500</v>
      </c>
      <c r="K1810" s="10">
        <f t="shared" si="14"/>
        <v>675.00000000000011</v>
      </c>
      <c r="L1810" s="10">
        <f t="shared" si="15"/>
        <v>270.00000000000006</v>
      </c>
      <c r="M1810" s="11">
        <v>0.4</v>
      </c>
      <c r="O1810" s="16"/>
      <c r="P1810" s="14"/>
      <c r="Q1810" s="12"/>
      <c r="R1810" s="13"/>
    </row>
    <row r="1811" spans="1:18" ht="15.75" customHeight="1" x14ac:dyDescent="0.35">
      <c r="A1811" s="1"/>
      <c r="B1811" s="6" t="s">
        <v>27</v>
      </c>
      <c r="C1811" s="6">
        <v>1128299</v>
      </c>
      <c r="D1811" s="7">
        <v>44220</v>
      </c>
      <c r="E1811" s="6" t="s">
        <v>28</v>
      </c>
      <c r="F1811" s="6" t="s">
        <v>75</v>
      </c>
      <c r="G1811" s="6" t="s">
        <v>76</v>
      </c>
      <c r="H1811" s="6" t="s">
        <v>22</v>
      </c>
      <c r="I1811" s="8">
        <v>0.4</v>
      </c>
      <c r="J1811" s="9">
        <v>4000</v>
      </c>
      <c r="K1811" s="10">
        <f t="shared" si="14"/>
        <v>1600</v>
      </c>
      <c r="L1811" s="10">
        <f t="shared" si="15"/>
        <v>480</v>
      </c>
      <c r="M1811" s="11">
        <v>0.3</v>
      </c>
      <c r="O1811" s="16"/>
      <c r="P1811" s="14"/>
      <c r="Q1811" s="12"/>
      <c r="R1811" s="13"/>
    </row>
    <row r="1812" spans="1:18" ht="15.75" customHeight="1" x14ac:dyDescent="0.35">
      <c r="A1812" s="1"/>
      <c r="B1812" s="6" t="s">
        <v>27</v>
      </c>
      <c r="C1812" s="6">
        <v>1128299</v>
      </c>
      <c r="D1812" s="7">
        <v>44251</v>
      </c>
      <c r="E1812" s="6" t="s">
        <v>28</v>
      </c>
      <c r="F1812" s="6" t="s">
        <v>75</v>
      </c>
      <c r="G1812" s="6" t="s">
        <v>76</v>
      </c>
      <c r="H1812" s="6" t="s">
        <v>17</v>
      </c>
      <c r="I1812" s="8">
        <v>0.30000000000000004</v>
      </c>
      <c r="J1812" s="9">
        <v>4500</v>
      </c>
      <c r="K1812" s="10">
        <f t="shared" si="14"/>
        <v>1350.0000000000002</v>
      </c>
      <c r="L1812" s="10">
        <f t="shared" si="15"/>
        <v>472.50000000000006</v>
      </c>
      <c r="M1812" s="11">
        <v>0.35</v>
      </c>
      <c r="O1812" s="16"/>
      <c r="P1812" s="14"/>
      <c r="Q1812" s="12"/>
      <c r="R1812" s="13"/>
    </row>
    <row r="1813" spans="1:18" ht="15.75" customHeight="1" x14ac:dyDescent="0.35">
      <c r="A1813" s="1"/>
      <c r="B1813" s="6" t="s">
        <v>27</v>
      </c>
      <c r="C1813" s="6">
        <v>1128299</v>
      </c>
      <c r="D1813" s="7">
        <v>44251</v>
      </c>
      <c r="E1813" s="6" t="s">
        <v>28</v>
      </c>
      <c r="F1813" s="6" t="s">
        <v>75</v>
      </c>
      <c r="G1813" s="6" t="s">
        <v>76</v>
      </c>
      <c r="H1813" s="6" t="s">
        <v>18</v>
      </c>
      <c r="I1813" s="8">
        <v>0.4</v>
      </c>
      <c r="J1813" s="9">
        <v>3500</v>
      </c>
      <c r="K1813" s="10">
        <f t="shared" si="14"/>
        <v>1400</v>
      </c>
      <c r="L1813" s="10">
        <f t="shared" si="15"/>
        <v>489.99999999999994</v>
      </c>
      <c r="M1813" s="11">
        <v>0.35</v>
      </c>
      <c r="O1813" s="16"/>
      <c r="P1813" s="14"/>
      <c r="Q1813" s="12"/>
      <c r="R1813" s="13"/>
    </row>
    <row r="1814" spans="1:18" ht="15.75" customHeight="1" x14ac:dyDescent="0.35">
      <c r="A1814" s="1"/>
      <c r="B1814" s="6" t="s">
        <v>27</v>
      </c>
      <c r="C1814" s="6">
        <v>1128299</v>
      </c>
      <c r="D1814" s="7">
        <v>44251</v>
      </c>
      <c r="E1814" s="6" t="s">
        <v>28</v>
      </c>
      <c r="F1814" s="6" t="s">
        <v>75</v>
      </c>
      <c r="G1814" s="6" t="s">
        <v>76</v>
      </c>
      <c r="H1814" s="6" t="s">
        <v>19</v>
      </c>
      <c r="I1814" s="8">
        <v>0.4</v>
      </c>
      <c r="J1814" s="9">
        <v>3500</v>
      </c>
      <c r="K1814" s="10">
        <f t="shared" si="14"/>
        <v>1400</v>
      </c>
      <c r="L1814" s="10">
        <f t="shared" si="15"/>
        <v>489.99999999999994</v>
      </c>
      <c r="M1814" s="11">
        <v>0.35</v>
      </c>
      <c r="O1814" s="16"/>
      <c r="P1814" s="14"/>
      <c r="Q1814" s="12"/>
      <c r="R1814" s="13"/>
    </row>
    <row r="1815" spans="1:18" ht="15.75" customHeight="1" x14ac:dyDescent="0.35">
      <c r="A1815" s="1"/>
      <c r="B1815" s="6" t="s">
        <v>27</v>
      </c>
      <c r="C1815" s="6">
        <v>1128299</v>
      </c>
      <c r="D1815" s="7">
        <v>44251</v>
      </c>
      <c r="E1815" s="6" t="s">
        <v>28</v>
      </c>
      <c r="F1815" s="6" t="s">
        <v>75</v>
      </c>
      <c r="G1815" s="6" t="s">
        <v>76</v>
      </c>
      <c r="H1815" s="6" t="s">
        <v>20</v>
      </c>
      <c r="I1815" s="8">
        <v>0.4</v>
      </c>
      <c r="J1815" s="9">
        <v>2000</v>
      </c>
      <c r="K1815" s="10">
        <f t="shared" si="14"/>
        <v>800</v>
      </c>
      <c r="L1815" s="10">
        <f t="shared" si="15"/>
        <v>280</v>
      </c>
      <c r="M1815" s="11">
        <v>0.35</v>
      </c>
      <c r="O1815" s="16"/>
      <c r="P1815" s="14"/>
      <c r="Q1815" s="12"/>
      <c r="R1815" s="13"/>
    </row>
    <row r="1816" spans="1:18" ht="15.75" customHeight="1" x14ac:dyDescent="0.35">
      <c r="A1816" s="1"/>
      <c r="B1816" s="6" t="s">
        <v>27</v>
      </c>
      <c r="C1816" s="6">
        <v>1128299</v>
      </c>
      <c r="D1816" s="7">
        <v>44251</v>
      </c>
      <c r="E1816" s="6" t="s">
        <v>28</v>
      </c>
      <c r="F1816" s="6" t="s">
        <v>75</v>
      </c>
      <c r="G1816" s="6" t="s">
        <v>76</v>
      </c>
      <c r="H1816" s="6" t="s">
        <v>21</v>
      </c>
      <c r="I1816" s="8">
        <v>0.45000000000000007</v>
      </c>
      <c r="J1816" s="9">
        <v>1250</v>
      </c>
      <c r="K1816" s="10">
        <f t="shared" si="14"/>
        <v>562.50000000000011</v>
      </c>
      <c r="L1816" s="10">
        <f t="shared" si="15"/>
        <v>225.00000000000006</v>
      </c>
      <c r="M1816" s="11">
        <v>0.4</v>
      </c>
      <c r="O1816" s="16"/>
      <c r="P1816" s="14"/>
      <c r="Q1816" s="12"/>
      <c r="R1816" s="13"/>
    </row>
    <row r="1817" spans="1:18" ht="15.75" customHeight="1" x14ac:dyDescent="0.35">
      <c r="A1817" s="1"/>
      <c r="B1817" s="6" t="s">
        <v>27</v>
      </c>
      <c r="C1817" s="6">
        <v>1128299</v>
      </c>
      <c r="D1817" s="7">
        <v>44251</v>
      </c>
      <c r="E1817" s="6" t="s">
        <v>28</v>
      </c>
      <c r="F1817" s="6" t="s">
        <v>75</v>
      </c>
      <c r="G1817" s="6" t="s">
        <v>76</v>
      </c>
      <c r="H1817" s="6" t="s">
        <v>22</v>
      </c>
      <c r="I1817" s="8">
        <v>0.4</v>
      </c>
      <c r="J1817" s="9">
        <v>3250</v>
      </c>
      <c r="K1817" s="10">
        <f t="shared" si="14"/>
        <v>1300</v>
      </c>
      <c r="L1817" s="10">
        <f t="shared" si="15"/>
        <v>390</v>
      </c>
      <c r="M1817" s="11">
        <v>0.3</v>
      </c>
      <c r="O1817" s="16"/>
      <c r="P1817" s="14"/>
      <c r="Q1817" s="12"/>
      <c r="R1817" s="13"/>
    </row>
    <row r="1818" spans="1:18" ht="15.75" customHeight="1" x14ac:dyDescent="0.35">
      <c r="A1818" s="1"/>
      <c r="B1818" s="6" t="s">
        <v>27</v>
      </c>
      <c r="C1818" s="6">
        <v>1128299</v>
      </c>
      <c r="D1818" s="7">
        <v>44278</v>
      </c>
      <c r="E1818" s="6" t="s">
        <v>28</v>
      </c>
      <c r="F1818" s="6" t="s">
        <v>75</v>
      </c>
      <c r="G1818" s="6" t="s">
        <v>76</v>
      </c>
      <c r="H1818" s="6" t="s">
        <v>17</v>
      </c>
      <c r="I1818" s="8">
        <v>0.4</v>
      </c>
      <c r="J1818" s="9">
        <v>4750</v>
      </c>
      <c r="K1818" s="10">
        <f t="shared" si="14"/>
        <v>1900</v>
      </c>
      <c r="L1818" s="10">
        <f t="shared" si="15"/>
        <v>665</v>
      </c>
      <c r="M1818" s="11">
        <v>0.35</v>
      </c>
      <c r="O1818" s="16"/>
      <c r="P1818" s="14"/>
      <c r="Q1818" s="12"/>
      <c r="R1818" s="13"/>
    </row>
    <row r="1819" spans="1:18" ht="15.75" customHeight="1" x14ac:dyDescent="0.35">
      <c r="A1819" s="1"/>
      <c r="B1819" s="6" t="s">
        <v>27</v>
      </c>
      <c r="C1819" s="6">
        <v>1128299</v>
      </c>
      <c r="D1819" s="7">
        <v>44278</v>
      </c>
      <c r="E1819" s="6" t="s">
        <v>28</v>
      </c>
      <c r="F1819" s="6" t="s">
        <v>75</v>
      </c>
      <c r="G1819" s="6" t="s">
        <v>76</v>
      </c>
      <c r="H1819" s="6" t="s">
        <v>18</v>
      </c>
      <c r="I1819" s="8">
        <v>0.5</v>
      </c>
      <c r="J1819" s="9">
        <v>3250</v>
      </c>
      <c r="K1819" s="10">
        <f t="shared" si="14"/>
        <v>1625</v>
      </c>
      <c r="L1819" s="10">
        <f t="shared" si="15"/>
        <v>568.75</v>
      </c>
      <c r="M1819" s="11">
        <v>0.35</v>
      </c>
      <c r="O1819" s="16"/>
      <c r="P1819" s="14"/>
      <c r="Q1819" s="12"/>
      <c r="R1819" s="13"/>
    </row>
    <row r="1820" spans="1:18" ht="15.75" customHeight="1" x14ac:dyDescent="0.35">
      <c r="A1820" s="1"/>
      <c r="B1820" s="6" t="s">
        <v>27</v>
      </c>
      <c r="C1820" s="6">
        <v>1128299</v>
      </c>
      <c r="D1820" s="7">
        <v>44278</v>
      </c>
      <c r="E1820" s="6" t="s">
        <v>28</v>
      </c>
      <c r="F1820" s="6" t="s">
        <v>75</v>
      </c>
      <c r="G1820" s="6" t="s">
        <v>76</v>
      </c>
      <c r="H1820" s="6" t="s">
        <v>19</v>
      </c>
      <c r="I1820" s="8">
        <v>0.54999999999999993</v>
      </c>
      <c r="J1820" s="9">
        <v>3500</v>
      </c>
      <c r="K1820" s="10">
        <f t="shared" si="14"/>
        <v>1924.9999999999998</v>
      </c>
      <c r="L1820" s="10">
        <f t="shared" si="15"/>
        <v>673.74999999999989</v>
      </c>
      <c r="M1820" s="11">
        <v>0.35</v>
      </c>
      <c r="O1820" s="16"/>
      <c r="P1820" s="14"/>
      <c r="Q1820" s="12"/>
      <c r="R1820" s="13"/>
    </row>
    <row r="1821" spans="1:18" ht="15.75" customHeight="1" x14ac:dyDescent="0.35">
      <c r="A1821" s="1"/>
      <c r="B1821" s="6" t="s">
        <v>27</v>
      </c>
      <c r="C1821" s="6">
        <v>1128299</v>
      </c>
      <c r="D1821" s="7">
        <v>44278</v>
      </c>
      <c r="E1821" s="6" t="s">
        <v>28</v>
      </c>
      <c r="F1821" s="6" t="s">
        <v>75</v>
      </c>
      <c r="G1821" s="6" t="s">
        <v>76</v>
      </c>
      <c r="H1821" s="6" t="s">
        <v>20</v>
      </c>
      <c r="I1821" s="8">
        <v>0.5</v>
      </c>
      <c r="J1821" s="9">
        <v>2500</v>
      </c>
      <c r="K1821" s="10">
        <f t="shared" si="14"/>
        <v>1250</v>
      </c>
      <c r="L1821" s="10">
        <f t="shared" si="15"/>
        <v>437.5</v>
      </c>
      <c r="M1821" s="11">
        <v>0.35</v>
      </c>
      <c r="O1821" s="16"/>
      <c r="P1821" s="14"/>
      <c r="Q1821" s="12"/>
      <c r="R1821" s="13"/>
    </row>
    <row r="1822" spans="1:18" ht="15.75" customHeight="1" x14ac:dyDescent="0.35">
      <c r="A1822" s="1"/>
      <c r="B1822" s="6" t="s">
        <v>27</v>
      </c>
      <c r="C1822" s="6">
        <v>1128299</v>
      </c>
      <c r="D1822" s="7">
        <v>44278</v>
      </c>
      <c r="E1822" s="6" t="s">
        <v>28</v>
      </c>
      <c r="F1822" s="6" t="s">
        <v>75</v>
      </c>
      <c r="G1822" s="6" t="s">
        <v>76</v>
      </c>
      <c r="H1822" s="6" t="s">
        <v>21</v>
      </c>
      <c r="I1822" s="8">
        <v>0.55000000000000004</v>
      </c>
      <c r="J1822" s="9">
        <v>1000</v>
      </c>
      <c r="K1822" s="10">
        <f t="shared" si="14"/>
        <v>550</v>
      </c>
      <c r="L1822" s="10">
        <f t="shared" si="15"/>
        <v>220</v>
      </c>
      <c r="M1822" s="11">
        <v>0.4</v>
      </c>
      <c r="O1822" s="16"/>
      <c r="P1822" s="14"/>
      <c r="Q1822" s="12"/>
      <c r="R1822" s="13"/>
    </row>
    <row r="1823" spans="1:18" ht="15.75" customHeight="1" x14ac:dyDescent="0.35">
      <c r="A1823" s="1"/>
      <c r="B1823" s="6" t="s">
        <v>27</v>
      </c>
      <c r="C1823" s="6">
        <v>1128299</v>
      </c>
      <c r="D1823" s="7">
        <v>44278</v>
      </c>
      <c r="E1823" s="6" t="s">
        <v>28</v>
      </c>
      <c r="F1823" s="6" t="s">
        <v>75</v>
      </c>
      <c r="G1823" s="6" t="s">
        <v>76</v>
      </c>
      <c r="H1823" s="6" t="s">
        <v>22</v>
      </c>
      <c r="I1823" s="8">
        <v>0.5</v>
      </c>
      <c r="J1823" s="9">
        <v>3000</v>
      </c>
      <c r="K1823" s="10">
        <f t="shared" si="14"/>
        <v>1500</v>
      </c>
      <c r="L1823" s="10">
        <f t="shared" si="15"/>
        <v>450</v>
      </c>
      <c r="M1823" s="11">
        <v>0.3</v>
      </c>
      <c r="O1823" s="16"/>
      <c r="P1823" s="14"/>
      <c r="Q1823" s="12"/>
      <c r="R1823" s="13"/>
    </row>
    <row r="1824" spans="1:18" ht="15.75" customHeight="1" x14ac:dyDescent="0.35">
      <c r="A1824" s="1"/>
      <c r="B1824" s="6" t="s">
        <v>27</v>
      </c>
      <c r="C1824" s="6">
        <v>1128299</v>
      </c>
      <c r="D1824" s="7">
        <v>44310</v>
      </c>
      <c r="E1824" s="6" t="s">
        <v>28</v>
      </c>
      <c r="F1824" s="6" t="s">
        <v>75</v>
      </c>
      <c r="G1824" s="6" t="s">
        <v>76</v>
      </c>
      <c r="H1824" s="6" t="s">
        <v>17</v>
      </c>
      <c r="I1824" s="8">
        <v>0.55000000000000004</v>
      </c>
      <c r="J1824" s="9">
        <v>4750</v>
      </c>
      <c r="K1824" s="10">
        <f t="shared" si="14"/>
        <v>2612.5</v>
      </c>
      <c r="L1824" s="10">
        <f t="shared" si="15"/>
        <v>914.37499999999989</v>
      </c>
      <c r="M1824" s="11">
        <v>0.35</v>
      </c>
      <c r="O1824" s="16"/>
      <c r="P1824" s="14"/>
      <c r="Q1824" s="12"/>
      <c r="R1824" s="13"/>
    </row>
    <row r="1825" spans="1:18" ht="15.75" customHeight="1" x14ac:dyDescent="0.35">
      <c r="A1825" s="1"/>
      <c r="B1825" s="6" t="s">
        <v>27</v>
      </c>
      <c r="C1825" s="6">
        <v>1128299</v>
      </c>
      <c r="D1825" s="7">
        <v>44310</v>
      </c>
      <c r="E1825" s="6" t="s">
        <v>28</v>
      </c>
      <c r="F1825" s="6" t="s">
        <v>75</v>
      </c>
      <c r="G1825" s="6" t="s">
        <v>76</v>
      </c>
      <c r="H1825" s="6" t="s">
        <v>18</v>
      </c>
      <c r="I1825" s="8">
        <v>0.60000000000000009</v>
      </c>
      <c r="J1825" s="9">
        <v>2750</v>
      </c>
      <c r="K1825" s="10">
        <f t="shared" si="14"/>
        <v>1650.0000000000002</v>
      </c>
      <c r="L1825" s="10">
        <f t="shared" si="15"/>
        <v>577.5</v>
      </c>
      <c r="M1825" s="11">
        <v>0.35</v>
      </c>
      <c r="O1825" s="16"/>
      <c r="P1825" s="14"/>
      <c r="Q1825" s="12"/>
      <c r="R1825" s="13"/>
    </row>
    <row r="1826" spans="1:18" ht="15.75" customHeight="1" x14ac:dyDescent="0.35">
      <c r="A1826" s="1"/>
      <c r="B1826" s="6" t="s">
        <v>27</v>
      </c>
      <c r="C1826" s="6">
        <v>1128299</v>
      </c>
      <c r="D1826" s="7">
        <v>44310</v>
      </c>
      <c r="E1826" s="6" t="s">
        <v>28</v>
      </c>
      <c r="F1826" s="6" t="s">
        <v>75</v>
      </c>
      <c r="G1826" s="6" t="s">
        <v>76</v>
      </c>
      <c r="H1826" s="6" t="s">
        <v>19</v>
      </c>
      <c r="I1826" s="8">
        <v>0.60000000000000009</v>
      </c>
      <c r="J1826" s="9">
        <v>3250</v>
      </c>
      <c r="K1826" s="10">
        <f t="shared" si="14"/>
        <v>1950.0000000000002</v>
      </c>
      <c r="L1826" s="10">
        <f t="shared" si="15"/>
        <v>682.5</v>
      </c>
      <c r="M1826" s="11">
        <v>0.35</v>
      </c>
      <c r="O1826" s="16"/>
      <c r="P1826" s="14"/>
      <c r="Q1826" s="12"/>
      <c r="R1826" s="13"/>
    </row>
    <row r="1827" spans="1:18" ht="15.75" customHeight="1" x14ac:dyDescent="0.35">
      <c r="A1827" s="1"/>
      <c r="B1827" s="6" t="s">
        <v>27</v>
      </c>
      <c r="C1827" s="6">
        <v>1128299</v>
      </c>
      <c r="D1827" s="7">
        <v>44310</v>
      </c>
      <c r="E1827" s="6" t="s">
        <v>28</v>
      </c>
      <c r="F1827" s="6" t="s">
        <v>75</v>
      </c>
      <c r="G1827" s="6" t="s">
        <v>76</v>
      </c>
      <c r="H1827" s="6" t="s">
        <v>20</v>
      </c>
      <c r="I1827" s="8">
        <v>0.45000000000000007</v>
      </c>
      <c r="J1827" s="9">
        <v>2250</v>
      </c>
      <c r="K1827" s="10">
        <f t="shared" si="14"/>
        <v>1012.5000000000001</v>
      </c>
      <c r="L1827" s="10">
        <f t="shared" si="15"/>
        <v>354.375</v>
      </c>
      <c r="M1827" s="11">
        <v>0.35</v>
      </c>
      <c r="O1827" s="16"/>
      <c r="P1827" s="14"/>
      <c r="Q1827" s="12"/>
      <c r="R1827" s="13"/>
    </row>
    <row r="1828" spans="1:18" ht="15.75" customHeight="1" x14ac:dyDescent="0.35">
      <c r="A1828" s="1"/>
      <c r="B1828" s="6" t="s">
        <v>27</v>
      </c>
      <c r="C1828" s="6">
        <v>1128299</v>
      </c>
      <c r="D1828" s="7">
        <v>44310</v>
      </c>
      <c r="E1828" s="6" t="s">
        <v>28</v>
      </c>
      <c r="F1828" s="6" t="s">
        <v>75</v>
      </c>
      <c r="G1828" s="6" t="s">
        <v>76</v>
      </c>
      <c r="H1828" s="6" t="s">
        <v>21</v>
      </c>
      <c r="I1828" s="8">
        <v>0.50000000000000011</v>
      </c>
      <c r="J1828" s="9">
        <v>1250</v>
      </c>
      <c r="K1828" s="10">
        <f t="shared" si="14"/>
        <v>625.00000000000011</v>
      </c>
      <c r="L1828" s="10">
        <f t="shared" si="15"/>
        <v>250.00000000000006</v>
      </c>
      <c r="M1828" s="11">
        <v>0.4</v>
      </c>
      <c r="O1828" s="16"/>
      <c r="P1828" s="14"/>
      <c r="Q1828" s="12"/>
      <c r="R1828" s="13"/>
    </row>
    <row r="1829" spans="1:18" ht="15.75" customHeight="1" x14ac:dyDescent="0.35">
      <c r="A1829" s="1"/>
      <c r="B1829" s="6" t="s">
        <v>27</v>
      </c>
      <c r="C1829" s="6">
        <v>1128299</v>
      </c>
      <c r="D1829" s="7">
        <v>44310</v>
      </c>
      <c r="E1829" s="6" t="s">
        <v>28</v>
      </c>
      <c r="F1829" s="6" t="s">
        <v>75</v>
      </c>
      <c r="G1829" s="6" t="s">
        <v>76</v>
      </c>
      <c r="H1829" s="6" t="s">
        <v>22</v>
      </c>
      <c r="I1829" s="8">
        <v>0.65000000000000013</v>
      </c>
      <c r="J1829" s="9">
        <v>3000</v>
      </c>
      <c r="K1829" s="10">
        <f t="shared" si="14"/>
        <v>1950.0000000000005</v>
      </c>
      <c r="L1829" s="10">
        <f t="shared" si="15"/>
        <v>585.00000000000011</v>
      </c>
      <c r="M1829" s="11">
        <v>0.3</v>
      </c>
      <c r="O1829" s="16"/>
      <c r="P1829" s="14"/>
      <c r="Q1829" s="12"/>
      <c r="R1829" s="13"/>
    </row>
    <row r="1830" spans="1:18" ht="15.75" customHeight="1" x14ac:dyDescent="0.35">
      <c r="A1830" s="1"/>
      <c r="B1830" s="6" t="s">
        <v>27</v>
      </c>
      <c r="C1830" s="6">
        <v>1128299</v>
      </c>
      <c r="D1830" s="7">
        <v>44341</v>
      </c>
      <c r="E1830" s="6" t="s">
        <v>28</v>
      </c>
      <c r="F1830" s="6" t="s">
        <v>75</v>
      </c>
      <c r="G1830" s="6" t="s">
        <v>76</v>
      </c>
      <c r="H1830" s="6" t="s">
        <v>17</v>
      </c>
      <c r="I1830" s="8">
        <v>0.5</v>
      </c>
      <c r="J1830" s="9">
        <v>5000</v>
      </c>
      <c r="K1830" s="10">
        <f t="shared" si="14"/>
        <v>2500</v>
      </c>
      <c r="L1830" s="10">
        <f t="shared" si="15"/>
        <v>875</v>
      </c>
      <c r="M1830" s="11">
        <v>0.35</v>
      </c>
      <c r="O1830" s="16"/>
      <c r="P1830" s="14"/>
      <c r="Q1830" s="12"/>
      <c r="R1830" s="13"/>
    </row>
    <row r="1831" spans="1:18" ht="15.75" customHeight="1" x14ac:dyDescent="0.35">
      <c r="A1831" s="1"/>
      <c r="B1831" s="6" t="s">
        <v>27</v>
      </c>
      <c r="C1831" s="6">
        <v>1128299</v>
      </c>
      <c r="D1831" s="7">
        <v>44341</v>
      </c>
      <c r="E1831" s="6" t="s">
        <v>28</v>
      </c>
      <c r="F1831" s="6" t="s">
        <v>75</v>
      </c>
      <c r="G1831" s="6" t="s">
        <v>76</v>
      </c>
      <c r="H1831" s="6" t="s">
        <v>18</v>
      </c>
      <c r="I1831" s="8">
        <v>0.55000000000000004</v>
      </c>
      <c r="J1831" s="9">
        <v>3500</v>
      </c>
      <c r="K1831" s="10">
        <f t="shared" si="14"/>
        <v>1925.0000000000002</v>
      </c>
      <c r="L1831" s="10">
        <f t="shared" si="15"/>
        <v>673.75</v>
      </c>
      <c r="M1831" s="11">
        <v>0.35</v>
      </c>
      <c r="O1831" s="16"/>
      <c r="P1831" s="14"/>
      <c r="Q1831" s="12"/>
      <c r="R1831" s="13"/>
    </row>
    <row r="1832" spans="1:18" ht="15.75" customHeight="1" x14ac:dyDescent="0.35">
      <c r="A1832" s="1"/>
      <c r="B1832" s="6" t="s">
        <v>27</v>
      </c>
      <c r="C1832" s="6">
        <v>1128299</v>
      </c>
      <c r="D1832" s="7">
        <v>44341</v>
      </c>
      <c r="E1832" s="6" t="s">
        <v>28</v>
      </c>
      <c r="F1832" s="6" t="s">
        <v>75</v>
      </c>
      <c r="G1832" s="6" t="s">
        <v>76</v>
      </c>
      <c r="H1832" s="6" t="s">
        <v>19</v>
      </c>
      <c r="I1832" s="8">
        <v>0.55000000000000004</v>
      </c>
      <c r="J1832" s="9">
        <v>3500</v>
      </c>
      <c r="K1832" s="10">
        <f t="shared" si="14"/>
        <v>1925.0000000000002</v>
      </c>
      <c r="L1832" s="10">
        <f t="shared" si="15"/>
        <v>673.75</v>
      </c>
      <c r="M1832" s="11">
        <v>0.35</v>
      </c>
      <c r="O1832" s="16"/>
      <c r="P1832" s="14"/>
      <c r="Q1832" s="12"/>
      <c r="R1832" s="13"/>
    </row>
    <row r="1833" spans="1:18" ht="15.75" customHeight="1" x14ac:dyDescent="0.35">
      <c r="A1833" s="1"/>
      <c r="B1833" s="6" t="s">
        <v>27</v>
      </c>
      <c r="C1833" s="6">
        <v>1128299</v>
      </c>
      <c r="D1833" s="7">
        <v>44341</v>
      </c>
      <c r="E1833" s="6" t="s">
        <v>28</v>
      </c>
      <c r="F1833" s="6" t="s">
        <v>75</v>
      </c>
      <c r="G1833" s="6" t="s">
        <v>76</v>
      </c>
      <c r="H1833" s="6" t="s">
        <v>20</v>
      </c>
      <c r="I1833" s="8">
        <v>0.5</v>
      </c>
      <c r="J1833" s="9">
        <v>2750</v>
      </c>
      <c r="K1833" s="10">
        <f t="shared" si="14"/>
        <v>1375</v>
      </c>
      <c r="L1833" s="10">
        <f t="shared" si="15"/>
        <v>481.24999999999994</v>
      </c>
      <c r="M1833" s="11">
        <v>0.35</v>
      </c>
      <c r="O1833" s="16"/>
      <c r="P1833" s="14"/>
      <c r="Q1833" s="12"/>
      <c r="R1833" s="13"/>
    </row>
    <row r="1834" spans="1:18" ht="15.75" customHeight="1" x14ac:dyDescent="0.35">
      <c r="A1834" s="1"/>
      <c r="B1834" s="6" t="s">
        <v>27</v>
      </c>
      <c r="C1834" s="6">
        <v>1128299</v>
      </c>
      <c r="D1834" s="7">
        <v>44341</v>
      </c>
      <c r="E1834" s="6" t="s">
        <v>28</v>
      </c>
      <c r="F1834" s="6" t="s">
        <v>75</v>
      </c>
      <c r="G1834" s="6" t="s">
        <v>76</v>
      </c>
      <c r="H1834" s="6" t="s">
        <v>21</v>
      </c>
      <c r="I1834" s="8">
        <v>0.44999999999999996</v>
      </c>
      <c r="J1834" s="9">
        <v>1750</v>
      </c>
      <c r="K1834" s="10">
        <f t="shared" si="14"/>
        <v>787.49999999999989</v>
      </c>
      <c r="L1834" s="10">
        <f t="shared" si="15"/>
        <v>315</v>
      </c>
      <c r="M1834" s="11">
        <v>0.4</v>
      </c>
      <c r="O1834" s="16"/>
      <c r="P1834" s="14"/>
      <c r="Q1834" s="12"/>
      <c r="R1834" s="13"/>
    </row>
    <row r="1835" spans="1:18" ht="15.75" customHeight="1" x14ac:dyDescent="0.35">
      <c r="A1835" s="1"/>
      <c r="B1835" s="6" t="s">
        <v>27</v>
      </c>
      <c r="C1835" s="6">
        <v>1128299</v>
      </c>
      <c r="D1835" s="7">
        <v>44341</v>
      </c>
      <c r="E1835" s="6" t="s">
        <v>28</v>
      </c>
      <c r="F1835" s="6" t="s">
        <v>75</v>
      </c>
      <c r="G1835" s="6" t="s">
        <v>76</v>
      </c>
      <c r="H1835" s="6" t="s">
        <v>22</v>
      </c>
      <c r="I1835" s="8">
        <v>0.6</v>
      </c>
      <c r="J1835" s="9">
        <v>5250</v>
      </c>
      <c r="K1835" s="10">
        <f t="shared" si="14"/>
        <v>3150</v>
      </c>
      <c r="L1835" s="10">
        <f t="shared" si="15"/>
        <v>945</v>
      </c>
      <c r="M1835" s="11">
        <v>0.3</v>
      </c>
      <c r="O1835" s="16"/>
      <c r="P1835" s="14"/>
      <c r="Q1835" s="12"/>
      <c r="R1835" s="13"/>
    </row>
    <row r="1836" spans="1:18" ht="15.75" customHeight="1" x14ac:dyDescent="0.35">
      <c r="A1836" s="1"/>
      <c r="B1836" s="6" t="s">
        <v>27</v>
      </c>
      <c r="C1836" s="6">
        <v>1128299</v>
      </c>
      <c r="D1836" s="7">
        <v>44371</v>
      </c>
      <c r="E1836" s="6" t="s">
        <v>28</v>
      </c>
      <c r="F1836" s="6" t="s">
        <v>75</v>
      </c>
      <c r="G1836" s="6" t="s">
        <v>76</v>
      </c>
      <c r="H1836" s="6" t="s">
        <v>17</v>
      </c>
      <c r="I1836" s="8">
        <v>0.54999999999999993</v>
      </c>
      <c r="J1836" s="9">
        <v>7750</v>
      </c>
      <c r="K1836" s="10">
        <f t="shared" si="14"/>
        <v>4262.4999999999991</v>
      </c>
      <c r="L1836" s="10">
        <f t="shared" si="15"/>
        <v>1491.8749999999995</v>
      </c>
      <c r="M1836" s="11">
        <v>0.35</v>
      </c>
      <c r="O1836" s="16"/>
      <c r="P1836" s="14"/>
      <c r="Q1836" s="12"/>
      <c r="R1836" s="13"/>
    </row>
    <row r="1837" spans="1:18" ht="15.75" customHeight="1" x14ac:dyDescent="0.35">
      <c r="A1837" s="1"/>
      <c r="B1837" s="6" t="s">
        <v>27</v>
      </c>
      <c r="C1837" s="6">
        <v>1128299</v>
      </c>
      <c r="D1837" s="7">
        <v>44371</v>
      </c>
      <c r="E1837" s="6" t="s">
        <v>28</v>
      </c>
      <c r="F1837" s="6" t="s">
        <v>75</v>
      </c>
      <c r="G1837" s="6" t="s">
        <v>76</v>
      </c>
      <c r="H1837" s="6" t="s">
        <v>18</v>
      </c>
      <c r="I1837" s="8">
        <v>0.64999999999999991</v>
      </c>
      <c r="J1837" s="9">
        <v>6500</v>
      </c>
      <c r="K1837" s="10">
        <f t="shared" si="14"/>
        <v>4224.9999999999991</v>
      </c>
      <c r="L1837" s="10">
        <f t="shared" si="15"/>
        <v>1478.7499999999995</v>
      </c>
      <c r="M1837" s="11">
        <v>0.35</v>
      </c>
      <c r="O1837" s="16"/>
      <c r="P1837" s="14"/>
      <c r="Q1837" s="12"/>
      <c r="R1837" s="13"/>
    </row>
    <row r="1838" spans="1:18" ht="15.75" customHeight="1" x14ac:dyDescent="0.35">
      <c r="A1838" s="1"/>
      <c r="B1838" s="6" t="s">
        <v>27</v>
      </c>
      <c r="C1838" s="6">
        <v>1128299</v>
      </c>
      <c r="D1838" s="7">
        <v>44371</v>
      </c>
      <c r="E1838" s="6" t="s">
        <v>28</v>
      </c>
      <c r="F1838" s="6" t="s">
        <v>75</v>
      </c>
      <c r="G1838" s="6" t="s">
        <v>76</v>
      </c>
      <c r="H1838" s="6" t="s">
        <v>19</v>
      </c>
      <c r="I1838" s="8">
        <v>0.79999999999999993</v>
      </c>
      <c r="J1838" s="9">
        <v>6500</v>
      </c>
      <c r="K1838" s="10">
        <f t="shared" si="14"/>
        <v>5200</v>
      </c>
      <c r="L1838" s="10">
        <f t="shared" si="15"/>
        <v>1819.9999999999998</v>
      </c>
      <c r="M1838" s="11">
        <v>0.35</v>
      </c>
      <c r="O1838" s="16"/>
      <c r="P1838" s="14"/>
      <c r="Q1838" s="12"/>
      <c r="R1838" s="13"/>
    </row>
    <row r="1839" spans="1:18" ht="15.75" customHeight="1" x14ac:dyDescent="0.35">
      <c r="A1839" s="1"/>
      <c r="B1839" s="6" t="s">
        <v>27</v>
      </c>
      <c r="C1839" s="6">
        <v>1128299</v>
      </c>
      <c r="D1839" s="7">
        <v>44371</v>
      </c>
      <c r="E1839" s="6" t="s">
        <v>28</v>
      </c>
      <c r="F1839" s="6" t="s">
        <v>75</v>
      </c>
      <c r="G1839" s="6" t="s">
        <v>76</v>
      </c>
      <c r="H1839" s="6" t="s">
        <v>20</v>
      </c>
      <c r="I1839" s="8">
        <v>0.79999999999999993</v>
      </c>
      <c r="J1839" s="9">
        <v>5250</v>
      </c>
      <c r="K1839" s="10">
        <f t="shared" si="14"/>
        <v>4200</v>
      </c>
      <c r="L1839" s="10">
        <f t="shared" si="15"/>
        <v>1470</v>
      </c>
      <c r="M1839" s="11">
        <v>0.35</v>
      </c>
      <c r="O1839" s="16"/>
      <c r="P1839" s="14"/>
      <c r="Q1839" s="12"/>
      <c r="R1839" s="13"/>
    </row>
    <row r="1840" spans="1:18" ht="15.75" customHeight="1" x14ac:dyDescent="0.35">
      <c r="A1840" s="1"/>
      <c r="B1840" s="6" t="s">
        <v>27</v>
      </c>
      <c r="C1840" s="6">
        <v>1128299</v>
      </c>
      <c r="D1840" s="7">
        <v>44371</v>
      </c>
      <c r="E1840" s="6" t="s">
        <v>28</v>
      </c>
      <c r="F1840" s="6" t="s">
        <v>75</v>
      </c>
      <c r="G1840" s="6" t="s">
        <v>76</v>
      </c>
      <c r="H1840" s="6" t="s">
        <v>21</v>
      </c>
      <c r="I1840" s="8">
        <v>0.9</v>
      </c>
      <c r="J1840" s="9">
        <v>4000</v>
      </c>
      <c r="K1840" s="10">
        <f t="shared" si="14"/>
        <v>3600</v>
      </c>
      <c r="L1840" s="10">
        <f t="shared" si="15"/>
        <v>1440</v>
      </c>
      <c r="M1840" s="11">
        <v>0.4</v>
      </c>
      <c r="O1840" s="16"/>
      <c r="P1840" s="14"/>
      <c r="Q1840" s="12"/>
      <c r="R1840" s="13"/>
    </row>
    <row r="1841" spans="1:18" ht="15.75" customHeight="1" x14ac:dyDescent="0.35">
      <c r="A1841" s="1"/>
      <c r="B1841" s="6" t="s">
        <v>27</v>
      </c>
      <c r="C1841" s="6">
        <v>1128299</v>
      </c>
      <c r="D1841" s="7">
        <v>44371</v>
      </c>
      <c r="E1841" s="6" t="s">
        <v>28</v>
      </c>
      <c r="F1841" s="6" t="s">
        <v>75</v>
      </c>
      <c r="G1841" s="6" t="s">
        <v>76</v>
      </c>
      <c r="H1841" s="6" t="s">
        <v>22</v>
      </c>
      <c r="I1841" s="8">
        <v>1.05</v>
      </c>
      <c r="J1841" s="9">
        <v>7000</v>
      </c>
      <c r="K1841" s="10">
        <f t="shared" si="14"/>
        <v>7350</v>
      </c>
      <c r="L1841" s="10">
        <f t="shared" si="15"/>
        <v>2205</v>
      </c>
      <c r="M1841" s="11">
        <v>0.3</v>
      </c>
      <c r="O1841" s="16"/>
      <c r="P1841" s="14"/>
      <c r="Q1841" s="12"/>
      <c r="R1841" s="13"/>
    </row>
    <row r="1842" spans="1:18" ht="15.75" customHeight="1" x14ac:dyDescent="0.35">
      <c r="A1842" s="1"/>
      <c r="B1842" s="6" t="s">
        <v>27</v>
      </c>
      <c r="C1842" s="6">
        <v>1128299</v>
      </c>
      <c r="D1842" s="7">
        <v>44400</v>
      </c>
      <c r="E1842" s="6" t="s">
        <v>28</v>
      </c>
      <c r="F1842" s="6" t="s">
        <v>75</v>
      </c>
      <c r="G1842" s="6" t="s">
        <v>76</v>
      </c>
      <c r="H1842" s="6" t="s">
        <v>17</v>
      </c>
      <c r="I1842" s="8">
        <v>0.85</v>
      </c>
      <c r="J1842" s="9">
        <v>8500</v>
      </c>
      <c r="K1842" s="10">
        <f t="shared" si="14"/>
        <v>7225</v>
      </c>
      <c r="L1842" s="10">
        <f t="shared" si="15"/>
        <v>2528.75</v>
      </c>
      <c r="M1842" s="11">
        <v>0.35</v>
      </c>
      <c r="O1842" s="16"/>
      <c r="P1842" s="14"/>
      <c r="Q1842" s="12"/>
      <c r="R1842" s="13"/>
    </row>
    <row r="1843" spans="1:18" ht="15.75" customHeight="1" x14ac:dyDescent="0.35">
      <c r="A1843" s="1"/>
      <c r="B1843" s="6" t="s">
        <v>27</v>
      </c>
      <c r="C1843" s="6">
        <v>1128299</v>
      </c>
      <c r="D1843" s="7">
        <v>44400</v>
      </c>
      <c r="E1843" s="6" t="s">
        <v>28</v>
      </c>
      <c r="F1843" s="6" t="s">
        <v>75</v>
      </c>
      <c r="G1843" s="6" t="s">
        <v>76</v>
      </c>
      <c r="H1843" s="6" t="s">
        <v>18</v>
      </c>
      <c r="I1843" s="8">
        <v>0.9</v>
      </c>
      <c r="J1843" s="9">
        <v>7000</v>
      </c>
      <c r="K1843" s="10">
        <f t="shared" si="14"/>
        <v>6300</v>
      </c>
      <c r="L1843" s="10">
        <f t="shared" si="15"/>
        <v>2205</v>
      </c>
      <c r="M1843" s="11">
        <v>0.35</v>
      </c>
      <c r="O1843" s="16"/>
      <c r="P1843" s="14"/>
      <c r="Q1843" s="12"/>
      <c r="R1843" s="13"/>
    </row>
    <row r="1844" spans="1:18" ht="15.75" customHeight="1" x14ac:dyDescent="0.35">
      <c r="A1844" s="1"/>
      <c r="B1844" s="6" t="s">
        <v>27</v>
      </c>
      <c r="C1844" s="6">
        <v>1128299</v>
      </c>
      <c r="D1844" s="7">
        <v>44400</v>
      </c>
      <c r="E1844" s="6" t="s">
        <v>28</v>
      </c>
      <c r="F1844" s="6" t="s">
        <v>75</v>
      </c>
      <c r="G1844" s="6" t="s">
        <v>76</v>
      </c>
      <c r="H1844" s="6" t="s">
        <v>19</v>
      </c>
      <c r="I1844" s="8">
        <v>0.9</v>
      </c>
      <c r="J1844" s="9">
        <v>6500</v>
      </c>
      <c r="K1844" s="10">
        <f t="shared" si="14"/>
        <v>5850</v>
      </c>
      <c r="L1844" s="10">
        <f t="shared" si="15"/>
        <v>2047.4999999999998</v>
      </c>
      <c r="M1844" s="11">
        <v>0.35</v>
      </c>
      <c r="O1844" s="16"/>
      <c r="P1844" s="14"/>
      <c r="Q1844" s="12"/>
      <c r="R1844" s="13"/>
    </row>
    <row r="1845" spans="1:18" ht="15.75" customHeight="1" x14ac:dyDescent="0.35">
      <c r="A1845" s="1"/>
      <c r="B1845" s="6" t="s">
        <v>27</v>
      </c>
      <c r="C1845" s="6">
        <v>1128299</v>
      </c>
      <c r="D1845" s="7">
        <v>44400</v>
      </c>
      <c r="E1845" s="6" t="s">
        <v>28</v>
      </c>
      <c r="F1845" s="6" t="s">
        <v>75</v>
      </c>
      <c r="G1845" s="6" t="s">
        <v>76</v>
      </c>
      <c r="H1845" s="6" t="s">
        <v>20</v>
      </c>
      <c r="I1845" s="8">
        <v>0.85</v>
      </c>
      <c r="J1845" s="9">
        <v>5500</v>
      </c>
      <c r="K1845" s="10">
        <f t="shared" si="14"/>
        <v>4675</v>
      </c>
      <c r="L1845" s="10">
        <f t="shared" si="15"/>
        <v>1636.25</v>
      </c>
      <c r="M1845" s="11">
        <v>0.35</v>
      </c>
      <c r="O1845" s="16"/>
      <c r="P1845" s="14"/>
      <c r="Q1845" s="12"/>
      <c r="R1845" s="13"/>
    </row>
    <row r="1846" spans="1:18" ht="15.75" customHeight="1" x14ac:dyDescent="0.35">
      <c r="A1846" s="1"/>
      <c r="B1846" s="6" t="s">
        <v>27</v>
      </c>
      <c r="C1846" s="6">
        <v>1128299</v>
      </c>
      <c r="D1846" s="7">
        <v>44400</v>
      </c>
      <c r="E1846" s="6" t="s">
        <v>28</v>
      </c>
      <c r="F1846" s="6" t="s">
        <v>75</v>
      </c>
      <c r="G1846" s="6" t="s">
        <v>76</v>
      </c>
      <c r="H1846" s="6" t="s">
        <v>21</v>
      </c>
      <c r="I1846" s="8">
        <v>0.9</v>
      </c>
      <c r="J1846" s="9">
        <v>6000</v>
      </c>
      <c r="K1846" s="10">
        <f t="shared" si="14"/>
        <v>5400</v>
      </c>
      <c r="L1846" s="10">
        <f t="shared" si="15"/>
        <v>2160</v>
      </c>
      <c r="M1846" s="11">
        <v>0.4</v>
      </c>
      <c r="O1846" s="16"/>
      <c r="P1846" s="14"/>
      <c r="Q1846" s="12"/>
      <c r="R1846" s="13"/>
    </row>
    <row r="1847" spans="1:18" ht="15.75" customHeight="1" x14ac:dyDescent="0.35">
      <c r="A1847" s="1"/>
      <c r="B1847" s="6" t="s">
        <v>27</v>
      </c>
      <c r="C1847" s="6">
        <v>1128299</v>
      </c>
      <c r="D1847" s="7">
        <v>44400</v>
      </c>
      <c r="E1847" s="6" t="s">
        <v>28</v>
      </c>
      <c r="F1847" s="6" t="s">
        <v>75</v>
      </c>
      <c r="G1847" s="6" t="s">
        <v>76</v>
      </c>
      <c r="H1847" s="6" t="s">
        <v>22</v>
      </c>
      <c r="I1847" s="8">
        <v>1.05</v>
      </c>
      <c r="J1847" s="9">
        <v>6000</v>
      </c>
      <c r="K1847" s="10">
        <f t="shared" si="14"/>
        <v>6300</v>
      </c>
      <c r="L1847" s="10">
        <f t="shared" si="15"/>
        <v>1890</v>
      </c>
      <c r="M1847" s="11">
        <v>0.3</v>
      </c>
      <c r="O1847" s="16"/>
      <c r="P1847" s="14"/>
      <c r="Q1847" s="12"/>
      <c r="R1847" s="13"/>
    </row>
    <row r="1848" spans="1:18" ht="15.75" customHeight="1" x14ac:dyDescent="0.35">
      <c r="A1848" s="1"/>
      <c r="B1848" s="6" t="s">
        <v>27</v>
      </c>
      <c r="C1848" s="6">
        <v>1128299</v>
      </c>
      <c r="D1848" s="7">
        <v>44432</v>
      </c>
      <c r="E1848" s="6" t="s">
        <v>28</v>
      </c>
      <c r="F1848" s="6" t="s">
        <v>75</v>
      </c>
      <c r="G1848" s="6" t="s">
        <v>76</v>
      </c>
      <c r="H1848" s="6" t="s">
        <v>17</v>
      </c>
      <c r="I1848" s="8">
        <v>0.9</v>
      </c>
      <c r="J1848" s="9">
        <v>8000</v>
      </c>
      <c r="K1848" s="10">
        <f t="shared" si="14"/>
        <v>7200</v>
      </c>
      <c r="L1848" s="10">
        <f t="shared" si="15"/>
        <v>2520</v>
      </c>
      <c r="M1848" s="11">
        <v>0.35</v>
      </c>
      <c r="O1848" s="16"/>
      <c r="P1848" s="14"/>
      <c r="Q1848" s="12"/>
      <c r="R1848" s="13"/>
    </row>
    <row r="1849" spans="1:18" ht="15.75" customHeight="1" x14ac:dyDescent="0.35">
      <c r="A1849" s="1"/>
      <c r="B1849" s="6" t="s">
        <v>27</v>
      </c>
      <c r="C1849" s="6">
        <v>1128299</v>
      </c>
      <c r="D1849" s="7">
        <v>44432</v>
      </c>
      <c r="E1849" s="6" t="s">
        <v>28</v>
      </c>
      <c r="F1849" s="6" t="s">
        <v>75</v>
      </c>
      <c r="G1849" s="6" t="s">
        <v>76</v>
      </c>
      <c r="H1849" s="6" t="s">
        <v>18</v>
      </c>
      <c r="I1849" s="8">
        <v>0.8</v>
      </c>
      <c r="J1849" s="9">
        <v>7750</v>
      </c>
      <c r="K1849" s="10">
        <f t="shared" si="14"/>
        <v>6200</v>
      </c>
      <c r="L1849" s="10">
        <f t="shared" si="15"/>
        <v>2170</v>
      </c>
      <c r="M1849" s="11">
        <v>0.35</v>
      </c>
      <c r="O1849" s="16"/>
      <c r="P1849" s="14"/>
      <c r="Q1849" s="12"/>
      <c r="R1849" s="13"/>
    </row>
    <row r="1850" spans="1:18" ht="15.75" customHeight="1" x14ac:dyDescent="0.35">
      <c r="A1850" s="1"/>
      <c r="B1850" s="6" t="s">
        <v>27</v>
      </c>
      <c r="C1850" s="6">
        <v>1128299</v>
      </c>
      <c r="D1850" s="7">
        <v>44432</v>
      </c>
      <c r="E1850" s="6" t="s">
        <v>28</v>
      </c>
      <c r="F1850" s="6" t="s">
        <v>75</v>
      </c>
      <c r="G1850" s="6" t="s">
        <v>76</v>
      </c>
      <c r="H1850" s="6" t="s">
        <v>19</v>
      </c>
      <c r="I1850" s="8">
        <v>0.70000000000000007</v>
      </c>
      <c r="J1850" s="9">
        <v>6500</v>
      </c>
      <c r="K1850" s="10">
        <f t="shared" si="14"/>
        <v>4550</v>
      </c>
      <c r="L1850" s="10">
        <f t="shared" si="15"/>
        <v>1592.5</v>
      </c>
      <c r="M1850" s="11">
        <v>0.35</v>
      </c>
      <c r="O1850" s="16"/>
      <c r="P1850" s="14"/>
      <c r="Q1850" s="12"/>
      <c r="R1850" s="13"/>
    </row>
    <row r="1851" spans="1:18" ht="15.75" customHeight="1" x14ac:dyDescent="0.35">
      <c r="A1851" s="1"/>
      <c r="B1851" s="6" t="s">
        <v>27</v>
      </c>
      <c r="C1851" s="6">
        <v>1128299</v>
      </c>
      <c r="D1851" s="7">
        <v>44432</v>
      </c>
      <c r="E1851" s="6" t="s">
        <v>28</v>
      </c>
      <c r="F1851" s="6" t="s">
        <v>75</v>
      </c>
      <c r="G1851" s="6" t="s">
        <v>76</v>
      </c>
      <c r="H1851" s="6" t="s">
        <v>20</v>
      </c>
      <c r="I1851" s="8">
        <v>0.70000000000000007</v>
      </c>
      <c r="J1851" s="9">
        <v>4250</v>
      </c>
      <c r="K1851" s="10">
        <f t="shared" si="14"/>
        <v>2975.0000000000005</v>
      </c>
      <c r="L1851" s="10">
        <f t="shared" si="15"/>
        <v>1041.25</v>
      </c>
      <c r="M1851" s="11">
        <v>0.35</v>
      </c>
      <c r="O1851" s="16"/>
      <c r="P1851" s="14"/>
      <c r="Q1851" s="12"/>
      <c r="R1851" s="13"/>
    </row>
    <row r="1852" spans="1:18" ht="15.75" customHeight="1" x14ac:dyDescent="0.35">
      <c r="A1852" s="1"/>
      <c r="B1852" s="6" t="s">
        <v>27</v>
      </c>
      <c r="C1852" s="6">
        <v>1128299</v>
      </c>
      <c r="D1852" s="7">
        <v>44432</v>
      </c>
      <c r="E1852" s="6" t="s">
        <v>28</v>
      </c>
      <c r="F1852" s="6" t="s">
        <v>75</v>
      </c>
      <c r="G1852" s="6" t="s">
        <v>76</v>
      </c>
      <c r="H1852" s="6" t="s">
        <v>21</v>
      </c>
      <c r="I1852" s="8">
        <v>0.7</v>
      </c>
      <c r="J1852" s="9">
        <v>4250</v>
      </c>
      <c r="K1852" s="10">
        <f t="shared" si="14"/>
        <v>2975</v>
      </c>
      <c r="L1852" s="10">
        <f t="shared" si="15"/>
        <v>1190</v>
      </c>
      <c r="M1852" s="11">
        <v>0.4</v>
      </c>
      <c r="O1852" s="16"/>
      <c r="P1852" s="14"/>
      <c r="Q1852" s="12"/>
      <c r="R1852" s="13"/>
    </row>
    <row r="1853" spans="1:18" ht="15.75" customHeight="1" x14ac:dyDescent="0.35">
      <c r="A1853" s="1"/>
      <c r="B1853" s="6" t="s">
        <v>27</v>
      </c>
      <c r="C1853" s="6">
        <v>1128299</v>
      </c>
      <c r="D1853" s="7">
        <v>44432</v>
      </c>
      <c r="E1853" s="6" t="s">
        <v>28</v>
      </c>
      <c r="F1853" s="6" t="s">
        <v>75</v>
      </c>
      <c r="G1853" s="6" t="s">
        <v>76</v>
      </c>
      <c r="H1853" s="6" t="s">
        <v>22</v>
      </c>
      <c r="I1853" s="8">
        <v>0.75</v>
      </c>
      <c r="J1853" s="9">
        <v>2500</v>
      </c>
      <c r="K1853" s="10">
        <f t="shared" si="14"/>
        <v>1875</v>
      </c>
      <c r="L1853" s="10">
        <f t="shared" si="15"/>
        <v>562.5</v>
      </c>
      <c r="M1853" s="11">
        <v>0.3</v>
      </c>
      <c r="O1853" s="16"/>
      <c r="P1853" s="14"/>
      <c r="Q1853" s="12"/>
      <c r="R1853" s="13"/>
    </row>
    <row r="1854" spans="1:18" ht="15.75" customHeight="1" x14ac:dyDescent="0.35">
      <c r="A1854" s="1"/>
      <c r="B1854" s="6" t="s">
        <v>27</v>
      </c>
      <c r="C1854" s="6">
        <v>1128299</v>
      </c>
      <c r="D1854" s="7">
        <v>44464</v>
      </c>
      <c r="E1854" s="6" t="s">
        <v>28</v>
      </c>
      <c r="F1854" s="6" t="s">
        <v>75</v>
      </c>
      <c r="G1854" s="6" t="s">
        <v>76</v>
      </c>
      <c r="H1854" s="6" t="s">
        <v>17</v>
      </c>
      <c r="I1854" s="8">
        <v>0.50000000000000011</v>
      </c>
      <c r="J1854" s="9">
        <v>4500</v>
      </c>
      <c r="K1854" s="10">
        <f t="shared" si="14"/>
        <v>2250.0000000000005</v>
      </c>
      <c r="L1854" s="10">
        <f t="shared" si="15"/>
        <v>787.50000000000011</v>
      </c>
      <c r="M1854" s="11">
        <v>0.35</v>
      </c>
      <c r="O1854" s="16"/>
      <c r="P1854" s="14"/>
      <c r="Q1854" s="12"/>
      <c r="R1854" s="13"/>
    </row>
    <row r="1855" spans="1:18" ht="15.75" customHeight="1" x14ac:dyDescent="0.35">
      <c r="A1855" s="1"/>
      <c r="B1855" s="6" t="s">
        <v>27</v>
      </c>
      <c r="C1855" s="6">
        <v>1128299</v>
      </c>
      <c r="D1855" s="7">
        <v>44464</v>
      </c>
      <c r="E1855" s="6" t="s">
        <v>28</v>
      </c>
      <c r="F1855" s="6" t="s">
        <v>75</v>
      </c>
      <c r="G1855" s="6" t="s">
        <v>76</v>
      </c>
      <c r="H1855" s="6" t="s">
        <v>18</v>
      </c>
      <c r="I1855" s="8">
        <v>0.55000000000000016</v>
      </c>
      <c r="J1855" s="9">
        <v>4500</v>
      </c>
      <c r="K1855" s="10">
        <f t="shared" si="14"/>
        <v>2475.0000000000009</v>
      </c>
      <c r="L1855" s="10">
        <f t="shared" si="15"/>
        <v>866.25000000000023</v>
      </c>
      <c r="M1855" s="11">
        <v>0.35</v>
      </c>
      <c r="O1855" s="16"/>
      <c r="P1855" s="14"/>
      <c r="Q1855" s="12"/>
      <c r="R1855" s="13"/>
    </row>
    <row r="1856" spans="1:18" ht="15.75" customHeight="1" x14ac:dyDescent="0.35">
      <c r="A1856" s="1"/>
      <c r="B1856" s="6" t="s">
        <v>27</v>
      </c>
      <c r="C1856" s="6">
        <v>1128299</v>
      </c>
      <c r="D1856" s="7">
        <v>44464</v>
      </c>
      <c r="E1856" s="6" t="s">
        <v>28</v>
      </c>
      <c r="F1856" s="6" t="s">
        <v>75</v>
      </c>
      <c r="G1856" s="6" t="s">
        <v>76</v>
      </c>
      <c r="H1856" s="6" t="s">
        <v>19</v>
      </c>
      <c r="I1856" s="8">
        <v>0.50000000000000011</v>
      </c>
      <c r="J1856" s="9">
        <v>2500</v>
      </c>
      <c r="K1856" s="10">
        <f t="shared" si="14"/>
        <v>1250.0000000000002</v>
      </c>
      <c r="L1856" s="10">
        <f t="shared" si="15"/>
        <v>437.50000000000006</v>
      </c>
      <c r="M1856" s="11">
        <v>0.35</v>
      </c>
      <c r="O1856" s="16"/>
      <c r="P1856" s="14"/>
      <c r="Q1856" s="12"/>
      <c r="R1856" s="13"/>
    </row>
    <row r="1857" spans="1:18" ht="15.75" customHeight="1" x14ac:dyDescent="0.35">
      <c r="A1857" s="1"/>
      <c r="B1857" s="6" t="s">
        <v>27</v>
      </c>
      <c r="C1857" s="6">
        <v>1128299</v>
      </c>
      <c r="D1857" s="7">
        <v>44464</v>
      </c>
      <c r="E1857" s="6" t="s">
        <v>28</v>
      </c>
      <c r="F1857" s="6" t="s">
        <v>75</v>
      </c>
      <c r="G1857" s="6" t="s">
        <v>76</v>
      </c>
      <c r="H1857" s="6" t="s">
        <v>20</v>
      </c>
      <c r="I1857" s="8">
        <v>0.50000000000000011</v>
      </c>
      <c r="J1857" s="9">
        <v>2000</v>
      </c>
      <c r="K1857" s="10">
        <f t="shared" si="14"/>
        <v>1000.0000000000002</v>
      </c>
      <c r="L1857" s="10">
        <f t="shared" si="15"/>
        <v>350.00000000000006</v>
      </c>
      <c r="M1857" s="11">
        <v>0.35</v>
      </c>
      <c r="O1857" s="16"/>
      <c r="P1857" s="14"/>
      <c r="Q1857" s="12"/>
      <c r="R1857" s="13"/>
    </row>
    <row r="1858" spans="1:18" ht="15.75" customHeight="1" x14ac:dyDescent="0.35">
      <c r="A1858" s="1"/>
      <c r="B1858" s="6" t="s">
        <v>27</v>
      </c>
      <c r="C1858" s="6">
        <v>1128299</v>
      </c>
      <c r="D1858" s="7">
        <v>44464</v>
      </c>
      <c r="E1858" s="6" t="s">
        <v>28</v>
      </c>
      <c r="F1858" s="6" t="s">
        <v>75</v>
      </c>
      <c r="G1858" s="6" t="s">
        <v>76</v>
      </c>
      <c r="H1858" s="6" t="s">
        <v>21</v>
      </c>
      <c r="I1858" s="8">
        <v>0.60000000000000009</v>
      </c>
      <c r="J1858" s="9">
        <v>2250</v>
      </c>
      <c r="K1858" s="10">
        <f t="shared" si="14"/>
        <v>1350.0000000000002</v>
      </c>
      <c r="L1858" s="10">
        <f t="shared" si="15"/>
        <v>540.00000000000011</v>
      </c>
      <c r="M1858" s="11">
        <v>0.4</v>
      </c>
      <c r="O1858" s="16"/>
      <c r="P1858" s="14"/>
      <c r="Q1858" s="12"/>
      <c r="R1858" s="13"/>
    </row>
    <row r="1859" spans="1:18" ht="15.75" customHeight="1" x14ac:dyDescent="0.35">
      <c r="A1859" s="1"/>
      <c r="B1859" s="6" t="s">
        <v>27</v>
      </c>
      <c r="C1859" s="6">
        <v>1128299</v>
      </c>
      <c r="D1859" s="7">
        <v>44464</v>
      </c>
      <c r="E1859" s="6" t="s">
        <v>28</v>
      </c>
      <c r="F1859" s="6" t="s">
        <v>75</v>
      </c>
      <c r="G1859" s="6" t="s">
        <v>76</v>
      </c>
      <c r="H1859" s="6" t="s">
        <v>22</v>
      </c>
      <c r="I1859" s="8">
        <v>0.44999999999999996</v>
      </c>
      <c r="J1859" s="9">
        <v>2500</v>
      </c>
      <c r="K1859" s="10">
        <f t="shared" si="14"/>
        <v>1125</v>
      </c>
      <c r="L1859" s="10">
        <f t="shared" si="15"/>
        <v>337.5</v>
      </c>
      <c r="M1859" s="11">
        <v>0.3</v>
      </c>
      <c r="O1859" s="16"/>
      <c r="P1859" s="14"/>
      <c r="Q1859" s="12"/>
      <c r="R1859" s="13"/>
    </row>
    <row r="1860" spans="1:18" ht="15.75" customHeight="1" x14ac:dyDescent="0.35">
      <c r="A1860" s="1"/>
      <c r="B1860" s="6" t="s">
        <v>27</v>
      </c>
      <c r="C1860" s="6">
        <v>1128299</v>
      </c>
      <c r="D1860" s="7">
        <v>44493</v>
      </c>
      <c r="E1860" s="6" t="s">
        <v>28</v>
      </c>
      <c r="F1860" s="6" t="s">
        <v>75</v>
      </c>
      <c r="G1860" s="6" t="s">
        <v>76</v>
      </c>
      <c r="H1860" s="6" t="s">
        <v>17</v>
      </c>
      <c r="I1860" s="8">
        <v>0.4</v>
      </c>
      <c r="J1860" s="9">
        <v>3500</v>
      </c>
      <c r="K1860" s="10">
        <f t="shared" si="14"/>
        <v>1400</v>
      </c>
      <c r="L1860" s="10">
        <f t="shared" si="15"/>
        <v>489.99999999999994</v>
      </c>
      <c r="M1860" s="11">
        <v>0.35</v>
      </c>
      <c r="O1860" s="16"/>
      <c r="P1860" s="14"/>
      <c r="Q1860" s="12"/>
      <c r="R1860" s="13"/>
    </row>
    <row r="1861" spans="1:18" ht="15.75" customHeight="1" x14ac:dyDescent="0.35">
      <c r="A1861" s="1"/>
      <c r="B1861" s="6" t="s">
        <v>27</v>
      </c>
      <c r="C1861" s="6">
        <v>1128299</v>
      </c>
      <c r="D1861" s="7">
        <v>44493</v>
      </c>
      <c r="E1861" s="6" t="s">
        <v>28</v>
      </c>
      <c r="F1861" s="6" t="s">
        <v>75</v>
      </c>
      <c r="G1861" s="6" t="s">
        <v>76</v>
      </c>
      <c r="H1861" s="6" t="s">
        <v>18</v>
      </c>
      <c r="I1861" s="8">
        <v>0.55000000000000016</v>
      </c>
      <c r="J1861" s="9">
        <v>5250</v>
      </c>
      <c r="K1861" s="10">
        <f t="shared" si="14"/>
        <v>2887.5000000000009</v>
      </c>
      <c r="L1861" s="10">
        <f t="shared" si="15"/>
        <v>1010.6250000000002</v>
      </c>
      <c r="M1861" s="11">
        <v>0.35</v>
      </c>
      <c r="O1861" s="16"/>
      <c r="P1861" s="14"/>
      <c r="Q1861" s="12"/>
      <c r="R1861" s="13"/>
    </row>
    <row r="1862" spans="1:18" ht="15.75" customHeight="1" x14ac:dyDescent="0.35">
      <c r="A1862" s="1"/>
      <c r="B1862" s="6" t="s">
        <v>27</v>
      </c>
      <c r="C1862" s="6">
        <v>1128299</v>
      </c>
      <c r="D1862" s="7">
        <v>44493</v>
      </c>
      <c r="E1862" s="6" t="s">
        <v>28</v>
      </c>
      <c r="F1862" s="6" t="s">
        <v>75</v>
      </c>
      <c r="G1862" s="6" t="s">
        <v>76</v>
      </c>
      <c r="H1862" s="6" t="s">
        <v>19</v>
      </c>
      <c r="I1862" s="8">
        <v>0.50000000000000011</v>
      </c>
      <c r="J1862" s="9">
        <v>3500</v>
      </c>
      <c r="K1862" s="10">
        <f t="shared" si="14"/>
        <v>1750.0000000000005</v>
      </c>
      <c r="L1862" s="10">
        <f t="shared" si="15"/>
        <v>612.50000000000011</v>
      </c>
      <c r="M1862" s="11">
        <v>0.35</v>
      </c>
      <c r="O1862" s="16"/>
      <c r="P1862" s="14"/>
      <c r="Q1862" s="12"/>
      <c r="R1862" s="13"/>
    </row>
    <row r="1863" spans="1:18" ht="15.75" customHeight="1" x14ac:dyDescent="0.35">
      <c r="A1863" s="1"/>
      <c r="B1863" s="6" t="s">
        <v>27</v>
      </c>
      <c r="C1863" s="6">
        <v>1128299</v>
      </c>
      <c r="D1863" s="7">
        <v>44493</v>
      </c>
      <c r="E1863" s="6" t="s">
        <v>28</v>
      </c>
      <c r="F1863" s="6" t="s">
        <v>75</v>
      </c>
      <c r="G1863" s="6" t="s">
        <v>76</v>
      </c>
      <c r="H1863" s="6" t="s">
        <v>20</v>
      </c>
      <c r="I1863" s="8">
        <v>0.45000000000000007</v>
      </c>
      <c r="J1863" s="9">
        <v>3250</v>
      </c>
      <c r="K1863" s="10">
        <f t="shared" si="14"/>
        <v>1462.5000000000002</v>
      </c>
      <c r="L1863" s="10">
        <f t="shared" si="15"/>
        <v>511.87500000000006</v>
      </c>
      <c r="M1863" s="11">
        <v>0.35</v>
      </c>
      <c r="O1863" s="16"/>
      <c r="P1863" s="14"/>
      <c r="Q1863" s="12"/>
      <c r="R1863" s="13"/>
    </row>
    <row r="1864" spans="1:18" ht="15.75" customHeight="1" x14ac:dyDescent="0.35">
      <c r="A1864" s="1"/>
      <c r="B1864" s="6" t="s">
        <v>27</v>
      </c>
      <c r="C1864" s="6">
        <v>1128299</v>
      </c>
      <c r="D1864" s="7">
        <v>44493</v>
      </c>
      <c r="E1864" s="6" t="s">
        <v>28</v>
      </c>
      <c r="F1864" s="6" t="s">
        <v>75</v>
      </c>
      <c r="G1864" s="6" t="s">
        <v>76</v>
      </c>
      <c r="H1864" s="6" t="s">
        <v>21</v>
      </c>
      <c r="I1864" s="8">
        <v>0.55000000000000004</v>
      </c>
      <c r="J1864" s="9">
        <v>3000</v>
      </c>
      <c r="K1864" s="10">
        <f t="shared" si="14"/>
        <v>1650.0000000000002</v>
      </c>
      <c r="L1864" s="10">
        <f t="shared" si="15"/>
        <v>660.00000000000011</v>
      </c>
      <c r="M1864" s="11">
        <v>0.4</v>
      </c>
      <c r="O1864" s="16"/>
      <c r="P1864" s="14"/>
      <c r="Q1864" s="12"/>
      <c r="R1864" s="13"/>
    </row>
    <row r="1865" spans="1:18" ht="15.75" customHeight="1" x14ac:dyDescent="0.35">
      <c r="A1865" s="1"/>
      <c r="B1865" s="6" t="s">
        <v>27</v>
      </c>
      <c r="C1865" s="6">
        <v>1128299</v>
      </c>
      <c r="D1865" s="7">
        <v>44493</v>
      </c>
      <c r="E1865" s="6" t="s">
        <v>28</v>
      </c>
      <c r="F1865" s="6" t="s">
        <v>75</v>
      </c>
      <c r="G1865" s="6" t="s">
        <v>76</v>
      </c>
      <c r="H1865" s="6" t="s">
        <v>22</v>
      </c>
      <c r="I1865" s="8">
        <v>0.60000000000000009</v>
      </c>
      <c r="J1865" s="9">
        <v>3500</v>
      </c>
      <c r="K1865" s="10">
        <f t="shared" si="14"/>
        <v>2100.0000000000005</v>
      </c>
      <c r="L1865" s="10">
        <f t="shared" si="15"/>
        <v>630.00000000000011</v>
      </c>
      <c r="M1865" s="11">
        <v>0.3</v>
      </c>
      <c r="O1865" s="16"/>
      <c r="P1865" s="14"/>
      <c r="Q1865" s="12"/>
      <c r="R1865" s="13"/>
    </row>
    <row r="1866" spans="1:18" ht="15.75" customHeight="1" x14ac:dyDescent="0.35">
      <c r="A1866" s="1"/>
      <c r="B1866" s="6" t="s">
        <v>27</v>
      </c>
      <c r="C1866" s="6">
        <v>1128299</v>
      </c>
      <c r="D1866" s="7">
        <v>44524</v>
      </c>
      <c r="E1866" s="6" t="s">
        <v>28</v>
      </c>
      <c r="F1866" s="6" t="s">
        <v>75</v>
      </c>
      <c r="G1866" s="6" t="s">
        <v>76</v>
      </c>
      <c r="H1866" s="6" t="s">
        <v>17</v>
      </c>
      <c r="I1866" s="8">
        <v>0.45000000000000007</v>
      </c>
      <c r="J1866" s="9">
        <v>5750</v>
      </c>
      <c r="K1866" s="10">
        <f t="shared" si="14"/>
        <v>2587.5000000000005</v>
      </c>
      <c r="L1866" s="10">
        <f t="shared" si="15"/>
        <v>905.62500000000011</v>
      </c>
      <c r="M1866" s="11">
        <v>0.35</v>
      </c>
      <c r="O1866" s="16"/>
      <c r="P1866" s="14"/>
      <c r="Q1866" s="12"/>
      <c r="R1866" s="13"/>
    </row>
    <row r="1867" spans="1:18" ht="15.75" customHeight="1" x14ac:dyDescent="0.35">
      <c r="A1867" s="1"/>
      <c r="B1867" s="6" t="s">
        <v>27</v>
      </c>
      <c r="C1867" s="6">
        <v>1128299</v>
      </c>
      <c r="D1867" s="7">
        <v>44524</v>
      </c>
      <c r="E1867" s="6" t="s">
        <v>28</v>
      </c>
      <c r="F1867" s="6" t="s">
        <v>75</v>
      </c>
      <c r="G1867" s="6" t="s">
        <v>76</v>
      </c>
      <c r="H1867" s="6" t="s">
        <v>18</v>
      </c>
      <c r="I1867" s="8">
        <v>0.50000000000000011</v>
      </c>
      <c r="J1867" s="9">
        <v>6500</v>
      </c>
      <c r="K1867" s="10">
        <f t="shared" si="14"/>
        <v>3250.0000000000009</v>
      </c>
      <c r="L1867" s="10">
        <f t="shared" si="15"/>
        <v>1137.5000000000002</v>
      </c>
      <c r="M1867" s="11">
        <v>0.35</v>
      </c>
      <c r="O1867" s="16"/>
      <c r="P1867" s="14"/>
      <c r="Q1867" s="12"/>
      <c r="R1867" s="13"/>
    </row>
    <row r="1868" spans="1:18" ht="15.75" customHeight="1" x14ac:dyDescent="0.35">
      <c r="A1868" s="1"/>
      <c r="B1868" s="6" t="s">
        <v>27</v>
      </c>
      <c r="C1868" s="6">
        <v>1128299</v>
      </c>
      <c r="D1868" s="7">
        <v>44524</v>
      </c>
      <c r="E1868" s="6" t="s">
        <v>28</v>
      </c>
      <c r="F1868" s="6" t="s">
        <v>75</v>
      </c>
      <c r="G1868" s="6" t="s">
        <v>76</v>
      </c>
      <c r="H1868" s="6" t="s">
        <v>19</v>
      </c>
      <c r="I1868" s="8">
        <v>0.45000000000000007</v>
      </c>
      <c r="J1868" s="9">
        <v>4750</v>
      </c>
      <c r="K1868" s="10">
        <f t="shared" si="14"/>
        <v>2137.5000000000005</v>
      </c>
      <c r="L1868" s="10">
        <f t="shared" si="15"/>
        <v>748.12500000000011</v>
      </c>
      <c r="M1868" s="11">
        <v>0.35</v>
      </c>
      <c r="O1868" s="16"/>
      <c r="P1868" s="14"/>
      <c r="Q1868" s="12"/>
      <c r="R1868" s="13"/>
    </row>
    <row r="1869" spans="1:18" ht="15.75" customHeight="1" x14ac:dyDescent="0.35">
      <c r="A1869" s="1"/>
      <c r="B1869" s="6" t="s">
        <v>27</v>
      </c>
      <c r="C1869" s="6">
        <v>1128299</v>
      </c>
      <c r="D1869" s="7">
        <v>44524</v>
      </c>
      <c r="E1869" s="6" t="s">
        <v>28</v>
      </c>
      <c r="F1869" s="6" t="s">
        <v>75</v>
      </c>
      <c r="G1869" s="6" t="s">
        <v>76</v>
      </c>
      <c r="H1869" s="6" t="s">
        <v>20</v>
      </c>
      <c r="I1869" s="8">
        <v>0.55000000000000016</v>
      </c>
      <c r="J1869" s="9">
        <v>4500</v>
      </c>
      <c r="K1869" s="10">
        <f t="shared" si="14"/>
        <v>2475.0000000000009</v>
      </c>
      <c r="L1869" s="10">
        <f t="shared" si="15"/>
        <v>866.25000000000023</v>
      </c>
      <c r="M1869" s="11">
        <v>0.35</v>
      </c>
      <c r="O1869" s="16"/>
      <c r="P1869" s="14"/>
      <c r="Q1869" s="12"/>
      <c r="R1869" s="13"/>
    </row>
    <row r="1870" spans="1:18" ht="15.75" customHeight="1" x14ac:dyDescent="0.35">
      <c r="A1870" s="1"/>
      <c r="B1870" s="6" t="s">
        <v>27</v>
      </c>
      <c r="C1870" s="6">
        <v>1128299</v>
      </c>
      <c r="D1870" s="7">
        <v>44524</v>
      </c>
      <c r="E1870" s="6" t="s">
        <v>28</v>
      </c>
      <c r="F1870" s="6" t="s">
        <v>75</v>
      </c>
      <c r="G1870" s="6" t="s">
        <v>76</v>
      </c>
      <c r="H1870" s="6" t="s">
        <v>21</v>
      </c>
      <c r="I1870" s="8">
        <v>0.75000000000000011</v>
      </c>
      <c r="J1870" s="9">
        <v>4250</v>
      </c>
      <c r="K1870" s="10">
        <f t="shared" si="14"/>
        <v>3187.5000000000005</v>
      </c>
      <c r="L1870" s="10">
        <f t="shared" si="15"/>
        <v>1275.0000000000002</v>
      </c>
      <c r="M1870" s="11">
        <v>0.4</v>
      </c>
      <c r="O1870" s="16"/>
      <c r="P1870" s="14"/>
      <c r="Q1870" s="12"/>
      <c r="R1870" s="13"/>
    </row>
    <row r="1871" spans="1:18" ht="15.75" customHeight="1" x14ac:dyDescent="0.35">
      <c r="A1871" s="1"/>
      <c r="B1871" s="6" t="s">
        <v>27</v>
      </c>
      <c r="C1871" s="6">
        <v>1128299</v>
      </c>
      <c r="D1871" s="7">
        <v>44524</v>
      </c>
      <c r="E1871" s="6" t="s">
        <v>28</v>
      </c>
      <c r="F1871" s="6" t="s">
        <v>75</v>
      </c>
      <c r="G1871" s="6" t="s">
        <v>76</v>
      </c>
      <c r="H1871" s="6" t="s">
        <v>22</v>
      </c>
      <c r="I1871" s="8">
        <v>0.80000000000000016</v>
      </c>
      <c r="J1871" s="9">
        <v>5500</v>
      </c>
      <c r="K1871" s="10">
        <f t="shared" si="14"/>
        <v>4400.0000000000009</v>
      </c>
      <c r="L1871" s="10">
        <f t="shared" si="15"/>
        <v>1320.0000000000002</v>
      </c>
      <c r="M1871" s="11">
        <v>0.3</v>
      </c>
      <c r="O1871" s="16"/>
      <c r="P1871" s="14"/>
      <c r="Q1871" s="12"/>
      <c r="R1871" s="13"/>
    </row>
    <row r="1872" spans="1:18" ht="15.75" customHeight="1" x14ac:dyDescent="0.35">
      <c r="A1872" s="1"/>
      <c r="B1872" s="6" t="s">
        <v>27</v>
      </c>
      <c r="C1872" s="6">
        <v>1128299</v>
      </c>
      <c r="D1872" s="7">
        <v>44553</v>
      </c>
      <c r="E1872" s="6" t="s">
        <v>28</v>
      </c>
      <c r="F1872" s="6" t="s">
        <v>75</v>
      </c>
      <c r="G1872" s="6" t="s">
        <v>76</v>
      </c>
      <c r="H1872" s="6" t="s">
        <v>17</v>
      </c>
      <c r="I1872" s="8">
        <v>0.65000000000000013</v>
      </c>
      <c r="J1872" s="9">
        <v>7500</v>
      </c>
      <c r="K1872" s="10">
        <f t="shared" si="14"/>
        <v>4875.0000000000009</v>
      </c>
      <c r="L1872" s="10">
        <f t="shared" si="15"/>
        <v>1706.2500000000002</v>
      </c>
      <c r="M1872" s="11">
        <v>0.35</v>
      </c>
      <c r="O1872" s="16"/>
      <c r="P1872" s="14"/>
      <c r="Q1872" s="12"/>
      <c r="R1872" s="13"/>
    </row>
    <row r="1873" spans="1:18" ht="15.75" customHeight="1" x14ac:dyDescent="0.35">
      <c r="A1873" s="1"/>
      <c r="B1873" s="6" t="s">
        <v>27</v>
      </c>
      <c r="C1873" s="6">
        <v>1128299</v>
      </c>
      <c r="D1873" s="7">
        <v>44553</v>
      </c>
      <c r="E1873" s="6" t="s">
        <v>28</v>
      </c>
      <c r="F1873" s="6" t="s">
        <v>75</v>
      </c>
      <c r="G1873" s="6" t="s">
        <v>76</v>
      </c>
      <c r="H1873" s="6" t="s">
        <v>18</v>
      </c>
      <c r="I1873" s="8">
        <v>0.75000000000000022</v>
      </c>
      <c r="J1873" s="9">
        <v>7500</v>
      </c>
      <c r="K1873" s="10">
        <f t="shared" si="14"/>
        <v>5625.0000000000018</v>
      </c>
      <c r="L1873" s="10">
        <f t="shared" si="15"/>
        <v>1968.7500000000005</v>
      </c>
      <c r="M1873" s="11">
        <v>0.35</v>
      </c>
      <c r="O1873" s="16"/>
      <c r="P1873" s="14"/>
      <c r="Q1873" s="12"/>
      <c r="R1873" s="13"/>
    </row>
    <row r="1874" spans="1:18" ht="15.75" customHeight="1" x14ac:dyDescent="0.35">
      <c r="A1874" s="1"/>
      <c r="B1874" s="6" t="s">
        <v>27</v>
      </c>
      <c r="C1874" s="6">
        <v>1128299</v>
      </c>
      <c r="D1874" s="7">
        <v>44553</v>
      </c>
      <c r="E1874" s="6" t="s">
        <v>28</v>
      </c>
      <c r="F1874" s="6" t="s">
        <v>75</v>
      </c>
      <c r="G1874" s="6" t="s">
        <v>76</v>
      </c>
      <c r="H1874" s="6" t="s">
        <v>19</v>
      </c>
      <c r="I1874" s="8">
        <v>0.70000000000000018</v>
      </c>
      <c r="J1874" s="9">
        <v>5500</v>
      </c>
      <c r="K1874" s="10">
        <f t="shared" si="14"/>
        <v>3850.0000000000009</v>
      </c>
      <c r="L1874" s="10">
        <f t="shared" si="15"/>
        <v>1347.5000000000002</v>
      </c>
      <c r="M1874" s="11">
        <v>0.35</v>
      </c>
      <c r="O1874" s="16"/>
      <c r="P1874" s="14"/>
      <c r="Q1874" s="12"/>
      <c r="R1874" s="13"/>
    </row>
    <row r="1875" spans="1:18" ht="15.75" customHeight="1" x14ac:dyDescent="0.35">
      <c r="A1875" s="1"/>
      <c r="B1875" s="6" t="s">
        <v>27</v>
      </c>
      <c r="C1875" s="6">
        <v>1128299</v>
      </c>
      <c r="D1875" s="7">
        <v>44553</v>
      </c>
      <c r="E1875" s="6" t="s">
        <v>28</v>
      </c>
      <c r="F1875" s="6" t="s">
        <v>75</v>
      </c>
      <c r="G1875" s="6" t="s">
        <v>76</v>
      </c>
      <c r="H1875" s="6" t="s">
        <v>20</v>
      </c>
      <c r="I1875" s="8">
        <v>0.70000000000000018</v>
      </c>
      <c r="J1875" s="9">
        <v>5500</v>
      </c>
      <c r="K1875" s="10">
        <f t="shared" si="14"/>
        <v>3850.0000000000009</v>
      </c>
      <c r="L1875" s="10">
        <f t="shared" si="15"/>
        <v>1347.5000000000002</v>
      </c>
      <c r="M1875" s="11">
        <v>0.35</v>
      </c>
      <c r="O1875" s="16"/>
      <c r="P1875" s="14"/>
      <c r="Q1875" s="12"/>
      <c r="R1875" s="13"/>
    </row>
    <row r="1876" spans="1:18" ht="15.75" customHeight="1" x14ac:dyDescent="0.35">
      <c r="A1876" s="1"/>
      <c r="B1876" s="6" t="s">
        <v>27</v>
      </c>
      <c r="C1876" s="6">
        <v>1128299</v>
      </c>
      <c r="D1876" s="7">
        <v>44553</v>
      </c>
      <c r="E1876" s="6" t="s">
        <v>28</v>
      </c>
      <c r="F1876" s="6" t="s">
        <v>75</v>
      </c>
      <c r="G1876" s="6" t="s">
        <v>76</v>
      </c>
      <c r="H1876" s="6" t="s">
        <v>21</v>
      </c>
      <c r="I1876" s="8">
        <v>0.80000000000000016</v>
      </c>
      <c r="J1876" s="9">
        <v>4750</v>
      </c>
      <c r="K1876" s="10">
        <f t="shared" si="14"/>
        <v>3800.0000000000009</v>
      </c>
      <c r="L1876" s="10">
        <f t="shared" si="15"/>
        <v>1520.0000000000005</v>
      </c>
      <c r="M1876" s="11">
        <v>0.4</v>
      </c>
      <c r="O1876" s="16"/>
      <c r="P1876" s="14"/>
      <c r="Q1876" s="12"/>
      <c r="R1876" s="13"/>
    </row>
    <row r="1877" spans="1:18" ht="15.75" customHeight="1" x14ac:dyDescent="0.35">
      <c r="A1877" s="1"/>
      <c r="B1877" s="6" t="s">
        <v>27</v>
      </c>
      <c r="C1877" s="6">
        <v>1128299</v>
      </c>
      <c r="D1877" s="7">
        <v>44553</v>
      </c>
      <c r="E1877" s="6" t="s">
        <v>28</v>
      </c>
      <c r="F1877" s="6" t="s">
        <v>75</v>
      </c>
      <c r="G1877" s="6" t="s">
        <v>76</v>
      </c>
      <c r="H1877" s="6" t="s">
        <v>22</v>
      </c>
      <c r="I1877" s="8">
        <v>0.8500000000000002</v>
      </c>
      <c r="J1877" s="9">
        <v>5750</v>
      </c>
      <c r="K1877" s="10">
        <f t="shared" si="14"/>
        <v>4887.5000000000009</v>
      </c>
      <c r="L1877" s="10">
        <f t="shared" si="15"/>
        <v>1466.2500000000002</v>
      </c>
      <c r="M1877" s="11">
        <v>0.3</v>
      </c>
      <c r="O1877" s="16"/>
      <c r="P1877" s="14"/>
      <c r="Q1877" s="12"/>
      <c r="R1877" s="13"/>
    </row>
    <row r="1878" spans="1:18" ht="15.75" customHeight="1" x14ac:dyDescent="0.35">
      <c r="A1878" s="1" t="s">
        <v>39</v>
      </c>
      <c r="B1878" s="6" t="s">
        <v>27</v>
      </c>
      <c r="C1878" s="6">
        <v>1128299</v>
      </c>
      <c r="D1878" s="7">
        <v>44213</v>
      </c>
      <c r="E1878" s="6" t="s">
        <v>28</v>
      </c>
      <c r="F1878" s="6" t="s">
        <v>77</v>
      </c>
      <c r="G1878" s="6" t="s">
        <v>60</v>
      </c>
      <c r="H1878" s="6" t="s">
        <v>17</v>
      </c>
      <c r="I1878" s="8">
        <v>0.35000000000000003</v>
      </c>
      <c r="J1878" s="9">
        <v>4000</v>
      </c>
      <c r="K1878" s="10">
        <f t="shared" si="14"/>
        <v>1400.0000000000002</v>
      </c>
      <c r="L1878" s="10">
        <f t="shared" si="15"/>
        <v>560</v>
      </c>
      <c r="M1878" s="11">
        <v>0.39999999999999997</v>
      </c>
      <c r="O1878" s="16"/>
      <c r="P1878" s="14"/>
      <c r="Q1878" s="12"/>
      <c r="R1878" s="13"/>
    </row>
    <row r="1879" spans="1:18" ht="15.75" customHeight="1" x14ac:dyDescent="0.35">
      <c r="A1879" s="1"/>
      <c r="B1879" s="6" t="s">
        <v>27</v>
      </c>
      <c r="C1879" s="6">
        <v>1128299</v>
      </c>
      <c r="D1879" s="7">
        <v>44213</v>
      </c>
      <c r="E1879" s="6" t="s">
        <v>28</v>
      </c>
      <c r="F1879" s="6" t="s">
        <v>77</v>
      </c>
      <c r="G1879" s="6" t="s">
        <v>60</v>
      </c>
      <c r="H1879" s="6" t="s">
        <v>18</v>
      </c>
      <c r="I1879" s="8">
        <v>0.45</v>
      </c>
      <c r="J1879" s="9">
        <v>4000</v>
      </c>
      <c r="K1879" s="10">
        <f t="shared" si="14"/>
        <v>1800</v>
      </c>
      <c r="L1879" s="10">
        <f t="shared" si="15"/>
        <v>719.99999999999989</v>
      </c>
      <c r="M1879" s="11">
        <v>0.39999999999999997</v>
      </c>
      <c r="O1879" s="16"/>
      <c r="P1879" s="14"/>
      <c r="Q1879" s="12"/>
      <c r="R1879" s="13"/>
    </row>
    <row r="1880" spans="1:18" ht="15.75" customHeight="1" x14ac:dyDescent="0.35">
      <c r="A1880" s="1"/>
      <c r="B1880" s="6" t="s">
        <v>27</v>
      </c>
      <c r="C1880" s="6">
        <v>1128299</v>
      </c>
      <c r="D1880" s="7">
        <v>44213</v>
      </c>
      <c r="E1880" s="6" t="s">
        <v>28</v>
      </c>
      <c r="F1880" s="6" t="s">
        <v>77</v>
      </c>
      <c r="G1880" s="6" t="s">
        <v>60</v>
      </c>
      <c r="H1880" s="6" t="s">
        <v>19</v>
      </c>
      <c r="I1880" s="8">
        <v>0.45</v>
      </c>
      <c r="J1880" s="9">
        <v>4000</v>
      </c>
      <c r="K1880" s="10">
        <f t="shared" si="14"/>
        <v>1800</v>
      </c>
      <c r="L1880" s="10">
        <f t="shared" si="15"/>
        <v>719.99999999999989</v>
      </c>
      <c r="M1880" s="11">
        <v>0.39999999999999997</v>
      </c>
      <c r="O1880" s="16"/>
      <c r="P1880" s="14"/>
      <c r="Q1880" s="12"/>
      <c r="R1880" s="13"/>
    </row>
    <row r="1881" spans="1:18" ht="15.75" customHeight="1" x14ac:dyDescent="0.35">
      <c r="A1881" s="1"/>
      <c r="B1881" s="6" t="s">
        <v>27</v>
      </c>
      <c r="C1881" s="6">
        <v>1128299</v>
      </c>
      <c r="D1881" s="7">
        <v>44213</v>
      </c>
      <c r="E1881" s="6" t="s">
        <v>28</v>
      </c>
      <c r="F1881" s="6" t="s">
        <v>77</v>
      </c>
      <c r="G1881" s="6" t="s">
        <v>60</v>
      </c>
      <c r="H1881" s="6" t="s">
        <v>20</v>
      </c>
      <c r="I1881" s="8">
        <v>0.45</v>
      </c>
      <c r="J1881" s="9">
        <v>2500</v>
      </c>
      <c r="K1881" s="10">
        <f t="shared" si="14"/>
        <v>1125</v>
      </c>
      <c r="L1881" s="10">
        <f t="shared" si="15"/>
        <v>449.99999999999994</v>
      </c>
      <c r="M1881" s="11">
        <v>0.39999999999999997</v>
      </c>
      <c r="O1881" s="16"/>
      <c r="P1881" s="14"/>
      <c r="Q1881" s="12"/>
      <c r="R1881" s="13"/>
    </row>
    <row r="1882" spans="1:18" ht="15.75" customHeight="1" x14ac:dyDescent="0.35">
      <c r="A1882" s="1"/>
      <c r="B1882" s="6" t="s">
        <v>27</v>
      </c>
      <c r="C1882" s="6">
        <v>1128299</v>
      </c>
      <c r="D1882" s="7">
        <v>44213</v>
      </c>
      <c r="E1882" s="6" t="s">
        <v>28</v>
      </c>
      <c r="F1882" s="6" t="s">
        <v>77</v>
      </c>
      <c r="G1882" s="6" t="s">
        <v>60</v>
      </c>
      <c r="H1882" s="6" t="s">
        <v>21</v>
      </c>
      <c r="I1882" s="8">
        <v>0.50000000000000011</v>
      </c>
      <c r="J1882" s="9">
        <v>2000</v>
      </c>
      <c r="K1882" s="10">
        <f t="shared" si="14"/>
        <v>1000.0000000000002</v>
      </c>
      <c r="L1882" s="10">
        <f t="shared" si="15"/>
        <v>450.00000000000011</v>
      </c>
      <c r="M1882" s="11">
        <v>0.45</v>
      </c>
      <c r="O1882" s="16"/>
      <c r="P1882" s="14"/>
      <c r="Q1882" s="12"/>
      <c r="R1882" s="13"/>
    </row>
    <row r="1883" spans="1:18" ht="15.75" customHeight="1" x14ac:dyDescent="0.35">
      <c r="A1883" s="1"/>
      <c r="B1883" s="6" t="s">
        <v>27</v>
      </c>
      <c r="C1883" s="6">
        <v>1128299</v>
      </c>
      <c r="D1883" s="7">
        <v>44213</v>
      </c>
      <c r="E1883" s="6" t="s">
        <v>28</v>
      </c>
      <c r="F1883" s="6" t="s">
        <v>77</v>
      </c>
      <c r="G1883" s="6" t="s">
        <v>60</v>
      </c>
      <c r="H1883" s="6" t="s">
        <v>22</v>
      </c>
      <c r="I1883" s="8">
        <v>0.45</v>
      </c>
      <c r="J1883" s="9">
        <v>4500</v>
      </c>
      <c r="K1883" s="10">
        <f t="shared" si="14"/>
        <v>2025</v>
      </c>
      <c r="L1883" s="10">
        <f t="shared" si="15"/>
        <v>708.75</v>
      </c>
      <c r="M1883" s="11">
        <v>0.35</v>
      </c>
      <c r="O1883" s="16"/>
      <c r="P1883" s="14"/>
      <c r="Q1883" s="12"/>
      <c r="R1883" s="13"/>
    </row>
    <row r="1884" spans="1:18" ht="15.75" customHeight="1" x14ac:dyDescent="0.35">
      <c r="A1884" s="1"/>
      <c r="B1884" s="6" t="s">
        <v>27</v>
      </c>
      <c r="C1884" s="6">
        <v>1128299</v>
      </c>
      <c r="D1884" s="7">
        <v>44244</v>
      </c>
      <c r="E1884" s="6" t="s">
        <v>28</v>
      </c>
      <c r="F1884" s="6" t="s">
        <v>77</v>
      </c>
      <c r="G1884" s="6" t="s">
        <v>60</v>
      </c>
      <c r="H1884" s="6" t="s">
        <v>17</v>
      </c>
      <c r="I1884" s="8">
        <v>0.35000000000000003</v>
      </c>
      <c r="J1884" s="9">
        <v>5000</v>
      </c>
      <c r="K1884" s="10">
        <f t="shared" si="14"/>
        <v>1750.0000000000002</v>
      </c>
      <c r="L1884" s="10">
        <f t="shared" si="15"/>
        <v>700</v>
      </c>
      <c r="M1884" s="11">
        <v>0.39999999999999997</v>
      </c>
      <c r="O1884" s="16"/>
      <c r="P1884" s="14"/>
      <c r="Q1884" s="12"/>
      <c r="R1884" s="13"/>
    </row>
    <row r="1885" spans="1:18" ht="15.75" customHeight="1" x14ac:dyDescent="0.35">
      <c r="A1885" s="1"/>
      <c r="B1885" s="6" t="s">
        <v>27</v>
      </c>
      <c r="C1885" s="6">
        <v>1128299</v>
      </c>
      <c r="D1885" s="7">
        <v>44244</v>
      </c>
      <c r="E1885" s="6" t="s">
        <v>28</v>
      </c>
      <c r="F1885" s="6" t="s">
        <v>77</v>
      </c>
      <c r="G1885" s="6" t="s">
        <v>60</v>
      </c>
      <c r="H1885" s="6" t="s">
        <v>18</v>
      </c>
      <c r="I1885" s="8">
        <v>0.45</v>
      </c>
      <c r="J1885" s="9">
        <v>4000</v>
      </c>
      <c r="K1885" s="10">
        <f t="shared" si="14"/>
        <v>1800</v>
      </c>
      <c r="L1885" s="10">
        <f t="shared" si="15"/>
        <v>719.99999999999989</v>
      </c>
      <c r="M1885" s="11">
        <v>0.39999999999999997</v>
      </c>
      <c r="O1885" s="16"/>
      <c r="P1885" s="14"/>
      <c r="Q1885" s="12"/>
      <c r="R1885" s="13"/>
    </row>
    <row r="1886" spans="1:18" ht="15.75" customHeight="1" x14ac:dyDescent="0.35">
      <c r="A1886" s="1"/>
      <c r="B1886" s="6" t="s">
        <v>27</v>
      </c>
      <c r="C1886" s="6">
        <v>1128299</v>
      </c>
      <c r="D1886" s="7">
        <v>44244</v>
      </c>
      <c r="E1886" s="6" t="s">
        <v>28</v>
      </c>
      <c r="F1886" s="6" t="s">
        <v>77</v>
      </c>
      <c r="G1886" s="6" t="s">
        <v>60</v>
      </c>
      <c r="H1886" s="6" t="s">
        <v>19</v>
      </c>
      <c r="I1886" s="8">
        <v>0.45</v>
      </c>
      <c r="J1886" s="9">
        <v>4000</v>
      </c>
      <c r="K1886" s="10">
        <f t="shared" si="14"/>
        <v>1800</v>
      </c>
      <c r="L1886" s="10">
        <f t="shared" si="15"/>
        <v>719.99999999999989</v>
      </c>
      <c r="M1886" s="11">
        <v>0.39999999999999997</v>
      </c>
      <c r="O1886" s="16"/>
      <c r="P1886" s="14"/>
      <c r="Q1886" s="12"/>
      <c r="R1886" s="13"/>
    </row>
    <row r="1887" spans="1:18" ht="15.75" customHeight="1" x14ac:dyDescent="0.35">
      <c r="A1887" s="1"/>
      <c r="B1887" s="6" t="s">
        <v>27</v>
      </c>
      <c r="C1887" s="6">
        <v>1128299</v>
      </c>
      <c r="D1887" s="7">
        <v>44244</v>
      </c>
      <c r="E1887" s="6" t="s">
        <v>28</v>
      </c>
      <c r="F1887" s="6" t="s">
        <v>77</v>
      </c>
      <c r="G1887" s="6" t="s">
        <v>60</v>
      </c>
      <c r="H1887" s="6" t="s">
        <v>20</v>
      </c>
      <c r="I1887" s="8">
        <v>0.45</v>
      </c>
      <c r="J1887" s="9">
        <v>2500</v>
      </c>
      <c r="K1887" s="10">
        <f t="shared" si="14"/>
        <v>1125</v>
      </c>
      <c r="L1887" s="10">
        <f t="shared" si="15"/>
        <v>449.99999999999994</v>
      </c>
      <c r="M1887" s="11">
        <v>0.39999999999999997</v>
      </c>
      <c r="O1887" s="16"/>
      <c r="P1887" s="14"/>
      <c r="Q1887" s="12"/>
      <c r="R1887" s="13"/>
    </row>
    <row r="1888" spans="1:18" ht="15.75" customHeight="1" x14ac:dyDescent="0.35">
      <c r="A1888" s="1"/>
      <c r="B1888" s="6" t="s">
        <v>27</v>
      </c>
      <c r="C1888" s="6">
        <v>1128299</v>
      </c>
      <c r="D1888" s="7">
        <v>44244</v>
      </c>
      <c r="E1888" s="6" t="s">
        <v>28</v>
      </c>
      <c r="F1888" s="6" t="s">
        <v>77</v>
      </c>
      <c r="G1888" s="6" t="s">
        <v>60</v>
      </c>
      <c r="H1888" s="6" t="s">
        <v>21</v>
      </c>
      <c r="I1888" s="8">
        <v>0.50000000000000011</v>
      </c>
      <c r="J1888" s="9">
        <v>1750</v>
      </c>
      <c r="K1888" s="10">
        <f t="shared" si="14"/>
        <v>875.00000000000023</v>
      </c>
      <c r="L1888" s="10">
        <f t="shared" si="15"/>
        <v>393.75000000000011</v>
      </c>
      <c r="M1888" s="11">
        <v>0.45</v>
      </c>
      <c r="O1888" s="16"/>
      <c r="P1888" s="14"/>
      <c r="Q1888" s="12"/>
      <c r="R1888" s="13"/>
    </row>
    <row r="1889" spans="1:18" ht="15.75" customHeight="1" x14ac:dyDescent="0.35">
      <c r="A1889" s="1"/>
      <c r="B1889" s="6" t="s">
        <v>27</v>
      </c>
      <c r="C1889" s="6">
        <v>1128299</v>
      </c>
      <c r="D1889" s="7">
        <v>44244</v>
      </c>
      <c r="E1889" s="6" t="s">
        <v>28</v>
      </c>
      <c r="F1889" s="6" t="s">
        <v>77</v>
      </c>
      <c r="G1889" s="6" t="s">
        <v>60</v>
      </c>
      <c r="H1889" s="6" t="s">
        <v>22</v>
      </c>
      <c r="I1889" s="8">
        <v>0.45</v>
      </c>
      <c r="J1889" s="9">
        <v>3750</v>
      </c>
      <c r="K1889" s="10">
        <f t="shared" si="14"/>
        <v>1687.5</v>
      </c>
      <c r="L1889" s="10">
        <f t="shared" si="15"/>
        <v>590.625</v>
      </c>
      <c r="M1889" s="11">
        <v>0.35</v>
      </c>
      <c r="O1889" s="16"/>
      <c r="P1889" s="14"/>
      <c r="Q1889" s="12"/>
      <c r="R1889" s="13"/>
    </row>
    <row r="1890" spans="1:18" ht="15.75" customHeight="1" x14ac:dyDescent="0.35">
      <c r="A1890" s="1"/>
      <c r="B1890" s="6" t="s">
        <v>27</v>
      </c>
      <c r="C1890" s="6">
        <v>1128299</v>
      </c>
      <c r="D1890" s="7">
        <v>44271</v>
      </c>
      <c r="E1890" s="6" t="s">
        <v>28</v>
      </c>
      <c r="F1890" s="6" t="s">
        <v>77</v>
      </c>
      <c r="G1890" s="6" t="s">
        <v>60</v>
      </c>
      <c r="H1890" s="6" t="s">
        <v>17</v>
      </c>
      <c r="I1890" s="8">
        <v>0.45</v>
      </c>
      <c r="J1890" s="9">
        <v>5250</v>
      </c>
      <c r="K1890" s="10">
        <f t="shared" si="14"/>
        <v>2362.5</v>
      </c>
      <c r="L1890" s="10">
        <f t="shared" si="15"/>
        <v>944.99999999999989</v>
      </c>
      <c r="M1890" s="11">
        <v>0.39999999999999997</v>
      </c>
      <c r="O1890" s="16"/>
      <c r="P1890" s="14"/>
      <c r="Q1890" s="12"/>
      <c r="R1890" s="13"/>
    </row>
    <row r="1891" spans="1:18" ht="15.75" customHeight="1" x14ac:dyDescent="0.35">
      <c r="A1891" s="1"/>
      <c r="B1891" s="6" t="s">
        <v>27</v>
      </c>
      <c r="C1891" s="6">
        <v>1128299</v>
      </c>
      <c r="D1891" s="7">
        <v>44271</v>
      </c>
      <c r="E1891" s="6" t="s">
        <v>28</v>
      </c>
      <c r="F1891" s="6" t="s">
        <v>77</v>
      </c>
      <c r="G1891" s="6" t="s">
        <v>60</v>
      </c>
      <c r="H1891" s="6" t="s">
        <v>18</v>
      </c>
      <c r="I1891" s="8">
        <v>0.55000000000000004</v>
      </c>
      <c r="J1891" s="9">
        <v>3750</v>
      </c>
      <c r="K1891" s="10">
        <f t="shared" si="14"/>
        <v>2062.5</v>
      </c>
      <c r="L1891" s="10">
        <f t="shared" si="15"/>
        <v>824.99999999999989</v>
      </c>
      <c r="M1891" s="11">
        <v>0.39999999999999997</v>
      </c>
      <c r="O1891" s="16"/>
      <c r="P1891" s="14"/>
      <c r="Q1891" s="12"/>
      <c r="R1891" s="13"/>
    </row>
    <row r="1892" spans="1:18" ht="15.75" customHeight="1" x14ac:dyDescent="0.35">
      <c r="A1892" s="1"/>
      <c r="B1892" s="6" t="s">
        <v>27</v>
      </c>
      <c r="C1892" s="6">
        <v>1128299</v>
      </c>
      <c r="D1892" s="7">
        <v>44271</v>
      </c>
      <c r="E1892" s="6" t="s">
        <v>28</v>
      </c>
      <c r="F1892" s="6" t="s">
        <v>77</v>
      </c>
      <c r="G1892" s="6" t="s">
        <v>60</v>
      </c>
      <c r="H1892" s="6" t="s">
        <v>19</v>
      </c>
      <c r="I1892" s="8">
        <v>0.6</v>
      </c>
      <c r="J1892" s="9">
        <v>4000</v>
      </c>
      <c r="K1892" s="10">
        <f t="shared" si="14"/>
        <v>2400</v>
      </c>
      <c r="L1892" s="10">
        <f t="shared" si="15"/>
        <v>959.99999999999989</v>
      </c>
      <c r="M1892" s="11">
        <v>0.39999999999999997</v>
      </c>
      <c r="O1892" s="16"/>
      <c r="P1892" s="14"/>
      <c r="Q1892" s="12"/>
      <c r="R1892" s="13"/>
    </row>
    <row r="1893" spans="1:18" ht="15.75" customHeight="1" x14ac:dyDescent="0.35">
      <c r="A1893" s="1"/>
      <c r="B1893" s="6" t="s">
        <v>27</v>
      </c>
      <c r="C1893" s="6">
        <v>1128299</v>
      </c>
      <c r="D1893" s="7">
        <v>44271</v>
      </c>
      <c r="E1893" s="6" t="s">
        <v>28</v>
      </c>
      <c r="F1893" s="6" t="s">
        <v>77</v>
      </c>
      <c r="G1893" s="6" t="s">
        <v>60</v>
      </c>
      <c r="H1893" s="6" t="s">
        <v>20</v>
      </c>
      <c r="I1893" s="8">
        <v>0.55000000000000004</v>
      </c>
      <c r="J1893" s="9">
        <v>3000</v>
      </c>
      <c r="K1893" s="10">
        <f t="shared" si="14"/>
        <v>1650.0000000000002</v>
      </c>
      <c r="L1893" s="10">
        <f t="shared" si="15"/>
        <v>660</v>
      </c>
      <c r="M1893" s="11">
        <v>0.39999999999999997</v>
      </c>
      <c r="O1893" s="16"/>
      <c r="P1893" s="14"/>
      <c r="Q1893" s="12"/>
      <c r="R1893" s="13"/>
    </row>
    <row r="1894" spans="1:18" ht="15.75" customHeight="1" x14ac:dyDescent="0.35">
      <c r="A1894" s="1"/>
      <c r="B1894" s="6" t="s">
        <v>27</v>
      </c>
      <c r="C1894" s="6">
        <v>1128299</v>
      </c>
      <c r="D1894" s="7">
        <v>44271</v>
      </c>
      <c r="E1894" s="6" t="s">
        <v>28</v>
      </c>
      <c r="F1894" s="6" t="s">
        <v>77</v>
      </c>
      <c r="G1894" s="6" t="s">
        <v>60</v>
      </c>
      <c r="H1894" s="6" t="s">
        <v>21</v>
      </c>
      <c r="I1894" s="8">
        <v>0.60000000000000009</v>
      </c>
      <c r="J1894" s="9">
        <v>1500</v>
      </c>
      <c r="K1894" s="10">
        <f t="shared" si="14"/>
        <v>900.00000000000011</v>
      </c>
      <c r="L1894" s="10">
        <f t="shared" si="15"/>
        <v>405.00000000000006</v>
      </c>
      <c r="M1894" s="11">
        <v>0.45</v>
      </c>
      <c r="O1894" s="16"/>
      <c r="P1894" s="14"/>
      <c r="Q1894" s="12"/>
      <c r="R1894" s="13"/>
    </row>
    <row r="1895" spans="1:18" ht="15.75" customHeight="1" x14ac:dyDescent="0.35">
      <c r="A1895" s="1"/>
      <c r="B1895" s="6" t="s">
        <v>27</v>
      </c>
      <c r="C1895" s="6">
        <v>1128299</v>
      </c>
      <c r="D1895" s="7">
        <v>44271</v>
      </c>
      <c r="E1895" s="6" t="s">
        <v>28</v>
      </c>
      <c r="F1895" s="6" t="s">
        <v>77</v>
      </c>
      <c r="G1895" s="6" t="s">
        <v>60</v>
      </c>
      <c r="H1895" s="6" t="s">
        <v>22</v>
      </c>
      <c r="I1895" s="8">
        <v>0.45</v>
      </c>
      <c r="J1895" s="9">
        <v>3500</v>
      </c>
      <c r="K1895" s="10">
        <f t="shared" si="14"/>
        <v>1575</v>
      </c>
      <c r="L1895" s="10">
        <f t="shared" si="15"/>
        <v>551.25</v>
      </c>
      <c r="M1895" s="11">
        <v>0.35</v>
      </c>
      <c r="O1895" s="16"/>
      <c r="P1895" s="14"/>
      <c r="Q1895" s="12"/>
      <c r="R1895" s="13"/>
    </row>
    <row r="1896" spans="1:18" ht="15.75" customHeight="1" x14ac:dyDescent="0.35">
      <c r="A1896" s="1"/>
      <c r="B1896" s="6" t="s">
        <v>27</v>
      </c>
      <c r="C1896" s="6">
        <v>1128299</v>
      </c>
      <c r="D1896" s="7">
        <v>44303</v>
      </c>
      <c r="E1896" s="6" t="s">
        <v>28</v>
      </c>
      <c r="F1896" s="6" t="s">
        <v>77</v>
      </c>
      <c r="G1896" s="6" t="s">
        <v>60</v>
      </c>
      <c r="H1896" s="6" t="s">
        <v>17</v>
      </c>
      <c r="I1896" s="8">
        <v>0.5</v>
      </c>
      <c r="J1896" s="9">
        <v>5250</v>
      </c>
      <c r="K1896" s="10">
        <f t="shared" si="14"/>
        <v>2625</v>
      </c>
      <c r="L1896" s="10">
        <f t="shared" si="15"/>
        <v>1050</v>
      </c>
      <c r="M1896" s="11">
        <v>0.39999999999999997</v>
      </c>
      <c r="O1896" s="16"/>
      <c r="P1896" s="14"/>
      <c r="Q1896" s="12"/>
      <c r="R1896" s="13"/>
    </row>
    <row r="1897" spans="1:18" ht="15.75" customHeight="1" x14ac:dyDescent="0.35">
      <c r="A1897" s="1"/>
      <c r="B1897" s="6" t="s">
        <v>27</v>
      </c>
      <c r="C1897" s="6">
        <v>1128299</v>
      </c>
      <c r="D1897" s="7">
        <v>44303</v>
      </c>
      <c r="E1897" s="6" t="s">
        <v>28</v>
      </c>
      <c r="F1897" s="6" t="s">
        <v>77</v>
      </c>
      <c r="G1897" s="6" t="s">
        <v>60</v>
      </c>
      <c r="H1897" s="6" t="s">
        <v>18</v>
      </c>
      <c r="I1897" s="8">
        <v>0.55000000000000004</v>
      </c>
      <c r="J1897" s="9">
        <v>3250</v>
      </c>
      <c r="K1897" s="10">
        <f t="shared" si="14"/>
        <v>1787.5000000000002</v>
      </c>
      <c r="L1897" s="10">
        <f t="shared" si="15"/>
        <v>715</v>
      </c>
      <c r="M1897" s="11">
        <v>0.39999999999999997</v>
      </c>
      <c r="O1897" s="16"/>
      <c r="P1897" s="14"/>
      <c r="Q1897" s="12"/>
      <c r="R1897" s="13"/>
    </row>
    <row r="1898" spans="1:18" ht="15.75" customHeight="1" x14ac:dyDescent="0.35">
      <c r="A1898" s="1"/>
      <c r="B1898" s="6" t="s">
        <v>27</v>
      </c>
      <c r="C1898" s="6">
        <v>1128299</v>
      </c>
      <c r="D1898" s="7">
        <v>44303</v>
      </c>
      <c r="E1898" s="6" t="s">
        <v>28</v>
      </c>
      <c r="F1898" s="6" t="s">
        <v>77</v>
      </c>
      <c r="G1898" s="6" t="s">
        <v>60</v>
      </c>
      <c r="H1898" s="6" t="s">
        <v>19</v>
      </c>
      <c r="I1898" s="8">
        <v>0.55000000000000004</v>
      </c>
      <c r="J1898" s="9">
        <v>3750</v>
      </c>
      <c r="K1898" s="10">
        <f t="shared" si="14"/>
        <v>2062.5</v>
      </c>
      <c r="L1898" s="10">
        <f t="shared" si="15"/>
        <v>824.99999999999989</v>
      </c>
      <c r="M1898" s="11">
        <v>0.39999999999999997</v>
      </c>
      <c r="O1898" s="16"/>
      <c r="P1898" s="14"/>
      <c r="Q1898" s="12"/>
      <c r="R1898" s="13"/>
    </row>
    <row r="1899" spans="1:18" ht="15.75" customHeight="1" x14ac:dyDescent="0.35">
      <c r="A1899" s="1"/>
      <c r="B1899" s="6" t="s">
        <v>27</v>
      </c>
      <c r="C1899" s="6">
        <v>1128299</v>
      </c>
      <c r="D1899" s="7">
        <v>44303</v>
      </c>
      <c r="E1899" s="6" t="s">
        <v>28</v>
      </c>
      <c r="F1899" s="6" t="s">
        <v>77</v>
      </c>
      <c r="G1899" s="6" t="s">
        <v>60</v>
      </c>
      <c r="H1899" s="6" t="s">
        <v>20</v>
      </c>
      <c r="I1899" s="8">
        <v>0.40000000000000008</v>
      </c>
      <c r="J1899" s="9">
        <v>2750</v>
      </c>
      <c r="K1899" s="10">
        <f t="shared" si="14"/>
        <v>1100.0000000000002</v>
      </c>
      <c r="L1899" s="10">
        <f t="shared" si="15"/>
        <v>440.00000000000006</v>
      </c>
      <c r="M1899" s="11">
        <v>0.39999999999999997</v>
      </c>
      <c r="O1899" s="16"/>
      <c r="P1899" s="14"/>
      <c r="Q1899" s="12"/>
      <c r="R1899" s="13"/>
    </row>
    <row r="1900" spans="1:18" ht="15.75" customHeight="1" x14ac:dyDescent="0.35">
      <c r="A1900" s="1"/>
      <c r="B1900" s="6" t="s">
        <v>27</v>
      </c>
      <c r="C1900" s="6">
        <v>1128299</v>
      </c>
      <c r="D1900" s="7">
        <v>44303</v>
      </c>
      <c r="E1900" s="6" t="s">
        <v>28</v>
      </c>
      <c r="F1900" s="6" t="s">
        <v>77</v>
      </c>
      <c r="G1900" s="6" t="s">
        <v>60</v>
      </c>
      <c r="H1900" s="6" t="s">
        <v>21</v>
      </c>
      <c r="I1900" s="8">
        <v>0.45000000000000012</v>
      </c>
      <c r="J1900" s="9">
        <v>1750</v>
      </c>
      <c r="K1900" s="10">
        <f t="shared" si="14"/>
        <v>787.50000000000023</v>
      </c>
      <c r="L1900" s="10">
        <f t="shared" si="15"/>
        <v>354.37500000000011</v>
      </c>
      <c r="M1900" s="11">
        <v>0.45</v>
      </c>
      <c r="O1900" s="16"/>
      <c r="P1900" s="14"/>
      <c r="Q1900" s="12"/>
      <c r="R1900" s="13"/>
    </row>
    <row r="1901" spans="1:18" ht="15.75" customHeight="1" x14ac:dyDescent="0.35">
      <c r="A1901" s="1"/>
      <c r="B1901" s="6" t="s">
        <v>27</v>
      </c>
      <c r="C1901" s="6">
        <v>1128299</v>
      </c>
      <c r="D1901" s="7">
        <v>44303</v>
      </c>
      <c r="E1901" s="6" t="s">
        <v>28</v>
      </c>
      <c r="F1901" s="6" t="s">
        <v>77</v>
      </c>
      <c r="G1901" s="6" t="s">
        <v>60</v>
      </c>
      <c r="H1901" s="6" t="s">
        <v>22</v>
      </c>
      <c r="I1901" s="8">
        <v>0.60000000000000009</v>
      </c>
      <c r="J1901" s="9">
        <v>3500</v>
      </c>
      <c r="K1901" s="10">
        <f t="shared" si="14"/>
        <v>2100.0000000000005</v>
      </c>
      <c r="L1901" s="10">
        <f t="shared" si="15"/>
        <v>735.00000000000011</v>
      </c>
      <c r="M1901" s="11">
        <v>0.35</v>
      </c>
      <c r="O1901" s="16"/>
      <c r="P1901" s="14"/>
      <c r="Q1901" s="12"/>
      <c r="R1901" s="13"/>
    </row>
    <row r="1902" spans="1:18" ht="15.75" customHeight="1" x14ac:dyDescent="0.35">
      <c r="A1902" s="1"/>
      <c r="B1902" s="6" t="s">
        <v>27</v>
      </c>
      <c r="C1902" s="6">
        <v>1128299</v>
      </c>
      <c r="D1902" s="7">
        <v>44334</v>
      </c>
      <c r="E1902" s="6" t="s">
        <v>28</v>
      </c>
      <c r="F1902" s="6" t="s">
        <v>77</v>
      </c>
      <c r="G1902" s="6" t="s">
        <v>60</v>
      </c>
      <c r="H1902" s="6" t="s">
        <v>17</v>
      </c>
      <c r="I1902" s="8">
        <v>0.45</v>
      </c>
      <c r="J1902" s="9">
        <v>5500</v>
      </c>
      <c r="K1902" s="10">
        <f t="shared" si="14"/>
        <v>2475</v>
      </c>
      <c r="L1902" s="10">
        <f t="shared" si="15"/>
        <v>989.99999999999989</v>
      </c>
      <c r="M1902" s="11">
        <v>0.39999999999999997</v>
      </c>
      <c r="O1902" s="16"/>
      <c r="P1902" s="14"/>
      <c r="Q1902" s="12"/>
      <c r="R1902" s="13"/>
    </row>
    <row r="1903" spans="1:18" ht="15.75" customHeight="1" x14ac:dyDescent="0.35">
      <c r="A1903" s="1"/>
      <c r="B1903" s="6" t="s">
        <v>27</v>
      </c>
      <c r="C1903" s="6">
        <v>1128299</v>
      </c>
      <c r="D1903" s="7">
        <v>44334</v>
      </c>
      <c r="E1903" s="6" t="s">
        <v>28</v>
      </c>
      <c r="F1903" s="6" t="s">
        <v>77</v>
      </c>
      <c r="G1903" s="6" t="s">
        <v>60</v>
      </c>
      <c r="H1903" s="6" t="s">
        <v>18</v>
      </c>
      <c r="I1903" s="8">
        <v>0.5</v>
      </c>
      <c r="J1903" s="9">
        <v>4000</v>
      </c>
      <c r="K1903" s="10">
        <f t="shared" si="14"/>
        <v>2000</v>
      </c>
      <c r="L1903" s="10">
        <f t="shared" si="15"/>
        <v>799.99999999999989</v>
      </c>
      <c r="M1903" s="11">
        <v>0.39999999999999997</v>
      </c>
      <c r="O1903" s="16"/>
      <c r="P1903" s="14"/>
      <c r="Q1903" s="12"/>
      <c r="R1903" s="13"/>
    </row>
    <row r="1904" spans="1:18" ht="15.75" customHeight="1" x14ac:dyDescent="0.35">
      <c r="A1904" s="1"/>
      <c r="B1904" s="6" t="s">
        <v>27</v>
      </c>
      <c r="C1904" s="6">
        <v>1128299</v>
      </c>
      <c r="D1904" s="7">
        <v>44334</v>
      </c>
      <c r="E1904" s="6" t="s">
        <v>28</v>
      </c>
      <c r="F1904" s="6" t="s">
        <v>77</v>
      </c>
      <c r="G1904" s="6" t="s">
        <v>60</v>
      </c>
      <c r="H1904" s="6" t="s">
        <v>19</v>
      </c>
      <c r="I1904" s="8">
        <v>0.5</v>
      </c>
      <c r="J1904" s="9">
        <v>4000</v>
      </c>
      <c r="K1904" s="10">
        <f t="shared" si="14"/>
        <v>2000</v>
      </c>
      <c r="L1904" s="10">
        <f t="shared" si="15"/>
        <v>799.99999999999989</v>
      </c>
      <c r="M1904" s="11">
        <v>0.39999999999999997</v>
      </c>
      <c r="O1904" s="16"/>
      <c r="P1904" s="14"/>
      <c r="Q1904" s="12"/>
      <c r="R1904" s="13"/>
    </row>
    <row r="1905" spans="1:18" ht="15.75" customHeight="1" x14ac:dyDescent="0.35">
      <c r="A1905" s="1"/>
      <c r="B1905" s="6" t="s">
        <v>27</v>
      </c>
      <c r="C1905" s="6">
        <v>1128299</v>
      </c>
      <c r="D1905" s="7">
        <v>44334</v>
      </c>
      <c r="E1905" s="6" t="s">
        <v>28</v>
      </c>
      <c r="F1905" s="6" t="s">
        <v>77</v>
      </c>
      <c r="G1905" s="6" t="s">
        <v>60</v>
      </c>
      <c r="H1905" s="6" t="s">
        <v>20</v>
      </c>
      <c r="I1905" s="8">
        <v>0.45</v>
      </c>
      <c r="J1905" s="9">
        <v>3250</v>
      </c>
      <c r="K1905" s="10">
        <f t="shared" si="14"/>
        <v>1462.5</v>
      </c>
      <c r="L1905" s="10">
        <f t="shared" si="15"/>
        <v>585</v>
      </c>
      <c r="M1905" s="11">
        <v>0.39999999999999997</v>
      </c>
      <c r="O1905" s="16"/>
      <c r="P1905" s="14"/>
      <c r="Q1905" s="12"/>
      <c r="R1905" s="13"/>
    </row>
    <row r="1906" spans="1:18" ht="15.75" customHeight="1" x14ac:dyDescent="0.35">
      <c r="A1906" s="1"/>
      <c r="B1906" s="6" t="s">
        <v>27</v>
      </c>
      <c r="C1906" s="6">
        <v>1128299</v>
      </c>
      <c r="D1906" s="7">
        <v>44334</v>
      </c>
      <c r="E1906" s="6" t="s">
        <v>28</v>
      </c>
      <c r="F1906" s="6" t="s">
        <v>77</v>
      </c>
      <c r="G1906" s="6" t="s">
        <v>60</v>
      </c>
      <c r="H1906" s="6" t="s">
        <v>21</v>
      </c>
      <c r="I1906" s="8">
        <v>0.39999999999999997</v>
      </c>
      <c r="J1906" s="9">
        <v>2250</v>
      </c>
      <c r="K1906" s="10">
        <f t="shared" si="14"/>
        <v>899.99999999999989</v>
      </c>
      <c r="L1906" s="10">
        <f t="shared" si="15"/>
        <v>404.99999999999994</v>
      </c>
      <c r="M1906" s="11">
        <v>0.45</v>
      </c>
      <c r="O1906" s="16"/>
      <c r="P1906" s="14"/>
      <c r="Q1906" s="12"/>
      <c r="R1906" s="13"/>
    </row>
    <row r="1907" spans="1:18" ht="15.75" customHeight="1" x14ac:dyDescent="0.35">
      <c r="A1907" s="1"/>
      <c r="B1907" s="6" t="s">
        <v>27</v>
      </c>
      <c r="C1907" s="6">
        <v>1128299</v>
      </c>
      <c r="D1907" s="7">
        <v>44334</v>
      </c>
      <c r="E1907" s="6" t="s">
        <v>28</v>
      </c>
      <c r="F1907" s="6" t="s">
        <v>77</v>
      </c>
      <c r="G1907" s="6" t="s">
        <v>60</v>
      </c>
      <c r="H1907" s="6" t="s">
        <v>22</v>
      </c>
      <c r="I1907" s="8">
        <v>0.65</v>
      </c>
      <c r="J1907" s="9">
        <v>5750</v>
      </c>
      <c r="K1907" s="10">
        <f t="shared" si="14"/>
        <v>3737.5</v>
      </c>
      <c r="L1907" s="10">
        <f t="shared" si="15"/>
        <v>1308.125</v>
      </c>
      <c r="M1907" s="11">
        <v>0.35</v>
      </c>
      <c r="O1907" s="16"/>
      <c r="P1907" s="14"/>
      <c r="Q1907" s="12"/>
      <c r="R1907" s="13"/>
    </row>
    <row r="1908" spans="1:18" ht="15.75" customHeight="1" x14ac:dyDescent="0.35">
      <c r="A1908" s="1"/>
      <c r="B1908" s="6" t="s">
        <v>27</v>
      </c>
      <c r="C1908" s="6">
        <v>1128299</v>
      </c>
      <c r="D1908" s="7">
        <v>44364</v>
      </c>
      <c r="E1908" s="6" t="s">
        <v>28</v>
      </c>
      <c r="F1908" s="6" t="s">
        <v>77</v>
      </c>
      <c r="G1908" s="6" t="s">
        <v>60</v>
      </c>
      <c r="H1908" s="6" t="s">
        <v>17</v>
      </c>
      <c r="I1908" s="8">
        <v>0.6</v>
      </c>
      <c r="J1908" s="9">
        <v>8250</v>
      </c>
      <c r="K1908" s="10">
        <f t="shared" si="14"/>
        <v>4950</v>
      </c>
      <c r="L1908" s="10">
        <f t="shared" si="15"/>
        <v>1979.9999999999998</v>
      </c>
      <c r="M1908" s="11">
        <v>0.39999999999999997</v>
      </c>
      <c r="O1908" s="16"/>
      <c r="P1908" s="14"/>
      <c r="Q1908" s="12"/>
      <c r="R1908" s="13"/>
    </row>
    <row r="1909" spans="1:18" ht="15.75" customHeight="1" x14ac:dyDescent="0.35">
      <c r="A1909" s="1"/>
      <c r="B1909" s="6" t="s">
        <v>27</v>
      </c>
      <c r="C1909" s="6">
        <v>1128299</v>
      </c>
      <c r="D1909" s="7">
        <v>44364</v>
      </c>
      <c r="E1909" s="6" t="s">
        <v>28</v>
      </c>
      <c r="F1909" s="6" t="s">
        <v>77</v>
      </c>
      <c r="G1909" s="6" t="s">
        <v>60</v>
      </c>
      <c r="H1909" s="6" t="s">
        <v>18</v>
      </c>
      <c r="I1909" s="8">
        <v>0.7</v>
      </c>
      <c r="J1909" s="9">
        <v>7000</v>
      </c>
      <c r="K1909" s="10">
        <f t="shared" si="14"/>
        <v>4900</v>
      </c>
      <c r="L1909" s="10">
        <f t="shared" si="15"/>
        <v>1959.9999999999998</v>
      </c>
      <c r="M1909" s="11">
        <v>0.39999999999999997</v>
      </c>
      <c r="O1909" s="16"/>
      <c r="P1909" s="14"/>
      <c r="Q1909" s="12"/>
      <c r="R1909" s="13"/>
    </row>
    <row r="1910" spans="1:18" ht="15.75" customHeight="1" x14ac:dyDescent="0.35">
      <c r="A1910" s="1"/>
      <c r="B1910" s="6" t="s">
        <v>27</v>
      </c>
      <c r="C1910" s="6">
        <v>1128299</v>
      </c>
      <c r="D1910" s="7">
        <v>44364</v>
      </c>
      <c r="E1910" s="6" t="s">
        <v>28</v>
      </c>
      <c r="F1910" s="6" t="s">
        <v>77</v>
      </c>
      <c r="G1910" s="6" t="s">
        <v>60</v>
      </c>
      <c r="H1910" s="6" t="s">
        <v>19</v>
      </c>
      <c r="I1910" s="8">
        <v>0.85</v>
      </c>
      <c r="J1910" s="9">
        <v>7000</v>
      </c>
      <c r="K1910" s="10">
        <f t="shared" si="14"/>
        <v>5950</v>
      </c>
      <c r="L1910" s="10">
        <f t="shared" si="15"/>
        <v>2380</v>
      </c>
      <c r="M1910" s="11">
        <v>0.39999999999999997</v>
      </c>
      <c r="O1910" s="16"/>
      <c r="P1910" s="14"/>
      <c r="Q1910" s="12"/>
      <c r="R1910" s="13"/>
    </row>
    <row r="1911" spans="1:18" ht="15.75" customHeight="1" x14ac:dyDescent="0.35">
      <c r="A1911" s="1"/>
      <c r="B1911" s="6" t="s">
        <v>27</v>
      </c>
      <c r="C1911" s="6">
        <v>1128299</v>
      </c>
      <c r="D1911" s="7">
        <v>44364</v>
      </c>
      <c r="E1911" s="6" t="s">
        <v>28</v>
      </c>
      <c r="F1911" s="6" t="s">
        <v>77</v>
      </c>
      <c r="G1911" s="6" t="s">
        <v>60</v>
      </c>
      <c r="H1911" s="6" t="s">
        <v>20</v>
      </c>
      <c r="I1911" s="8">
        <v>0.85</v>
      </c>
      <c r="J1911" s="9">
        <v>5750</v>
      </c>
      <c r="K1911" s="10">
        <f t="shared" si="14"/>
        <v>4887.5</v>
      </c>
      <c r="L1911" s="10">
        <f t="shared" si="15"/>
        <v>1954.9999999999998</v>
      </c>
      <c r="M1911" s="11">
        <v>0.39999999999999997</v>
      </c>
      <c r="O1911" s="16"/>
      <c r="P1911" s="14"/>
      <c r="Q1911" s="12"/>
      <c r="R1911" s="13"/>
    </row>
    <row r="1912" spans="1:18" ht="15.75" customHeight="1" x14ac:dyDescent="0.35">
      <c r="A1912" s="1"/>
      <c r="B1912" s="6" t="s">
        <v>27</v>
      </c>
      <c r="C1912" s="6">
        <v>1128299</v>
      </c>
      <c r="D1912" s="7">
        <v>44364</v>
      </c>
      <c r="E1912" s="6" t="s">
        <v>28</v>
      </c>
      <c r="F1912" s="6" t="s">
        <v>77</v>
      </c>
      <c r="G1912" s="6" t="s">
        <v>60</v>
      </c>
      <c r="H1912" s="6" t="s">
        <v>21</v>
      </c>
      <c r="I1912" s="8">
        <v>0.95000000000000007</v>
      </c>
      <c r="J1912" s="9">
        <v>4500</v>
      </c>
      <c r="K1912" s="10">
        <f t="shared" si="14"/>
        <v>4275</v>
      </c>
      <c r="L1912" s="10">
        <f t="shared" si="15"/>
        <v>1923.75</v>
      </c>
      <c r="M1912" s="11">
        <v>0.45</v>
      </c>
      <c r="O1912" s="16"/>
      <c r="P1912" s="14"/>
      <c r="Q1912" s="12"/>
      <c r="R1912" s="13"/>
    </row>
    <row r="1913" spans="1:18" ht="15.75" customHeight="1" x14ac:dyDescent="0.35">
      <c r="A1913" s="1"/>
      <c r="B1913" s="6" t="s">
        <v>27</v>
      </c>
      <c r="C1913" s="6">
        <v>1128299</v>
      </c>
      <c r="D1913" s="7">
        <v>44364</v>
      </c>
      <c r="E1913" s="6" t="s">
        <v>28</v>
      </c>
      <c r="F1913" s="6" t="s">
        <v>77</v>
      </c>
      <c r="G1913" s="6" t="s">
        <v>60</v>
      </c>
      <c r="H1913" s="6" t="s">
        <v>22</v>
      </c>
      <c r="I1913" s="8">
        <v>1.1000000000000001</v>
      </c>
      <c r="J1913" s="9">
        <v>7500</v>
      </c>
      <c r="K1913" s="10">
        <f t="shared" si="14"/>
        <v>8250</v>
      </c>
      <c r="L1913" s="10">
        <f t="shared" si="15"/>
        <v>2887.5</v>
      </c>
      <c r="M1913" s="11">
        <v>0.35</v>
      </c>
      <c r="O1913" s="16"/>
      <c r="P1913" s="14"/>
      <c r="Q1913" s="12"/>
      <c r="R1913" s="13"/>
    </row>
    <row r="1914" spans="1:18" ht="15.75" customHeight="1" x14ac:dyDescent="0.35">
      <c r="A1914" s="1"/>
      <c r="B1914" s="6" t="s">
        <v>27</v>
      </c>
      <c r="C1914" s="6">
        <v>1128299</v>
      </c>
      <c r="D1914" s="7">
        <v>44393</v>
      </c>
      <c r="E1914" s="6" t="s">
        <v>28</v>
      </c>
      <c r="F1914" s="6" t="s">
        <v>77</v>
      </c>
      <c r="G1914" s="6" t="s">
        <v>60</v>
      </c>
      <c r="H1914" s="6" t="s">
        <v>17</v>
      </c>
      <c r="I1914" s="8">
        <v>0.9</v>
      </c>
      <c r="J1914" s="9">
        <v>9000</v>
      </c>
      <c r="K1914" s="10">
        <f t="shared" si="14"/>
        <v>8100</v>
      </c>
      <c r="L1914" s="10">
        <f t="shared" si="15"/>
        <v>3239.9999999999995</v>
      </c>
      <c r="M1914" s="11">
        <v>0.39999999999999997</v>
      </c>
      <c r="O1914" s="16"/>
      <c r="P1914" s="14"/>
      <c r="Q1914" s="12"/>
      <c r="R1914" s="13"/>
    </row>
    <row r="1915" spans="1:18" ht="15.75" customHeight="1" x14ac:dyDescent="0.35">
      <c r="A1915" s="1"/>
      <c r="B1915" s="6" t="s">
        <v>27</v>
      </c>
      <c r="C1915" s="6">
        <v>1128299</v>
      </c>
      <c r="D1915" s="7">
        <v>44393</v>
      </c>
      <c r="E1915" s="6" t="s">
        <v>28</v>
      </c>
      <c r="F1915" s="6" t="s">
        <v>77</v>
      </c>
      <c r="G1915" s="6" t="s">
        <v>60</v>
      </c>
      <c r="H1915" s="6" t="s">
        <v>18</v>
      </c>
      <c r="I1915" s="8">
        <v>0.95000000000000007</v>
      </c>
      <c r="J1915" s="9">
        <v>7500</v>
      </c>
      <c r="K1915" s="10">
        <f t="shared" si="14"/>
        <v>7125.0000000000009</v>
      </c>
      <c r="L1915" s="10">
        <f t="shared" si="15"/>
        <v>2850</v>
      </c>
      <c r="M1915" s="11">
        <v>0.39999999999999997</v>
      </c>
      <c r="O1915" s="16"/>
      <c r="P1915" s="14"/>
      <c r="Q1915" s="12"/>
      <c r="R1915" s="13"/>
    </row>
    <row r="1916" spans="1:18" ht="15.75" customHeight="1" x14ac:dyDescent="0.35">
      <c r="A1916" s="1"/>
      <c r="B1916" s="6" t="s">
        <v>27</v>
      </c>
      <c r="C1916" s="6">
        <v>1128299</v>
      </c>
      <c r="D1916" s="7">
        <v>44393</v>
      </c>
      <c r="E1916" s="6" t="s">
        <v>28</v>
      </c>
      <c r="F1916" s="6" t="s">
        <v>77</v>
      </c>
      <c r="G1916" s="6" t="s">
        <v>60</v>
      </c>
      <c r="H1916" s="6" t="s">
        <v>19</v>
      </c>
      <c r="I1916" s="8">
        <v>0.95000000000000007</v>
      </c>
      <c r="J1916" s="9">
        <v>7000</v>
      </c>
      <c r="K1916" s="10">
        <f t="shared" si="14"/>
        <v>6650.0000000000009</v>
      </c>
      <c r="L1916" s="10">
        <f t="shared" si="15"/>
        <v>2660</v>
      </c>
      <c r="M1916" s="11">
        <v>0.39999999999999997</v>
      </c>
      <c r="O1916" s="16"/>
      <c r="P1916" s="14"/>
      <c r="Q1916" s="12"/>
      <c r="R1916" s="13"/>
    </row>
    <row r="1917" spans="1:18" ht="15.75" customHeight="1" x14ac:dyDescent="0.35">
      <c r="A1917" s="1"/>
      <c r="B1917" s="6" t="s">
        <v>27</v>
      </c>
      <c r="C1917" s="6">
        <v>1128299</v>
      </c>
      <c r="D1917" s="7">
        <v>44393</v>
      </c>
      <c r="E1917" s="6" t="s">
        <v>28</v>
      </c>
      <c r="F1917" s="6" t="s">
        <v>77</v>
      </c>
      <c r="G1917" s="6" t="s">
        <v>60</v>
      </c>
      <c r="H1917" s="6" t="s">
        <v>20</v>
      </c>
      <c r="I1917" s="8">
        <v>0.9</v>
      </c>
      <c r="J1917" s="9">
        <v>6000</v>
      </c>
      <c r="K1917" s="10">
        <f t="shared" si="14"/>
        <v>5400</v>
      </c>
      <c r="L1917" s="10">
        <f t="shared" si="15"/>
        <v>2160</v>
      </c>
      <c r="M1917" s="11">
        <v>0.39999999999999997</v>
      </c>
      <c r="O1917" s="16"/>
      <c r="P1917" s="14"/>
      <c r="Q1917" s="12"/>
      <c r="R1917" s="13"/>
    </row>
    <row r="1918" spans="1:18" ht="15.75" customHeight="1" x14ac:dyDescent="0.35">
      <c r="A1918" s="1"/>
      <c r="B1918" s="6" t="s">
        <v>27</v>
      </c>
      <c r="C1918" s="6">
        <v>1128299</v>
      </c>
      <c r="D1918" s="7">
        <v>44393</v>
      </c>
      <c r="E1918" s="6" t="s">
        <v>28</v>
      </c>
      <c r="F1918" s="6" t="s">
        <v>77</v>
      </c>
      <c r="G1918" s="6" t="s">
        <v>60</v>
      </c>
      <c r="H1918" s="6" t="s">
        <v>21</v>
      </c>
      <c r="I1918" s="8">
        <v>0.95000000000000007</v>
      </c>
      <c r="J1918" s="9">
        <v>6500</v>
      </c>
      <c r="K1918" s="10">
        <f t="shared" si="14"/>
        <v>6175</v>
      </c>
      <c r="L1918" s="10">
        <f t="shared" si="15"/>
        <v>2778.75</v>
      </c>
      <c r="M1918" s="11">
        <v>0.45</v>
      </c>
      <c r="O1918" s="16"/>
      <c r="P1918" s="14"/>
      <c r="Q1918" s="12"/>
      <c r="R1918" s="13"/>
    </row>
    <row r="1919" spans="1:18" ht="15.75" customHeight="1" x14ac:dyDescent="0.35">
      <c r="A1919" s="1"/>
      <c r="B1919" s="6" t="s">
        <v>27</v>
      </c>
      <c r="C1919" s="6">
        <v>1128299</v>
      </c>
      <c r="D1919" s="7">
        <v>44393</v>
      </c>
      <c r="E1919" s="6" t="s">
        <v>28</v>
      </c>
      <c r="F1919" s="6" t="s">
        <v>77</v>
      </c>
      <c r="G1919" s="6" t="s">
        <v>60</v>
      </c>
      <c r="H1919" s="6" t="s">
        <v>22</v>
      </c>
      <c r="I1919" s="8">
        <v>1.1000000000000001</v>
      </c>
      <c r="J1919" s="9">
        <v>6500</v>
      </c>
      <c r="K1919" s="10">
        <f t="shared" si="14"/>
        <v>7150.0000000000009</v>
      </c>
      <c r="L1919" s="10">
        <f t="shared" si="15"/>
        <v>2502.5</v>
      </c>
      <c r="M1919" s="11">
        <v>0.35</v>
      </c>
      <c r="O1919" s="16"/>
      <c r="P1919" s="14"/>
      <c r="Q1919" s="12"/>
      <c r="R1919" s="13"/>
    </row>
    <row r="1920" spans="1:18" ht="15.75" customHeight="1" x14ac:dyDescent="0.35">
      <c r="A1920" s="1"/>
      <c r="B1920" s="6" t="s">
        <v>27</v>
      </c>
      <c r="C1920" s="6">
        <v>1128299</v>
      </c>
      <c r="D1920" s="7">
        <v>44425</v>
      </c>
      <c r="E1920" s="6" t="s">
        <v>28</v>
      </c>
      <c r="F1920" s="6" t="s">
        <v>77</v>
      </c>
      <c r="G1920" s="6" t="s">
        <v>60</v>
      </c>
      <c r="H1920" s="6" t="s">
        <v>17</v>
      </c>
      <c r="I1920" s="8">
        <v>0.95000000000000007</v>
      </c>
      <c r="J1920" s="9">
        <v>8500</v>
      </c>
      <c r="K1920" s="10">
        <f t="shared" si="14"/>
        <v>8075.0000000000009</v>
      </c>
      <c r="L1920" s="10">
        <f t="shared" si="15"/>
        <v>3230</v>
      </c>
      <c r="M1920" s="11">
        <v>0.39999999999999997</v>
      </c>
      <c r="O1920" s="16"/>
      <c r="P1920" s="14"/>
      <c r="Q1920" s="12"/>
      <c r="R1920" s="13"/>
    </row>
    <row r="1921" spans="1:18" ht="15.75" customHeight="1" x14ac:dyDescent="0.35">
      <c r="A1921" s="1"/>
      <c r="B1921" s="6" t="s">
        <v>27</v>
      </c>
      <c r="C1921" s="6">
        <v>1128299</v>
      </c>
      <c r="D1921" s="7">
        <v>44425</v>
      </c>
      <c r="E1921" s="6" t="s">
        <v>28</v>
      </c>
      <c r="F1921" s="6" t="s">
        <v>77</v>
      </c>
      <c r="G1921" s="6" t="s">
        <v>60</v>
      </c>
      <c r="H1921" s="6" t="s">
        <v>18</v>
      </c>
      <c r="I1921" s="8">
        <v>0.85000000000000009</v>
      </c>
      <c r="J1921" s="9">
        <v>8250</v>
      </c>
      <c r="K1921" s="10">
        <f t="shared" si="14"/>
        <v>7012.5000000000009</v>
      </c>
      <c r="L1921" s="10">
        <f t="shared" si="15"/>
        <v>2805</v>
      </c>
      <c r="M1921" s="11">
        <v>0.39999999999999997</v>
      </c>
      <c r="O1921" s="16"/>
      <c r="P1921" s="14"/>
      <c r="Q1921" s="12"/>
      <c r="R1921" s="13"/>
    </row>
    <row r="1922" spans="1:18" ht="15.75" customHeight="1" x14ac:dyDescent="0.35">
      <c r="A1922" s="1"/>
      <c r="B1922" s="6" t="s">
        <v>27</v>
      </c>
      <c r="C1922" s="6">
        <v>1128299</v>
      </c>
      <c r="D1922" s="7">
        <v>44425</v>
      </c>
      <c r="E1922" s="6" t="s">
        <v>28</v>
      </c>
      <c r="F1922" s="6" t="s">
        <v>77</v>
      </c>
      <c r="G1922" s="6" t="s">
        <v>60</v>
      </c>
      <c r="H1922" s="6" t="s">
        <v>19</v>
      </c>
      <c r="I1922" s="8">
        <v>0.75000000000000011</v>
      </c>
      <c r="J1922" s="9">
        <v>7000</v>
      </c>
      <c r="K1922" s="10">
        <f t="shared" si="14"/>
        <v>5250.0000000000009</v>
      </c>
      <c r="L1922" s="10">
        <f t="shared" si="15"/>
        <v>2100</v>
      </c>
      <c r="M1922" s="11">
        <v>0.39999999999999997</v>
      </c>
      <c r="O1922" s="16"/>
      <c r="P1922" s="14"/>
      <c r="Q1922" s="12"/>
      <c r="R1922" s="13"/>
    </row>
    <row r="1923" spans="1:18" ht="15.75" customHeight="1" x14ac:dyDescent="0.35">
      <c r="A1923" s="1"/>
      <c r="B1923" s="6" t="s">
        <v>27</v>
      </c>
      <c r="C1923" s="6">
        <v>1128299</v>
      </c>
      <c r="D1923" s="7">
        <v>44425</v>
      </c>
      <c r="E1923" s="6" t="s">
        <v>28</v>
      </c>
      <c r="F1923" s="6" t="s">
        <v>77</v>
      </c>
      <c r="G1923" s="6" t="s">
        <v>60</v>
      </c>
      <c r="H1923" s="6" t="s">
        <v>20</v>
      </c>
      <c r="I1923" s="8">
        <v>0.75000000000000011</v>
      </c>
      <c r="J1923" s="9">
        <v>4750</v>
      </c>
      <c r="K1923" s="10">
        <f t="shared" si="14"/>
        <v>3562.5000000000005</v>
      </c>
      <c r="L1923" s="10">
        <f t="shared" si="15"/>
        <v>1425</v>
      </c>
      <c r="M1923" s="11">
        <v>0.39999999999999997</v>
      </c>
      <c r="O1923" s="16"/>
      <c r="P1923" s="14"/>
      <c r="Q1923" s="12"/>
      <c r="R1923" s="13"/>
    </row>
    <row r="1924" spans="1:18" ht="15.75" customHeight="1" x14ac:dyDescent="0.35">
      <c r="A1924" s="1"/>
      <c r="B1924" s="6" t="s">
        <v>27</v>
      </c>
      <c r="C1924" s="6">
        <v>1128299</v>
      </c>
      <c r="D1924" s="7">
        <v>44425</v>
      </c>
      <c r="E1924" s="6" t="s">
        <v>28</v>
      </c>
      <c r="F1924" s="6" t="s">
        <v>77</v>
      </c>
      <c r="G1924" s="6" t="s">
        <v>60</v>
      </c>
      <c r="H1924" s="6" t="s">
        <v>21</v>
      </c>
      <c r="I1924" s="8">
        <v>0.64999999999999991</v>
      </c>
      <c r="J1924" s="9">
        <v>4750</v>
      </c>
      <c r="K1924" s="10">
        <f t="shared" si="14"/>
        <v>3087.4999999999995</v>
      </c>
      <c r="L1924" s="10">
        <f t="shared" si="15"/>
        <v>1389.3749999999998</v>
      </c>
      <c r="M1924" s="11">
        <v>0.45</v>
      </c>
      <c r="O1924" s="16"/>
      <c r="P1924" s="14"/>
      <c r="Q1924" s="12"/>
      <c r="R1924" s="13"/>
    </row>
    <row r="1925" spans="1:18" ht="15.75" customHeight="1" x14ac:dyDescent="0.35">
      <c r="A1925" s="1"/>
      <c r="B1925" s="6" t="s">
        <v>27</v>
      </c>
      <c r="C1925" s="6">
        <v>1128299</v>
      </c>
      <c r="D1925" s="7">
        <v>44425</v>
      </c>
      <c r="E1925" s="6" t="s">
        <v>28</v>
      </c>
      <c r="F1925" s="6" t="s">
        <v>77</v>
      </c>
      <c r="G1925" s="6" t="s">
        <v>60</v>
      </c>
      <c r="H1925" s="6" t="s">
        <v>22</v>
      </c>
      <c r="I1925" s="8">
        <v>0.7</v>
      </c>
      <c r="J1925" s="9">
        <v>3000</v>
      </c>
      <c r="K1925" s="10">
        <f t="shared" si="14"/>
        <v>2100</v>
      </c>
      <c r="L1925" s="10">
        <f t="shared" si="15"/>
        <v>735</v>
      </c>
      <c r="M1925" s="11">
        <v>0.35</v>
      </c>
      <c r="O1925" s="16"/>
      <c r="P1925" s="14"/>
      <c r="Q1925" s="12"/>
      <c r="R1925" s="13"/>
    </row>
    <row r="1926" spans="1:18" ht="15.75" customHeight="1" x14ac:dyDescent="0.35">
      <c r="A1926" s="1"/>
      <c r="B1926" s="6" t="s">
        <v>27</v>
      </c>
      <c r="C1926" s="6">
        <v>1128299</v>
      </c>
      <c r="D1926" s="7">
        <v>44457</v>
      </c>
      <c r="E1926" s="6" t="s">
        <v>28</v>
      </c>
      <c r="F1926" s="6" t="s">
        <v>77</v>
      </c>
      <c r="G1926" s="6" t="s">
        <v>60</v>
      </c>
      <c r="H1926" s="6" t="s">
        <v>17</v>
      </c>
      <c r="I1926" s="8">
        <v>0.45000000000000012</v>
      </c>
      <c r="J1926" s="9">
        <v>5000</v>
      </c>
      <c r="K1926" s="10">
        <f t="shared" si="14"/>
        <v>2250.0000000000005</v>
      </c>
      <c r="L1926" s="10">
        <f t="shared" si="15"/>
        <v>900.00000000000011</v>
      </c>
      <c r="M1926" s="11">
        <v>0.39999999999999997</v>
      </c>
      <c r="O1926" s="16"/>
      <c r="P1926" s="14"/>
      <c r="Q1926" s="12"/>
      <c r="R1926" s="13"/>
    </row>
    <row r="1927" spans="1:18" ht="15.75" customHeight="1" x14ac:dyDescent="0.35">
      <c r="A1927" s="1"/>
      <c r="B1927" s="6" t="s">
        <v>27</v>
      </c>
      <c r="C1927" s="6">
        <v>1128299</v>
      </c>
      <c r="D1927" s="7">
        <v>44457</v>
      </c>
      <c r="E1927" s="6" t="s">
        <v>28</v>
      </c>
      <c r="F1927" s="6" t="s">
        <v>77</v>
      </c>
      <c r="G1927" s="6" t="s">
        <v>60</v>
      </c>
      <c r="H1927" s="6" t="s">
        <v>18</v>
      </c>
      <c r="I1927" s="8">
        <v>0.50000000000000011</v>
      </c>
      <c r="J1927" s="9">
        <v>5000</v>
      </c>
      <c r="K1927" s="10">
        <f t="shared" si="14"/>
        <v>2500.0000000000005</v>
      </c>
      <c r="L1927" s="10">
        <f t="shared" si="15"/>
        <v>1000.0000000000001</v>
      </c>
      <c r="M1927" s="11">
        <v>0.39999999999999997</v>
      </c>
      <c r="O1927" s="16"/>
      <c r="P1927" s="14"/>
      <c r="Q1927" s="12"/>
      <c r="R1927" s="13"/>
    </row>
    <row r="1928" spans="1:18" ht="15.75" customHeight="1" x14ac:dyDescent="0.35">
      <c r="A1928" s="1"/>
      <c r="B1928" s="6" t="s">
        <v>27</v>
      </c>
      <c r="C1928" s="6">
        <v>1128299</v>
      </c>
      <c r="D1928" s="7">
        <v>44457</v>
      </c>
      <c r="E1928" s="6" t="s">
        <v>28</v>
      </c>
      <c r="F1928" s="6" t="s">
        <v>77</v>
      </c>
      <c r="G1928" s="6" t="s">
        <v>60</v>
      </c>
      <c r="H1928" s="6" t="s">
        <v>19</v>
      </c>
      <c r="I1928" s="8">
        <v>0.45000000000000012</v>
      </c>
      <c r="J1928" s="9">
        <v>3000</v>
      </c>
      <c r="K1928" s="10">
        <f t="shared" si="14"/>
        <v>1350.0000000000005</v>
      </c>
      <c r="L1928" s="10">
        <f t="shared" si="15"/>
        <v>540.00000000000011</v>
      </c>
      <c r="M1928" s="11">
        <v>0.39999999999999997</v>
      </c>
      <c r="O1928" s="16"/>
      <c r="P1928" s="14"/>
      <c r="Q1928" s="12"/>
      <c r="R1928" s="13"/>
    </row>
    <row r="1929" spans="1:18" ht="15.75" customHeight="1" x14ac:dyDescent="0.35">
      <c r="A1929" s="1"/>
      <c r="B1929" s="6" t="s">
        <v>27</v>
      </c>
      <c r="C1929" s="6">
        <v>1128299</v>
      </c>
      <c r="D1929" s="7">
        <v>44457</v>
      </c>
      <c r="E1929" s="6" t="s">
        <v>28</v>
      </c>
      <c r="F1929" s="6" t="s">
        <v>77</v>
      </c>
      <c r="G1929" s="6" t="s">
        <v>60</v>
      </c>
      <c r="H1929" s="6" t="s">
        <v>20</v>
      </c>
      <c r="I1929" s="8">
        <v>0.45000000000000012</v>
      </c>
      <c r="J1929" s="9">
        <v>2500</v>
      </c>
      <c r="K1929" s="10">
        <f t="shared" si="14"/>
        <v>1125.0000000000002</v>
      </c>
      <c r="L1929" s="10">
        <f t="shared" si="15"/>
        <v>450.00000000000006</v>
      </c>
      <c r="M1929" s="11">
        <v>0.39999999999999997</v>
      </c>
      <c r="O1929" s="16"/>
      <c r="P1929" s="14"/>
      <c r="Q1929" s="12"/>
      <c r="R1929" s="13"/>
    </row>
    <row r="1930" spans="1:18" ht="15.75" customHeight="1" x14ac:dyDescent="0.35">
      <c r="A1930" s="1"/>
      <c r="B1930" s="6" t="s">
        <v>27</v>
      </c>
      <c r="C1930" s="6">
        <v>1128299</v>
      </c>
      <c r="D1930" s="7">
        <v>44457</v>
      </c>
      <c r="E1930" s="6" t="s">
        <v>28</v>
      </c>
      <c r="F1930" s="6" t="s">
        <v>77</v>
      </c>
      <c r="G1930" s="6" t="s">
        <v>60</v>
      </c>
      <c r="H1930" s="6" t="s">
        <v>21</v>
      </c>
      <c r="I1930" s="8">
        <v>0.55000000000000004</v>
      </c>
      <c r="J1930" s="9">
        <v>2750</v>
      </c>
      <c r="K1930" s="10">
        <f t="shared" si="14"/>
        <v>1512.5000000000002</v>
      </c>
      <c r="L1930" s="10">
        <f t="shared" si="15"/>
        <v>680.62500000000011</v>
      </c>
      <c r="M1930" s="11">
        <v>0.45</v>
      </c>
      <c r="O1930" s="16"/>
      <c r="P1930" s="14"/>
      <c r="Q1930" s="12"/>
      <c r="R1930" s="13"/>
    </row>
    <row r="1931" spans="1:18" ht="15.75" customHeight="1" x14ac:dyDescent="0.35">
      <c r="A1931" s="1"/>
      <c r="B1931" s="6" t="s">
        <v>27</v>
      </c>
      <c r="C1931" s="6">
        <v>1128299</v>
      </c>
      <c r="D1931" s="7">
        <v>44457</v>
      </c>
      <c r="E1931" s="6" t="s">
        <v>28</v>
      </c>
      <c r="F1931" s="6" t="s">
        <v>77</v>
      </c>
      <c r="G1931" s="6" t="s">
        <v>60</v>
      </c>
      <c r="H1931" s="6" t="s">
        <v>22</v>
      </c>
      <c r="I1931" s="8">
        <v>0.39999999999999997</v>
      </c>
      <c r="J1931" s="9">
        <v>3000</v>
      </c>
      <c r="K1931" s="10">
        <f t="shared" si="14"/>
        <v>1200</v>
      </c>
      <c r="L1931" s="10">
        <f t="shared" si="15"/>
        <v>420</v>
      </c>
      <c r="M1931" s="11">
        <v>0.35</v>
      </c>
      <c r="O1931" s="16"/>
      <c r="P1931" s="14"/>
      <c r="Q1931" s="12"/>
      <c r="R1931" s="13"/>
    </row>
    <row r="1932" spans="1:18" ht="15.75" customHeight="1" x14ac:dyDescent="0.35">
      <c r="A1932" s="1"/>
      <c r="B1932" s="6" t="s">
        <v>27</v>
      </c>
      <c r="C1932" s="6">
        <v>1128299</v>
      </c>
      <c r="D1932" s="7">
        <v>44486</v>
      </c>
      <c r="E1932" s="6" t="s">
        <v>28</v>
      </c>
      <c r="F1932" s="6" t="s">
        <v>77</v>
      </c>
      <c r="G1932" s="6" t="s">
        <v>60</v>
      </c>
      <c r="H1932" s="6" t="s">
        <v>17</v>
      </c>
      <c r="I1932" s="8">
        <v>0.35000000000000003</v>
      </c>
      <c r="J1932" s="9">
        <v>4000</v>
      </c>
      <c r="K1932" s="10">
        <f t="shared" si="14"/>
        <v>1400.0000000000002</v>
      </c>
      <c r="L1932" s="10">
        <f t="shared" si="15"/>
        <v>560</v>
      </c>
      <c r="M1932" s="11">
        <v>0.39999999999999997</v>
      </c>
      <c r="O1932" s="16"/>
      <c r="P1932" s="14"/>
      <c r="Q1932" s="12"/>
      <c r="R1932" s="13"/>
    </row>
    <row r="1933" spans="1:18" ht="15.75" customHeight="1" x14ac:dyDescent="0.35">
      <c r="A1933" s="1"/>
      <c r="B1933" s="6" t="s">
        <v>27</v>
      </c>
      <c r="C1933" s="6">
        <v>1128299</v>
      </c>
      <c r="D1933" s="7">
        <v>44486</v>
      </c>
      <c r="E1933" s="6" t="s">
        <v>28</v>
      </c>
      <c r="F1933" s="6" t="s">
        <v>77</v>
      </c>
      <c r="G1933" s="6" t="s">
        <v>60</v>
      </c>
      <c r="H1933" s="6" t="s">
        <v>18</v>
      </c>
      <c r="I1933" s="8">
        <v>0.50000000000000011</v>
      </c>
      <c r="J1933" s="9">
        <v>5750</v>
      </c>
      <c r="K1933" s="10">
        <f t="shared" si="14"/>
        <v>2875.0000000000005</v>
      </c>
      <c r="L1933" s="10">
        <f t="shared" si="15"/>
        <v>1150</v>
      </c>
      <c r="M1933" s="11">
        <v>0.39999999999999997</v>
      </c>
      <c r="O1933" s="16"/>
      <c r="P1933" s="14"/>
      <c r="Q1933" s="12"/>
      <c r="R1933" s="13"/>
    </row>
    <row r="1934" spans="1:18" ht="15.75" customHeight="1" x14ac:dyDescent="0.35">
      <c r="A1934" s="1"/>
      <c r="B1934" s="6" t="s">
        <v>27</v>
      </c>
      <c r="C1934" s="6">
        <v>1128299</v>
      </c>
      <c r="D1934" s="7">
        <v>44486</v>
      </c>
      <c r="E1934" s="6" t="s">
        <v>28</v>
      </c>
      <c r="F1934" s="6" t="s">
        <v>77</v>
      </c>
      <c r="G1934" s="6" t="s">
        <v>60</v>
      </c>
      <c r="H1934" s="6" t="s">
        <v>19</v>
      </c>
      <c r="I1934" s="8">
        <v>0.45000000000000012</v>
      </c>
      <c r="J1934" s="9">
        <v>4000</v>
      </c>
      <c r="K1934" s="10">
        <f t="shared" si="14"/>
        <v>1800.0000000000005</v>
      </c>
      <c r="L1934" s="10">
        <f t="shared" si="15"/>
        <v>720.00000000000011</v>
      </c>
      <c r="M1934" s="11">
        <v>0.39999999999999997</v>
      </c>
      <c r="O1934" s="16"/>
      <c r="P1934" s="14"/>
      <c r="Q1934" s="12"/>
      <c r="R1934" s="13"/>
    </row>
    <row r="1935" spans="1:18" ht="15.75" customHeight="1" x14ac:dyDescent="0.35">
      <c r="A1935" s="1"/>
      <c r="B1935" s="6" t="s">
        <v>27</v>
      </c>
      <c r="C1935" s="6">
        <v>1128299</v>
      </c>
      <c r="D1935" s="7">
        <v>44486</v>
      </c>
      <c r="E1935" s="6" t="s">
        <v>28</v>
      </c>
      <c r="F1935" s="6" t="s">
        <v>77</v>
      </c>
      <c r="G1935" s="6" t="s">
        <v>60</v>
      </c>
      <c r="H1935" s="6" t="s">
        <v>20</v>
      </c>
      <c r="I1935" s="8">
        <v>0.40000000000000008</v>
      </c>
      <c r="J1935" s="9">
        <v>3750</v>
      </c>
      <c r="K1935" s="10">
        <f t="shared" si="14"/>
        <v>1500.0000000000002</v>
      </c>
      <c r="L1935" s="10">
        <f t="shared" si="15"/>
        <v>600</v>
      </c>
      <c r="M1935" s="11">
        <v>0.39999999999999997</v>
      </c>
      <c r="O1935" s="16"/>
      <c r="P1935" s="14"/>
      <c r="Q1935" s="12"/>
      <c r="R1935" s="13"/>
    </row>
    <row r="1936" spans="1:18" ht="15.75" customHeight="1" x14ac:dyDescent="0.35">
      <c r="A1936" s="1"/>
      <c r="B1936" s="6" t="s">
        <v>27</v>
      </c>
      <c r="C1936" s="6">
        <v>1128299</v>
      </c>
      <c r="D1936" s="7">
        <v>44486</v>
      </c>
      <c r="E1936" s="6" t="s">
        <v>28</v>
      </c>
      <c r="F1936" s="6" t="s">
        <v>77</v>
      </c>
      <c r="G1936" s="6" t="s">
        <v>60</v>
      </c>
      <c r="H1936" s="6" t="s">
        <v>21</v>
      </c>
      <c r="I1936" s="8">
        <v>0.5</v>
      </c>
      <c r="J1936" s="9">
        <v>3500</v>
      </c>
      <c r="K1936" s="10">
        <f t="shared" si="14"/>
        <v>1750</v>
      </c>
      <c r="L1936" s="10">
        <f t="shared" si="15"/>
        <v>787.5</v>
      </c>
      <c r="M1936" s="11">
        <v>0.45</v>
      </c>
      <c r="O1936" s="16"/>
      <c r="P1936" s="14"/>
      <c r="Q1936" s="12"/>
      <c r="R1936" s="13"/>
    </row>
    <row r="1937" spans="1:18" ht="15.75" customHeight="1" x14ac:dyDescent="0.35">
      <c r="A1937" s="1"/>
      <c r="B1937" s="6" t="s">
        <v>27</v>
      </c>
      <c r="C1937" s="6">
        <v>1128299</v>
      </c>
      <c r="D1937" s="7">
        <v>44486</v>
      </c>
      <c r="E1937" s="6" t="s">
        <v>28</v>
      </c>
      <c r="F1937" s="6" t="s">
        <v>77</v>
      </c>
      <c r="G1937" s="6" t="s">
        <v>60</v>
      </c>
      <c r="H1937" s="6" t="s">
        <v>22</v>
      </c>
      <c r="I1937" s="8">
        <v>0.55000000000000004</v>
      </c>
      <c r="J1937" s="9">
        <v>4000</v>
      </c>
      <c r="K1937" s="10">
        <f t="shared" si="14"/>
        <v>2200</v>
      </c>
      <c r="L1937" s="10">
        <f t="shared" si="15"/>
        <v>770</v>
      </c>
      <c r="M1937" s="11">
        <v>0.35</v>
      </c>
      <c r="O1937" s="16"/>
      <c r="P1937" s="14"/>
      <c r="Q1937" s="12"/>
      <c r="R1937" s="13"/>
    </row>
    <row r="1938" spans="1:18" ht="15.75" customHeight="1" x14ac:dyDescent="0.35">
      <c r="A1938" s="1"/>
      <c r="B1938" s="6" t="s">
        <v>27</v>
      </c>
      <c r="C1938" s="6">
        <v>1128299</v>
      </c>
      <c r="D1938" s="7">
        <v>44517</v>
      </c>
      <c r="E1938" s="6" t="s">
        <v>28</v>
      </c>
      <c r="F1938" s="6" t="s">
        <v>77</v>
      </c>
      <c r="G1938" s="6" t="s">
        <v>60</v>
      </c>
      <c r="H1938" s="6" t="s">
        <v>17</v>
      </c>
      <c r="I1938" s="8">
        <v>0.40000000000000008</v>
      </c>
      <c r="J1938" s="9">
        <v>6250</v>
      </c>
      <c r="K1938" s="10">
        <f t="shared" si="14"/>
        <v>2500.0000000000005</v>
      </c>
      <c r="L1938" s="10">
        <f t="shared" si="15"/>
        <v>1000.0000000000001</v>
      </c>
      <c r="M1938" s="11">
        <v>0.39999999999999997</v>
      </c>
      <c r="O1938" s="16"/>
      <c r="P1938" s="14"/>
      <c r="Q1938" s="12"/>
      <c r="R1938" s="13"/>
    </row>
    <row r="1939" spans="1:18" ht="15.75" customHeight="1" x14ac:dyDescent="0.35">
      <c r="A1939" s="1"/>
      <c r="B1939" s="6" t="s">
        <v>27</v>
      </c>
      <c r="C1939" s="6">
        <v>1128299</v>
      </c>
      <c r="D1939" s="7">
        <v>44517</v>
      </c>
      <c r="E1939" s="6" t="s">
        <v>28</v>
      </c>
      <c r="F1939" s="6" t="s">
        <v>77</v>
      </c>
      <c r="G1939" s="6" t="s">
        <v>60</v>
      </c>
      <c r="H1939" s="6" t="s">
        <v>18</v>
      </c>
      <c r="I1939" s="8">
        <v>0.45000000000000012</v>
      </c>
      <c r="J1939" s="9">
        <v>7000</v>
      </c>
      <c r="K1939" s="10">
        <f t="shared" si="14"/>
        <v>3150.0000000000009</v>
      </c>
      <c r="L1939" s="10">
        <f t="shared" si="15"/>
        <v>1260.0000000000002</v>
      </c>
      <c r="M1939" s="11">
        <v>0.39999999999999997</v>
      </c>
      <c r="O1939" s="16"/>
      <c r="P1939" s="14"/>
      <c r="Q1939" s="12"/>
      <c r="R1939" s="13"/>
    </row>
    <row r="1940" spans="1:18" ht="15.75" customHeight="1" x14ac:dyDescent="0.35">
      <c r="A1940" s="1"/>
      <c r="B1940" s="6" t="s">
        <v>27</v>
      </c>
      <c r="C1940" s="6">
        <v>1128299</v>
      </c>
      <c r="D1940" s="7">
        <v>44517</v>
      </c>
      <c r="E1940" s="6" t="s">
        <v>28</v>
      </c>
      <c r="F1940" s="6" t="s">
        <v>77</v>
      </c>
      <c r="G1940" s="6" t="s">
        <v>60</v>
      </c>
      <c r="H1940" s="6" t="s">
        <v>19</v>
      </c>
      <c r="I1940" s="8">
        <v>0.40000000000000008</v>
      </c>
      <c r="J1940" s="9">
        <v>5250</v>
      </c>
      <c r="K1940" s="10">
        <f t="shared" si="14"/>
        <v>2100.0000000000005</v>
      </c>
      <c r="L1940" s="10">
        <f t="shared" si="15"/>
        <v>840.00000000000011</v>
      </c>
      <c r="M1940" s="11">
        <v>0.39999999999999997</v>
      </c>
      <c r="O1940" s="16"/>
      <c r="P1940" s="14"/>
      <c r="Q1940" s="12"/>
      <c r="R1940" s="13"/>
    </row>
    <row r="1941" spans="1:18" ht="15.75" customHeight="1" x14ac:dyDescent="0.35">
      <c r="A1941" s="1"/>
      <c r="B1941" s="6" t="s">
        <v>27</v>
      </c>
      <c r="C1941" s="6">
        <v>1128299</v>
      </c>
      <c r="D1941" s="7">
        <v>44517</v>
      </c>
      <c r="E1941" s="6" t="s">
        <v>28</v>
      </c>
      <c r="F1941" s="6" t="s">
        <v>77</v>
      </c>
      <c r="G1941" s="6" t="s">
        <v>60</v>
      </c>
      <c r="H1941" s="6" t="s">
        <v>20</v>
      </c>
      <c r="I1941" s="8">
        <v>0.50000000000000011</v>
      </c>
      <c r="J1941" s="9">
        <v>5000</v>
      </c>
      <c r="K1941" s="10">
        <f t="shared" si="14"/>
        <v>2500.0000000000005</v>
      </c>
      <c r="L1941" s="10">
        <f t="shared" si="15"/>
        <v>1000.0000000000001</v>
      </c>
      <c r="M1941" s="11">
        <v>0.39999999999999997</v>
      </c>
      <c r="O1941" s="16"/>
      <c r="P1941" s="14"/>
      <c r="Q1941" s="12"/>
      <c r="R1941" s="13"/>
    </row>
    <row r="1942" spans="1:18" ht="15.75" customHeight="1" x14ac:dyDescent="0.35">
      <c r="A1942" s="1"/>
      <c r="B1942" s="6" t="s">
        <v>27</v>
      </c>
      <c r="C1942" s="6">
        <v>1128299</v>
      </c>
      <c r="D1942" s="7">
        <v>44517</v>
      </c>
      <c r="E1942" s="6" t="s">
        <v>28</v>
      </c>
      <c r="F1942" s="6" t="s">
        <v>77</v>
      </c>
      <c r="G1942" s="6" t="s">
        <v>60</v>
      </c>
      <c r="H1942" s="6" t="s">
        <v>21</v>
      </c>
      <c r="I1942" s="8">
        <v>0.70000000000000007</v>
      </c>
      <c r="J1942" s="9">
        <v>4750</v>
      </c>
      <c r="K1942" s="10">
        <f t="shared" si="14"/>
        <v>3325.0000000000005</v>
      </c>
      <c r="L1942" s="10">
        <f t="shared" si="15"/>
        <v>1496.2500000000002</v>
      </c>
      <c r="M1942" s="11">
        <v>0.45</v>
      </c>
      <c r="O1942" s="16"/>
      <c r="P1942" s="14"/>
      <c r="Q1942" s="12"/>
      <c r="R1942" s="13"/>
    </row>
    <row r="1943" spans="1:18" ht="15.75" customHeight="1" x14ac:dyDescent="0.35">
      <c r="A1943" s="1"/>
      <c r="B1943" s="6" t="s">
        <v>27</v>
      </c>
      <c r="C1943" s="6">
        <v>1128299</v>
      </c>
      <c r="D1943" s="7">
        <v>44517</v>
      </c>
      <c r="E1943" s="6" t="s">
        <v>28</v>
      </c>
      <c r="F1943" s="6" t="s">
        <v>77</v>
      </c>
      <c r="G1943" s="6" t="s">
        <v>60</v>
      </c>
      <c r="H1943" s="6" t="s">
        <v>22</v>
      </c>
      <c r="I1943" s="8">
        <v>0.8500000000000002</v>
      </c>
      <c r="J1943" s="9">
        <v>6000</v>
      </c>
      <c r="K1943" s="10">
        <f t="shared" si="14"/>
        <v>5100.0000000000009</v>
      </c>
      <c r="L1943" s="10">
        <f t="shared" si="15"/>
        <v>1785.0000000000002</v>
      </c>
      <c r="M1943" s="11">
        <v>0.35</v>
      </c>
      <c r="O1943" s="16"/>
      <c r="P1943" s="14"/>
      <c r="Q1943" s="12"/>
      <c r="R1943" s="13"/>
    </row>
    <row r="1944" spans="1:18" ht="15.75" customHeight="1" x14ac:dyDescent="0.35">
      <c r="A1944" s="1"/>
      <c r="B1944" s="6" t="s">
        <v>27</v>
      </c>
      <c r="C1944" s="6">
        <v>1128299</v>
      </c>
      <c r="D1944" s="7">
        <v>44546</v>
      </c>
      <c r="E1944" s="6" t="s">
        <v>28</v>
      </c>
      <c r="F1944" s="6" t="s">
        <v>77</v>
      </c>
      <c r="G1944" s="6" t="s">
        <v>60</v>
      </c>
      <c r="H1944" s="6" t="s">
        <v>17</v>
      </c>
      <c r="I1944" s="8">
        <v>0.70000000000000018</v>
      </c>
      <c r="J1944" s="9">
        <v>8000</v>
      </c>
      <c r="K1944" s="10">
        <f t="shared" si="14"/>
        <v>5600.0000000000018</v>
      </c>
      <c r="L1944" s="10">
        <f t="shared" si="15"/>
        <v>2240.0000000000005</v>
      </c>
      <c r="M1944" s="11">
        <v>0.39999999999999997</v>
      </c>
      <c r="O1944" s="16"/>
      <c r="P1944" s="14"/>
      <c r="Q1944" s="12"/>
      <c r="R1944" s="13"/>
    </row>
    <row r="1945" spans="1:18" ht="15.75" customHeight="1" x14ac:dyDescent="0.35">
      <c r="A1945" s="1"/>
      <c r="B1945" s="6" t="s">
        <v>27</v>
      </c>
      <c r="C1945" s="6">
        <v>1128299</v>
      </c>
      <c r="D1945" s="7">
        <v>44546</v>
      </c>
      <c r="E1945" s="6" t="s">
        <v>28</v>
      </c>
      <c r="F1945" s="6" t="s">
        <v>77</v>
      </c>
      <c r="G1945" s="6" t="s">
        <v>60</v>
      </c>
      <c r="H1945" s="6" t="s">
        <v>18</v>
      </c>
      <c r="I1945" s="8">
        <v>0.80000000000000027</v>
      </c>
      <c r="J1945" s="9">
        <v>8000</v>
      </c>
      <c r="K1945" s="10">
        <f t="shared" si="14"/>
        <v>6400.0000000000018</v>
      </c>
      <c r="L1945" s="10">
        <f t="shared" si="15"/>
        <v>2560.0000000000005</v>
      </c>
      <c r="M1945" s="11">
        <v>0.39999999999999997</v>
      </c>
      <c r="O1945" s="16"/>
      <c r="P1945" s="14"/>
      <c r="Q1945" s="12"/>
      <c r="R1945" s="13"/>
    </row>
    <row r="1946" spans="1:18" ht="15.75" customHeight="1" x14ac:dyDescent="0.35">
      <c r="A1946" s="1"/>
      <c r="B1946" s="6" t="s">
        <v>27</v>
      </c>
      <c r="C1946" s="6">
        <v>1128299</v>
      </c>
      <c r="D1946" s="7">
        <v>44546</v>
      </c>
      <c r="E1946" s="6" t="s">
        <v>28</v>
      </c>
      <c r="F1946" s="6" t="s">
        <v>77</v>
      </c>
      <c r="G1946" s="6" t="s">
        <v>60</v>
      </c>
      <c r="H1946" s="6" t="s">
        <v>19</v>
      </c>
      <c r="I1946" s="8">
        <v>0.75000000000000022</v>
      </c>
      <c r="J1946" s="9">
        <v>6000</v>
      </c>
      <c r="K1946" s="10">
        <f t="shared" si="14"/>
        <v>4500.0000000000009</v>
      </c>
      <c r="L1946" s="10">
        <f t="shared" si="15"/>
        <v>1800.0000000000002</v>
      </c>
      <c r="M1946" s="11">
        <v>0.39999999999999997</v>
      </c>
      <c r="O1946" s="16"/>
      <c r="P1946" s="14"/>
      <c r="Q1946" s="12"/>
      <c r="R1946" s="13"/>
    </row>
    <row r="1947" spans="1:18" ht="15.75" customHeight="1" x14ac:dyDescent="0.35">
      <c r="A1947" s="1"/>
      <c r="B1947" s="6" t="s">
        <v>27</v>
      </c>
      <c r="C1947" s="6">
        <v>1128299</v>
      </c>
      <c r="D1947" s="7">
        <v>44546</v>
      </c>
      <c r="E1947" s="6" t="s">
        <v>28</v>
      </c>
      <c r="F1947" s="6" t="s">
        <v>77</v>
      </c>
      <c r="G1947" s="6" t="s">
        <v>60</v>
      </c>
      <c r="H1947" s="6" t="s">
        <v>20</v>
      </c>
      <c r="I1947" s="8">
        <v>0.75000000000000022</v>
      </c>
      <c r="J1947" s="9">
        <v>6000</v>
      </c>
      <c r="K1947" s="10">
        <f t="shared" si="14"/>
        <v>4500.0000000000009</v>
      </c>
      <c r="L1947" s="10">
        <f t="shared" si="15"/>
        <v>1800.0000000000002</v>
      </c>
      <c r="M1947" s="11">
        <v>0.39999999999999997</v>
      </c>
      <c r="O1947" s="16"/>
      <c r="P1947" s="14"/>
      <c r="Q1947" s="12"/>
      <c r="R1947" s="13"/>
    </row>
    <row r="1948" spans="1:18" ht="15.75" customHeight="1" x14ac:dyDescent="0.35">
      <c r="A1948" s="1"/>
      <c r="B1948" s="6" t="s">
        <v>27</v>
      </c>
      <c r="C1948" s="6">
        <v>1128299</v>
      </c>
      <c r="D1948" s="7">
        <v>44546</v>
      </c>
      <c r="E1948" s="6" t="s">
        <v>28</v>
      </c>
      <c r="F1948" s="6" t="s">
        <v>77</v>
      </c>
      <c r="G1948" s="6" t="s">
        <v>60</v>
      </c>
      <c r="H1948" s="6" t="s">
        <v>21</v>
      </c>
      <c r="I1948" s="8">
        <v>0.8500000000000002</v>
      </c>
      <c r="J1948" s="9">
        <v>5250</v>
      </c>
      <c r="K1948" s="10">
        <f t="shared" si="14"/>
        <v>4462.5000000000009</v>
      </c>
      <c r="L1948" s="10">
        <f t="shared" si="15"/>
        <v>2008.1250000000005</v>
      </c>
      <c r="M1948" s="11">
        <v>0.45</v>
      </c>
      <c r="O1948" s="16"/>
      <c r="P1948" s="14"/>
      <c r="Q1948" s="12"/>
      <c r="R1948" s="13"/>
    </row>
    <row r="1949" spans="1:18" ht="15.75" customHeight="1" x14ac:dyDescent="0.35">
      <c r="A1949" s="1"/>
      <c r="B1949" s="6" t="s">
        <v>27</v>
      </c>
      <c r="C1949" s="6">
        <v>1128299</v>
      </c>
      <c r="D1949" s="7">
        <v>44546</v>
      </c>
      <c r="E1949" s="6" t="s">
        <v>28</v>
      </c>
      <c r="F1949" s="6" t="s">
        <v>77</v>
      </c>
      <c r="G1949" s="6" t="s">
        <v>60</v>
      </c>
      <c r="H1949" s="6" t="s">
        <v>22</v>
      </c>
      <c r="I1949" s="8">
        <v>0.90000000000000024</v>
      </c>
      <c r="J1949" s="9">
        <v>6250</v>
      </c>
      <c r="K1949" s="10">
        <f t="shared" si="14"/>
        <v>5625.0000000000018</v>
      </c>
      <c r="L1949" s="10">
        <f t="shared" si="15"/>
        <v>1968.7500000000005</v>
      </c>
      <c r="M1949" s="11">
        <v>0.35</v>
      </c>
      <c r="O1949" s="16"/>
      <c r="P1949" s="14"/>
      <c r="Q1949" s="12"/>
      <c r="R1949" s="13"/>
    </row>
    <row r="1950" spans="1:18" ht="15.75" customHeight="1" x14ac:dyDescent="0.35">
      <c r="A1950" s="1" t="s">
        <v>39</v>
      </c>
      <c r="B1950" s="6" t="s">
        <v>23</v>
      </c>
      <c r="C1950" s="6">
        <v>1197831</v>
      </c>
      <c r="D1950" s="7">
        <v>44201</v>
      </c>
      <c r="E1950" s="6" t="s">
        <v>24</v>
      </c>
      <c r="F1950" s="6" t="s">
        <v>78</v>
      </c>
      <c r="G1950" s="6" t="s">
        <v>79</v>
      </c>
      <c r="H1950" s="6" t="s">
        <v>17</v>
      </c>
      <c r="I1950" s="8">
        <v>0.2</v>
      </c>
      <c r="J1950" s="9">
        <v>6750</v>
      </c>
      <c r="K1950" s="10">
        <f t="shared" si="14"/>
        <v>1350</v>
      </c>
      <c r="L1950" s="10">
        <f t="shared" si="15"/>
        <v>405</v>
      </c>
      <c r="M1950" s="11">
        <v>0.3</v>
      </c>
      <c r="O1950" s="16"/>
      <c r="P1950" s="14"/>
      <c r="Q1950" s="12"/>
      <c r="R1950" s="13"/>
    </row>
    <row r="1951" spans="1:18" ht="15.75" customHeight="1" x14ac:dyDescent="0.35">
      <c r="A1951" s="1"/>
      <c r="B1951" s="6" t="s">
        <v>23</v>
      </c>
      <c r="C1951" s="6">
        <v>1197831</v>
      </c>
      <c r="D1951" s="7">
        <v>44201</v>
      </c>
      <c r="E1951" s="6" t="s">
        <v>24</v>
      </c>
      <c r="F1951" s="6" t="s">
        <v>78</v>
      </c>
      <c r="G1951" s="6" t="s">
        <v>79</v>
      </c>
      <c r="H1951" s="6" t="s">
        <v>18</v>
      </c>
      <c r="I1951" s="8">
        <v>0.3</v>
      </c>
      <c r="J1951" s="9">
        <v>6750</v>
      </c>
      <c r="K1951" s="10">
        <f t="shared" si="14"/>
        <v>2025</v>
      </c>
      <c r="L1951" s="10">
        <f t="shared" si="15"/>
        <v>607.5</v>
      </c>
      <c r="M1951" s="11">
        <v>0.3</v>
      </c>
      <c r="O1951" s="16"/>
      <c r="P1951" s="14"/>
      <c r="Q1951" s="12"/>
      <c r="R1951" s="13"/>
    </row>
    <row r="1952" spans="1:18" ht="15.75" customHeight="1" x14ac:dyDescent="0.35">
      <c r="A1952" s="1"/>
      <c r="B1952" s="6" t="s">
        <v>23</v>
      </c>
      <c r="C1952" s="6">
        <v>1197831</v>
      </c>
      <c r="D1952" s="7">
        <v>44201</v>
      </c>
      <c r="E1952" s="6" t="s">
        <v>24</v>
      </c>
      <c r="F1952" s="6" t="s">
        <v>78</v>
      </c>
      <c r="G1952" s="6" t="s">
        <v>79</v>
      </c>
      <c r="H1952" s="6" t="s">
        <v>19</v>
      </c>
      <c r="I1952" s="8">
        <v>0.3</v>
      </c>
      <c r="J1952" s="9">
        <v>4750</v>
      </c>
      <c r="K1952" s="10">
        <f t="shared" si="14"/>
        <v>1425</v>
      </c>
      <c r="L1952" s="10">
        <f t="shared" si="15"/>
        <v>427.5</v>
      </c>
      <c r="M1952" s="11">
        <v>0.3</v>
      </c>
      <c r="O1952" s="16"/>
      <c r="P1952" s="14"/>
      <c r="Q1952" s="12"/>
      <c r="R1952" s="13"/>
    </row>
    <row r="1953" spans="1:18" ht="15.75" customHeight="1" x14ac:dyDescent="0.35">
      <c r="A1953" s="1"/>
      <c r="B1953" s="6" t="s">
        <v>23</v>
      </c>
      <c r="C1953" s="6">
        <v>1197831</v>
      </c>
      <c r="D1953" s="7">
        <v>44201</v>
      </c>
      <c r="E1953" s="6" t="s">
        <v>24</v>
      </c>
      <c r="F1953" s="6" t="s">
        <v>78</v>
      </c>
      <c r="G1953" s="6" t="s">
        <v>79</v>
      </c>
      <c r="H1953" s="6" t="s">
        <v>20</v>
      </c>
      <c r="I1953" s="8">
        <v>0.35</v>
      </c>
      <c r="J1953" s="9">
        <v>4750</v>
      </c>
      <c r="K1953" s="10">
        <f t="shared" si="14"/>
        <v>1662.5</v>
      </c>
      <c r="L1953" s="10">
        <f t="shared" si="15"/>
        <v>665</v>
      </c>
      <c r="M1953" s="11">
        <v>0.4</v>
      </c>
      <c r="O1953" s="16"/>
      <c r="P1953" s="14"/>
      <c r="Q1953" s="12"/>
      <c r="R1953" s="13"/>
    </row>
    <row r="1954" spans="1:18" ht="15.75" customHeight="1" x14ac:dyDescent="0.35">
      <c r="A1954" s="1"/>
      <c r="B1954" s="6" t="s">
        <v>23</v>
      </c>
      <c r="C1954" s="6">
        <v>1197831</v>
      </c>
      <c r="D1954" s="7">
        <v>44201</v>
      </c>
      <c r="E1954" s="6" t="s">
        <v>24</v>
      </c>
      <c r="F1954" s="6" t="s">
        <v>78</v>
      </c>
      <c r="G1954" s="6" t="s">
        <v>79</v>
      </c>
      <c r="H1954" s="6" t="s">
        <v>21</v>
      </c>
      <c r="I1954" s="8">
        <v>0.4</v>
      </c>
      <c r="J1954" s="9">
        <v>3250</v>
      </c>
      <c r="K1954" s="10">
        <f t="shared" si="14"/>
        <v>1300</v>
      </c>
      <c r="L1954" s="10">
        <f t="shared" si="15"/>
        <v>325</v>
      </c>
      <c r="M1954" s="11">
        <v>0.25</v>
      </c>
      <c r="O1954" s="16"/>
      <c r="P1954" s="14"/>
      <c r="Q1954" s="12"/>
      <c r="R1954" s="13"/>
    </row>
    <row r="1955" spans="1:18" ht="15.75" customHeight="1" x14ac:dyDescent="0.35">
      <c r="A1955" s="1"/>
      <c r="B1955" s="6" t="s">
        <v>23</v>
      </c>
      <c r="C1955" s="6">
        <v>1197831</v>
      </c>
      <c r="D1955" s="7">
        <v>44201</v>
      </c>
      <c r="E1955" s="6" t="s">
        <v>24</v>
      </c>
      <c r="F1955" s="6" t="s">
        <v>78</v>
      </c>
      <c r="G1955" s="6" t="s">
        <v>79</v>
      </c>
      <c r="H1955" s="6" t="s">
        <v>22</v>
      </c>
      <c r="I1955" s="8">
        <v>0.35</v>
      </c>
      <c r="J1955" s="9">
        <v>4750</v>
      </c>
      <c r="K1955" s="10">
        <f t="shared" si="14"/>
        <v>1662.5</v>
      </c>
      <c r="L1955" s="10">
        <f t="shared" si="15"/>
        <v>748.125</v>
      </c>
      <c r="M1955" s="11">
        <v>0.45</v>
      </c>
      <c r="O1955" s="16"/>
      <c r="P1955" s="14"/>
      <c r="Q1955" s="12"/>
      <c r="R1955" s="13"/>
    </row>
    <row r="1956" spans="1:18" ht="15.75" customHeight="1" x14ac:dyDescent="0.35">
      <c r="A1956" s="1"/>
      <c r="B1956" s="6" t="s">
        <v>23</v>
      </c>
      <c r="C1956" s="6">
        <v>1197831</v>
      </c>
      <c r="D1956" s="7">
        <v>44231</v>
      </c>
      <c r="E1956" s="6" t="s">
        <v>24</v>
      </c>
      <c r="F1956" s="6" t="s">
        <v>78</v>
      </c>
      <c r="G1956" s="6" t="s">
        <v>79</v>
      </c>
      <c r="H1956" s="6" t="s">
        <v>17</v>
      </c>
      <c r="I1956" s="8">
        <v>0.25</v>
      </c>
      <c r="J1956" s="9">
        <v>6250</v>
      </c>
      <c r="K1956" s="10">
        <f t="shared" si="14"/>
        <v>1562.5</v>
      </c>
      <c r="L1956" s="10">
        <f t="shared" si="15"/>
        <v>468.75</v>
      </c>
      <c r="M1956" s="11">
        <v>0.3</v>
      </c>
      <c r="O1956" s="16"/>
      <c r="P1956" s="14"/>
      <c r="Q1956" s="12"/>
      <c r="R1956" s="13"/>
    </row>
    <row r="1957" spans="1:18" ht="15.75" customHeight="1" x14ac:dyDescent="0.35">
      <c r="A1957" s="1"/>
      <c r="B1957" s="6" t="s">
        <v>23</v>
      </c>
      <c r="C1957" s="6">
        <v>1197831</v>
      </c>
      <c r="D1957" s="7">
        <v>44231</v>
      </c>
      <c r="E1957" s="6" t="s">
        <v>24</v>
      </c>
      <c r="F1957" s="6" t="s">
        <v>78</v>
      </c>
      <c r="G1957" s="6" t="s">
        <v>79</v>
      </c>
      <c r="H1957" s="6" t="s">
        <v>18</v>
      </c>
      <c r="I1957" s="8">
        <v>0.35</v>
      </c>
      <c r="J1957" s="9">
        <v>6000</v>
      </c>
      <c r="K1957" s="10">
        <f t="shared" si="14"/>
        <v>2100</v>
      </c>
      <c r="L1957" s="10">
        <f t="shared" si="15"/>
        <v>630</v>
      </c>
      <c r="M1957" s="11">
        <v>0.3</v>
      </c>
      <c r="O1957" s="16"/>
      <c r="P1957" s="14"/>
      <c r="Q1957" s="12"/>
      <c r="R1957" s="13"/>
    </row>
    <row r="1958" spans="1:18" ht="15.75" customHeight="1" x14ac:dyDescent="0.35">
      <c r="A1958" s="1"/>
      <c r="B1958" s="6" t="s">
        <v>23</v>
      </c>
      <c r="C1958" s="6">
        <v>1197831</v>
      </c>
      <c r="D1958" s="7">
        <v>44231</v>
      </c>
      <c r="E1958" s="6" t="s">
        <v>24</v>
      </c>
      <c r="F1958" s="6" t="s">
        <v>78</v>
      </c>
      <c r="G1958" s="6" t="s">
        <v>79</v>
      </c>
      <c r="H1958" s="6" t="s">
        <v>19</v>
      </c>
      <c r="I1958" s="8">
        <v>0.35</v>
      </c>
      <c r="J1958" s="9">
        <v>4250</v>
      </c>
      <c r="K1958" s="10">
        <f t="shared" si="14"/>
        <v>1487.5</v>
      </c>
      <c r="L1958" s="10">
        <f t="shared" si="15"/>
        <v>446.25</v>
      </c>
      <c r="M1958" s="11">
        <v>0.3</v>
      </c>
      <c r="O1958" s="16"/>
      <c r="P1958" s="14"/>
      <c r="Q1958" s="12"/>
      <c r="R1958" s="13"/>
    </row>
    <row r="1959" spans="1:18" ht="15.75" customHeight="1" x14ac:dyDescent="0.35">
      <c r="A1959" s="1"/>
      <c r="B1959" s="6" t="s">
        <v>23</v>
      </c>
      <c r="C1959" s="6">
        <v>1197831</v>
      </c>
      <c r="D1959" s="7">
        <v>44231</v>
      </c>
      <c r="E1959" s="6" t="s">
        <v>24</v>
      </c>
      <c r="F1959" s="6" t="s">
        <v>78</v>
      </c>
      <c r="G1959" s="6" t="s">
        <v>79</v>
      </c>
      <c r="H1959" s="6" t="s">
        <v>20</v>
      </c>
      <c r="I1959" s="8">
        <v>0.35</v>
      </c>
      <c r="J1959" s="9">
        <v>3750</v>
      </c>
      <c r="K1959" s="10">
        <f t="shared" si="14"/>
        <v>1312.5</v>
      </c>
      <c r="L1959" s="10">
        <f t="shared" si="15"/>
        <v>525</v>
      </c>
      <c r="M1959" s="11">
        <v>0.4</v>
      </c>
      <c r="O1959" s="16"/>
      <c r="P1959" s="14"/>
      <c r="Q1959" s="12"/>
      <c r="R1959" s="13"/>
    </row>
    <row r="1960" spans="1:18" ht="15.75" customHeight="1" x14ac:dyDescent="0.35">
      <c r="A1960" s="1"/>
      <c r="B1960" s="6" t="s">
        <v>23</v>
      </c>
      <c r="C1960" s="6">
        <v>1197831</v>
      </c>
      <c r="D1960" s="7">
        <v>44231</v>
      </c>
      <c r="E1960" s="6" t="s">
        <v>24</v>
      </c>
      <c r="F1960" s="6" t="s">
        <v>78</v>
      </c>
      <c r="G1960" s="6" t="s">
        <v>79</v>
      </c>
      <c r="H1960" s="6" t="s">
        <v>21</v>
      </c>
      <c r="I1960" s="8">
        <v>0.4</v>
      </c>
      <c r="J1960" s="9">
        <v>2500</v>
      </c>
      <c r="K1960" s="10">
        <f t="shared" si="14"/>
        <v>1000</v>
      </c>
      <c r="L1960" s="10">
        <f t="shared" si="15"/>
        <v>250</v>
      </c>
      <c r="M1960" s="11">
        <v>0.25</v>
      </c>
      <c r="O1960" s="16"/>
      <c r="P1960" s="14"/>
      <c r="Q1960" s="12"/>
      <c r="R1960" s="13"/>
    </row>
    <row r="1961" spans="1:18" ht="15.75" customHeight="1" x14ac:dyDescent="0.35">
      <c r="A1961" s="1"/>
      <c r="B1961" s="6" t="s">
        <v>23</v>
      </c>
      <c r="C1961" s="6">
        <v>1197831</v>
      </c>
      <c r="D1961" s="7">
        <v>44231</v>
      </c>
      <c r="E1961" s="6" t="s">
        <v>24</v>
      </c>
      <c r="F1961" s="6" t="s">
        <v>78</v>
      </c>
      <c r="G1961" s="6" t="s">
        <v>79</v>
      </c>
      <c r="H1961" s="6" t="s">
        <v>22</v>
      </c>
      <c r="I1961" s="8">
        <v>0.35</v>
      </c>
      <c r="J1961" s="9">
        <v>4500</v>
      </c>
      <c r="K1961" s="10">
        <f t="shared" si="14"/>
        <v>1575</v>
      </c>
      <c r="L1961" s="10">
        <f t="shared" si="15"/>
        <v>708.75</v>
      </c>
      <c r="M1961" s="11">
        <v>0.45</v>
      </c>
      <c r="O1961" s="16"/>
      <c r="P1961" s="14"/>
      <c r="Q1961" s="12"/>
      <c r="R1961" s="13"/>
    </row>
    <row r="1962" spans="1:18" ht="15.75" customHeight="1" x14ac:dyDescent="0.35">
      <c r="A1962" s="1"/>
      <c r="B1962" s="6" t="s">
        <v>23</v>
      </c>
      <c r="C1962" s="6">
        <v>1197831</v>
      </c>
      <c r="D1962" s="7">
        <v>44261</v>
      </c>
      <c r="E1962" s="6" t="s">
        <v>24</v>
      </c>
      <c r="F1962" s="6" t="s">
        <v>78</v>
      </c>
      <c r="G1962" s="6" t="s">
        <v>79</v>
      </c>
      <c r="H1962" s="6" t="s">
        <v>17</v>
      </c>
      <c r="I1962" s="8">
        <v>0.3</v>
      </c>
      <c r="J1962" s="9">
        <v>6250</v>
      </c>
      <c r="K1962" s="10">
        <f t="shared" si="14"/>
        <v>1875</v>
      </c>
      <c r="L1962" s="10">
        <f t="shared" si="15"/>
        <v>656.25</v>
      </c>
      <c r="M1962" s="11">
        <v>0.35</v>
      </c>
      <c r="O1962" s="16"/>
      <c r="P1962" s="14"/>
      <c r="Q1962" s="12"/>
      <c r="R1962" s="13"/>
    </row>
    <row r="1963" spans="1:18" ht="15.75" customHeight="1" x14ac:dyDescent="0.35">
      <c r="A1963" s="1"/>
      <c r="B1963" s="6" t="s">
        <v>23</v>
      </c>
      <c r="C1963" s="6">
        <v>1197831</v>
      </c>
      <c r="D1963" s="7">
        <v>44261</v>
      </c>
      <c r="E1963" s="6" t="s">
        <v>24</v>
      </c>
      <c r="F1963" s="6" t="s">
        <v>78</v>
      </c>
      <c r="G1963" s="6" t="s">
        <v>79</v>
      </c>
      <c r="H1963" s="6" t="s">
        <v>18</v>
      </c>
      <c r="I1963" s="8">
        <v>0.4</v>
      </c>
      <c r="J1963" s="9">
        <v>6250</v>
      </c>
      <c r="K1963" s="10">
        <f t="shared" si="14"/>
        <v>2500</v>
      </c>
      <c r="L1963" s="10">
        <f t="shared" si="15"/>
        <v>875</v>
      </c>
      <c r="M1963" s="11">
        <v>0.35</v>
      </c>
      <c r="O1963" s="16"/>
      <c r="P1963" s="14"/>
      <c r="Q1963" s="12"/>
      <c r="R1963" s="13"/>
    </row>
    <row r="1964" spans="1:18" ht="15.75" customHeight="1" x14ac:dyDescent="0.35">
      <c r="A1964" s="1"/>
      <c r="B1964" s="6" t="s">
        <v>23</v>
      </c>
      <c r="C1964" s="6">
        <v>1197831</v>
      </c>
      <c r="D1964" s="7">
        <v>44261</v>
      </c>
      <c r="E1964" s="6" t="s">
        <v>24</v>
      </c>
      <c r="F1964" s="6" t="s">
        <v>78</v>
      </c>
      <c r="G1964" s="6" t="s">
        <v>79</v>
      </c>
      <c r="H1964" s="6" t="s">
        <v>19</v>
      </c>
      <c r="I1964" s="8">
        <v>0.3</v>
      </c>
      <c r="J1964" s="9">
        <v>4500</v>
      </c>
      <c r="K1964" s="10">
        <f t="shared" si="14"/>
        <v>1350</v>
      </c>
      <c r="L1964" s="10">
        <f t="shared" si="15"/>
        <v>472.49999999999994</v>
      </c>
      <c r="M1964" s="11">
        <v>0.35</v>
      </c>
      <c r="O1964" s="16"/>
      <c r="P1964" s="14"/>
      <c r="Q1964" s="12"/>
      <c r="R1964" s="13"/>
    </row>
    <row r="1965" spans="1:18" ht="15.75" customHeight="1" x14ac:dyDescent="0.35">
      <c r="A1965" s="1"/>
      <c r="B1965" s="6" t="s">
        <v>23</v>
      </c>
      <c r="C1965" s="6">
        <v>1197831</v>
      </c>
      <c r="D1965" s="7">
        <v>44261</v>
      </c>
      <c r="E1965" s="6" t="s">
        <v>24</v>
      </c>
      <c r="F1965" s="6" t="s">
        <v>78</v>
      </c>
      <c r="G1965" s="6" t="s">
        <v>79</v>
      </c>
      <c r="H1965" s="6" t="s">
        <v>20</v>
      </c>
      <c r="I1965" s="8">
        <v>0.35000000000000003</v>
      </c>
      <c r="J1965" s="9">
        <v>3500</v>
      </c>
      <c r="K1965" s="10">
        <f t="shared" si="14"/>
        <v>1225.0000000000002</v>
      </c>
      <c r="L1965" s="10">
        <f t="shared" si="15"/>
        <v>551.25000000000011</v>
      </c>
      <c r="M1965" s="11">
        <v>0.45</v>
      </c>
      <c r="O1965" s="16"/>
      <c r="P1965" s="14"/>
      <c r="Q1965" s="12"/>
      <c r="R1965" s="13"/>
    </row>
    <row r="1966" spans="1:18" ht="15.75" customHeight="1" x14ac:dyDescent="0.35">
      <c r="A1966" s="1"/>
      <c r="B1966" s="6" t="s">
        <v>23</v>
      </c>
      <c r="C1966" s="6">
        <v>1197831</v>
      </c>
      <c r="D1966" s="7">
        <v>44261</v>
      </c>
      <c r="E1966" s="6" t="s">
        <v>24</v>
      </c>
      <c r="F1966" s="6" t="s">
        <v>78</v>
      </c>
      <c r="G1966" s="6" t="s">
        <v>79</v>
      </c>
      <c r="H1966" s="6" t="s">
        <v>21</v>
      </c>
      <c r="I1966" s="8">
        <v>0.4</v>
      </c>
      <c r="J1966" s="9">
        <v>2500</v>
      </c>
      <c r="K1966" s="10">
        <f t="shared" si="14"/>
        <v>1000</v>
      </c>
      <c r="L1966" s="10">
        <f t="shared" si="15"/>
        <v>300</v>
      </c>
      <c r="M1966" s="11">
        <v>0.3</v>
      </c>
      <c r="O1966" s="16"/>
      <c r="P1966" s="14"/>
      <c r="Q1966" s="12"/>
      <c r="R1966" s="13"/>
    </row>
    <row r="1967" spans="1:18" ht="15.75" customHeight="1" x14ac:dyDescent="0.35">
      <c r="A1967" s="1"/>
      <c r="B1967" s="6" t="s">
        <v>23</v>
      </c>
      <c r="C1967" s="6">
        <v>1197831</v>
      </c>
      <c r="D1967" s="7">
        <v>44261</v>
      </c>
      <c r="E1967" s="6" t="s">
        <v>24</v>
      </c>
      <c r="F1967" s="6" t="s">
        <v>78</v>
      </c>
      <c r="G1967" s="6" t="s">
        <v>79</v>
      </c>
      <c r="H1967" s="6" t="s">
        <v>22</v>
      </c>
      <c r="I1967" s="8">
        <v>0.35000000000000003</v>
      </c>
      <c r="J1967" s="9">
        <v>4000</v>
      </c>
      <c r="K1967" s="10">
        <f t="shared" si="14"/>
        <v>1400.0000000000002</v>
      </c>
      <c r="L1967" s="10">
        <f t="shared" si="15"/>
        <v>700.00000000000011</v>
      </c>
      <c r="M1967" s="11">
        <v>0.5</v>
      </c>
      <c r="O1967" s="16"/>
      <c r="P1967" s="14"/>
      <c r="Q1967" s="12"/>
      <c r="R1967" s="13"/>
    </row>
    <row r="1968" spans="1:18" ht="15.75" customHeight="1" x14ac:dyDescent="0.35">
      <c r="A1968" s="1"/>
      <c r="B1968" s="6" t="s">
        <v>23</v>
      </c>
      <c r="C1968" s="6">
        <v>1197831</v>
      </c>
      <c r="D1968" s="7">
        <v>44291</v>
      </c>
      <c r="E1968" s="6" t="s">
        <v>24</v>
      </c>
      <c r="F1968" s="6" t="s">
        <v>78</v>
      </c>
      <c r="G1968" s="6" t="s">
        <v>79</v>
      </c>
      <c r="H1968" s="6" t="s">
        <v>17</v>
      </c>
      <c r="I1968" s="8">
        <v>0.19999999999999998</v>
      </c>
      <c r="J1968" s="9">
        <v>6500</v>
      </c>
      <c r="K1968" s="10">
        <f t="shared" si="14"/>
        <v>1300</v>
      </c>
      <c r="L1968" s="10">
        <f t="shared" si="15"/>
        <v>454.99999999999994</v>
      </c>
      <c r="M1968" s="11">
        <v>0.35</v>
      </c>
      <c r="O1968" s="16"/>
      <c r="P1968" s="14"/>
      <c r="Q1968" s="12"/>
      <c r="R1968" s="13"/>
    </row>
    <row r="1969" spans="1:18" ht="15.75" customHeight="1" x14ac:dyDescent="0.35">
      <c r="A1969" s="1"/>
      <c r="B1969" s="6" t="s">
        <v>23</v>
      </c>
      <c r="C1969" s="6">
        <v>1197831</v>
      </c>
      <c r="D1969" s="7">
        <v>44291</v>
      </c>
      <c r="E1969" s="6" t="s">
        <v>24</v>
      </c>
      <c r="F1969" s="6" t="s">
        <v>78</v>
      </c>
      <c r="G1969" s="6" t="s">
        <v>79</v>
      </c>
      <c r="H1969" s="6" t="s">
        <v>18</v>
      </c>
      <c r="I1969" s="8">
        <v>0.30000000000000004</v>
      </c>
      <c r="J1969" s="9">
        <v>6500</v>
      </c>
      <c r="K1969" s="10">
        <f t="shared" si="14"/>
        <v>1950.0000000000002</v>
      </c>
      <c r="L1969" s="10">
        <f t="shared" si="15"/>
        <v>682.5</v>
      </c>
      <c r="M1969" s="11">
        <v>0.35</v>
      </c>
      <c r="O1969" s="16"/>
      <c r="P1969" s="14"/>
      <c r="Q1969" s="12"/>
      <c r="R1969" s="13"/>
    </row>
    <row r="1970" spans="1:18" ht="15.75" customHeight="1" x14ac:dyDescent="0.35">
      <c r="A1970" s="1"/>
      <c r="B1970" s="6" t="s">
        <v>23</v>
      </c>
      <c r="C1970" s="6">
        <v>1197831</v>
      </c>
      <c r="D1970" s="7">
        <v>44291</v>
      </c>
      <c r="E1970" s="6" t="s">
        <v>24</v>
      </c>
      <c r="F1970" s="6" t="s">
        <v>78</v>
      </c>
      <c r="G1970" s="6" t="s">
        <v>79</v>
      </c>
      <c r="H1970" s="6" t="s">
        <v>19</v>
      </c>
      <c r="I1970" s="8">
        <v>0.24999999999999997</v>
      </c>
      <c r="J1970" s="9">
        <v>4750</v>
      </c>
      <c r="K1970" s="10">
        <f t="shared" si="14"/>
        <v>1187.4999999999998</v>
      </c>
      <c r="L1970" s="10">
        <f t="shared" si="15"/>
        <v>415.62499999999989</v>
      </c>
      <c r="M1970" s="11">
        <v>0.35</v>
      </c>
      <c r="O1970" s="16"/>
      <c r="P1970" s="14"/>
      <c r="Q1970" s="12"/>
      <c r="R1970" s="13"/>
    </row>
    <row r="1971" spans="1:18" ht="15.75" customHeight="1" x14ac:dyDescent="0.35">
      <c r="A1971" s="1"/>
      <c r="B1971" s="6" t="s">
        <v>23</v>
      </c>
      <c r="C1971" s="6">
        <v>1197831</v>
      </c>
      <c r="D1971" s="7">
        <v>44291</v>
      </c>
      <c r="E1971" s="6" t="s">
        <v>24</v>
      </c>
      <c r="F1971" s="6" t="s">
        <v>78</v>
      </c>
      <c r="G1971" s="6" t="s">
        <v>79</v>
      </c>
      <c r="H1971" s="6" t="s">
        <v>20</v>
      </c>
      <c r="I1971" s="8">
        <v>0.30000000000000004</v>
      </c>
      <c r="J1971" s="9">
        <v>3750</v>
      </c>
      <c r="K1971" s="10">
        <f t="shared" si="14"/>
        <v>1125.0000000000002</v>
      </c>
      <c r="L1971" s="10">
        <f t="shared" si="15"/>
        <v>506.25000000000011</v>
      </c>
      <c r="M1971" s="11">
        <v>0.45</v>
      </c>
      <c r="O1971" s="16"/>
      <c r="P1971" s="14"/>
      <c r="Q1971" s="12"/>
      <c r="R1971" s="13"/>
    </row>
    <row r="1972" spans="1:18" ht="15.75" customHeight="1" x14ac:dyDescent="0.35">
      <c r="A1972" s="1"/>
      <c r="B1972" s="6" t="s">
        <v>23</v>
      </c>
      <c r="C1972" s="6">
        <v>1197831</v>
      </c>
      <c r="D1972" s="7">
        <v>44291</v>
      </c>
      <c r="E1972" s="6" t="s">
        <v>24</v>
      </c>
      <c r="F1972" s="6" t="s">
        <v>78</v>
      </c>
      <c r="G1972" s="6" t="s">
        <v>79</v>
      </c>
      <c r="H1972" s="6" t="s">
        <v>21</v>
      </c>
      <c r="I1972" s="8">
        <v>0.35</v>
      </c>
      <c r="J1972" s="9">
        <v>2750</v>
      </c>
      <c r="K1972" s="10">
        <f t="shared" si="14"/>
        <v>962.49999999999989</v>
      </c>
      <c r="L1972" s="10">
        <f t="shared" si="15"/>
        <v>288.74999999999994</v>
      </c>
      <c r="M1972" s="11">
        <v>0.3</v>
      </c>
      <c r="O1972" s="16"/>
      <c r="P1972" s="14"/>
      <c r="Q1972" s="12"/>
      <c r="R1972" s="13"/>
    </row>
    <row r="1973" spans="1:18" ht="15.75" customHeight="1" x14ac:dyDescent="0.35">
      <c r="A1973" s="1"/>
      <c r="B1973" s="6" t="s">
        <v>23</v>
      </c>
      <c r="C1973" s="6">
        <v>1197831</v>
      </c>
      <c r="D1973" s="7">
        <v>44291</v>
      </c>
      <c r="E1973" s="6" t="s">
        <v>24</v>
      </c>
      <c r="F1973" s="6" t="s">
        <v>78</v>
      </c>
      <c r="G1973" s="6" t="s">
        <v>79</v>
      </c>
      <c r="H1973" s="6" t="s">
        <v>22</v>
      </c>
      <c r="I1973" s="8">
        <v>0.30000000000000004</v>
      </c>
      <c r="J1973" s="9">
        <v>5500</v>
      </c>
      <c r="K1973" s="10">
        <f t="shared" si="14"/>
        <v>1650.0000000000002</v>
      </c>
      <c r="L1973" s="10">
        <f t="shared" si="15"/>
        <v>825.00000000000011</v>
      </c>
      <c r="M1973" s="11">
        <v>0.5</v>
      </c>
      <c r="O1973" s="16"/>
      <c r="P1973" s="14"/>
      <c r="Q1973" s="12"/>
      <c r="R1973" s="13"/>
    </row>
    <row r="1974" spans="1:18" ht="15.75" customHeight="1" x14ac:dyDescent="0.35">
      <c r="A1974" s="1"/>
      <c r="B1974" s="6" t="s">
        <v>23</v>
      </c>
      <c r="C1974" s="6">
        <v>1197831</v>
      </c>
      <c r="D1974" s="7">
        <v>44321</v>
      </c>
      <c r="E1974" s="6" t="s">
        <v>24</v>
      </c>
      <c r="F1974" s="6" t="s">
        <v>78</v>
      </c>
      <c r="G1974" s="6" t="s">
        <v>79</v>
      </c>
      <c r="H1974" s="6" t="s">
        <v>17</v>
      </c>
      <c r="I1974" s="8">
        <v>0.19999999999999998</v>
      </c>
      <c r="J1974" s="9">
        <v>7000</v>
      </c>
      <c r="K1974" s="10">
        <f t="shared" si="14"/>
        <v>1399.9999999999998</v>
      </c>
      <c r="L1974" s="10">
        <f t="shared" si="15"/>
        <v>489.99999999999989</v>
      </c>
      <c r="M1974" s="11">
        <v>0.35</v>
      </c>
      <c r="O1974" s="16"/>
      <c r="P1974" s="14"/>
      <c r="Q1974" s="12"/>
      <c r="R1974" s="13"/>
    </row>
    <row r="1975" spans="1:18" ht="15.75" customHeight="1" x14ac:dyDescent="0.35">
      <c r="A1975" s="1"/>
      <c r="B1975" s="6" t="s">
        <v>23</v>
      </c>
      <c r="C1975" s="6">
        <v>1197831</v>
      </c>
      <c r="D1975" s="7">
        <v>44321</v>
      </c>
      <c r="E1975" s="6" t="s">
        <v>24</v>
      </c>
      <c r="F1975" s="6" t="s">
        <v>78</v>
      </c>
      <c r="G1975" s="6" t="s">
        <v>79</v>
      </c>
      <c r="H1975" s="6" t="s">
        <v>18</v>
      </c>
      <c r="I1975" s="8">
        <v>0.30000000000000004</v>
      </c>
      <c r="J1975" s="9">
        <v>7250</v>
      </c>
      <c r="K1975" s="10">
        <f t="shared" si="14"/>
        <v>2175.0000000000005</v>
      </c>
      <c r="L1975" s="10">
        <f t="shared" si="15"/>
        <v>761.25000000000011</v>
      </c>
      <c r="M1975" s="11">
        <v>0.35</v>
      </c>
      <c r="O1975" s="16"/>
      <c r="P1975" s="14"/>
      <c r="Q1975" s="12"/>
      <c r="R1975" s="13"/>
    </row>
    <row r="1976" spans="1:18" ht="15.75" customHeight="1" x14ac:dyDescent="0.35">
      <c r="A1976" s="1"/>
      <c r="B1976" s="6" t="s">
        <v>23</v>
      </c>
      <c r="C1976" s="6">
        <v>1197831</v>
      </c>
      <c r="D1976" s="7">
        <v>44321</v>
      </c>
      <c r="E1976" s="6" t="s">
        <v>24</v>
      </c>
      <c r="F1976" s="6" t="s">
        <v>78</v>
      </c>
      <c r="G1976" s="6" t="s">
        <v>79</v>
      </c>
      <c r="H1976" s="6" t="s">
        <v>19</v>
      </c>
      <c r="I1976" s="8">
        <v>0.24999999999999997</v>
      </c>
      <c r="J1976" s="9">
        <v>5750</v>
      </c>
      <c r="K1976" s="10">
        <f t="shared" si="14"/>
        <v>1437.4999999999998</v>
      </c>
      <c r="L1976" s="10">
        <f t="shared" si="15"/>
        <v>503.12499999999989</v>
      </c>
      <c r="M1976" s="11">
        <v>0.35</v>
      </c>
      <c r="O1976" s="16"/>
      <c r="P1976" s="14"/>
      <c r="Q1976" s="12"/>
      <c r="R1976" s="13"/>
    </row>
    <row r="1977" spans="1:18" ht="15.75" customHeight="1" x14ac:dyDescent="0.35">
      <c r="A1977" s="1"/>
      <c r="B1977" s="6" t="s">
        <v>23</v>
      </c>
      <c r="C1977" s="6">
        <v>1197831</v>
      </c>
      <c r="D1977" s="7">
        <v>44321</v>
      </c>
      <c r="E1977" s="6" t="s">
        <v>24</v>
      </c>
      <c r="F1977" s="6" t="s">
        <v>78</v>
      </c>
      <c r="G1977" s="6" t="s">
        <v>79</v>
      </c>
      <c r="H1977" s="6" t="s">
        <v>20</v>
      </c>
      <c r="I1977" s="8">
        <v>0.35000000000000003</v>
      </c>
      <c r="J1977" s="9">
        <v>5000</v>
      </c>
      <c r="K1977" s="10">
        <f t="shared" si="14"/>
        <v>1750.0000000000002</v>
      </c>
      <c r="L1977" s="10">
        <f t="shared" si="15"/>
        <v>787.50000000000011</v>
      </c>
      <c r="M1977" s="11">
        <v>0.45</v>
      </c>
      <c r="O1977" s="16"/>
      <c r="P1977" s="14"/>
      <c r="Q1977" s="12"/>
      <c r="R1977" s="13"/>
    </row>
    <row r="1978" spans="1:18" ht="15.75" customHeight="1" x14ac:dyDescent="0.35">
      <c r="A1978" s="1"/>
      <c r="B1978" s="6" t="s">
        <v>23</v>
      </c>
      <c r="C1978" s="6">
        <v>1197831</v>
      </c>
      <c r="D1978" s="7">
        <v>44321</v>
      </c>
      <c r="E1978" s="6" t="s">
        <v>24</v>
      </c>
      <c r="F1978" s="6" t="s">
        <v>78</v>
      </c>
      <c r="G1978" s="6" t="s">
        <v>79</v>
      </c>
      <c r="H1978" s="6" t="s">
        <v>21</v>
      </c>
      <c r="I1978" s="8">
        <v>0.5</v>
      </c>
      <c r="J1978" s="9">
        <v>4000</v>
      </c>
      <c r="K1978" s="10">
        <f t="shared" si="14"/>
        <v>2000</v>
      </c>
      <c r="L1978" s="10">
        <f t="shared" si="15"/>
        <v>600</v>
      </c>
      <c r="M1978" s="11">
        <v>0.3</v>
      </c>
      <c r="O1978" s="16"/>
      <c r="P1978" s="14"/>
      <c r="Q1978" s="12"/>
      <c r="R1978" s="13"/>
    </row>
    <row r="1979" spans="1:18" ht="15.75" customHeight="1" x14ac:dyDescent="0.35">
      <c r="A1979" s="1"/>
      <c r="B1979" s="6" t="s">
        <v>23</v>
      </c>
      <c r="C1979" s="6">
        <v>1197831</v>
      </c>
      <c r="D1979" s="7">
        <v>44321</v>
      </c>
      <c r="E1979" s="6" t="s">
        <v>24</v>
      </c>
      <c r="F1979" s="6" t="s">
        <v>78</v>
      </c>
      <c r="G1979" s="6" t="s">
        <v>79</v>
      </c>
      <c r="H1979" s="6" t="s">
        <v>22</v>
      </c>
      <c r="I1979" s="8">
        <v>0.45</v>
      </c>
      <c r="J1979" s="9">
        <v>7500</v>
      </c>
      <c r="K1979" s="10">
        <f t="shared" si="14"/>
        <v>3375</v>
      </c>
      <c r="L1979" s="10">
        <f t="shared" si="15"/>
        <v>1687.5</v>
      </c>
      <c r="M1979" s="11">
        <v>0.5</v>
      </c>
      <c r="O1979" s="16"/>
      <c r="P1979" s="14"/>
      <c r="Q1979" s="12"/>
      <c r="R1979" s="13"/>
    </row>
    <row r="1980" spans="1:18" ht="15.75" customHeight="1" x14ac:dyDescent="0.35">
      <c r="A1980" s="1"/>
      <c r="B1980" s="6" t="s">
        <v>23</v>
      </c>
      <c r="C1980" s="6">
        <v>1197831</v>
      </c>
      <c r="D1980" s="7">
        <v>44351</v>
      </c>
      <c r="E1980" s="6" t="s">
        <v>24</v>
      </c>
      <c r="F1980" s="6" t="s">
        <v>78</v>
      </c>
      <c r="G1980" s="6" t="s">
        <v>79</v>
      </c>
      <c r="H1980" s="6" t="s">
        <v>17</v>
      </c>
      <c r="I1980" s="8">
        <v>0.45</v>
      </c>
      <c r="J1980" s="9">
        <v>7500</v>
      </c>
      <c r="K1980" s="10">
        <f t="shared" si="14"/>
        <v>3375</v>
      </c>
      <c r="L1980" s="10">
        <f t="shared" si="15"/>
        <v>1181.25</v>
      </c>
      <c r="M1980" s="11">
        <v>0.35</v>
      </c>
      <c r="O1980" s="16"/>
      <c r="P1980" s="14"/>
      <c r="Q1980" s="12"/>
      <c r="R1980" s="13"/>
    </row>
    <row r="1981" spans="1:18" ht="15.75" customHeight="1" x14ac:dyDescent="0.35">
      <c r="A1981" s="1"/>
      <c r="B1981" s="6" t="s">
        <v>23</v>
      </c>
      <c r="C1981" s="6">
        <v>1197831</v>
      </c>
      <c r="D1981" s="7">
        <v>44351</v>
      </c>
      <c r="E1981" s="6" t="s">
        <v>24</v>
      </c>
      <c r="F1981" s="6" t="s">
        <v>78</v>
      </c>
      <c r="G1981" s="6" t="s">
        <v>79</v>
      </c>
      <c r="H1981" s="6" t="s">
        <v>18</v>
      </c>
      <c r="I1981" s="8">
        <v>0.5</v>
      </c>
      <c r="J1981" s="9">
        <v>7500</v>
      </c>
      <c r="K1981" s="10">
        <f t="shared" si="14"/>
        <v>3750</v>
      </c>
      <c r="L1981" s="10">
        <f t="shared" si="15"/>
        <v>1312.5</v>
      </c>
      <c r="M1981" s="11">
        <v>0.35</v>
      </c>
      <c r="O1981" s="16"/>
      <c r="P1981" s="14"/>
      <c r="Q1981" s="12"/>
      <c r="R1981" s="13"/>
    </row>
    <row r="1982" spans="1:18" ht="15.75" customHeight="1" x14ac:dyDescent="0.35">
      <c r="A1982" s="1"/>
      <c r="B1982" s="6" t="s">
        <v>23</v>
      </c>
      <c r="C1982" s="6">
        <v>1197831</v>
      </c>
      <c r="D1982" s="7">
        <v>44351</v>
      </c>
      <c r="E1982" s="6" t="s">
        <v>24</v>
      </c>
      <c r="F1982" s="6" t="s">
        <v>78</v>
      </c>
      <c r="G1982" s="6" t="s">
        <v>79</v>
      </c>
      <c r="H1982" s="6" t="s">
        <v>19</v>
      </c>
      <c r="I1982" s="8">
        <v>0.5</v>
      </c>
      <c r="J1982" s="9">
        <v>6000</v>
      </c>
      <c r="K1982" s="10">
        <f t="shared" si="14"/>
        <v>3000</v>
      </c>
      <c r="L1982" s="10">
        <f t="shared" si="15"/>
        <v>1050</v>
      </c>
      <c r="M1982" s="11">
        <v>0.35</v>
      </c>
      <c r="O1982" s="16"/>
      <c r="P1982" s="14"/>
      <c r="Q1982" s="12"/>
      <c r="R1982" s="13"/>
    </row>
    <row r="1983" spans="1:18" ht="15.75" customHeight="1" x14ac:dyDescent="0.35">
      <c r="A1983" s="1"/>
      <c r="B1983" s="6" t="s">
        <v>23</v>
      </c>
      <c r="C1983" s="6">
        <v>1197831</v>
      </c>
      <c r="D1983" s="7">
        <v>44351</v>
      </c>
      <c r="E1983" s="6" t="s">
        <v>24</v>
      </c>
      <c r="F1983" s="6" t="s">
        <v>78</v>
      </c>
      <c r="G1983" s="6" t="s">
        <v>79</v>
      </c>
      <c r="H1983" s="6" t="s">
        <v>20</v>
      </c>
      <c r="I1983" s="8">
        <v>0.5</v>
      </c>
      <c r="J1983" s="9">
        <v>5500</v>
      </c>
      <c r="K1983" s="10">
        <f t="shared" si="14"/>
        <v>2750</v>
      </c>
      <c r="L1983" s="10">
        <f t="shared" si="15"/>
        <v>1237.5</v>
      </c>
      <c r="M1983" s="11">
        <v>0.45</v>
      </c>
      <c r="O1983" s="16"/>
      <c r="P1983" s="14"/>
      <c r="Q1983" s="12"/>
      <c r="R1983" s="13"/>
    </row>
    <row r="1984" spans="1:18" ht="15.75" customHeight="1" x14ac:dyDescent="0.35">
      <c r="A1984" s="1"/>
      <c r="B1984" s="6" t="s">
        <v>23</v>
      </c>
      <c r="C1984" s="6">
        <v>1197831</v>
      </c>
      <c r="D1984" s="7">
        <v>44351</v>
      </c>
      <c r="E1984" s="6" t="s">
        <v>24</v>
      </c>
      <c r="F1984" s="6" t="s">
        <v>78</v>
      </c>
      <c r="G1984" s="6" t="s">
        <v>79</v>
      </c>
      <c r="H1984" s="6" t="s">
        <v>21</v>
      </c>
      <c r="I1984" s="8">
        <v>0.55000000000000004</v>
      </c>
      <c r="J1984" s="9">
        <v>4500</v>
      </c>
      <c r="K1984" s="10">
        <f t="shared" si="14"/>
        <v>2475</v>
      </c>
      <c r="L1984" s="10">
        <f t="shared" si="15"/>
        <v>742.5</v>
      </c>
      <c r="M1984" s="11">
        <v>0.3</v>
      </c>
      <c r="O1984" s="16"/>
      <c r="P1984" s="14"/>
      <c r="Q1984" s="12"/>
      <c r="R1984" s="13"/>
    </row>
    <row r="1985" spans="1:18" ht="15.75" customHeight="1" x14ac:dyDescent="0.35">
      <c r="A1985" s="1"/>
      <c r="B1985" s="6" t="s">
        <v>23</v>
      </c>
      <c r="C1985" s="6">
        <v>1197831</v>
      </c>
      <c r="D1985" s="7">
        <v>44351</v>
      </c>
      <c r="E1985" s="6" t="s">
        <v>24</v>
      </c>
      <c r="F1985" s="6" t="s">
        <v>78</v>
      </c>
      <c r="G1985" s="6" t="s">
        <v>79</v>
      </c>
      <c r="H1985" s="6" t="s">
        <v>22</v>
      </c>
      <c r="I1985" s="8">
        <v>0.60000000000000009</v>
      </c>
      <c r="J1985" s="9">
        <v>8250</v>
      </c>
      <c r="K1985" s="10">
        <f t="shared" si="14"/>
        <v>4950.0000000000009</v>
      </c>
      <c r="L1985" s="10">
        <f t="shared" si="15"/>
        <v>2475.0000000000005</v>
      </c>
      <c r="M1985" s="11">
        <v>0.5</v>
      </c>
      <c r="O1985" s="16"/>
      <c r="P1985" s="14"/>
      <c r="Q1985" s="12"/>
      <c r="R1985" s="13"/>
    </row>
    <row r="1986" spans="1:18" ht="15.75" customHeight="1" x14ac:dyDescent="0.35">
      <c r="A1986" s="1"/>
      <c r="B1986" s="6" t="s">
        <v>23</v>
      </c>
      <c r="C1986" s="6">
        <v>1197831</v>
      </c>
      <c r="D1986" s="7">
        <v>44383</v>
      </c>
      <c r="E1986" s="6" t="s">
        <v>24</v>
      </c>
      <c r="F1986" s="6" t="s">
        <v>78</v>
      </c>
      <c r="G1986" s="6" t="s">
        <v>79</v>
      </c>
      <c r="H1986" s="6" t="s">
        <v>17</v>
      </c>
      <c r="I1986" s="8">
        <v>0.5</v>
      </c>
      <c r="J1986" s="9">
        <v>7750</v>
      </c>
      <c r="K1986" s="10">
        <f t="shared" si="14"/>
        <v>3875</v>
      </c>
      <c r="L1986" s="10">
        <f t="shared" si="15"/>
        <v>1549.9999999999998</v>
      </c>
      <c r="M1986" s="11">
        <v>0.39999999999999997</v>
      </c>
      <c r="O1986" s="16"/>
      <c r="P1986" s="14"/>
      <c r="Q1986" s="12"/>
      <c r="R1986" s="13"/>
    </row>
    <row r="1987" spans="1:18" ht="15.75" customHeight="1" x14ac:dyDescent="0.35">
      <c r="A1987" s="1"/>
      <c r="B1987" s="6" t="s">
        <v>23</v>
      </c>
      <c r="C1987" s="6">
        <v>1197831</v>
      </c>
      <c r="D1987" s="7">
        <v>44383</v>
      </c>
      <c r="E1987" s="6" t="s">
        <v>24</v>
      </c>
      <c r="F1987" s="6" t="s">
        <v>78</v>
      </c>
      <c r="G1987" s="6" t="s">
        <v>79</v>
      </c>
      <c r="H1987" s="6" t="s">
        <v>18</v>
      </c>
      <c r="I1987" s="8">
        <v>0.55000000000000004</v>
      </c>
      <c r="J1987" s="9">
        <v>7750</v>
      </c>
      <c r="K1987" s="10">
        <f t="shared" si="14"/>
        <v>4262.5</v>
      </c>
      <c r="L1987" s="10">
        <f t="shared" si="15"/>
        <v>1704.9999999999998</v>
      </c>
      <c r="M1987" s="11">
        <v>0.39999999999999997</v>
      </c>
      <c r="O1987" s="16"/>
      <c r="P1987" s="14"/>
      <c r="Q1987" s="12"/>
      <c r="R1987" s="13"/>
    </row>
    <row r="1988" spans="1:18" ht="15.75" customHeight="1" x14ac:dyDescent="0.35">
      <c r="A1988" s="1"/>
      <c r="B1988" s="6" t="s">
        <v>23</v>
      </c>
      <c r="C1988" s="6">
        <v>1197831</v>
      </c>
      <c r="D1988" s="7">
        <v>44383</v>
      </c>
      <c r="E1988" s="6" t="s">
        <v>24</v>
      </c>
      <c r="F1988" s="6" t="s">
        <v>78</v>
      </c>
      <c r="G1988" s="6" t="s">
        <v>79</v>
      </c>
      <c r="H1988" s="6" t="s">
        <v>19</v>
      </c>
      <c r="I1988" s="8">
        <v>0.5</v>
      </c>
      <c r="J1988" s="9">
        <v>9250</v>
      </c>
      <c r="K1988" s="10">
        <f t="shared" si="14"/>
        <v>4625</v>
      </c>
      <c r="L1988" s="10">
        <f t="shared" si="15"/>
        <v>1849.9999999999998</v>
      </c>
      <c r="M1988" s="11">
        <v>0.39999999999999997</v>
      </c>
      <c r="O1988" s="16"/>
      <c r="P1988" s="14"/>
      <c r="Q1988" s="12"/>
      <c r="R1988" s="13"/>
    </row>
    <row r="1989" spans="1:18" ht="15.75" customHeight="1" x14ac:dyDescent="0.35">
      <c r="A1989" s="1"/>
      <c r="B1989" s="6" t="s">
        <v>23</v>
      </c>
      <c r="C1989" s="6">
        <v>1197831</v>
      </c>
      <c r="D1989" s="7">
        <v>44383</v>
      </c>
      <c r="E1989" s="6" t="s">
        <v>24</v>
      </c>
      <c r="F1989" s="6" t="s">
        <v>78</v>
      </c>
      <c r="G1989" s="6" t="s">
        <v>79</v>
      </c>
      <c r="H1989" s="6" t="s">
        <v>20</v>
      </c>
      <c r="I1989" s="8">
        <v>0.5</v>
      </c>
      <c r="J1989" s="9">
        <v>5250</v>
      </c>
      <c r="K1989" s="10">
        <f t="shared" si="14"/>
        <v>2625</v>
      </c>
      <c r="L1989" s="10">
        <f t="shared" si="15"/>
        <v>1312.5</v>
      </c>
      <c r="M1989" s="11">
        <v>0.5</v>
      </c>
      <c r="O1989" s="16"/>
      <c r="P1989" s="14"/>
      <c r="Q1989" s="12"/>
      <c r="R1989" s="13"/>
    </row>
    <row r="1990" spans="1:18" ht="15.75" customHeight="1" x14ac:dyDescent="0.35">
      <c r="A1990" s="1"/>
      <c r="B1990" s="6" t="s">
        <v>23</v>
      </c>
      <c r="C1990" s="6">
        <v>1197831</v>
      </c>
      <c r="D1990" s="7">
        <v>44383</v>
      </c>
      <c r="E1990" s="6" t="s">
        <v>24</v>
      </c>
      <c r="F1990" s="6" t="s">
        <v>78</v>
      </c>
      <c r="G1990" s="6" t="s">
        <v>79</v>
      </c>
      <c r="H1990" s="6" t="s">
        <v>21</v>
      </c>
      <c r="I1990" s="8">
        <v>0.55000000000000004</v>
      </c>
      <c r="J1990" s="9">
        <v>5250</v>
      </c>
      <c r="K1990" s="10">
        <f t="shared" si="14"/>
        <v>2887.5000000000005</v>
      </c>
      <c r="L1990" s="10">
        <f t="shared" si="15"/>
        <v>1010.6250000000001</v>
      </c>
      <c r="M1990" s="11">
        <v>0.35</v>
      </c>
      <c r="O1990" s="16"/>
      <c r="P1990" s="14"/>
      <c r="Q1990" s="12"/>
      <c r="R1990" s="13"/>
    </row>
    <row r="1991" spans="1:18" ht="15.75" customHeight="1" x14ac:dyDescent="0.35">
      <c r="A1991" s="1"/>
      <c r="B1991" s="6" t="s">
        <v>23</v>
      </c>
      <c r="C1991" s="6">
        <v>1197831</v>
      </c>
      <c r="D1991" s="7">
        <v>44383</v>
      </c>
      <c r="E1991" s="6" t="s">
        <v>24</v>
      </c>
      <c r="F1991" s="6" t="s">
        <v>78</v>
      </c>
      <c r="G1991" s="6" t="s">
        <v>79</v>
      </c>
      <c r="H1991" s="6" t="s">
        <v>22</v>
      </c>
      <c r="I1991" s="8">
        <v>0.65</v>
      </c>
      <c r="J1991" s="9">
        <v>8000</v>
      </c>
      <c r="K1991" s="10">
        <f t="shared" si="14"/>
        <v>5200</v>
      </c>
      <c r="L1991" s="10">
        <f t="shared" si="15"/>
        <v>2860.0000000000005</v>
      </c>
      <c r="M1991" s="11">
        <v>0.55000000000000004</v>
      </c>
      <c r="O1991" s="16"/>
      <c r="P1991" s="14"/>
      <c r="Q1991" s="12"/>
      <c r="R1991" s="13"/>
    </row>
    <row r="1992" spans="1:18" ht="15.75" customHeight="1" x14ac:dyDescent="0.35">
      <c r="A1992" s="1"/>
      <c r="B1992" s="6" t="s">
        <v>23</v>
      </c>
      <c r="C1992" s="6">
        <v>1197831</v>
      </c>
      <c r="D1992" s="7">
        <v>44416</v>
      </c>
      <c r="E1992" s="6" t="s">
        <v>24</v>
      </c>
      <c r="F1992" s="6" t="s">
        <v>78</v>
      </c>
      <c r="G1992" s="6" t="s">
        <v>79</v>
      </c>
      <c r="H1992" s="6" t="s">
        <v>17</v>
      </c>
      <c r="I1992" s="8">
        <v>0.5</v>
      </c>
      <c r="J1992" s="9">
        <v>7500</v>
      </c>
      <c r="K1992" s="10">
        <f t="shared" si="14"/>
        <v>3750</v>
      </c>
      <c r="L1992" s="10">
        <f t="shared" si="15"/>
        <v>1499.9999999999998</v>
      </c>
      <c r="M1992" s="11">
        <v>0.39999999999999997</v>
      </c>
      <c r="O1992" s="16"/>
      <c r="P1992" s="14"/>
      <c r="Q1992" s="12"/>
      <c r="R1992" s="13"/>
    </row>
    <row r="1993" spans="1:18" ht="15.75" customHeight="1" x14ac:dyDescent="0.35">
      <c r="A1993" s="1"/>
      <c r="B1993" s="6" t="s">
        <v>23</v>
      </c>
      <c r="C1993" s="6">
        <v>1197831</v>
      </c>
      <c r="D1993" s="7">
        <v>44416</v>
      </c>
      <c r="E1993" s="6" t="s">
        <v>24</v>
      </c>
      <c r="F1993" s="6" t="s">
        <v>78</v>
      </c>
      <c r="G1993" s="6" t="s">
        <v>79</v>
      </c>
      <c r="H1993" s="6" t="s">
        <v>18</v>
      </c>
      <c r="I1993" s="8">
        <v>0.55000000000000004</v>
      </c>
      <c r="J1993" s="9">
        <v>7500</v>
      </c>
      <c r="K1993" s="10">
        <f t="shared" si="14"/>
        <v>4125</v>
      </c>
      <c r="L1993" s="10">
        <f t="shared" si="15"/>
        <v>1649.9999999999998</v>
      </c>
      <c r="M1993" s="11">
        <v>0.39999999999999997</v>
      </c>
      <c r="O1993" s="16"/>
      <c r="P1993" s="14"/>
      <c r="Q1993" s="12"/>
      <c r="R1993" s="13"/>
    </row>
    <row r="1994" spans="1:18" ht="15.75" customHeight="1" x14ac:dyDescent="0.35">
      <c r="A1994" s="1"/>
      <c r="B1994" s="6" t="s">
        <v>23</v>
      </c>
      <c r="C1994" s="6">
        <v>1197831</v>
      </c>
      <c r="D1994" s="7">
        <v>44416</v>
      </c>
      <c r="E1994" s="6" t="s">
        <v>24</v>
      </c>
      <c r="F1994" s="6" t="s">
        <v>78</v>
      </c>
      <c r="G1994" s="6" t="s">
        <v>79</v>
      </c>
      <c r="H1994" s="6" t="s">
        <v>19</v>
      </c>
      <c r="I1994" s="8">
        <v>0.5</v>
      </c>
      <c r="J1994" s="9">
        <v>9250</v>
      </c>
      <c r="K1994" s="10">
        <f t="shared" si="14"/>
        <v>4625</v>
      </c>
      <c r="L1994" s="10">
        <f t="shared" si="15"/>
        <v>1849.9999999999998</v>
      </c>
      <c r="M1994" s="11">
        <v>0.39999999999999997</v>
      </c>
      <c r="O1994" s="16"/>
      <c r="P1994" s="14"/>
      <c r="Q1994" s="12"/>
      <c r="R1994" s="13"/>
    </row>
    <row r="1995" spans="1:18" ht="15.75" customHeight="1" x14ac:dyDescent="0.35">
      <c r="A1995" s="1"/>
      <c r="B1995" s="6" t="s">
        <v>23</v>
      </c>
      <c r="C1995" s="6">
        <v>1197831</v>
      </c>
      <c r="D1995" s="7">
        <v>44416</v>
      </c>
      <c r="E1995" s="6" t="s">
        <v>24</v>
      </c>
      <c r="F1995" s="6" t="s">
        <v>78</v>
      </c>
      <c r="G1995" s="6" t="s">
        <v>79</v>
      </c>
      <c r="H1995" s="6" t="s">
        <v>20</v>
      </c>
      <c r="I1995" s="8">
        <v>0.5</v>
      </c>
      <c r="J1995" s="9">
        <v>4750</v>
      </c>
      <c r="K1995" s="10">
        <f t="shared" si="14"/>
        <v>2375</v>
      </c>
      <c r="L1995" s="10">
        <f t="shared" si="15"/>
        <v>1187.5</v>
      </c>
      <c r="M1995" s="11">
        <v>0.5</v>
      </c>
      <c r="O1995" s="16"/>
      <c r="P1995" s="14"/>
      <c r="Q1995" s="12"/>
      <c r="R1995" s="13"/>
    </row>
    <row r="1996" spans="1:18" ht="15.75" customHeight="1" x14ac:dyDescent="0.35">
      <c r="A1996" s="1"/>
      <c r="B1996" s="6" t="s">
        <v>23</v>
      </c>
      <c r="C1996" s="6">
        <v>1197831</v>
      </c>
      <c r="D1996" s="7">
        <v>44416</v>
      </c>
      <c r="E1996" s="6" t="s">
        <v>24</v>
      </c>
      <c r="F1996" s="6" t="s">
        <v>78</v>
      </c>
      <c r="G1996" s="6" t="s">
        <v>79</v>
      </c>
      <c r="H1996" s="6" t="s">
        <v>21</v>
      </c>
      <c r="I1996" s="8">
        <v>0.55000000000000004</v>
      </c>
      <c r="J1996" s="9">
        <v>4750</v>
      </c>
      <c r="K1996" s="10">
        <f t="shared" si="14"/>
        <v>2612.5</v>
      </c>
      <c r="L1996" s="10">
        <f t="shared" si="15"/>
        <v>914.37499999999989</v>
      </c>
      <c r="M1996" s="11">
        <v>0.35</v>
      </c>
      <c r="O1996" s="16"/>
      <c r="P1996" s="14"/>
      <c r="Q1996" s="12"/>
      <c r="R1996" s="13"/>
    </row>
    <row r="1997" spans="1:18" ht="15.75" customHeight="1" x14ac:dyDescent="0.35">
      <c r="A1997" s="1"/>
      <c r="B1997" s="6" t="s">
        <v>23</v>
      </c>
      <c r="C1997" s="6">
        <v>1197831</v>
      </c>
      <c r="D1997" s="7">
        <v>44416</v>
      </c>
      <c r="E1997" s="6" t="s">
        <v>24</v>
      </c>
      <c r="F1997" s="6" t="s">
        <v>78</v>
      </c>
      <c r="G1997" s="6" t="s">
        <v>79</v>
      </c>
      <c r="H1997" s="6" t="s">
        <v>22</v>
      </c>
      <c r="I1997" s="8">
        <v>0.6</v>
      </c>
      <c r="J1997" s="9">
        <v>7250</v>
      </c>
      <c r="K1997" s="10">
        <f t="shared" si="14"/>
        <v>4350</v>
      </c>
      <c r="L1997" s="10">
        <f t="shared" si="15"/>
        <v>2392.5</v>
      </c>
      <c r="M1997" s="11">
        <v>0.55000000000000004</v>
      </c>
      <c r="O1997" s="16"/>
      <c r="P1997" s="14"/>
      <c r="Q1997" s="12"/>
      <c r="R1997" s="13"/>
    </row>
    <row r="1998" spans="1:18" ht="15.75" customHeight="1" x14ac:dyDescent="0.35">
      <c r="A1998" s="1"/>
      <c r="B1998" s="6" t="s">
        <v>23</v>
      </c>
      <c r="C1998" s="6">
        <v>1197831</v>
      </c>
      <c r="D1998" s="7">
        <v>44444</v>
      </c>
      <c r="E1998" s="6" t="s">
        <v>24</v>
      </c>
      <c r="F1998" s="6" t="s">
        <v>78</v>
      </c>
      <c r="G1998" s="6" t="s">
        <v>79</v>
      </c>
      <c r="H1998" s="6" t="s">
        <v>17</v>
      </c>
      <c r="I1998" s="8">
        <v>0.55000000000000004</v>
      </c>
      <c r="J1998" s="9">
        <v>6750</v>
      </c>
      <c r="K1998" s="10">
        <f t="shared" si="14"/>
        <v>3712.5000000000005</v>
      </c>
      <c r="L1998" s="10">
        <f t="shared" si="15"/>
        <v>1485</v>
      </c>
      <c r="M1998" s="11">
        <v>0.39999999999999997</v>
      </c>
      <c r="O1998" s="16"/>
      <c r="P1998" s="14"/>
      <c r="Q1998" s="12"/>
      <c r="R1998" s="13"/>
    </row>
    <row r="1999" spans="1:18" ht="15.75" customHeight="1" x14ac:dyDescent="0.35">
      <c r="A1999" s="1"/>
      <c r="B1999" s="6" t="s">
        <v>23</v>
      </c>
      <c r="C1999" s="6">
        <v>1197831</v>
      </c>
      <c r="D1999" s="7">
        <v>44444</v>
      </c>
      <c r="E1999" s="6" t="s">
        <v>24</v>
      </c>
      <c r="F1999" s="6" t="s">
        <v>78</v>
      </c>
      <c r="G1999" s="6" t="s">
        <v>79</v>
      </c>
      <c r="H1999" s="6" t="s">
        <v>18</v>
      </c>
      <c r="I1999" s="8">
        <v>0.55000000000000004</v>
      </c>
      <c r="J1999" s="9">
        <v>6250</v>
      </c>
      <c r="K1999" s="10">
        <f t="shared" si="14"/>
        <v>3437.5000000000005</v>
      </c>
      <c r="L1999" s="10">
        <f t="shared" si="15"/>
        <v>1375</v>
      </c>
      <c r="M1999" s="11">
        <v>0.39999999999999997</v>
      </c>
      <c r="O1999" s="16"/>
      <c r="P1999" s="14"/>
      <c r="Q1999" s="12"/>
      <c r="R1999" s="13"/>
    </row>
    <row r="2000" spans="1:18" ht="15.75" customHeight="1" x14ac:dyDescent="0.35">
      <c r="A2000" s="1"/>
      <c r="B2000" s="6" t="s">
        <v>23</v>
      </c>
      <c r="C2000" s="6">
        <v>1197831</v>
      </c>
      <c r="D2000" s="7">
        <v>44444</v>
      </c>
      <c r="E2000" s="6" t="s">
        <v>24</v>
      </c>
      <c r="F2000" s="6" t="s">
        <v>78</v>
      </c>
      <c r="G2000" s="6" t="s">
        <v>79</v>
      </c>
      <c r="H2000" s="6" t="s">
        <v>19</v>
      </c>
      <c r="I2000" s="8">
        <v>0.6</v>
      </c>
      <c r="J2000" s="9">
        <v>6750</v>
      </c>
      <c r="K2000" s="10">
        <f t="shared" si="14"/>
        <v>4050</v>
      </c>
      <c r="L2000" s="10">
        <f t="shared" si="15"/>
        <v>1619.9999999999998</v>
      </c>
      <c r="M2000" s="11">
        <v>0.39999999999999997</v>
      </c>
      <c r="O2000" s="16"/>
      <c r="P2000" s="14"/>
      <c r="Q2000" s="12"/>
      <c r="R2000" s="13"/>
    </row>
    <row r="2001" spans="1:18" ht="15.75" customHeight="1" x14ac:dyDescent="0.35">
      <c r="A2001" s="1"/>
      <c r="B2001" s="6" t="s">
        <v>23</v>
      </c>
      <c r="C2001" s="6">
        <v>1197831</v>
      </c>
      <c r="D2001" s="7">
        <v>44444</v>
      </c>
      <c r="E2001" s="6" t="s">
        <v>24</v>
      </c>
      <c r="F2001" s="6" t="s">
        <v>78</v>
      </c>
      <c r="G2001" s="6" t="s">
        <v>79</v>
      </c>
      <c r="H2001" s="6" t="s">
        <v>20</v>
      </c>
      <c r="I2001" s="8">
        <v>0.6</v>
      </c>
      <c r="J2001" s="9">
        <v>4000</v>
      </c>
      <c r="K2001" s="10">
        <f t="shared" si="14"/>
        <v>2400</v>
      </c>
      <c r="L2001" s="10">
        <f t="shared" si="15"/>
        <v>1200</v>
      </c>
      <c r="M2001" s="11">
        <v>0.5</v>
      </c>
      <c r="O2001" s="16"/>
      <c r="P2001" s="14"/>
      <c r="Q2001" s="12"/>
      <c r="R2001" s="13"/>
    </row>
    <row r="2002" spans="1:18" ht="15.75" customHeight="1" x14ac:dyDescent="0.35">
      <c r="A2002" s="1"/>
      <c r="B2002" s="6" t="s">
        <v>23</v>
      </c>
      <c r="C2002" s="6">
        <v>1197831</v>
      </c>
      <c r="D2002" s="7">
        <v>44444</v>
      </c>
      <c r="E2002" s="6" t="s">
        <v>24</v>
      </c>
      <c r="F2002" s="6" t="s">
        <v>78</v>
      </c>
      <c r="G2002" s="6" t="s">
        <v>79</v>
      </c>
      <c r="H2002" s="6" t="s">
        <v>21</v>
      </c>
      <c r="I2002" s="8">
        <v>0.55000000000000004</v>
      </c>
      <c r="J2002" s="9">
        <v>4000</v>
      </c>
      <c r="K2002" s="10">
        <f t="shared" si="14"/>
        <v>2200</v>
      </c>
      <c r="L2002" s="10">
        <f t="shared" si="15"/>
        <v>770</v>
      </c>
      <c r="M2002" s="11">
        <v>0.35</v>
      </c>
      <c r="O2002" s="16"/>
      <c r="P2002" s="14"/>
      <c r="Q2002" s="12"/>
      <c r="R2002" s="13"/>
    </row>
    <row r="2003" spans="1:18" ht="15.75" customHeight="1" x14ac:dyDescent="0.35">
      <c r="A2003" s="1"/>
      <c r="B2003" s="6" t="s">
        <v>23</v>
      </c>
      <c r="C2003" s="6">
        <v>1197831</v>
      </c>
      <c r="D2003" s="7">
        <v>44444</v>
      </c>
      <c r="E2003" s="6" t="s">
        <v>24</v>
      </c>
      <c r="F2003" s="6" t="s">
        <v>78</v>
      </c>
      <c r="G2003" s="6" t="s">
        <v>79</v>
      </c>
      <c r="H2003" s="6" t="s">
        <v>22</v>
      </c>
      <c r="I2003" s="8">
        <v>0.5</v>
      </c>
      <c r="J2003" s="9">
        <v>6250</v>
      </c>
      <c r="K2003" s="10">
        <f t="shared" si="14"/>
        <v>3125</v>
      </c>
      <c r="L2003" s="10">
        <f t="shared" si="15"/>
        <v>1718.7500000000002</v>
      </c>
      <c r="M2003" s="11">
        <v>0.55000000000000004</v>
      </c>
      <c r="O2003" s="16"/>
      <c r="P2003" s="14"/>
      <c r="Q2003" s="12"/>
      <c r="R2003" s="13"/>
    </row>
    <row r="2004" spans="1:18" ht="15.75" customHeight="1" x14ac:dyDescent="0.35">
      <c r="A2004" s="1"/>
      <c r="B2004" s="6" t="s">
        <v>23</v>
      </c>
      <c r="C2004" s="6">
        <v>1197831</v>
      </c>
      <c r="D2004" s="7">
        <v>44473</v>
      </c>
      <c r="E2004" s="6" t="s">
        <v>24</v>
      </c>
      <c r="F2004" s="6" t="s">
        <v>78</v>
      </c>
      <c r="G2004" s="6" t="s">
        <v>79</v>
      </c>
      <c r="H2004" s="6" t="s">
        <v>17</v>
      </c>
      <c r="I2004" s="8">
        <v>0.4</v>
      </c>
      <c r="J2004" s="9">
        <v>5750</v>
      </c>
      <c r="K2004" s="10">
        <f t="shared" si="14"/>
        <v>2300</v>
      </c>
      <c r="L2004" s="10">
        <f t="shared" si="15"/>
        <v>919.99999999999989</v>
      </c>
      <c r="M2004" s="11">
        <v>0.39999999999999997</v>
      </c>
      <c r="O2004" s="16"/>
      <c r="P2004" s="14"/>
      <c r="Q2004" s="12"/>
      <c r="R2004" s="13"/>
    </row>
    <row r="2005" spans="1:18" ht="15.75" customHeight="1" x14ac:dyDescent="0.35">
      <c r="A2005" s="1"/>
      <c r="B2005" s="6" t="s">
        <v>23</v>
      </c>
      <c r="C2005" s="6">
        <v>1197831</v>
      </c>
      <c r="D2005" s="7">
        <v>44473</v>
      </c>
      <c r="E2005" s="6" t="s">
        <v>24</v>
      </c>
      <c r="F2005" s="6" t="s">
        <v>78</v>
      </c>
      <c r="G2005" s="6" t="s">
        <v>79</v>
      </c>
      <c r="H2005" s="6" t="s">
        <v>18</v>
      </c>
      <c r="I2005" s="8">
        <v>0.4</v>
      </c>
      <c r="J2005" s="9">
        <v>5750</v>
      </c>
      <c r="K2005" s="10">
        <f t="shared" si="14"/>
        <v>2300</v>
      </c>
      <c r="L2005" s="10">
        <f t="shared" si="15"/>
        <v>919.99999999999989</v>
      </c>
      <c r="M2005" s="11">
        <v>0.39999999999999997</v>
      </c>
      <c r="O2005" s="16"/>
      <c r="P2005" s="14"/>
      <c r="Q2005" s="12"/>
      <c r="R2005" s="13"/>
    </row>
    <row r="2006" spans="1:18" ht="15.75" customHeight="1" x14ac:dyDescent="0.35">
      <c r="A2006" s="1"/>
      <c r="B2006" s="6" t="s">
        <v>23</v>
      </c>
      <c r="C2006" s="6">
        <v>1197831</v>
      </c>
      <c r="D2006" s="7">
        <v>44473</v>
      </c>
      <c r="E2006" s="6" t="s">
        <v>24</v>
      </c>
      <c r="F2006" s="6" t="s">
        <v>78</v>
      </c>
      <c r="G2006" s="6" t="s">
        <v>79</v>
      </c>
      <c r="H2006" s="6" t="s">
        <v>19</v>
      </c>
      <c r="I2006" s="8">
        <v>0.45</v>
      </c>
      <c r="J2006" s="9">
        <v>5250</v>
      </c>
      <c r="K2006" s="10">
        <f t="shared" si="14"/>
        <v>2362.5</v>
      </c>
      <c r="L2006" s="10">
        <f t="shared" si="15"/>
        <v>944.99999999999989</v>
      </c>
      <c r="M2006" s="11">
        <v>0.39999999999999997</v>
      </c>
      <c r="O2006" s="16"/>
      <c r="P2006" s="14"/>
      <c r="Q2006" s="12"/>
      <c r="R2006" s="13"/>
    </row>
    <row r="2007" spans="1:18" ht="15.75" customHeight="1" x14ac:dyDescent="0.35">
      <c r="A2007" s="1"/>
      <c r="B2007" s="6" t="s">
        <v>23</v>
      </c>
      <c r="C2007" s="6">
        <v>1197831</v>
      </c>
      <c r="D2007" s="7">
        <v>44473</v>
      </c>
      <c r="E2007" s="6" t="s">
        <v>24</v>
      </c>
      <c r="F2007" s="6" t="s">
        <v>78</v>
      </c>
      <c r="G2007" s="6" t="s">
        <v>79</v>
      </c>
      <c r="H2007" s="6" t="s">
        <v>20</v>
      </c>
      <c r="I2007" s="8">
        <v>0.45</v>
      </c>
      <c r="J2007" s="9">
        <v>3750</v>
      </c>
      <c r="K2007" s="10">
        <f t="shared" si="14"/>
        <v>1687.5</v>
      </c>
      <c r="L2007" s="10">
        <f t="shared" si="15"/>
        <v>843.75</v>
      </c>
      <c r="M2007" s="11">
        <v>0.5</v>
      </c>
      <c r="O2007" s="16"/>
      <c r="P2007" s="14"/>
      <c r="Q2007" s="12"/>
      <c r="R2007" s="13"/>
    </row>
    <row r="2008" spans="1:18" ht="15.75" customHeight="1" x14ac:dyDescent="0.35">
      <c r="A2008" s="1"/>
      <c r="B2008" s="6" t="s">
        <v>23</v>
      </c>
      <c r="C2008" s="6">
        <v>1197831</v>
      </c>
      <c r="D2008" s="7">
        <v>44473</v>
      </c>
      <c r="E2008" s="6" t="s">
        <v>24</v>
      </c>
      <c r="F2008" s="6" t="s">
        <v>78</v>
      </c>
      <c r="G2008" s="6" t="s">
        <v>79</v>
      </c>
      <c r="H2008" s="6" t="s">
        <v>21</v>
      </c>
      <c r="I2008" s="8">
        <v>0.35000000000000003</v>
      </c>
      <c r="J2008" s="9">
        <v>3500</v>
      </c>
      <c r="K2008" s="10">
        <f t="shared" si="14"/>
        <v>1225.0000000000002</v>
      </c>
      <c r="L2008" s="10">
        <f t="shared" si="15"/>
        <v>428.75000000000006</v>
      </c>
      <c r="M2008" s="11">
        <v>0.35</v>
      </c>
      <c r="O2008" s="16"/>
      <c r="P2008" s="14"/>
      <c r="Q2008" s="12"/>
      <c r="R2008" s="13"/>
    </row>
    <row r="2009" spans="1:18" ht="15.75" customHeight="1" x14ac:dyDescent="0.35">
      <c r="A2009" s="1"/>
      <c r="B2009" s="6" t="s">
        <v>23</v>
      </c>
      <c r="C2009" s="6">
        <v>1197831</v>
      </c>
      <c r="D2009" s="7">
        <v>44473</v>
      </c>
      <c r="E2009" s="6" t="s">
        <v>24</v>
      </c>
      <c r="F2009" s="6" t="s">
        <v>78</v>
      </c>
      <c r="G2009" s="6" t="s">
        <v>79</v>
      </c>
      <c r="H2009" s="6" t="s">
        <v>22</v>
      </c>
      <c r="I2009" s="8">
        <v>0.45</v>
      </c>
      <c r="J2009" s="9">
        <v>5250</v>
      </c>
      <c r="K2009" s="10">
        <f t="shared" si="14"/>
        <v>2362.5</v>
      </c>
      <c r="L2009" s="10">
        <f t="shared" si="15"/>
        <v>1299.375</v>
      </c>
      <c r="M2009" s="11">
        <v>0.55000000000000004</v>
      </c>
      <c r="O2009" s="16"/>
      <c r="P2009" s="14"/>
      <c r="Q2009" s="12"/>
      <c r="R2009" s="13"/>
    </row>
    <row r="2010" spans="1:18" ht="15.75" customHeight="1" x14ac:dyDescent="0.35">
      <c r="A2010" s="1"/>
      <c r="B2010" s="6" t="s">
        <v>23</v>
      </c>
      <c r="C2010" s="6">
        <v>1197831</v>
      </c>
      <c r="D2010" s="7">
        <v>44505</v>
      </c>
      <c r="E2010" s="6" t="s">
        <v>24</v>
      </c>
      <c r="F2010" s="6" t="s">
        <v>78</v>
      </c>
      <c r="G2010" s="6" t="s">
        <v>79</v>
      </c>
      <c r="H2010" s="6" t="s">
        <v>17</v>
      </c>
      <c r="I2010" s="8">
        <v>0.35000000000000003</v>
      </c>
      <c r="J2010" s="9">
        <v>6750</v>
      </c>
      <c r="K2010" s="10">
        <f t="shared" si="14"/>
        <v>2362.5</v>
      </c>
      <c r="L2010" s="10">
        <f t="shared" si="15"/>
        <v>944.99999999999989</v>
      </c>
      <c r="M2010" s="11">
        <v>0.39999999999999997</v>
      </c>
      <c r="O2010" s="16"/>
      <c r="P2010" s="14"/>
      <c r="Q2010" s="12"/>
      <c r="R2010" s="13"/>
    </row>
    <row r="2011" spans="1:18" ht="15.75" customHeight="1" x14ac:dyDescent="0.35">
      <c r="A2011" s="1"/>
      <c r="B2011" s="6" t="s">
        <v>23</v>
      </c>
      <c r="C2011" s="6">
        <v>1197831</v>
      </c>
      <c r="D2011" s="7">
        <v>44505</v>
      </c>
      <c r="E2011" s="6" t="s">
        <v>24</v>
      </c>
      <c r="F2011" s="6" t="s">
        <v>78</v>
      </c>
      <c r="G2011" s="6" t="s">
        <v>79</v>
      </c>
      <c r="H2011" s="6" t="s">
        <v>18</v>
      </c>
      <c r="I2011" s="8">
        <v>0.35000000000000003</v>
      </c>
      <c r="J2011" s="9">
        <v>6750</v>
      </c>
      <c r="K2011" s="10">
        <f t="shared" si="14"/>
        <v>2362.5</v>
      </c>
      <c r="L2011" s="10">
        <f t="shared" si="15"/>
        <v>944.99999999999989</v>
      </c>
      <c r="M2011" s="11">
        <v>0.39999999999999997</v>
      </c>
      <c r="O2011" s="16"/>
      <c r="P2011" s="14"/>
      <c r="Q2011" s="12"/>
      <c r="R2011" s="13"/>
    </row>
    <row r="2012" spans="1:18" ht="15.75" customHeight="1" x14ac:dyDescent="0.35">
      <c r="A2012" s="1"/>
      <c r="B2012" s="6" t="s">
        <v>23</v>
      </c>
      <c r="C2012" s="6">
        <v>1197831</v>
      </c>
      <c r="D2012" s="7">
        <v>44505</v>
      </c>
      <c r="E2012" s="6" t="s">
        <v>24</v>
      </c>
      <c r="F2012" s="6" t="s">
        <v>78</v>
      </c>
      <c r="G2012" s="6" t="s">
        <v>79</v>
      </c>
      <c r="H2012" s="6" t="s">
        <v>19</v>
      </c>
      <c r="I2012" s="8">
        <v>0.6</v>
      </c>
      <c r="J2012" s="9">
        <v>6000</v>
      </c>
      <c r="K2012" s="10">
        <f t="shared" si="14"/>
        <v>3600</v>
      </c>
      <c r="L2012" s="10">
        <f t="shared" si="15"/>
        <v>1439.9999999999998</v>
      </c>
      <c r="M2012" s="11">
        <v>0.39999999999999997</v>
      </c>
      <c r="O2012" s="16"/>
      <c r="P2012" s="14"/>
      <c r="Q2012" s="12"/>
      <c r="R2012" s="13"/>
    </row>
    <row r="2013" spans="1:18" ht="15.75" customHeight="1" x14ac:dyDescent="0.35">
      <c r="A2013" s="1"/>
      <c r="B2013" s="6" t="s">
        <v>23</v>
      </c>
      <c r="C2013" s="6">
        <v>1197831</v>
      </c>
      <c r="D2013" s="7">
        <v>44505</v>
      </c>
      <c r="E2013" s="6" t="s">
        <v>24</v>
      </c>
      <c r="F2013" s="6" t="s">
        <v>78</v>
      </c>
      <c r="G2013" s="6" t="s">
        <v>79</v>
      </c>
      <c r="H2013" s="6" t="s">
        <v>20</v>
      </c>
      <c r="I2013" s="8">
        <v>0.6</v>
      </c>
      <c r="J2013" s="9">
        <v>4500</v>
      </c>
      <c r="K2013" s="10">
        <f t="shared" si="14"/>
        <v>2700</v>
      </c>
      <c r="L2013" s="10">
        <f t="shared" si="15"/>
        <v>1350</v>
      </c>
      <c r="M2013" s="11">
        <v>0.5</v>
      </c>
      <c r="O2013" s="16"/>
      <c r="P2013" s="14"/>
      <c r="Q2013" s="12"/>
      <c r="R2013" s="13"/>
    </row>
    <row r="2014" spans="1:18" ht="15.75" customHeight="1" x14ac:dyDescent="0.35">
      <c r="A2014" s="1"/>
      <c r="B2014" s="6" t="s">
        <v>23</v>
      </c>
      <c r="C2014" s="6">
        <v>1197831</v>
      </c>
      <c r="D2014" s="7">
        <v>44505</v>
      </c>
      <c r="E2014" s="6" t="s">
        <v>24</v>
      </c>
      <c r="F2014" s="6" t="s">
        <v>78</v>
      </c>
      <c r="G2014" s="6" t="s">
        <v>79</v>
      </c>
      <c r="H2014" s="6" t="s">
        <v>21</v>
      </c>
      <c r="I2014" s="8">
        <v>0.54999999999999993</v>
      </c>
      <c r="J2014" s="9">
        <v>4250</v>
      </c>
      <c r="K2014" s="10">
        <f t="shared" si="14"/>
        <v>2337.4999999999995</v>
      </c>
      <c r="L2014" s="10">
        <f t="shared" si="15"/>
        <v>818.12499999999977</v>
      </c>
      <c r="M2014" s="11">
        <v>0.35</v>
      </c>
      <c r="O2014" s="16"/>
      <c r="P2014" s="14"/>
      <c r="Q2014" s="12"/>
      <c r="R2014" s="13"/>
    </row>
    <row r="2015" spans="1:18" ht="15.75" customHeight="1" x14ac:dyDescent="0.35">
      <c r="A2015" s="1"/>
      <c r="B2015" s="6" t="s">
        <v>23</v>
      </c>
      <c r="C2015" s="6">
        <v>1197831</v>
      </c>
      <c r="D2015" s="7">
        <v>44505</v>
      </c>
      <c r="E2015" s="6" t="s">
        <v>24</v>
      </c>
      <c r="F2015" s="6" t="s">
        <v>78</v>
      </c>
      <c r="G2015" s="6" t="s">
        <v>79</v>
      </c>
      <c r="H2015" s="6" t="s">
        <v>22</v>
      </c>
      <c r="I2015" s="8">
        <v>0.65</v>
      </c>
      <c r="J2015" s="9">
        <v>6250</v>
      </c>
      <c r="K2015" s="10">
        <f t="shared" si="14"/>
        <v>4062.5</v>
      </c>
      <c r="L2015" s="10">
        <f t="shared" si="15"/>
        <v>2234.375</v>
      </c>
      <c r="M2015" s="11">
        <v>0.55000000000000004</v>
      </c>
      <c r="O2015" s="16"/>
      <c r="P2015" s="14"/>
      <c r="Q2015" s="12"/>
      <c r="R2015" s="13"/>
    </row>
    <row r="2016" spans="1:18" ht="15.75" customHeight="1" x14ac:dyDescent="0.35">
      <c r="A2016" s="1"/>
      <c r="B2016" s="6" t="s">
        <v>23</v>
      </c>
      <c r="C2016" s="6">
        <v>1197831</v>
      </c>
      <c r="D2016" s="7">
        <v>44534</v>
      </c>
      <c r="E2016" s="6" t="s">
        <v>24</v>
      </c>
      <c r="F2016" s="6" t="s">
        <v>78</v>
      </c>
      <c r="G2016" s="6" t="s">
        <v>79</v>
      </c>
      <c r="H2016" s="6" t="s">
        <v>17</v>
      </c>
      <c r="I2016" s="8">
        <v>0.54999999999999993</v>
      </c>
      <c r="J2016" s="9">
        <v>7750</v>
      </c>
      <c r="K2016" s="10">
        <f t="shared" si="14"/>
        <v>4262.4999999999991</v>
      </c>
      <c r="L2016" s="10">
        <f t="shared" si="15"/>
        <v>1704.9999999999995</v>
      </c>
      <c r="M2016" s="11">
        <v>0.39999999999999997</v>
      </c>
      <c r="O2016" s="16"/>
      <c r="P2016" s="14"/>
      <c r="Q2016" s="12"/>
      <c r="R2016" s="13"/>
    </row>
    <row r="2017" spans="1:18" ht="15.75" customHeight="1" x14ac:dyDescent="0.35">
      <c r="A2017" s="1"/>
      <c r="B2017" s="6" t="s">
        <v>23</v>
      </c>
      <c r="C2017" s="6">
        <v>1197831</v>
      </c>
      <c r="D2017" s="7">
        <v>44534</v>
      </c>
      <c r="E2017" s="6" t="s">
        <v>24</v>
      </c>
      <c r="F2017" s="6" t="s">
        <v>78</v>
      </c>
      <c r="G2017" s="6" t="s">
        <v>79</v>
      </c>
      <c r="H2017" s="6" t="s">
        <v>18</v>
      </c>
      <c r="I2017" s="8">
        <v>0.54999999999999993</v>
      </c>
      <c r="J2017" s="9">
        <v>7750</v>
      </c>
      <c r="K2017" s="10">
        <f t="shared" si="14"/>
        <v>4262.4999999999991</v>
      </c>
      <c r="L2017" s="10">
        <f t="shared" si="15"/>
        <v>1704.9999999999995</v>
      </c>
      <c r="M2017" s="11">
        <v>0.39999999999999997</v>
      </c>
      <c r="O2017" s="16"/>
      <c r="P2017" s="14"/>
      <c r="Q2017" s="12"/>
      <c r="R2017" s="13"/>
    </row>
    <row r="2018" spans="1:18" ht="15.75" customHeight="1" x14ac:dyDescent="0.35">
      <c r="A2018" s="1"/>
      <c r="B2018" s="6" t="s">
        <v>23</v>
      </c>
      <c r="C2018" s="6">
        <v>1197831</v>
      </c>
      <c r="D2018" s="7">
        <v>44534</v>
      </c>
      <c r="E2018" s="6" t="s">
        <v>24</v>
      </c>
      <c r="F2018" s="6" t="s">
        <v>78</v>
      </c>
      <c r="G2018" s="6" t="s">
        <v>79</v>
      </c>
      <c r="H2018" s="6" t="s">
        <v>19</v>
      </c>
      <c r="I2018" s="8">
        <v>0.6</v>
      </c>
      <c r="J2018" s="9">
        <v>6750</v>
      </c>
      <c r="K2018" s="10">
        <f t="shared" si="14"/>
        <v>4050</v>
      </c>
      <c r="L2018" s="10">
        <f t="shared" si="15"/>
        <v>1619.9999999999998</v>
      </c>
      <c r="M2018" s="11">
        <v>0.39999999999999997</v>
      </c>
      <c r="O2018" s="16"/>
      <c r="P2018" s="14"/>
      <c r="Q2018" s="12"/>
      <c r="R2018" s="13"/>
    </row>
    <row r="2019" spans="1:18" ht="15.75" customHeight="1" x14ac:dyDescent="0.35">
      <c r="A2019" s="1"/>
      <c r="B2019" s="6" t="s">
        <v>23</v>
      </c>
      <c r="C2019" s="6">
        <v>1197831</v>
      </c>
      <c r="D2019" s="7">
        <v>44534</v>
      </c>
      <c r="E2019" s="6" t="s">
        <v>24</v>
      </c>
      <c r="F2019" s="6" t="s">
        <v>78</v>
      </c>
      <c r="G2019" s="6" t="s">
        <v>79</v>
      </c>
      <c r="H2019" s="6" t="s">
        <v>20</v>
      </c>
      <c r="I2019" s="8">
        <v>0.6</v>
      </c>
      <c r="J2019" s="9">
        <v>5250</v>
      </c>
      <c r="K2019" s="10">
        <f t="shared" si="14"/>
        <v>3150</v>
      </c>
      <c r="L2019" s="10">
        <f t="shared" si="15"/>
        <v>1575</v>
      </c>
      <c r="M2019" s="11">
        <v>0.5</v>
      </c>
      <c r="O2019" s="16"/>
      <c r="P2019" s="14"/>
      <c r="Q2019" s="12"/>
      <c r="R2019" s="13"/>
    </row>
    <row r="2020" spans="1:18" ht="15.75" customHeight="1" x14ac:dyDescent="0.35">
      <c r="A2020" s="1"/>
      <c r="B2020" s="6" t="s">
        <v>23</v>
      </c>
      <c r="C2020" s="6">
        <v>1197831</v>
      </c>
      <c r="D2020" s="7">
        <v>44534</v>
      </c>
      <c r="E2020" s="6" t="s">
        <v>24</v>
      </c>
      <c r="F2020" s="6" t="s">
        <v>78</v>
      </c>
      <c r="G2020" s="6" t="s">
        <v>79</v>
      </c>
      <c r="H2020" s="6" t="s">
        <v>21</v>
      </c>
      <c r="I2020" s="8">
        <v>0.54999999999999993</v>
      </c>
      <c r="J2020" s="9">
        <v>4750</v>
      </c>
      <c r="K2020" s="10">
        <f t="shared" si="14"/>
        <v>2612.4999999999995</v>
      </c>
      <c r="L2020" s="10">
        <f t="shared" si="15"/>
        <v>914.37499999999977</v>
      </c>
      <c r="M2020" s="11">
        <v>0.35</v>
      </c>
      <c r="O2020" s="16"/>
      <c r="P2020" s="14"/>
      <c r="Q2020" s="12"/>
      <c r="R2020" s="13"/>
    </row>
    <row r="2021" spans="1:18" ht="15.75" customHeight="1" x14ac:dyDescent="0.35">
      <c r="A2021" s="1"/>
      <c r="B2021" s="6" t="s">
        <v>23</v>
      </c>
      <c r="C2021" s="6">
        <v>1197831</v>
      </c>
      <c r="D2021" s="7">
        <v>44534</v>
      </c>
      <c r="E2021" s="6" t="s">
        <v>24</v>
      </c>
      <c r="F2021" s="6" t="s">
        <v>78</v>
      </c>
      <c r="G2021" s="6" t="s">
        <v>79</v>
      </c>
      <c r="H2021" s="6" t="s">
        <v>22</v>
      </c>
      <c r="I2021" s="8">
        <v>0.65</v>
      </c>
      <c r="J2021" s="9">
        <v>7250</v>
      </c>
      <c r="K2021" s="10">
        <f t="shared" si="14"/>
        <v>4712.5</v>
      </c>
      <c r="L2021" s="10">
        <f t="shared" si="15"/>
        <v>2591.875</v>
      </c>
      <c r="M2021" s="11">
        <v>0.55000000000000004</v>
      </c>
      <c r="O2021" s="16"/>
      <c r="P2021" s="14"/>
      <c r="Q2021" s="12"/>
      <c r="R2021" s="13"/>
    </row>
    <row r="2022" spans="1:18" ht="15.75" customHeight="1" x14ac:dyDescent="0.35">
      <c r="A2022" s="1" t="s">
        <v>39</v>
      </c>
      <c r="B2022" s="6" t="s">
        <v>27</v>
      </c>
      <c r="C2022" s="6">
        <v>1128299</v>
      </c>
      <c r="D2022" s="7">
        <v>44219</v>
      </c>
      <c r="E2022" s="6" t="s">
        <v>28</v>
      </c>
      <c r="F2022" s="6" t="s">
        <v>80</v>
      </c>
      <c r="G2022" s="6" t="s">
        <v>81</v>
      </c>
      <c r="H2022" s="6" t="s">
        <v>17</v>
      </c>
      <c r="I2022" s="8">
        <v>0.29999999999999993</v>
      </c>
      <c r="J2022" s="9">
        <v>4250</v>
      </c>
      <c r="K2022" s="10">
        <f t="shared" si="14"/>
        <v>1274.9999999999998</v>
      </c>
      <c r="L2022" s="10">
        <f t="shared" si="15"/>
        <v>446.24999999999989</v>
      </c>
      <c r="M2022" s="11">
        <v>0.35</v>
      </c>
      <c r="O2022" s="16"/>
      <c r="P2022" s="14"/>
      <c r="Q2022" s="12"/>
      <c r="R2022" s="13"/>
    </row>
    <row r="2023" spans="1:18" ht="15.75" customHeight="1" x14ac:dyDescent="0.35">
      <c r="A2023" s="1"/>
      <c r="B2023" s="6" t="s">
        <v>27</v>
      </c>
      <c r="C2023" s="6">
        <v>1128299</v>
      </c>
      <c r="D2023" s="7">
        <v>44219</v>
      </c>
      <c r="E2023" s="6" t="s">
        <v>28</v>
      </c>
      <c r="F2023" s="6" t="s">
        <v>80</v>
      </c>
      <c r="G2023" s="6" t="s">
        <v>81</v>
      </c>
      <c r="H2023" s="6" t="s">
        <v>18</v>
      </c>
      <c r="I2023" s="8">
        <v>0.4</v>
      </c>
      <c r="J2023" s="9">
        <v>4250</v>
      </c>
      <c r="K2023" s="10">
        <f t="shared" si="14"/>
        <v>1700</v>
      </c>
      <c r="L2023" s="10">
        <f t="shared" si="15"/>
        <v>680</v>
      </c>
      <c r="M2023" s="11">
        <v>0.4</v>
      </c>
      <c r="O2023" s="16"/>
      <c r="P2023" s="14"/>
      <c r="Q2023" s="12"/>
      <c r="R2023" s="13"/>
    </row>
    <row r="2024" spans="1:18" ht="15.75" customHeight="1" x14ac:dyDescent="0.35">
      <c r="A2024" s="1"/>
      <c r="B2024" s="6" t="s">
        <v>27</v>
      </c>
      <c r="C2024" s="6">
        <v>1128299</v>
      </c>
      <c r="D2024" s="7">
        <v>44219</v>
      </c>
      <c r="E2024" s="6" t="s">
        <v>28</v>
      </c>
      <c r="F2024" s="6" t="s">
        <v>80</v>
      </c>
      <c r="G2024" s="6" t="s">
        <v>81</v>
      </c>
      <c r="H2024" s="6" t="s">
        <v>19</v>
      </c>
      <c r="I2024" s="8">
        <v>0.4</v>
      </c>
      <c r="J2024" s="9">
        <v>4250</v>
      </c>
      <c r="K2024" s="10">
        <f t="shared" si="14"/>
        <v>1700</v>
      </c>
      <c r="L2024" s="10">
        <f t="shared" si="15"/>
        <v>595</v>
      </c>
      <c r="M2024" s="11">
        <v>0.35</v>
      </c>
      <c r="O2024" s="16"/>
      <c r="P2024" s="14"/>
      <c r="Q2024" s="12"/>
      <c r="R2024" s="13"/>
    </row>
    <row r="2025" spans="1:18" ht="15.75" customHeight="1" x14ac:dyDescent="0.35">
      <c r="A2025" s="1"/>
      <c r="B2025" s="6" t="s">
        <v>27</v>
      </c>
      <c r="C2025" s="6">
        <v>1128299</v>
      </c>
      <c r="D2025" s="7">
        <v>44219</v>
      </c>
      <c r="E2025" s="6" t="s">
        <v>28</v>
      </c>
      <c r="F2025" s="6" t="s">
        <v>80</v>
      </c>
      <c r="G2025" s="6" t="s">
        <v>81</v>
      </c>
      <c r="H2025" s="6" t="s">
        <v>20</v>
      </c>
      <c r="I2025" s="8">
        <v>0.4</v>
      </c>
      <c r="J2025" s="9">
        <v>2750</v>
      </c>
      <c r="K2025" s="10">
        <f t="shared" si="14"/>
        <v>1100</v>
      </c>
      <c r="L2025" s="10">
        <f t="shared" si="15"/>
        <v>385</v>
      </c>
      <c r="M2025" s="11">
        <v>0.35</v>
      </c>
      <c r="O2025" s="16"/>
      <c r="P2025" s="14"/>
      <c r="Q2025" s="12"/>
      <c r="R2025" s="13"/>
    </row>
    <row r="2026" spans="1:18" ht="15.75" customHeight="1" x14ac:dyDescent="0.35">
      <c r="A2026" s="1"/>
      <c r="B2026" s="6" t="s">
        <v>27</v>
      </c>
      <c r="C2026" s="6">
        <v>1128299</v>
      </c>
      <c r="D2026" s="7">
        <v>44219</v>
      </c>
      <c r="E2026" s="6" t="s">
        <v>28</v>
      </c>
      <c r="F2026" s="6" t="s">
        <v>80</v>
      </c>
      <c r="G2026" s="6" t="s">
        <v>81</v>
      </c>
      <c r="H2026" s="6" t="s">
        <v>21</v>
      </c>
      <c r="I2026" s="8">
        <v>0.45000000000000007</v>
      </c>
      <c r="J2026" s="9">
        <v>2250</v>
      </c>
      <c r="K2026" s="10">
        <f t="shared" si="14"/>
        <v>1012.5000000000001</v>
      </c>
      <c r="L2026" s="10">
        <f t="shared" si="15"/>
        <v>303.75</v>
      </c>
      <c r="M2026" s="11">
        <v>0.3</v>
      </c>
      <c r="O2026" s="16"/>
      <c r="P2026" s="14"/>
      <c r="Q2026" s="12"/>
      <c r="R2026" s="13"/>
    </row>
    <row r="2027" spans="1:18" ht="15.75" customHeight="1" x14ac:dyDescent="0.35">
      <c r="A2027" s="1"/>
      <c r="B2027" s="6" t="s">
        <v>27</v>
      </c>
      <c r="C2027" s="6">
        <v>1128299</v>
      </c>
      <c r="D2027" s="7">
        <v>44219</v>
      </c>
      <c r="E2027" s="6" t="s">
        <v>28</v>
      </c>
      <c r="F2027" s="6" t="s">
        <v>80</v>
      </c>
      <c r="G2027" s="6" t="s">
        <v>81</v>
      </c>
      <c r="H2027" s="6" t="s">
        <v>22</v>
      </c>
      <c r="I2027" s="8">
        <v>0.4</v>
      </c>
      <c r="J2027" s="9">
        <v>4250</v>
      </c>
      <c r="K2027" s="10">
        <f t="shared" si="14"/>
        <v>1700</v>
      </c>
      <c r="L2027" s="10">
        <f t="shared" si="15"/>
        <v>425</v>
      </c>
      <c r="M2027" s="11">
        <v>0.25</v>
      </c>
      <c r="O2027" s="16"/>
      <c r="P2027" s="14"/>
      <c r="Q2027" s="12"/>
      <c r="R2027" s="13"/>
    </row>
    <row r="2028" spans="1:18" ht="15.75" customHeight="1" x14ac:dyDescent="0.35">
      <c r="A2028" s="1"/>
      <c r="B2028" s="6" t="s">
        <v>27</v>
      </c>
      <c r="C2028" s="6">
        <v>1128299</v>
      </c>
      <c r="D2028" s="7">
        <v>44250</v>
      </c>
      <c r="E2028" s="6" t="s">
        <v>28</v>
      </c>
      <c r="F2028" s="6" t="s">
        <v>80</v>
      </c>
      <c r="G2028" s="6" t="s">
        <v>81</v>
      </c>
      <c r="H2028" s="6" t="s">
        <v>17</v>
      </c>
      <c r="I2028" s="8">
        <v>0.29999999999999993</v>
      </c>
      <c r="J2028" s="9">
        <v>4750</v>
      </c>
      <c r="K2028" s="10">
        <f t="shared" si="14"/>
        <v>1424.9999999999998</v>
      </c>
      <c r="L2028" s="10">
        <f t="shared" si="15"/>
        <v>498.74999999999989</v>
      </c>
      <c r="M2028" s="11">
        <v>0.35</v>
      </c>
      <c r="O2028" s="16"/>
      <c r="P2028" s="14"/>
      <c r="Q2028" s="12"/>
      <c r="R2028" s="13"/>
    </row>
    <row r="2029" spans="1:18" ht="15.75" customHeight="1" x14ac:dyDescent="0.35">
      <c r="A2029" s="1"/>
      <c r="B2029" s="6" t="s">
        <v>27</v>
      </c>
      <c r="C2029" s="6">
        <v>1128299</v>
      </c>
      <c r="D2029" s="7">
        <v>44250</v>
      </c>
      <c r="E2029" s="6" t="s">
        <v>28</v>
      </c>
      <c r="F2029" s="6" t="s">
        <v>80</v>
      </c>
      <c r="G2029" s="6" t="s">
        <v>81</v>
      </c>
      <c r="H2029" s="6" t="s">
        <v>18</v>
      </c>
      <c r="I2029" s="8">
        <v>0.4</v>
      </c>
      <c r="J2029" s="9">
        <v>3750</v>
      </c>
      <c r="K2029" s="10">
        <f t="shared" si="14"/>
        <v>1500</v>
      </c>
      <c r="L2029" s="10">
        <f t="shared" si="15"/>
        <v>600</v>
      </c>
      <c r="M2029" s="11">
        <v>0.4</v>
      </c>
      <c r="O2029" s="16"/>
      <c r="P2029" s="14"/>
      <c r="Q2029" s="12"/>
      <c r="R2029" s="13"/>
    </row>
    <row r="2030" spans="1:18" ht="15.75" customHeight="1" x14ac:dyDescent="0.35">
      <c r="A2030" s="1"/>
      <c r="B2030" s="6" t="s">
        <v>27</v>
      </c>
      <c r="C2030" s="6">
        <v>1128299</v>
      </c>
      <c r="D2030" s="7">
        <v>44250</v>
      </c>
      <c r="E2030" s="6" t="s">
        <v>28</v>
      </c>
      <c r="F2030" s="6" t="s">
        <v>80</v>
      </c>
      <c r="G2030" s="6" t="s">
        <v>81</v>
      </c>
      <c r="H2030" s="6" t="s">
        <v>19</v>
      </c>
      <c r="I2030" s="8">
        <v>0.4</v>
      </c>
      <c r="J2030" s="9">
        <v>3750</v>
      </c>
      <c r="K2030" s="10">
        <f t="shared" si="14"/>
        <v>1500</v>
      </c>
      <c r="L2030" s="10">
        <f t="shared" si="15"/>
        <v>525</v>
      </c>
      <c r="M2030" s="11">
        <v>0.35</v>
      </c>
      <c r="O2030" s="16"/>
      <c r="P2030" s="14"/>
      <c r="Q2030" s="12"/>
      <c r="R2030" s="13"/>
    </row>
    <row r="2031" spans="1:18" ht="15.75" customHeight="1" x14ac:dyDescent="0.35">
      <c r="A2031" s="1"/>
      <c r="B2031" s="6" t="s">
        <v>27</v>
      </c>
      <c r="C2031" s="6">
        <v>1128299</v>
      </c>
      <c r="D2031" s="7">
        <v>44250</v>
      </c>
      <c r="E2031" s="6" t="s">
        <v>28</v>
      </c>
      <c r="F2031" s="6" t="s">
        <v>80</v>
      </c>
      <c r="G2031" s="6" t="s">
        <v>81</v>
      </c>
      <c r="H2031" s="6" t="s">
        <v>20</v>
      </c>
      <c r="I2031" s="8">
        <v>0.4</v>
      </c>
      <c r="J2031" s="9">
        <v>2250</v>
      </c>
      <c r="K2031" s="10">
        <f t="shared" si="14"/>
        <v>900</v>
      </c>
      <c r="L2031" s="10">
        <f t="shared" si="15"/>
        <v>315</v>
      </c>
      <c r="M2031" s="11">
        <v>0.35</v>
      </c>
      <c r="O2031" s="16"/>
      <c r="P2031" s="14"/>
      <c r="Q2031" s="12"/>
      <c r="R2031" s="13"/>
    </row>
    <row r="2032" spans="1:18" ht="15.75" customHeight="1" x14ac:dyDescent="0.35">
      <c r="A2032" s="1"/>
      <c r="B2032" s="6" t="s">
        <v>27</v>
      </c>
      <c r="C2032" s="6">
        <v>1128299</v>
      </c>
      <c r="D2032" s="7">
        <v>44250</v>
      </c>
      <c r="E2032" s="6" t="s">
        <v>28</v>
      </c>
      <c r="F2032" s="6" t="s">
        <v>80</v>
      </c>
      <c r="G2032" s="6" t="s">
        <v>81</v>
      </c>
      <c r="H2032" s="6" t="s">
        <v>21</v>
      </c>
      <c r="I2032" s="8">
        <v>0.45000000000000007</v>
      </c>
      <c r="J2032" s="9">
        <v>1500</v>
      </c>
      <c r="K2032" s="10">
        <f t="shared" si="14"/>
        <v>675.00000000000011</v>
      </c>
      <c r="L2032" s="10">
        <f t="shared" si="15"/>
        <v>202.50000000000003</v>
      </c>
      <c r="M2032" s="11">
        <v>0.3</v>
      </c>
      <c r="O2032" s="16"/>
      <c r="P2032" s="14"/>
      <c r="Q2032" s="12"/>
      <c r="R2032" s="13"/>
    </row>
    <row r="2033" spans="1:18" ht="15.75" customHeight="1" x14ac:dyDescent="0.35">
      <c r="A2033" s="1"/>
      <c r="B2033" s="6" t="s">
        <v>27</v>
      </c>
      <c r="C2033" s="6">
        <v>1128299</v>
      </c>
      <c r="D2033" s="7">
        <v>44250</v>
      </c>
      <c r="E2033" s="6" t="s">
        <v>28</v>
      </c>
      <c r="F2033" s="6" t="s">
        <v>80</v>
      </c>
      <c r="G2033" s="6" t="s">
        <v>81</v>
      </c>
      <c r="H2033" s="6" t="s">
        <v>22</v>
      </c>
      <c r="I2033" s="8">
        <v>0.4</v>
      </c>
      <c r="J2033" s="9">
        <v>3500</v>
      </c>
      <c r="K2033" s="10">
        <f t="shared" si="14"/>
        <v>1400</v>
      </c>
      <c r="L2033" s="10">
        <f t="shared" si="15"/>
        <v>350</v>
      </c>
      <c r="M2033" s="11">
        <v>0.25</v>
      </c>
      <c r="O2033" s="16"/>
      <c r="P2033" s="14"/>
      <c r="Q2033" s="12"/>
      <c r="R2033" s="13"/>
    </row>
    <row r="2034" spans="1:18" ht="15.75" customHeight="1" x14ac:dyDescent="0.35">
      <c r="A2034" s="1"/>
      <c r="B2034" s="6" t="s">
        <v>27</v>
      </c>
      <c r="C2034" s="6">
        <v>1128299</v>
      </c>
      <c r="D2034" s="7">
        <v>44277</v>
      </c>
      <c r="E2034" s="6" t="s">
        <v>28</v>
      </c>
      <c r="F2034" s="6" t="s">
        <v>80</v>
      </c>
      <c r="G2034" s="6" t="s">
        <v>81</v>
      </c>
      <c r="H2034" s="6" t="s">
        <v>17</v>
      </c>
      <c r="I2034" s="8">
        <v>0.4</v>
      </c>
      <c r="J2034" s="9">
        <v>5000</v>
      </c>
      <c r="K2034" s="10">
        <f t="shared" si="14"/>
        <v>2000</v>
      </c>
      <c r="L2034" s="10">
        <f t="shared" si="15"/>
        <v>700</v>
      </c>
      <c r="M2034" s="11">
        <v>0.35</v>
      </c>
      <c r="O2034" s="16"/>
      <c r="P2034" s="14"/>
      <c r="Q2034" s="12"/>
      <c r="R2034" s="13"/>
    </row>
    <row r="2035" spans="1:18" ht="15.75" customHeight="1" x14ac:dyDescent="0.35">
      <c r="A2035" s="1"/>
      <c r="B2035" s="6" t="s">
        <v>27</v>
      </c>
      <c r="C2035" s="6">
        <v>1128299</v>
      </c>
      <c r="D2035" s="7">
        <v>44277</v>
      </c>
      <c r="E2035" s="6" t="s">
        <v>28</v>
      </c>
      <c r="F2035" s="6" t="s">
        <v>80</v>
      </c>
      <c r="G2035" s="6" t="s">
        <v>81</v>
      </c>
      <c r="H2035" s="6" t="s">
        <v>18</v>
      </c>
      <c r="I2035" s="8">
        <v>0.5</v>
      </c>
      <c r="J2035" s="9">
        <v>3500</v>
      </c>
      <c r="K2035" s="10">
        <f t="shared" si="14"/>
        <v>1750</v>
      </c>
      <c r="L2035" s="10">
        <f t="shared" si="15"/>
        <v>700</v>
      </c>
      <c r="M2035" s="11">
        <v>0.4</v>
      </c>
      <c r="O2035" s="16"/>
      <c r="P2035" s="14"/>
      <c r="Q2035" s="12"/>
      <c r="R2035" s="13"/>
    </row>
    <row r="2036" spans="1:18" ht="15.75" customHeight="1" x14ac:dyDescent="0.35">
      <c r="A2036" s="1"/>
      <c r="B2036" s="6" t="s">
        <v>27</v>
      </c>
      <c r="C2036" s="6">
        <v>1128299</v>
      </c>
      <c r="D2036" s="7">
        <v>44277</v>
      </c>
      <c r="E2036" s="6" t="s">
        <v>28</v>
      </c>
      <c r="F2036" s="6" t="s">
        <v>80</v>
      </c>
      <c r="G2036" s="6" t="s">
        <v>81</v>
      </c>
      <c r="H2036" s="6" t="s">
        <v>19</v>
      </c>
      <c r="I2036" s="8">
        <v>0.5</v>
      </c>
      <c r="J2036" s="9">
        <v>3500</v>
      </c>
      <c r="K2036" s="10">
        <f t="shared" si="14"/>
        <v>1750</v>
      </c>
      <c r="L2036" s="10">
        <f t="shared" si="15"/>
        <v>612.5</v>
      </c>
      <c r="M2036" s="11">
        <v>0.35</v>
      </c>
      <c r="O2036" s="16"/>
      <c r="P2036" s="14"/>
      <c r="Q2036" s="12"/>
      <c r="R2036" s="13"/>
    </row>
    <row r="2037" spans="1:18" ht="15.75" customHeight="1" x14ac:dyDescent="0.35">
      <c r="A2037" s="1"/>
      <c r="B2037" s="6" t="s">
        <v>27</v>
      </c>
      <c r="C2037" s="6">
        <v>1128299</v>
      </c>
      <c r="D2037" s="7">
        <v>44277</v>
      </c>
      <c r="E2037" s="6" t="s">
        <v>28</v>
      </c>
      <c r="F2037" s="6" t="s">
        <v>80</v>
      </c>
      <c r="G2037" s="6" t="s">
        <v>81</v>
      </c>
      <c r="H2037" s="6" t="s">
        <v>20</v>
      </c>
      <c r="I2037" s="8">
        <v>0.5</v>
      </c>
      <c r="J2037" s="9">
        <v>2250</v>
      </c>
      <c r="K2037" s="10">
        <f t="shared" si="14"/>
        <v>1125</v>
      </c>
      <c r="L2037" s="10">
        <f t="shared" si="15"/>
        <v>393.75</v>
      </c>
      <c r="M2037" s="11">
        <v>0.35</v>
      </c>
      <c r="O2037" s="16"/>
      <c r="P2037" s="14"/>
      <c r="Q2037" s="12"/>
      <c r="R2037" s="13"/>
    </row>
    <row r="2038" spans="1:18" ht="15.75" customHeight="1" x14ac:dyDescent="0.35">
      <c r="A2038" s="1"/>
      <c r="B2038" s="6" t="s">
        <v>27</v>
      </c>
      <c r="C2038" s="6">
        <v>1128299</v>
      </c>
      <c r="D2038" s="7">
        <v>44277</v>
      </c>
      <c r="E2038" s="6" t="s">
        <v>28</v>
      </c>
      <c r="F2038" s="6" t="s">
        <v>80</v>
      </c>
      <c r="G2038" s="6" t="s">
        <v>81</v>
      </c>
      <c r="H2038" s="6" t="s">
        <v>21</v>
      </c>
      <c r="I2038" s="8">
        <v>0.55000000000000004</v>
      </c>
      <c r="J2038" s="9">
        <v>1250</v>
      </c>
      <c r="K2038" s="10">
        <f t="shared" si="14"/>
        <v>687.5</v>
      </c>
      <c r="L2038" s="10">
        <f t="shared" si="15"/>
        <v>206.25</v>
      </c>
      <c r="M2038" s="11">
        <v>0.3</v>
      </c>
      <c r="O2038" s="16"/>
      <c r="P2038" s="14"/>
      <c r="Q2038" s="12"/>
      <c r="R2038" s="13"/>
    </row>
    <row r="2039" spans="1:18" ht="15.75" customHeight="1" x14ac:dyDescent="0.35">
      <c r="A2039" s="1"/>
      <c r="B2039" s="6" t="s">
        <v>27</v>
      </c>
      <c r="C2039" s="6">
        <v>1128299</v>
      </c>
      <c r="D2039" s="7">
        <v>44277</v>
      </c>
      <c r="E2039" s="6" t="s">
        <v>28</v>
      </c>
      <c r="F2039" s="6" t="s">
        <v>80</v>
      </c>
      <c r="G2039" s="6" t="s">
        <v>81</v>
      </c>
      <c r="H2039" s="6" t="s">
        <v>22</v>
      </c>
      <c r="I2039" s="8">
        <v>0.5</v>
      </c>
      <c r="J2039" s="9">
        <v>3250</v>
      </c>
      <c r="K2039" s="10">
        <f t="shared" si="14"/>
        <v>1625</v>
      </c>
      <c r="L2039" s="10">
        <f t="shared" si="15"/>
        <v>406.25</v>
      </c>
      <c r="M2039" s="11">
        <v>0.25</v>
      </c>
      <c r="O2039" s="16"/>
      <c r="P2039" s="14"/>
      <c r="Q2039" s="12"/>
      <c r="R2039" s="13"/>
    </row>
    <row r="2040" spans="1:18" ht="15.75" customHeight="1" x14ac:dyDescent="0.35">
      <c r="A2040" s="1"/>
      <c r="B2040" s="6" t="s">
        <v>27</v>
      </c>
      <c r="C2040" s="6">
        <v>1128299</v>
      </c>
      <c r="D2040" s="7">
        <v>44309</v>
      </c>
      <c r="E2040" s="6" t="s">
        <v>28</v>
      </c>
      <c r="F2040" s="6" t="s">
        <v>80</v>
      </c>
      <c r="G2040" s="6" t="s">
        <v>81</v>
      </c>
      <c r="H2040" s="6" t="s">
        <v>17</v>
      </c>
      <c r="I2040" s="8">
        <v>0.5</v>
      </c>
      <c r="J2040" s="9">
        <v>5000</v>
      </c>
      <c r="K2040" s="10">
        <f t="shared" si="14"/>
        <v>2500</v>
      </c>
      <c r="L2040" s="10">
        <f t="shared" si="15"/>
        <v>875</v>
      </c>
      <c r="M2040" s="11">
        <v>0.35</v>
      </c>
      <c r="O2040" s="16"/>
      <c r="P2040" s="14"/>
      <c r="Q2040" s="12"/>
      <c r="R2040" s="13"/>
    </row>
    <row r="2041" spans="1:18" ht="15.75" customHeight="1" x14ac:dyDescent="0.35">
      <c r="A2041" s="1"/>
      <c r="B2041" s="6" t="s">
        <v>27</v>
      </c>
      <c r="C2041" s="6">
        <v>1128299</v>
      </c>
      <c r="D2041" s="7">
        <v>44309</v>
      </c>
      <c r="E2041" s="6" t="s">
        <v>28</v>
      </c>
      <c r="F2041" s="6" t="s">
        <v>80</v>
      </c>
      <c r="G2041" s="6" t="s">
        <v>81</v>
      </c>
      <c r="H2041" s="6" t="s">
        <v>18</v>
      </c>
      <c r="I2041" s="8">
        <v>0.55000000000000004</v>
      </c>
      <c r="J2041" s="9">
        <v>3000</v>
      </c>
      <c r="K2041" s="10">
        <f t="shared" si="14"/>
        <v>1650.0000000000002</v>
      </c>
      <c r="L2041" s="10">
        <f t="shared" si="15"/>
        <v>660.00000000000011</v>
      </c>
      <c r="M2041" s="11">
        <v>0.4</v>
      </c>
      <c r="O2041" s="16"/>
      <c r="P2041" s="14"/>
      <c r="Q2041" s="12"/>
      <c r="R2041" s="13"/>
    </row>
    <row r="2042" spans="1:18" ht="15.75" customHeight="1" x14ac:dyDescent="0.35">
      <c r="A2042" s="1"/>
      <c r="B2042" s="6" t="s">
        <v>27</v>
      </c>
      <c r="C2042" s="6">
        <v>1128299</v>
      </c>
      <c r="D2042" s="7">
        <v>44309</v>
      </c>
      <c r="E2042" s="6" t="s">
        <v>28</v>
      </c>
      <c r="F2042" s="6" t="s">
        <v>80</v>
      </c>
      <c r="G2042" s="6" t="s">
        <v>81</v>
      </c>
      <c r="H2042" s="6" t="s">
        <v>19</v>
      </c>
      <c r="I2042" s="8">
        <v>0.55000000000000004</v>
      </c>
      <c r="J2042" s="9">
        <v>3500</v>
      </c>
      <c r="K2042" s="10">
        <f t="shared" si="14"/>
        <v>1925.0000000000002</v>
      </c>
      <c r="L2042" s="10">
        <f t="shared" si="15"/>
        <v>673.75</v>
      </c>
      <c r="M2042" s="11">
        <v>0.35</v>
      </c>
      <c r="O2042" s="16"/>
      <c r="P2042" s="14"/>
      <c r="Q2042" s="12"/>
      <c r="R2042" s="13"/>
    </row>
    <row r="2043" spans="1:18" ht="15.75" customHeight="1" x14ac:dyDescent="0.35">
      <c r="A2043" s="1"/>
      <c r="B2043" s="6" t="s">
        <v>27</v>
      </c>
      <c r="C2043" s="6">
        <v>1128299</v>
      </c>
      <c r="D2043" s="7">
        <v>44309</v>
      </c>
      <c r="E2043" s="6" t="s">
        <v>28</v>
      </c>
      <c r="F2043" s="6" t="s">
        <v>80</v>
      </c>
      <c r="G2043" s="6" t="s">
        <v>81</v>
      </c>
      <c r="H2043" s="6" t="s">
        <v>20</v>
      </c>
      <c r="I2043" s="8">
        <v>0.5</v>
      </c>
      <c r="J2043" s="9">
        <v>2500</v>
      </c>
      <c r="K2043" s="10">
        <f t="shared" si="14"/>
        <v>1250</v>
      </c>
      <c r="L2043" s="10">
        <f t="shared" si="15"/>
        <v>437.5</v>
      </c>
      <c r="M2043" s="11">
        <v>0.35</v>
      </c>
      <c r="O2043" s="16"/>
      <c r="P2043" s="14"/>
      <c r="Q2043" s="12"/>
      <c r="R2043" s="13"/>
    </row>
    <row r="2044" spans="1:18" ht="15.75" customHeight="1" x14ac:dyDescent="0.35">
      <c r="A2044" s="1"/>
      <c r="B2044" s="6" t="s">
        <v>27</v>
      </c>
      <c r="C2044" s="6">
        <v>1128299</v>
      </c>
      <c r="D2044" s="7">
        <v>44309</v>
      </c>
      <c r="E2044" s="6" t="s">
        <v>28</v>
      </c>
      <c r="F2044" s="6" t="s">
        <v>80</v>
      </c>
      <c r="G2044" s="6" t="s">
        <v>81</v>
      </c>
      <c r="H2044" s="6" t="s">
        <v>21</v>
      </c>
      <c r="I2044" s="8">
        <v>0.55000000000000004</v>
      </c>
      <c r="J2044" s="9">
        <v>1500</v>
      </c>
      <c r="K2044" s="10">
        <f t="shared" si="14"/>
        <v>825.00000000000011</v>
      </c>
      <c r="L2044" s="10">
        <f t="shared" si="15"/>
        <v>247.50000000000003</v>
      </c>
      <c r="M2044" s="11">
        <v>0.3</v>
      </c>
      <c r="O2044" s="16"/>
      <c r="P2044" s="14"/>
      <c r="Q2044" s="12"/>
      <c r="R2044" s="13"/>
    </row>
    <row r="2045" spans="1:18" ht="15.75" customHeight="1" x14ac:dyDescent="0.35">
      <c r="A2045" s="1"/>
      <c r="B2045" s="6" t="s">
        <v>27</v>
      </c>
      <c r="C2045" s="6">
        <v>1128299</v>
      </c>
      <c r="D2045" s="7">
        <v>44309</v>
      </c>
      <c r="E2045" s="6" t="s">
        <v>28</v>
      </c>
      <c r="F2045" s="6" t="s">
        <v>80</v>
      </c>
      <c r="G2045" s="6" t="s">
        <v>81</v>
      </c>
      <c r="H2045" s="6" t="s">
        <v>22</v>
      </c>
      <c r="I2045" s="8">
        <v>0.70000000000000007</v>
      </c>
      <c r="J2045" s="9">
        <v>3250</v>
      </c>
      <c r="K2045" s="10">
        <f t="shared" si="14"/>
        <v>2275</v>
      </c>
      <c r="L2045" s="10">
        <f t="shared" si="15"/>
        <v>568.75</v>
      </c>
      <c r="M2045" s="11">
        <v>0.25</v>
      </c>
      <c r="O2045" s="16"/>
      <c r="P2045" s="14"/>
      <c r="Q2045" s="12"/>
      <c r="R2045" s="13"/>
    </row>
    <row r="2046" spans="1:18" ht="15.75" customHeight="1" x14ac:dyDescent="0.35">
      <c r="A2046" s="1"/>
      <c r="B2046" s="6" t="s">
        <v>27</v>
      </c>
      <c r="C2046" s="6">
        <v>1128299</v>
      </c>
      <c r="D2046" s="7">
        <v>44340</v>
      </c>
      <c r="E2046" s="6" t="s">
        <v>28</v>
      </c>
      <c r="F2046" s="6" t="s">
        <v>80</v>
      </c>
      <c r="G2046" s="6" t="s">
        <v>81</v>
      </c>
      <c r="H2046" s="6" t="s">
        <v>17</v>
      </c>
      <c r="I2046" s="8">
        <v>0.5</v>
      </c>
      <c r="J2046" s="9">
        <v>5250</v>
      </c>
      <c r="K2046" s="10">
        <f t="shared" ref="K2046:K2300" si="16">I2046*J2046</f>
        <v>2625</v>
      </c>
      <c r="L2046" s="10">
        <f t="shared" ref="L2046:L2300" si="17">K2046*M2046</f>
        <v>918.74999999999989</v>
      </c>
      <c r="M2046" s="11">
        <v>0.35</v>
      </c>
      <c r="O2046" s="16"/>
      <c r="P2046" s="14"/>
      <c r="Q2046" s="12"/>
      <c r="R2046" s="13"/>
    </row>
    <row r="2047" spans="1:18" ht="15.75" customHeight="1" x14ac:dyDescent="0.35">
      <c r="A2047" s="1"/>
      <c r="B2047" s="6" t="s">
        <v>27</v>
      </c>
      <c r="C2047" s="6">
        <v>1128299</v>
      </c>
      <c r="D2047" s="7">
        <v>44340</v>
      </c>
      <c r="E2047" s="6" t="s">
        <v>28</v>
      </c>
      <c r="F2047" s="6" t="s">
        <v>80</v>
      </c>
      <c r="G2047" s="6" t="s">
        <v>81</v>
      </c>
      <c r="H2047" s="6" t="s">
        <v>18</v>
      </c>
      <c r="I2047" s="8">
        <v>0.55000000000000004</v>
      </c>
      <c r="J2047" s="9">
        <v>3750</v>
      </c>
      <c r="K2047" s="10">
        <f t="shared" si="16"/>
        <v>2062.5</v>
      </c>
      <c r="L2047" s="10">
        <f t="shared" si="17"/>
        <v>825</v>
      </c>
      <c r="M2047" s="11">
        <v>0.4</v>
      </c>
      <c r="O2047" s="16"/>
      <c r="P2047" s="14"/>
      <c r="Q2047" s="12"/>
      <c r="R2047" s="13"/>
    </row>
    <row r="2048" spans="1:18" ht="15.75" customHeight="1" x14ac:dyDescent="0.35">
      <c r="A2048" s="1"/>
      <c r="B2048" s="6" t="s">
        <v>27</v>
      </c>
      <c r="C2048" s="6">
        <v>1128299</v>
      </c>
      <c r="D2048" s="7">
        <v>44340</v>
      </c>
      <c r="E2048" s="6" t="s">
        <v>28</v>
      </c>
      <c r="F2048" s="6" t="s">
        <v>80</v>
      </c>
      <c r="G2048" s="6" t="s">
        <v>81</v>
      </c>
      <c r="H2048" s="6" t="s">
        <v>19</v>
      </c>
      <c r="I2048" s="8">
        <v>0.55000000000000004</v>
      </c>
      <c r="J2048" s="9">
        <v>4000</v>
      </c>
      <c r="K2048" s="10">
        <f t="shared" si="16"/>
        <v>2200</v>
      </c>
      <c r="L2048" s="10">
        <f t="shared" si="17"/>
        <v>770</v>
      </c>
      <c r="M2048" s="11">
        <v>0.35</v>
      </c>
      <c r="O2048" s="16"/>
      <c r="P2048" s="14"/>
      <c r="Q2048" s="12"/>
      <c r="R2048" s="13"/>
    </row>
    <row r="2049" spans="1:18" ht="15.75" customHeight="1" x14ac:dyDescent="0.35">
      <c r="A2049" s="1"/>
      <c r="B2049" s="6" t="s">
        <v>27</v>
      </c>
      <c r="C2049" s="6">
        <v>1128299</v>
      </c>
      <c r="D2049" s="7">
        <v>44340</v>
      </c>
      <c r="E2049" s="6" t="s">
        <v>28</v>
      </c>
      <c r="F2049" s="6" t="s">
        <v>80</v>
      </c>
      <c r="G2049" s="6" t="s">
        <v>81</v>
      </c>
      <c r="H2049" s="6" t="s">
        <v>20</v>
      </c>
      <c r="I2049" s="8">
        <v>0.5</v>
      </c>
      <c r="J2049" s="9">
        <v>3000</v>
      </c>
      <c r="K2049" s="10">
        <f t="shared" si="16"/>
        <v>1500</v>
      </c>
      <c r="L2049" s="10">
        <f t="shared" si="17"/>
        <v>525</v>
      </c>
      <c r="M2049" s="11">
        <v>0.35</v>
      </c>
      <c r="O2049" s="16"/>
      <c r="P2049" s="14"/>
      <c r="Q2049" s="12"/>
      <c r="R2049" s="13"/>
    </row>
    <row r="2050" spans="1:18" ht="15.75" customHeight="1" x14ac:dyDescent="0.35">
      <c r="A2050" s="1"/>
      <c r="B2050" s="6" t="s">
        <v>27</v>
      </c>
      <c r="C2050" s="6">
        <v>1128299</v>
      </c>
      <c r="D2050" s="7">
        <v>44340</v>
      </c>
      <c r="E2050" s="6" t="s">
        <v>28</v>
      </c>
      <c r="F2050" s="6" t="s">
        <v>80</v>
      </c>
      <c r="G2050" s="6" t="s">
        <v>81</v>
      </c>
      <c r="H2050" s="6" t="s">
        <v>21</v>
      </c>
      <c r="I2050" s="8">
        <v>0.55000000000000004</v>
      </c>
      <c r="J2050" s="9">
        <v>2000</v>
      </c>
      <c r="K2050" s="10">
        <f t="shared" si="16"/>
        <v>1100</v>
      </c>
      <c r="L2050" s="10">
        <f t="shared" si="17"/>
        <v>330</v>
      </c>
      <c r="M2050" s="11">
        <v>0.3</v>
      </c>
      <c r="O2050" s="16"/>
      <c r="P2050" s="14"/>
      <c r="Q2050" s="12"/>
      <c r="R2050" s="13"/>
    </row>
    <row r="2051" spans="1:18" ht="15.75" customHeight="1" x14ac:dyDescent="0.35">
      <c r="A2051" s="1"/>
      <c r="B2051" s="6" t="s">
        <v>27</v>
      </c>
      <c r="C2051" s="6">
        <v>1128299</v>
      </c>
      <c r="D2051" s="7">
        <v>44340</v>
      </c>
      <c r="E2051" s="6" t="s">
        <v>28</v>
      </c>
      <c r="F2051" s="6" t="s">
        <v>80</v>
      </c>
      <c r="G2051" s="6" t="s">
        <v>81</v>
      </c>
      <c r="H2051" s="6" t="s">
        <v>22</v>
      </c>
      <c r="I2051" s="8">
        <v>0.70000000000000007</v>
      </c>
      <c r="J2051" s="9">
        <v>3750</v>
      </c>
      <c r="K2051" s="10">
        <f t="shared" si="16"/>
        <v>2625.0000000000005</v>
      </c>
      <c r="L2051" s="10">
        <f t="shared" si="17"/>
        <v>656.25000000000011</v>
      </c>
      <c r="M2051" s="11">
        <v>0.25</v>
      </c>
      <c r="O2051" s="16"/>
      <c r="P2051" s="14"/>
      <c r="Q2051" s="12"/>
      <c r="R2051" s="13"/>
    </row>
    <row r="2052" spans="1:18" ht="15.75" customHeight="1" x14ac:dyDescent="0.35">
      <c r="A2052" s="1"/>
      <c r="B2052" s="6" t="s">
        <v>27</v>
      </c>
      <c r="C2052" s="6">
        <v>1128299</v>
      </c>
      <c r="D2052" s="7">
        <v>44370</v>
      </c>
      <c r="E2052" s="6" t="s">
        <v>28</v>
      </c>
      <c r="F2052" s="6" t="s">
        <v>80</v>
      </c>
      <c r="G2052" s="6" t="s">
        <v>81</v>
      </c>
      <c r="H2052" s="6" t="s">
        <v>17</v>
      </c>
      <c r="I2052" s="8">
        <v>0.5</v>
      </c>
      <c r="J2052" s="9">
        <v>6250</v>
      </c>
      <c r="K2052" s="10">
        <f t="shared" si="16"/>
        <v>3125</v>
      </c>
      <c r="L2052" s="10">
        <f t="shared" si="17"/>
        <v>1093.75</v>
      </c>
      <c r="M2052" s="11">
        <v>0.35</v>
      </c>
      <c r="O2052" s="16"/>
      <c r="P2052" s="14"/>
      <c r="Q2052" s="12"/>
      <c r="R2052" s="13"/>
    </row>
    <row r="2053" spans="1:18" ht="15.75" customHeight="1" x14ac:dyDescent="0.35">
      <c r="A2053" s="1"/>
      <c r="B2053" s="6" t="s">
        <v>27</v>
      </c>
      <c r="C2053" s="6">
        <v>1128299</v>
      </c>
      <c r="D2053" s="7">
        <v>44370</v>
      </c>
      <c r="E2053" s="6" t="s">
        <v>28</v>
      </c>
      <c r="F2053" s="6" t="s">
        <v>80</v>
      </c>
      <c r="G2053" s="6" t="s">
        <v>81</v>
      </c>
      <c r="H2053" s="6" t="s">
        <v>18</v>
      </c>
      <c r="I2053" s="8">
        <v>0.55000000000000004</v>
      </c>
      <c r="J2053" s="9">
        <v>4750</v>
      </c>
      <c r="K2053" s="10">
        <f t="shared" si="16"/>
        <v>2612.5</v>
      </c>
      <c r="L2053" s="10">
        <f t="shared" si="17"/>
        <v>1045</v>
      </c>
      <c r="M2053" s="11">
        <v>0.4</v>
      </c>
      <c r="O2053" s="16"/>
      <c r="P2053" s="14"/>
      <c r="Q2053" s="12"/>
      <c r="R2053" s="13"/>
    </row>
    <row r="2054" spans="1:18" ht="15.75" customHeight="1" x14ac:dyDescent="0.35">
      <c r="A2054" s="1"/>
      <c r="B2054" s="6" t="s">
        <v>27</v>
      </c>
      <c r="C2054" s="6">
        <v>1128299</v>
      </c>
      <c r="D2054" s="7">
        <v>44370</v>
      </c>
      <c r="E2054" s="6" t="s">
        <v>28</v>
      </c>
      <c r="F2054" s="6" t="s">
        <v>80</v>
      </c>
      <c r="G2054" s="6" t="s">
        <v>81</v>
      </c>
      <c r="H2054" s="6" t="s">
        <v>19</v>
      </c>
      <c r="I2054" s="8">
        <v>0.55000000000000004</v>
      </c>
      <c r="J2054" s="9">
        <v>4750</v>
      </c>
      <c r="K2054" s="10">
        <f t="shared" si="16"/>
        <v>2612.5</v>
      </c>
      <c r="L2054" s="10">
        <f t="shared" si="17"/>
        <v>914.37499999999989</v>
      </c>
      <c r="M2054" s="11">
        <v>0.35</v>
      </c>
      <c r="O2054" s="16"/>
      <c r="P2054" s="14"/>
      <c r="Q2054" s="12"/>
      <c r="R2054" s="13"/>
    </row>
    <row r="2055" spans="1:18" ht="15.75" customHeight="1" x14ac:dyDescent="0.35">
      <c r="A2055" s="1"/>
      <c r="B2055" s="6" t="s">
        <v>27</v>
      </c>
      <c r="C2055" s="6">
        <v>1128299</v>
      </c>
      <c r="D2055" s="7">
        <v>44370</v>
      </c>
      <c r="E2055" s="6" t="s">
        <v>28</v>
      </c>
      <c r="F2055" s="6" t="s">
        <v>80</v>
      </c>
      <c r="G2055" s="6" t="s">
        <v>81</v>
      </c>
      <c r="H2055" s="6" t="s">
        <v>20</v>
      </c>
      <c r="I2055" s="8">
        <v>0.5</v>
      </c>
      <c r="J2055" s="9">
        <v>3500</v>
      </c>
      <c r="K2055" s="10">
        <f t="shared" si="16"/>
        <v>1750</v>
      </c>
      <c r="L2055" s="10">
        <f t="shared" si="17"/>
        <v>612.5</v>
      </c>
      <c r="M2055" s="11">
        <v>0.35</v>
      </c>
      <c r="O2055" s="16"/>
      <c r="P2055" s="14"/>
      <c r="Q2055" s="12"/>
      <c r="R2055" s="13"/>
    </row>
    <row r="2056" spans="1:18" ht="15.75" customHeight="1" x14ac:dyDescent="0.35">
      <c r="A2056" s="1"/>
      <c r="B2056" s="6" t="s">
        <v>27</v>
      </c>
      <c r="C2056" s="6">
        <v>1128299</v>
      </c>
      <c r="D2056" s="7">
        <v>44370</v>
      </c>
      <c r="E2056" s="6" t="s">
        <v>28</v>
      </c>
      <c r="F2056" s="6" t="s">
        <v>80</v>
      </c>
      <c r="G2056" s="6" t="s">
        <v>81</v>
      </c>
      <c r="H2056" s="6" t="s">
        <v>21</v>
      </c>
      <c r="I2056" s="8">
        <v>0.55000000000000004</v>
      </c>
      <c r="J2056" s="9">
        <v>2250</v>
      </c>
      <c r="K2056" s="10">
        <f t="shared" si="16"/>
        <v>1237.5</v>
      </c>
      <c r="L2056" s="10">
        <f t="shared" si="17"/>
        <v>371.25</v>
      </c>
      <c r="M2056" s="11">
        <v>0.3</v>
      </c>
      <c r="O2056" s="16"/>
      <c r="P2056" s="14"/>
      <c r="Q2056" s="12"/>
      <c r="R2056" s="13"/>
    </row>
    <row r="2057" spans="1:18" ht="15.75" customHeight="1" x14ac:dyDescent="0.35">
      <c r="A2057" s="1"/>
      <c r="B2057" s="6" t="s">
        <v>27</v>
      </c>
      <c r="C2057" s="6">
        <v>1128299</v>
      </c>
      <c r="D2057" s="7">
        <v>44370</v>
      </c>
      <c r="E2057" s="6" t="s">
        <v>28</v>
      </c>
      <c r="F2057" s="6" t="s">
        <v>80</v>
      </c>
      <c r="G2057" s="6" t="s">
        <v>81</v>
      </c>
      <c r="H2057" s="6" t="s">
        <v>22</v>
      </c>
      <c r="I2057" s="8">
        <v>0.70000000000000007</v>
      </c>
      <c r="J2057" s="9">
        <v>5250</v>
      </c>
      <c r="K2057" s="10">
        <f t="shared" si="16"/>
        <v>3675.0000000000005</v>
      </c>
      <c r="L2057" s="10">
        <f t="shared" si="17"/>
        <v>918.75000000000011</v>
      </c>
      <c r="M2057" s="11">
        <v>0.25</v>
      </c>
      <c r="O2057" s="16"/>
      <c r="P2057" s="14"/>
      <c r="Q2057" s="12"/>
      <c r="R2057" s="13"/>
    </row>
    <row r="2058" spans="1:18" ht="15.75" customHeight="1" x14ac:dyDescent="0.35">
      <c r="A2058" s="1"/>
      <c r="B2058" s="6" t="s">
        <v>27</v>
      </c>
      <c r="C2058" s="6">
        <v>1128299</v>
      </c>
      <c r="D2058" s="7">
        <v>44399</v>
      </c>
      <c r="E2058" s="6" t="s">
        <v>28</v>
      </c>
      <c r="F2058" s="6" t="s">
        <v>80</v>
      </c>
      <c r="G2058" s="6" t="s">
        <v>81</v>
      </c>
      <c r="H2058" s="6" t="s">
        <v>17</v>
      </c>
      <c r="I2058" s="8">
        <v>0.5</v>
      </c>
      <c r="J2058" s="9">
        <v>6750</v>
      </c>
      <c r="K2058" s="10">
        <f t="shared" si="16"/>
        <v>3375</v>
      </c>
      <c r="L2058" s="10">
        <f t="shared" si="17"/>
        <v>1181.25</v>
      </c>
      <c r="M2058" s="11">
        <v>0.35</v>
      </c>
      <c r="O2058" s="16"/>
      <c r="P2058" s="14"/>
      <c r="Q2058" s="12"/>
      <c r="R2058" s="13"/>
    </row>
    <row r="2059" spans="1:18" ht="15.75" customHeight="1" x14ac:dyDescent="0.35">
      <c r="A2059" s="1"/>
      <c r="B2059" s="6" t="s">
        <v>27</v>
      </c>
      <c r="C2059" s="6">
        <v>1128299</v>
      </c>
      <c r="D2059" s="7">
        <v>44399</v>
      </c>
      <c r="E2059" s="6" t="s">
        <v>28</v>
      </c>
      <c r="F2059" s="6" t="s">
        <v>80</v>
      </c>
      <c r="G2059" s="6" t="s">
        <v>81</v>
      </c>
      <c r="H2059" s="6" t="s">
        <v>18</v>
      </c>
      <c r="I2059" s="8">
        <v>0.55000000000000004</v>
      </c>
      <c r="J2059" s="9">
        <v>5250</v>
      </c>
      <c r="K2059" s="10">
        <f t="shared" si="16"/>
        <v>2887.5000000000005</v>
      </c>
      <c r="L2059" s="10">
        <f t="shared" si="17"/>
        <v>1155.0000000000002</v>
      </c>
      <c r="M2059" s="11">
        <v>0.4</v>
      </c>
      <c r="O2059" s="16"/>
      <c r="P2059" s="14"/>
      <c r="Q2059" s="12"/>
      <c r="R2059" s="13"/>
    </row>
    <row r="2060" spans="1:18" ht="15.75" customHeight="1" x14ac:dyDescent="0.35">
      <c r="A2060" s="1"/>
      <c r="B2060" s="6" t="s">
        <v>27</v>
      </c>
      <c r="C2060" s="6">
        <v>1128299</v>
      </c>
      <c r="D2060" s="7">
        <v>44399</v>
      </c>
      <c r="E2060" s="6" t="s">
        <v>28</v>
      </c>
      <c r="F2060" s="6" t="s">
        <v>80</v>
      </c>
      <c r="G2060" s="6" t="s">
        <v>81</v>
      </c>
      <c r="H2060" s="6" t="s">
        <v>19</v>
      </c>
      <c r="I2060" s="8">
        <v>0.55000000000000004</v>
      </c>
      <c r="J2060" s="9">
        <v>4750</v>
      </c>
      <c r="K2060" s="10">
        <f t="shared" si="16"/>
        <v>2612.5</v>
      </c>
      <c r="L2060" s="10">
        <f t="shared" si="17"/>
        <v>914.37499999999989</v>
      </c>
      <c r="M2060" s="11">
        <v>0.35</v>
      </c>
      <c r="O2060" s="16"/>
      <c r="P2060" s="14"/>
      <c r="Q2060" s="12"/>
      <c r="R2060" s="13"/>
    </row>
    <row r="2061" spans="1:18" ht="15.75" customHeight="1" x14ac:dyDescent="0.35">
      <c r="A2061" s="1"/>
      <c r="B2061" s="6" t="s">
        <v>27</v>
      </c>
      <c r="C2061" s="6">
        <v>1128299</v>
      </c>
      <c r="D2061" s="7">
        <v>44399</v>
      </c>
      <c r="E2061" s="6" t="s">
        <v>28</v>
      </c>
      <c r="F2061" s="6" t="s">
        <v>80</v>
      </c>
      <c r="G2061" s="6" t="s">
        <v>81</v>
      </c>
      <c r="H2061" s="6" t="s">
        <v>20</v>
      </c>
      <c r="I2061" s="8">
        <v>0.5</v>
      </c>
      <c r="J2061" s="9">
        <v>3750</v>
      </c>
      <c r="K2061" s="10">
        <f t="shared" si="16"/>
        <v>1875</v>
      </c>
      <c r="L2061" s="10">
        <f t="shared" si="17"/>
        <v>656.25</v>
      </c>
      <c r="M2061" s="11">
        <v>0.35</v>
      </c>
      <c r="O2061" s="16"/>
      <c r="P2061" s="14"/>
      <c r="Q2061" s="12"/>
      <c r="R2061" s="13"/>
    </row>
    <row r="2062" spans="1:18" ht="15.75" customHeight="1" x14ac:dyDescent="0.35">
      <c r="A2062" s="1"/>
      <c r="B2062" s="6" t="s">
        <v>27</v>
      </c>
      <c r="C2062" s="6">
        <v>1128299</v>
      </c>
      <c r="D2062" s="7">
        <v>44399</v>
      </c>
      <c r="E2062" s="6" t="s">
        <v>28</v>
      </c>
      <c r="F2062" s="6" t="s">
        <v>80</v>
      </c>
      <c r="G2062" s="6" t="s">
        <v>81</v>
      </c>
      <c r="H2062" s="6" t="s">
        <v>21</v>
      </c>
      <c r="I2062" s="8">
        <v>0.55000000000000004</v>
      </c>
      <c r="J2062" s="9">
        <v>4250</v>
      </c>
      <c r="K2062" s="10">
        <f t="shared" si="16"/>
        <v>2337.5</v>
      </c>
      <c r="L2062" s="10">
        <f t="shared" si="17"/>
        <v>701.25</v>
      </c>
      <c r="M2062" s="11">
        <v>0.3</v>
      </c>
      <c r="O2062" s="16"/>
      <c r="P2062" s="14"/>
      <c r="Q2062" s="12"/>
      <c r="R2062" s="13"/>
    </row>
    <row r="2063" spans="1:18" ht="15.75" customHeight="1" x14ac:dyDescent="0.35">
      <c r="A2063" s="1"/>
      <c r="B2063" s="6" t="s">
        <v>27</v>
      </c>
      <c r="C2063" s="6">
        <v>1128299</v>
      </c>
      <c r="D2063" s="7">
        <v>44399</v>
      </c>
      <c r="E2063" s="6" t="s">
        <v>28</v>
      </c>
      <c r="F2063" s="6" t="s">
        <v>80</v>
      </c>
      <c r="G2063" s="6" t="s">
        <v>81</v>
      </c>
      <c r="H2063" s="6" t="s">
        <v>22</v>
      </c>
      <c r="I2063" s="8">
        <v>0.70000000000000007</v>
      </c>
      <c r="J2063" s="9">
        <v>4250</v>
      </c>
      <c r="K2063" s="10">
        <f t="shared" si="16"/>
        <v>2975.0000000000005</v>
      </c>
      <c r="L2063" s="10">
        <f t="shared" si="17"/>
        <v>743.75000000000011</v>
      </c>
      <c r="M2063" s="11">
        <v>0.25</v>
      </c>
      <c r="O2063" s="16"/>
      <c r="P2063" s="14"/>
      <c r="Q2063" s="12"/>
      <c r="R2063" s="13"/>
    </row>
    <row r="2064" spans="1:18" ht="15.75" customHeight="1" x14ac:dyDescent="0.35">
      <c r="A2064" s="1"/>
      <c r="B2064" s="6" t="s">
        <v>27</v>
      </c>
      <c r="C2064" s="6">
        <v>1128299</v>
      </c>
      <c r="D2064" s="7">
        <v>44431</v>
      </c>
      <c r="E2064" s="6" t="s">
        <v>28</v>
      </c>
      <c r="F2064" s="6" t="s">
        <v>80</v>
      </c>
      <c r="G2064" s="6" t="s">
        <v>81</v>
      </c>
      <c r="H2064" s="6" t="s">
        <v>17</v>
      </c>
      <c r="I2064" s="8">
        <v>0.55000000000000004</v>
      </c>
      <c r="J2064" s="9">
        <v>6250</v>
      </c>
      <c r="K2064" s="10">
        <f t="shared" si="16"/>
        <v>3437.5000000000005</v>
      </c>
      <c r="L2064" s="10">
        <f t="shared" si="17"/>
        <v>1203.125</v>
      </c>
      <c r="M2064" s="11">
        <v>0.35</v>
      </c>
      <c r="O2064" s="16"/>
      <c r="P2064" s="14"/>
      <c r="Q2064" s="12"/>
      <c r="R2064" s="13"/>
    </row>
    <row r="2065" spans="1:18" ht="15.75" customHeight="1" x14ac:dyDescent="0.35">
      <c r="A2065" s="1"/>
      <c r="B2065" s="6" t="s">
        <v>27</v>
      </c>
      <c r="C2065" s="6">
        <v>1128299</v>
      </c>
      <c r="D2065" s="7">
        <v>44431</v>
      </c>
      <c r="E2065" s="6" t="s">
        <v>28</v>
      </c>
      <c r="F2065" s="6" t="s">
        <v>80</v>
      </c>
      <c r="G2065" s="6" t="s">
        <v>81</v>
      </c>
      <c r="H2065" s="6" t="s">
        <v>18</v>
      </c>
      <c r="I2065" s="8">
        <v>0.60000000000000009</v>
      </c>
      <c r="J2065" s="9">
        <v>5750</v>
      </c>
      <c r="K2065" s="10">
        <f t="shared" si="16"/>
        <v>3450.0000000000005</v>
      </c>
      <c r="L2065" s="10">
        <f t="shared" si="17"/>
        <v>1380.0000000000002</v>
      </c>
      <c r="M2065" s="11">
        <v>0.4</v>
      </c>
      <c r="O2065" s="16"/>
      <c r="P2065" s="14"/>
      <c r="Q2065" s="12"/>
      <c r="R2065" s="13"/>
    </row>
    <row r="2066" spans="1:18" ht="15.75" customHeight="1" x14ac:dyDescent="0.35">
      <c r="A2066" s="1"/>
      <c r="B2066" s="6" t="s">
        <v>27</v>
      </c>
      <c r="C2066" s="6">
        <v>1128299</v>
      </c>
      <c r="D2066" s="7">
        <v>44431</v>
      </c>
      <c r="E2066" s="6" t="s">
        <v>28</v>
      </c>
      <c r="F2066" s="6" t="s">
        <v>80</v>
      </c>
      <c r="G2066" s="6" t="s">
        <v>81</v>
      </c>
      <c r="H2066" s="6" t="s">
        <v>19</v>
      </c>
      <c r="I2066" s="8">
        <v>0.55000000000000004</v>
      </c>
      <c r="J2066" s="9">
        <v>4500</v>
      </c>
      <c r="K2066" s="10">
        <f t="shared" si="16"/>
        <v>2475</v>
      </c>
      <c r="L2066" s="10">
        <f t="shared" si="17"/>
        <v>866.25</v>
      </c>
      <c r="M2066" s="11">
        <v>0.35</v>
      </c>
      <c r="O2066" s="16"/>
      <c r="P2066" s="14"/>
      <c r="Q2066" s="12"/>
      <c r="R2066" s="13"/>
    </row>
    <row r="2067" spans="1:18" ht="15.75" customHeight="1" x14ac:dyDescent="0.35">
      <c r="A2067" s="1"/>
      <c r="B2067" s="6" t="s">
        <v>27</v>
      </c>
      <c r="C2067" s="6">
        <v>1128299</v>
      </c>
      <c r="D2067" s="7">
        <v>44431</v>
      </c>
      <c r="E2067" s="6" t="s">
        <v>28</v>
      </c>
      <c r="F2067" s="6" t="s">
        <v>80</v>
      </c>
      <c r="G2067" s="6" t="s">
        <v>81</v>
      </c>
      <c r="H2067" s="6" t="s">
        <v>20</v>
      </c>
      <c r="I2067" s="8">
        <v>0.55000000000000004</v>
      </c>
      <c r="J2067" s="9">
        <v>4000</v>
      </c>
      <c r="K2067" s="10">
        <f t="shared" si="16"/>
        <v>2200</v>
      </c>
      <c r="L2067" s="10">
        <f t="shared" si="17"/>
        <v>770</v>
      </c>
      <c r="M2067" s="11">
        <v>0.35</v>
      </c>
      <c r="O2067" s="16"/>
      <c r="P2067" s="14"/>
      <c r="Q2067" s="12"/>
      <c r="R2067" s="13"/>
    </row>
    <row r="2068" spans="1:18" ht="15.75" customHeight="1" x14ac:dyDescent="0.35">
      <c r="A2068" s="1"/>
      <c r="B2068" s="6" t="s">
        <v>27</v>
      </c>
      <c r="C2068" s="6">
        <v>1128299</v>
      </c>
      <c r="D2068" s="7">
        <v>44431</v>
      </c>
      <c r="E2068" s="6" t="s">
        <v>28</v>
      </c>
      <c r="F2068" s="6" t="s">
        <v>80</v>
      </c>
      <c r="G2068" s="6" t="s">
        <v>81</v>
      </c>
      <c r="H2068" s="6" t="s">
        <v>21</v>
      </c>
      <c r="I2068" s="8">
        <v>0.65</v>
      </c>
      <c r="J2068" s="9">
        <v>4000</v>
      </c>
      <c r="K2068" s="10">
        <f t="shared" si="16"/>
        <v>2600</v>
      </c>
      <c r="L2068" s="10">
        <f t="shared" si="17"/>
        <v>780</v>
      </c>
      <c r="M2068" s="11">
        <v>0.3</v>
      </c>
      <c r="O2068" s="16"/>
      <c r="P2068" s="14"/>
      <c r="Q2068" s="12"/>
      <c r="R2068" s="13"/>
    </row>
    <row r="2069" spans="1:18" ht="15.75" customHeight="1" x14ac:dyDescent="0.35">
      <c r="A2069" s="1"/>
      <c r="B2069" s="6" t="s">
        <v>27</v>
      </c>
      <c r="C2069" s="6">
        <v>1128299</v>
      </c>
      <c r="D2069" s="7">
        <v>44431</v>
      </c>
      <c r="E2069" s="6" t="s">
        <v>28</v>
      </c>
      <c r="F2069" s="6" t="s">
        <v>80</v>
      </c>
      <c r="G2069" s="6" t="s">
        <v>81</v>
      </c>
      <c r="H2069" s="6" t="s">
        <v>22</v>
      </c>
      <c r="I2069" s="8">
        <v>0.70000000000000007</v>
      </c>
      <c r="J2069" s="9">
        <v>3750</v>
      </c>
      <c r="K2069" s="10">
        <f t="shared" si="16"/>
        <v>2625.0000000000005</v>
      </c>
      <c r="L2069" s="10">
        <f t="shared" si="17"/>
        <v>656.25000000000011</v>
      </c>
      <c r="M2069" s="11">
        <v>0.25</v>
      </c>
      <c r="O2069" s="16"/>
      <c r="P2069" s="14"/>
      <c r="Q2069" s="12"/>
      <c r="R2069" s="13"/>
    </row>
    <row r="2070" spans="1:18" ht="15.75" customHeight="1" x14ac:dyDescent="0.35">
      <c r="A2070" s="1"/>
      <c r="B2070" s="6" t="s">
        <v>27</v>
      </c>
      <c r="C2070" s="6">
        <v>1128299</v>
      </c>
      <c r="D2070" s="7">
        <v>44463</v>
      </c>
      <c r="E2070" s="6" t="s">
        <v>28</v>
      </c>
      <c r="F2070" s="6" t="s">
        <v>80</v>
      </c>
      <c r="G2070" s="6" t="s">
        <v>81</v>
      </c>
      <c r="H2070" s="6" t="s">
        <v>17</v>
      </c>
      <c r="I2070" s="8">
        <v>0.45000000000000007</v>
      </c>
      <c r="J2070" s="9">
        <v>5750</v>
      </c>
      <c r="K2070" s="10">
        <f t="shared" si="16"/>
        <v>2587.5000000000005</v>
      </c>
      <c r="L2070" s="10">
        <f t="shared" si="17"/>
        <v>905.62500000000011</v>
      </c>
      <c r="M2070" s="11">
        <v>0.35</v>
      </c>
      <c r="O2070" s="16"/>
      <c r="P2070" s="14"/>
      <c r="Q2070" s="12"/>
      <c r="R2070" s="13"/>
    </row>
    <row r="2071" spans="1:18" ht="15.75" customHeight="1" x14ac:dyDescent="0.35">
      <c r="A2071" s="1"/>
      <c r="B2071" s="6" t="s">
        <v>27</v>
      </c>
      <c r="C2071" s="6">
        <v>1128299</v>
      </c>
      <c r="D2071" s="7">
        <v>44463</v>
      </c>
      <c r="E2071" s="6" t="s">
        <v>28</v>
      </c>
      <c r="F2071" s="6" t="s">
        <v>80</v>
      </c>
      <c r="G2071" s="6" t="s">
        <v>81</v>
      </c>
      <c r="H2071" s="6" t="s">
        <v>18</v>
      </c>
      <c r="I2071" s="8">
        <v>0.50000000000000011</v>
      </c>
      <c r="J2071" s="9">
        <v>5750</v>
      </c>
      <c r="K2071" s="10">
        <f t="shared" si="16"/>
        <v>2875.0000000000005</v>
      </c>
      <c r="L2071" s="10">
        <f t="shared" si="17"/>
        <v>1150.0000000000002</v>
      </c>
      <c r="M2071" s="11">
        <v>0.4</v>
      </c>
      <c r="O2071" s="16"/>
      <c r="P2071" s="14"/>
      <c r="Q2071" s="12"/>
      <c r="R2071" s="13"/>
    </row>
    <row r="2072" spans="1:18" ht="15.75" customHeight="1" x14ac:dyDescent="0.35">
      <c r="A2072" s="1"/>
      <c r="B2072" s="6" t="s">
        <v>27</v>
      </c>
      <c r="C2072" s="6">
        <v>1128299</v>
      </c>
      <c r="D2072" s="7">
        <v>44463</v>
      </c>
      <c r="E2072" s="6" t="s">
        <v>28</v>
      </c>
      <c r="F2072" s="6" t="s">
        <v>80</v>
      </c>
      <c r="G2072" s="6" t="s">
        <v>81</v>
      </c>
      <c r="H2072" s="6" t="s">
        <v>19</v>
      </c>
      <c r="I2072" s="8">
        <v>0.45000000000000007</v>
      </c>
      <c r="J2072" s="9">
        <v>4250</v>
      </c>
      <c r="K2072" s="10">
        <f t="shared" si="16"/>
        <v>1912.5000000000002</v>
      </c>
      <c r="L2072" s="10">
        <f t="shared" si="17"/>
        <v>669.375</v>
      </c>
      <c r="M2072" s="11">
        <v>0.35</v>
      </c>
      <c r="O2072" s="16"/>
      <c r="P2072" s="14"/>
      <c r="Q2072" s="12"/>
      <c r="R2072" s="13"/>
    </row>
    <row r="2073" spans="1:18" ht="15.75" customHeight="1" x14ac:dyDescent="0.35">
      <c r="A2073" s="1"/>
      <c r="B2073" s="6" t="s">
        <v>27</v>
      </c>
      <c r="C2073" s="6">
        <v>1128299</v>
      </c>
      <c r="D2073" s="7">
        <v>44463</v>
      </c>
      <c r="E2073" s="6" t="s">
        <v>28</v>
      </c>
      <c r="F2073" s="6" t="s">
        <v>80</v>
      </c>
      <c r="G2073" s="6" t="s">
        <v>81</v>
      </c>
      <c r="H2073" s="6" t="s">
        <v>20</v>
      </c>
      <c r="I2073" s="8">
        <v>0.45000000000000007</v>
      </c>
      <c r="J2073" s="9">
        <v>3750</v>
      </c>
      <c r="K2073" s="10">
        <f t="shared" si="16"/>
        <v>1687.5000000000002</v>
      </c>
      <c r="L2073" s="10">
        <f t="shared" si="17"/>
        <v>590.625</v>
      </c>
      <c r="M2073" s="11">
        <v>0.35</v>
      </c>
      <c r="O2073" s="16"/>
      <c r="P2073" s="14"/>
      <c r="Q2073" s="12"/>
      <c r="R2073" s="13"/>
    </row>
    <row r="2074" spans="1:18" ht="15.75" customHeight="1" x14ac:dyDescent="0.35">
      <c r="A2074" s="1"/>
      <c r="B2074" s="6" t="s">
        <v>27</v>
      </c>
      <c r="C2074" s="6">
        <v>1128299</v>
      </c>
      <c r="D2074" s="7">
        <v>44463</v>
      </c>
      <c r="E2074" s="6" t="s">
        <v>28</v>
      </c>
      <c r="F2074" s="6" t="s">
        <v>80</v>
      </c>
      <c r="G2074" s="6" t="s">
        <v>81</v>
      </c>
      <c r="H2074" s="6" t="s">
        <v>21</v>
      </c>
      <c r="I2074" s="8">
        <v>0.55000000000000004</v>
      </c>
      <c r="J2074" s="9">
        <v>3750</v>
      </c>
      <c r="K2074" s="10">
        <f t="shared" si="16"/>
        <v>2062.5</v>
      </c>
      <c r="L2074" s="10">
        <f t="shared" si="17"/>
        <v>618.75</v>
      </c>
      <c r="M2074" s="11">
        <v>0.3</v>
      </c>
      <c r="O2074" s="16"/>
      <c r="P2074" s="14"/>
      <c r="Q2074" s="12"/>
      <c r="R2074" s="13"/>
    </row>
    <row r="2075" spans="1:18" ht="15.75" customHeight="1" x14ac:dyDescent="0.35">
      <c r="A2075" s="1"/>
      <c r="B2075" s="6" t="s">
        <v>27</v>
      </c>
      <c r="C2075" s="6">
        <v>1128299</v>
      </c>
      <c r="D2075" s="7">
        <v>44463</v>
      </c>
      <c r="E2075" s="6" t="s">
        <v>28</v>
      </c>
      <c r="F2075" s="6" t="s">
        <v>80</v>
      </c>
      <c r="G2075" s="6" t="s">
        <v>81</v>
      </c>
      <c r="H2075" s="6" t="s">
        <v>22</v>
      </c>
      <c r="I2075" s="8">
        <v>0.60000000000000009</v>
      </c>
      <c r="J2075" s="9">
        <v>4250</v>
      </c>
      <c r="K2075" s="10">
        <f t="shared" si="16"/>
        <v>2550.0000000000005</v>
      </c>
      <c r="L2075" s="10">
        <f t="shared" si="17"/>
        <v>637.50000000000011</v>
      </c>
      <c r="M2075" s="11">
        <v>0.25</v>
      </c>
      <c r="O2075" s="16"/>
      <c r="P2075" s="14"/>
      <c r="Q2075" s="12"/>
      <c r="R2075" s="13"/>
    </row>
    <row r="2076" spans="1:18" ht="15.75" customHeight="1" x14ac:dyDescent="0.35">
      <c r="A2076" s="1"/>
      <c r="B2076" s="6" t="s">
        <v>27</v>
      </c>
      <c r="C2076" s="6">
        <v>1128299</v>
      </c>
      <c r="D2076" s="7">
        <v>44492</v>
      </c>
      <c r="E2076" s="6" t="s">
        <v>28</v>
      </c>
      <c r="F2076" s="6" t="s">
        <v>80</v>
      </c>
      <c r="G2076" s="6" t="s">
        <v>81</v>
      </c>
      <c r="H2076" s="6" t="s">
        <v>17</v>
      </c>
      <c r="I2076" s="8">
        <v>0.45000000000000007</v>
      </c>
      <c r="J2076" s="9">
        <v>5000</v>
      </c>
      <c r="K2076" s="10">
        <f t="shared" si="16"/>
        <v>2250.0000000000005</v>
      </c>
      <c r="L2076" s="10">
        <f t="shared" si="17"/>
        <v>787.50000000000011</v>
      </c>
      <c r="M2076" s="11">
        <v>0.35</v>
      </c>
      <c r="O2076" s="16"/>
      <c r="P2076" s="14"/>
      <c r="Q2076" s="12"/>
      <c r="R2076" s="13"/>
    </row>
    <row r="2077" spans="1:18" ht="15.75" customHeight="1" x14ac:dyDescent="0.35">
      <c r="A2077" s="1"/>
      <c r="B2077" s="6" t="s">
        <v>27</v>
      </c>
      <c r="C2077" s="6">
        <v>1128299</v>
      </c>
      <c r="D2077" s="7">
        <v>44492</v>
      </c>
      <c r="E2077" s="6" t="s">
        <v>28</v>
      </c>
      <c r="F2077" s="6" t="s">
        <v>80</v>
      </c>
      <c r="G2077" s="6" t="s">
        <v>81</v>
      </c>
      <c r="H2077" s="6" t="s">
        <v>18</v>
      </c>
      <c r="I2077" s="8">
        <v>0.50000000000000011</v>
      </c>
      <c r="J2077" s="9">
        <v>5000</v>
      </c>
      <c r="K2077" s="10">
        <f t="shared" si="16"/>
        <v>2500.0000000000005</v>
      </c>
      <c r="L2077" s="10">
        <f t="shared" si="17"/>
        <v>1000.0000000000002</v>
      </c>
      <c r="M2077" s="11">
        <v>0.4</v>
      </c>
      <c r="O2077" s="16"/>
      <c r="P2077" s="14"/>
      <c r="Q2077" s="12"/>
      <c r="R2077" s="13"/>
    </row>
    <row r="2078" spans="1:18" ht="15.75" customHeight="1" x14ac:dyDescent="0.35">
      <c r="A2078" s="1"/>
      <c r="B2078" s="6" t="s">
        <v>27</v>
      </c>
      <c r="C2078" s="6">
        <v>1128299</v>
      </c>
      <c r="D2078" s="7">
        <v>44492</v>
      </c>
      <c r="E2078" s="6" t="s">
        <v>28</v>
      </c>
      <c r="F2078" s="6" t="s">
        <v>80</v>
      </c>
      <c r="G2078" s="6" t="s">
        <v>81</v>
      </c>
      <c r="H2078" s="6" t="s">
        <v>19</v>
      </c>
      <c r="I2078" s="8">
        <v>0.45000000000000007</v>
      </c>
      <c r="J2078" s="9">
        <v>3250</v>
      </c>
      <c r="K2078" s="10">
        <f t="shared" si="16"/>
        <v>1462.5000000000002</v>
      </c>
      <c r="L2078" s="10">
        <f t="shared" si="17"/>
        <v>511.87500000000006</v>
      </c>
      <c r="M2078" s="11">
        <v>0.35</v>
      </c>
      <c r="O2078" s="16"/>
      <c r="P2078" s="14"/>
      <c r="Q2078" s="12"/>
      <c r="R2078" s="13"/>
    </row>
    <row r="2079" spans="1:18" ht="15.75" customHeight="1" x14ac:dyDescent="0.35">
      <c r="A2079" s="1"/>
      <c r="B2079" s="6" t="s">
        <v>27</v>
      </c>
      <c r="C2079" s="6">
        <v>1128299</v>
      </c>
      <c r="D2079" s="7">
        <v>44492</v>
      </c>
      <c r="E2079" s="6" t="s">
        <v>28</v>
      </c>
      <c r="F2079" s="6" t="s">
        <v>80</v>
      </c>
      <c r="G2079" s="6" t="s">
        <v>81</v>
      </c>
      <c r="H2079" s="6" t="s">
        <v>20</v>
      </c>
      <c r="I2079" s="8">
        <v>0.45000000000000007</v>
      </c>
      <c r="J2079" s="9">
        <v>3000</v>
      </c>
      <c r="K2079" s="10">
        <f t="shared" si="16"/>
        <v>1350.0000000000002</v>
      </c>
      <c r="L2079" s="10">
        <f t="shared" si="17"/>
        <v>472.50000000000006</v>
      </c>
      <c r="M2079" s="11">
        <v>0.35</v>
      </c>
      <c r="O2079" s="16"/>
      <c r="P2079" s="14"/>
      <c r="Q2079" s="12"/>
      <c r="R2079" s="13"/>
    </row>
    <row r="2080" spans="1:18" ht="15.75" customHeight="1" x14ac:dyDescent="0.35">
      <c r="A2080" s="1"/>
      <c r="B2080" s="6" t="s">
        <v>27</v>
      </c>
      <c r="C2080" s="6">
        <v>1128299</v>
      </c>
      <c r="D2080" s="7">
        <v>44492</v>
      </c>
      <c r="E2080" s="6" t="s">
        <v>28</v>
      </c>
      <c r="F2080" s="6" t="s">
        <v>80</v>
      </c>
      <c r="G2080" s="6" t="s">
        <v>81</v>
      </c>
      <c r="H2080" s="6" t="s">
        <v>21</v>
      </c>
      <c r="I2080" s="8">
        <v>0.55000000000000004</v>
      </c>
      <c r="J2080" s="9">
        <v>2750</v>
      </c>
      <c r="K2080" s="10">
        <f t="shared" si="16"/>
        <v>1512.5000000000002</v>
      </c>
      <c r="L2080" s="10">
        <f t="shared" si="17"/>
        <v>453.75000000000006</v>
      </c>
      <c r="M2080" s="11">
        <v>0.3</v>
      </c>
      <c r="O2080" s="16"/>
      <c r="P2080" s="14"/>
      <c r="Q2080" s="12"/>
      <c r="R2080" s="13"/>
    </row>
    <row r="2081" spans="1:18" ht="15.75" customHeight="1" x14ac:dyDescent="0.35">
      <c r="A2081" s="1"/>
      <c r="B2081" s="6" t="s">
        <v>27</v>
      </c>
      <c r="C2081" s="6">
        <v>1128299</v>
      </c>
      <c r="D2081" s="7">
        <v>44492</v>
      </c>
      <c r="E2081" s="6" t="s">
        <v>28</v>
      </c>
      <c r="F2081" s="6" t="s">
        <v>80</v>
      </c>
      <c r="G2081" s="6" t="s">
        <v>81</v>
      </c>
      <c r="H2081" s="6" t="s">
        <v>22</v>
      </c>
      <c r="I2081" s="8">
        <v>0.60000000000000009</v>
      </c>
      <c r="J2081" s="9">
        <v>3250</v>
      </c>
      <c r="K2081" s="10">
        <f t="shared" si="16"/>
        <v>1950.0000000000002</v>
      </c>
      <c r="L2081" s="10">
        <f t="shared" si="17"/>
        <v>487.50000000000006</v>
      </c>
      <c r="M2081" s="11">
        <v>0.25</v>
      </c>
      <c r="O2081" s="16"/>
      <c r="P2081" s="14"/>
      <c r="Q2081" s="12"/>
      <c r="R2081" s="13"/>
    </row>
    <row r="2082" spans="1:18" ht="15.75" customHeight="1" x14ac:dyDescent="0.35">
      <c r="A2082" s="1"/>
      <c r="B2082" s="6" t="s">
        <v>27</v>
      </c>
      <c r="C2082" s="6">
        <v>1128299</v>
      </c>
      <c r="D2082" s="7">
        <v>44523</v>
      </c>
      <c r="E2082" s="6" t="s">
        <v>28</v>
      </c>
      <c r="F2082" s="6" t="s">
        <v>80</v>
      </c>
      <c r="G2082" s="6" t="s">
        <v>81</v>
      </c>
      <c r="H2082" s="6" t="s">
        <v>17</v>
      </c>
      <c r="I2082" s="8">
        <v>0.45000000000000007</v>
      </c>
      <c r="J2082" s="9">
        <v>5000</v>
      </c>
      <c r="K2082" s="10">
        <f t="shared" si="16"/>
        <v>2250.0000000000005</v>
      </c>
      <c r="L2082" s="10">
        <f t="shared" si="17"/>
        <v>787.50000000000011</v>
      </c>
      <c r="M2082" s="11">
        <v>0.35</v>
      </c>
      <c r="O2082" s="16"/>
      <c r="P2082" s="14"/>
      <c r="Q2082" s="12"/>
      <c r="R2082" s="13"/>
    </row>
    <row r="2083" spans="1:18" ht="15.75" customHeight="1" x14ac:dyDescent="0.35">
      <c r="A2083" s="1"/>
      <c r="B2083" s="6" t="s">
        <v>27</v>
      </c>
      <c r="C2083" s="6">
        <v>1128299</v>
      </c>
      <c r="D2083" s="7">
        <v>44523</v>
      </c>
      <c r="E2083" s="6" t="s">
        <v>28</v>
      </c>
      <c r="F2083" s="6" t="s">
        <v>80</v>
      </c>
      <c r="G2083" s="6" t="s">
        <v>81</v>
      </c>
      <c r="H2083" s="6" t="s">
        <v>18</v>
      </c>
      <c r="I2083" s="8">
        <v>0.50000000000000011</v>
      </c>
      <c r="J2083" s="9">
        <v>5250</v>
      </c>
      <c r="K2083" s="10">
        <f t="shared" si="16"/>
        <v>2625.0000000000005</v>
      </c>
      <c r="L2083" s="10">
        <f t="shared" si="17"/>
        <v>1050.0000000000002</v>
      </c>
      <c r="M2083" s="11">
        <v>0.4</v>
      </c>
      <c r="O2083" s="16"/>
      <c r="P2083" s="14"/>
      <c r="Q2083" s="12"/>
      <c r="R2083" s="13"/>
    </row>
    <row r="2084" spans="1:18" ht="15.75" customHeight="1" x14ac:dyDescent="0.35">
      <c r="A2084" s="1"/>
      <c r="B2084" s="6" t="s">
        <v>27</v>
      </c>
      <c r="C2084" s="6">
        <v>1128299</v>
      </c>
      <c r="D2084" s="7">
        <v>44523</v>
      </c>
      <c r="E2084" s="6" t="s">
        <v>28</v>
      </c>
      <c r="F2084" s="6" t="s">
        <v>80</v>
      </c>
      <c r="G2084" s="6" t="s">
        <v>81</v>
      </c>
      <c r="H2084" s="6" t="s">
        <v>19</v>
      </c>
      <c r="I2084" s="8">
        <v>0.45000000000000007</v>
      </c>
      <c r="J2084" s="9">
        <v>3750</v>
      </c>
      <c r="K2084" s="10">
        <f t="shared" si="16"/>
        <v>1687.5000000000002</v>
      </c>
      <c r="L2084" s="10">
        <f t="shared" si="17"/>
        <v>590.625</v>
      </c>
      <c r="M2084" s="11">
        <v>0.35</v>
      </c>
      <c r="O2084" s="16"/>
      <c r="P2084" s="14"/>
      <c r="Q2084" s="12"/>
      <c r="R2084" s="13"/>
    </row>
    <row r="2085" spans="1:18" ht="15.75" customHeight="1" x14ac:dyDescent="0.35">
      <c r="A2085" s="1"/>
      <c r="B2085" s="6" t="s">
        <v>27</v>
      </c>
      <c r="C2085" s="6">
        <v>1128299</v>
      </c>
      <c r="D2085" s="7">
        <v>44523</v>
      </c>
      <c r="E2085" s="6" t="s">
        <v>28</v>
      </c>
      <c r="F2085" s="6" t="s">
        <v>80</v>
      </c>
      <c r="G2085" s="6" t="s">
        <v>81</v>
      </c>
      <c r="H2085" s="6" t="s">
        <v>20</v>
      </c>
      <c r="I2085" s="8">
        <v>0.45000000000000007</v>
      </c>
      <c r="J2085" s="9">
        <v>3500</v>
      </c>
      <c r="K2085" s="10">
        <f t="shared" si="16"/>
        <v>1575.0000000000002</v>
      </c>
      <c r="L2085" s="10">
        <f t="shared" si="17"/>
        <v>551.25</v>
      </c>
      <c r="M2085" s="11">
        <v>0.35</v>
      </c>
      <c r="O2085" s="16"/>
      <c r="P2085" s="14"/>
      <c r="Q2085" s="12"/>
      <c r="R2085" s="13"/>
    </row>
    <row r="2086" spans="1:18" ht="15.75" customHeight="1" x14ac:dyDescent="0.35">
      <c r="A2086" s="1"/>
      <c r="B2086" s="6" t="s">
        <v>27</v>
      </c>
      <c r="C2086" s="6">
        <v>1128299</v>
      </c>
      <c r="D2086" s="7">
        <v>44523</v>
      </c>
      <c r="E2086" s="6" t="s">
        <v>28</v>
      </c>
      <c r="F2086" s="6" t="s">
        <v>80</v>
      </c>
      <c r="G2086" s="6" t="s">
        <v>81</v>
      </c>
      <c r="H2086" s="6" t="s">
        <v>21</v>
      </c>
      <c r="I2086" s="8">
        <v>0.55000000000000004</v>
      </c>
      <c r="J2086" s="9">
        <v>3000</v>
      </c>
      <c r="K2086" s="10">
        <f t="shared" si="16"/>
        <v>1650.0000000000002</v>
      </c>
      <c r="L2086" s="10">
        <f t="shared" si="17"/>
        <v>495.00000000000006</v>
      </c>
      <c r="M2086" s="11">
        <v>0.3</v>
      </c>
      <c r="O2086" s="16"/>
      <c r="P2086" s="14"/>
      <c r="Q2086" s="12"/>
      <c r="R2086" s="13"/>
    </row>
    <row r="2087" spans="1:18" ht="15.75" customHeight="1" x14ac:dyDescent="0.35">
      <c r="A2087" s="1"/>
      <c r="B2087" s="6" t="s">
        <v>27</v>
      </c>
      <c r="C2087" s="6">
        <v>1128299</v>
      </c>
      <c r="D2087" s="7">
        <v>44523</v>
      </c>
      <c r="E2087" s="6" t="s">
        <v>28</v>
      </c>
      <c r="F2087" s="6" t="s">
        <v>80</v>
      </c>
      <c r="G2087" s="6" t="s">
        <v>81</v>
      </c>
      <c r="H2087" s="6" t="s">
        <v>22</v>
      </c>
      <c r="I2087" s="8">
        <v>0.60000000000000009</v>
      </c>
      <c r="J2087" s="9">
        <v>4250</v>
      </c>
      <c r="K2087" s="10">
        <f t="shared" si="16"/>
        <v>2550.0000000000005</v>
      </c>
      <c r="L2087" s="10">
        <f t="shared" si="17"/>
        <v>637.50000000000011</v>
      </c>
      <c r="M2087" s="11">
        <v>0.25</v>
      </c>
      <c r="O2087" s="16"/>
      <c r="P2087" s="14"/>
      <c r="Q2087" s="12"/>
      <c r="R2087" s="13"/>
    </row>
    <row r="2088" spans="1:18" ht="15.75" customHeight="1" x14ac:dyDescent="0.35">
      <c r="A2088" s="1"/>
      <c r="B2088" s="6" t="s">
        <v>27</v>
      </c>
      <c r="C2088" s="6">
        <v>1128299</v>
      </c>
      <c r="D2088" s="7">
        <v>44552</v>
      </c>
      <c r="E2088" s="6" t="s">
        <v>28</v>
      </c>
      <c r="F2088" s="6" t="s">
        <v>80</v>
      </c>
      <c r="G2088" s="6" t="s">
        <v>81</v>
      </c>
      <c r="H2088" s="6" t="s">
        <v>17</v>
      </c>
      <c r="I2088" s="8">
        <v>0.45000000000000007</v>
      </c>
      <c r="J2088" s="9">
        <v>6250</v>
      </c>
      <c r="K2088" s="10">
        <f t="shared" si="16"/>
        <v>2812.5000000000005</v>
      </c>
      <c r="L2088" s="10">
        <f t="shared" si="17"/>
        <v>984.37500000000011</v>
      </c>
      <c r="M2088" s="11">
        <v>0.35</v>
      </c>
      <c r="O2088" s="16"/>
      <c r="P2088" s="14"/>
      <c r="Q2088" s="12"/>
      <c r="R2088" s="13"/>
    </row>
    <row r="2089" spans="1:18" ht="15.75" customHeight="1" x14ac:dyDescent="0.35">
      <c r="A2089" s="1"/>
      <c r="B2089" s="6" t="s">
        <v>27</v>
      </c>
      <c r="C2089" s="6">
        <v>1128299</v>
      </c>
      <c r="D2089" s="7">
        <v>44552</v>
      </c>
      <c r="E2089" s="6" t="s">
        <v>28</v>
      </c>
      <c r="F2089" s="6" t="s">
        <v>80</v>
      </c>
      <c r="G2089" s="6" t="s">
        <v>81</v>
      </c>
      <c r="H2089" s="6" t="s">
        <v>18</v>
      </c>
      <c r="I2089" s="8">
        <v>0.50000000000000011</v>
      </c>
      <c r="J2089" s="9">
        <v>6250</v>
      </c>
      <c r="K2089" s="10">
        <f t="shared" si="16"/>
        <v>3125.0000000000009</v>
      </c>
      <c r="L2089" s="10">
        <f t="shared" si="17"/>
        <v>1250.0000000000005</v>
      </c>
      <c r="M2089" s="11">
        <v>0.4</v>
      </c>
      <c r="O2089" s="16"/>
      <c r="P2089" s="14"/>
      <c r="Q2089" s="12"/>
      <c r="R2089" s="13"/>
    </row>
    <row r="2090" spans="1:18" ht="15.75" customHeight="1" x14ac:dyDescent="0.35">
      <c r="A2090" s="1"/>
      <c r="B2090" s="6" t="s">
        <v>27</v>
      </c>
      <c r="C2090" s="6">
        <v>1128299</v>
      </c>
      <c r="D2090" s="7">
        <v>44552</v>
      </c>
      <c r="E2090" s="6" t="s">
        <v>28</v>
      </c>
      <c r="F2090" s="6" t="s">
        <v>80</v>
      </c>
      <c r="G2090" s="6" t="s">
        <v>81</v>
      </c>
      <c r="H2090" s="6" t="s">
        <v>19</v>
      </c>
      <c r="I2090" s="8">
        <v>0.45000000000000007</v>
      </c>
      <c r="J2090" s="9">
        <v>4250</v>
      </c>
      <c r="K2090" s="10">
        <f t="shared" si="16"/>
        <v>1912.5000000000002</v>
      </c>
      <c r="L2090" s="10">
        <f t="shared" si="17"/>
        <v>669.375</v>
      </c>
      <c r="M2090" s="11">
        <v>0.35</v>
      </c>
      <c r="O2090" s="16"/>
      <c r="P2090" s="14"/>
      <c r="Q2090" s="12"/>
      <c r="R2090" s="13"/>
    </row>
    <row r="2091" spans="1:18" ht="15.75" customHeight="1" x14ac:dyDescent="0.35">
      <c r="A2091" s="1"/>
      <c r="B2091" s="6" t="s">
        <v>27</v>
      </c>
      <c r="C2091" s="6">
        <v>1128299</v>
      </c>
      <c r="D2091" s="7">
        <v>44552</v>
      </c>
      <c r="E2091" s="6" t="s">
        <v>28</v>
      </c>
      <c r="F2091" s="6" t="s">
        <v>80</v>
      </c>
      <c r="G2091" s="6" t="s">
        <v>81</v>
      </c>
      <c r="H2091" s="6" t="s">
        <v>20</v>
      </c>
      <c r="I2091" s="8">
        <v>0.45000000000000007</v>
      </c>
      <c r="J2091" s="9">
        <v>4250</v>
      </c>
      <c r="K2091" s="10">
        <f t="shared" si="16"/>
        <v>1912.5000000000002</v>
      </c>
      <c r="L2091" s="10">
        <f t="shared" si="17"/>
        <v>669.375</v>
      </c>
      <c r="M2091" s="11">
        <v>0.35</v>
      </c>
      <c r="O2091" s="16"/>
      <c r="P2091" s="14"/>
      <c r="Q2091" s="12"/>
      <c r="R2091" s="13"/>
    </row>
    <row r="2092" spans="1:18" ht="15.75" customHeight="1" x14ac:dyDescent="0.35">
      <c r="A2092" s="1"/>
      <c r="B2092" s="6" t="s">
        <v>27</v>
      </c>
      <c r="C2092" s="6">
        <v>1128299</v>
      </c>
      <c r="D2092" s="7">
        <v>44552</v>
      </c>
      <c r="E2092" s="6" t="s">
        <v>28</v>
      </c>
      <c r="F2092" s="6" t="s">
        <v>80</v>
      </c>
      <c r="G2092" s="6" t="s">
        <v>81</v>
      </c>
      <c r="H2092" s="6" t="s">
        <v>21</v>
      </c>
      <c r="I2092" s="8">
        <v>0.55000000000000004</v>
      </c>
      <c r="J2092" s="9">
        <v>3500</v>
      </c>
      <c r="K2092" s="10">
        <f t="shared" si="16"/>
        <v>1925.0000000000002</v>
      </c>
      <c r="L2092" s="10">
        <f t="shared" si="17"/>
        <v>577.5</v>
      </c>
      <c r="M2092" s="11">
        <v>0.3</v>
      </c>
      <c r="O2092" s="16"/>
      <c r="P2092" s="14"/>
      <c r="Q2092" s="12"/>
      <c r="R2092" s="13"/>
    </row>
    <row r="2093" spans="1:18" ht="15.75" customHeight="1" x14ac:dyDescent="0.35">
      <c r="A2093" s="1"/>
      <c r="B2093" s="6" t="s">
        <v>27</v>
      </c>
      <c r="C2093" s="6">
        <v>1128299</v>
      </c>
      <c r="D2093" s="7">
        <v>44552</v>
      </c>
      <c r="E2093" s="6" t="s">
        <v>28</v>
      </c>
      <c r="F2093" s="6" t="s">
        <v>80</v>
      </c>
      <c r="G2093" s="6" t="s">
        <v>81</v>
      </c>
      <c r="H2093" s="6" t="s">
        <v>22</v>
      </c>
      <c r="I2093" s="8">
        <v>0.60000000000000009</v>
      </c>
      <c r="J2093" s="9">
        <v>4500</v>
      </c>
      <c r="K2093" s="10">
        <f t="shared" si="16"/>
        <v>2700.0000000000005</v>
      </c>
      <c r="L2093" s="10">
        <f t="shared" si="17"/>
        <v>675.00000000000011</v>
      </c>
      <c r="M2093" s="11">
        <v>0.25</v>
      </c>
      <c r="O2093" s="16"/>
      <c r="P2093" s="14"/>
      <c r="Q2093" s="12"/>
      <c r="R2093" s="13"/>
    </row>
    <row r="2094" spans="1:18" ht="15.75" customHeight="1" x14ac:dyDescent="0.35">
      <c r="A2094" s="1" t="s">
        <v>39</v>
      </c>
      <c r="B2094" s="6" t="s">
        <v>27</v>
      </c>
      <c r="C2094" s="6">
        <v>1128299</v>
      </c>
      <c r="D2094" s="7">
        <v>44222</v>
      </c>
      <c r="E2094" s="6" t="s">
        <v>28</v>
      </c>
      <c r="F2094" s="6" t="s">
        <v>82</v>
      </c>
      <c r="G2094" s="6" t="s">
        <v>83</v>
      </c>
      <c r="H2094" s="6" t="s">
        <v>17</v>
      </c>
      <c r="I2094" s="8">
        <v>0.34999999999999992</v>
      </c>
      <c r="J2094" s="9">
        <v>4750</v>
      </c>
      <c r="K2094" s="10">
        <f t="shared" si="16"/>
        <v>1662.4999999999995</v>
      </c>
      <c r="L2094" s="10">
        <f t="shared" si="17"/>
        <v>581.87499999999977</v>
      </c>
      <c r="M2094" s="11">
        <v>0.35</v>
      </c>
      <c r="O2094" s="16"/>
      <c r="P2094" s="14"/>
      <c r="Q2094" s="12"/>
      <c r="R2094" s="13"/>
    </row>
    <row r="2095" spans="1:18" ht="15.75" customHeight="1" x14ac:dyDescent="0.35">
      <c r="A2095" s="1"/>
      <c r="B2095" s="6" t="s">
        <v>27</v>
      </c>
      <c r="C2095" s="6">
        <v>1128299</v>
      </c>
      <c r="D2095" s="7">
        <v>44222</v>
      </c>
      <c r="E2095" s="6" t="s">
        <v>28</v>
      </c>
      <c r="F2095" s="6" t="s">
        <v>82</v>
      </c>
      <c r="G2095" s="6" t="s">
        <v>83</v>
      </c>
      <c r="H2095" s="6" t="s">
        <v>18</v>
      </c>
      <c r="I2095" s="8">
        <v>0.45</v>
      </c>
      <c r="J2095" s="9">
        <v>4750</v>
      </c>
      <c r="K2095" s="10">
        <f t="shared" si="16"/>
        <v>2137.5</v>
      </c>
      <c r="L2095" s="10">
        <f t="shared" si="17"/>
        <v>855</v>
      </c>
      <c r="M2095" s="11">
        <v>0.4</v>
      </c>
      <c r="O2095" s="16"/>
      <c r="P2095" s="14"/>
      <c r="Q2095" s="12"/>
      <c r="R2095" s="13"/>
    </row>
    <row r="2096" spans="1:18" ht="15.75" customHeight="1" x14ac:dyDescent="0.35">
      <c r="A2096" s="1"/>
      <c r="B2096" s="6" t="s">
        <v>27</v>
      </c>
      <c r="C2096" s="6">
        <v>1128299</v>
      </c>
      <c r="D2096" s="7">
        <v>44222</v>
      </c>
      <c r="E2096" s="6" t="s">
        <v>28</v>
      </c>
      <c r="F2096" s="6" t="s">
        <v>82</v>
      </c>
      <c r="G2096" s="6" t="s">
        <v>83</v>
      </c>
      <c r="H2096" s="6" t="s">
        <v>19</v>
      </c>
      <c r="I2096" s="8">
        <v>0.45</v>
      </c>
      <c r="J2096" s="9">
        <v>4750</v>
      </c>
      <c r="K2096" s="10">
        <f t="shared" si="16"/>
        <v>2137.5</v>
      </c>
      <c r="L2096" s="10">
        <f t="shared" si="17"/>
        <v>748.125</v>
      </c>
      <c r="M2096" s="11">
        <v>0.35</v>
      </c>
      <c r="O2096" s="16"/>
      <c r="P2096" s="14"/>
      <c r="Q2096" s="12"/>
      <c r="R2096" s="13"/>
    </row>
    <row r="2097" spans="1:18" ht="15.75" customHeight="1" x14ac:dyDescent="0.35">
      <c r="A2097" s="1"/>
      <c r="B2097" s="6" t="s">
        <v>27</v>
      </c>
      <c r="C2097" s="6">
        <v>1128299</v>
      </c>
      <c r="D2097" s="7">
        <v>44222</v>
      </c>
      <c r="E2097" s="6" t="s">
        <v>28</v>
      </c>
      <c r="F2097" s="6" t="s">
        <v>82</v>
      </c>
      <c r="G2097" s="6" t="s">
        <v>83</v>
      </c>
      <c r="H2097" s="6" t="s">
        <v>20</v>
      </c>
      <c r="I2097" s="8">
        <v>0.45</v>
      </c>
      <c r="J2097" s="9">
        <v>3250</v>
      </c>
      <c r="K2097" s="10">
        <f t="shared" si="16"/>
        <v>1462.5</v>
      </c>
      <c r="L2097" s="10">
        <f t="shared" si="17"/>
        <v>511.87499999999994</v>
      </c>
      <c r="M2097" s="11">
        <v>0.35</v>
      </c>
      <c r="O2097" s="16"/>
      <c r="P2097" s="14"/>
      <c r="Q2097" s="12"/>
      <c r="R2097" s="13"/>
    </row>
    <row r="2098" spans="1:18" ht="15.75" customHeight="1" x14ac:dyDescent="0.35">
      <c r="A2098" s="1"/>
      <c r="B2098" s="6" t="s">
        <v>27</v>
      </c>
      <c r="C2098" s="6">
        <v>1128299</v>
      </c>
      <c r="D2098" s="7">
        <v>44222</v>
      </c>
      <c r="E2098" s="6" t="s">
        <v>28</v>
      </c>
      <c r="F2098" s="6" t="s">
        <v>82</v>
      </c>
      <c r="G2098" s="6" t="s">
        <v>83</v>
      </c>
      <c r="H2098" s="6" t="s">
        <v>21</v>
      </c>
      <c r="I2098" s="8">
        <v>0.50000000000000011</v>
      </c>
      <c r="J2098" s="9">
        <v>2750</v>
      </c>
      <c r="K2098" s="10">
        <f t="shared" si="16"/>
        <v>1375.0000000000002</v>
      </c>
      <c r="L2098" s="10">
        <f t="shared" si="17"/>
        <v>412.50000000000006</v>
      </c>
      <c r="M2098" s="11">
        <v>0.3</v>
      </c>
      <c r="O2098" s="16"/>
      <c r="P2098" s="14"/>
      <c r="Q2098" s="12"/>
      <c r="R2098" s="13"/>
    </row>
    <row r="2099" spans="1:18" ht="15.75" customHeight="1" x14ac:dyDescent="0.35">
      <c r="A2099" s="1"/>
      <c r="B2099" s="6" t="s">
        <v>27</v>
      </c>
      <c r="C2099" s="6">
        <v>1128299</v>
      </c>
      <c r="D2099" s="7">
        <v>44222</v>
      </c>
      <c r="E2099" s="6" t="s">
        <v>28</v>
      </c>
      <c r="F2099" s="6" t="s">
        <v>82</v>
      </c>
      <c r="G2099" s="6" t="s">
        <v>83</v>
      </c>
      <c r="H2099" s="6" t="s">
        <v>22</v>
      </c>
      <c r="I2099" s="8">
        <v>0.45</v>
      </c>
      <c r="J2099" s="9">
        <v>4750</v>
      </c>
      <c r="K2099" s="10">
        <f t="shared" si="16"/>
        <v>2137.5</v>
      </c>
      <c r="L2099" s="10">
        <f t="shared" si="17"/>
        <v>534.375</v>
      </c>
      <c r="M2099" s="11">
        <v>0.25</v>
      </c>
      <c r="O2099" s="16"/>
      <c r="P2099" s="14"/>
      <c r="Q2099" s="12"/>
      <c r="R2099" s="13"/>
    </row>
    <row r="2100" spans="1:18" ht="15.75" customHeight="1" x14ac:dyDescent="0.35">
      <c r="A2100" s="1"/>
      <c r="B2100" s="6" t="s">
        <v>27</v>
      </c>
      <c r="C2100" s="6">
        <v>1128299</v>
      </c>
      <c r="D2100" s="7">
        <v>44253</v>
      </c>
      <c r="E2100" s="6" t="s">
        <v>28</v>
      </c>
      <c r="F2100" s="6" t="s">
        <v>82</v>
      </c>
      <c r="G2100" s="6" t="s">
        <v>83</v>
      </c>
      <c r="H2100" s="6" t="s">
        <v>17</v>
      </c>
      <c r="I2100" s="8">
        <v>0.34999999999999992</v>
      </c>
      <c r="J2100" s="9">
        <v>5250</v>
      </c>
      <c r="K2100" s="10">
        <f t="shared" si="16"/>
        <v>1837.4999999999995</v>
      </c>
      <c r="L2100" s="10">
        <f t="shared" si="17"/>
        <v>643.12499999999977</v>
      </c>
      <c r="M2100" s="11">
        <v>0.35</v>
      </c>
      <c r="O2100" s="16"/>
      <c r="P2100" s="14"/>
      <c r="Q2100" s="12"/>
      <c r="R2100" s="13"/>
    </row>
    <row r="2101" spans="1:18" ht="15.75" customHeight="1" x14ac:dyDescent="0.35">
      <c r="A2101" s="1"/>
      <c r="B2101" s="6" t="s">
        <v>27</v>
      </c>
      <c r="C2101" s="6">
        <v>1128299</v>
      </c>
      <c r="D2101" s="7">
        <v>44253</v>
      </c>
      <c r="E2101" s="6" t="s">
        <v>28</v>
      </c>
      <c r="F2101" s="6" t="s">
        <v>82</v>
      </c>
      <c r="G2101" s="6" t="s">
        <v>83</v>
      </c>
      <c r="H2101" s="6" t="s">
        <v>18</v>
      </c>
      <c r="I2101" s="8">
        <v>0.45</v>
      </c>
      <c r="J2101" s="9">
        <v>4250</v>
      </c>
      <c r="K2101" s="10">
        <f t="shared" si="16"/>
        <v>1912.5</v>
      </c>
      <c r="L2101" s="10">
        <f t="shared" si="17"/>
        <v>765</v>
      </c>
      <c r="M2101" s="11">
        <v>0.4</v>
      </c>
      <c r="O2101" s="16"/>
      <c r="P2101" s="14"/>
      <c r="Q2101" s="12"/>
      <c r="R2101" s="13"/>
    </row>
    <row r="2102" spans="1:18" ht="15.75" customHeight="1" x14ac:dyDescent="0.35">
      <c r="A2102" s="1"/>
      <c r="B2102" s="6" t="s">
        <v>27</v>
      </c>
      <c r="C2102" s="6">
        <v>1128299</v>
      </c>
      <c r="D2102" s="7">
        <v>44253</v>
      </c>
      <c r="E2102" s="6" t="s">
        <v>28</v>
      </c>
      <c r="F2102" s="6" t="s">
        <v>82</v>
      </c>
      <c r="G2102" s="6" t="s">
        <v>83</v>
      </c>
      <c r="H2102" s="6" t="s">
        <v>19</v>
      </c>
      <c r="I2102" s="8">
        <v>0.45</v>
      </c>
      <c r="J2102" s="9">
        <v>4250</v>
      </c>
      <c r="K2102" s="10">
        <f t="shared" si="16"/>
        <v>1912.5</v>
      </c>
      <c r="L2102" s="10">
        <f t="shared" si="17"/>
        <v>669.375</v>
      </c>
      <c r="M2102" s="11">
        <v>0.35</v>
      </c>
      <c r="O2102" s="16"/>
      <c r="P2102" s="14"/>
      <c r="Q2102" s="12"/>
      <c r="R2102" s="13"/>
    </row>
    <row r="2103" spans="1:18" ht="15.75" customHeight="1" x14ac:dyDescent="0.35">
      <c r="A2103" s="1"/>
      <c r="B2103" s="6" t="s">
        <v>27</v>
      </c>
      <c r="C2103" s="6">
        <v>1128299</v>
      </c>
      <c r="D2103" s="7">
        <v>44253</v>
      </c>
      <c r="E2103" s="6" t="s">
        <v>28</v>
      </c>
      <c r="F2103" s="6" t="s">
        <v>82</v>
      </c>
      <c r="G2103" s="6" t="s">
        <v>83</v>
      </c>
      <c r="H2103" s="6" t="s">
        <v>20</v>
      </c>
      <c r="I2103" s="8">
        <v>0.45</v>
      </c>
      <c r="J2103" s="9">
        <v>2750</v>
      </c>
      <c r="K2103" s="10">
        <f t="shared" si="16"/>
        <v>1237.5</v>
      </c>
      <c r="L2103" s="10">
        <f t="shared" si="17"/>
        <v>433.125</v>
      </c>
      <c r="M2103" s="11">
        <v>0.35</v>
      </c>
      <c r="O2103" s="16"/>
      <c r="P2103" s="14"/>
      <c r="Q2103" s="12"/>
      <c r="R2103" s="13"/>
    </row>
    <row r="2104" spans="1:18" ht="15.75" customHeight="1" x14ac:dyDescent="0.35">
      <c r="A2104" s="1"/>
      <c r="B2104" s="6" t="s">
        <v>27</v>
      </c>
      <c r="C2104" s="6">
        <v>1128299</v>
      </c>
      <c r="D2104" s="7">
        <v>44253</v>
      </c>
      <c r="E2104" s="6" t="s">
        <v>28</v>
      </c>
      <c r="F2104" s="6" t="s">
        <v>82</v>
      </c>
      <c r="G2104" s="6" t="s">
        <v>83</v>
      </c>
      <c r="H2104" s="6" t="s">
        <v>21</v>
      </c>
      <c r="I2104" s="8">
        <v>0.50000000000000011</v>
      </c>
      <c r="J2104" s="9">
        <v>2000</v>
      </c>
      <c r="K2104" s="10">
        <f t="shared" si="16"/>
        <v>1000.0000000000002</v>
      </c>
      <c r="L2104" s="10">
        <f t="shared" si="17"/>
        <v>300.00000000000006</v>
      </c>
      <c r="M2104" s="11">
        <v>0.3</v>
      </c>
      <c r="O2104" s="16"/>
      <c r="P2104" s="14"/>
      <c r="Q2104" s="12"/>
      <c r="R2104" s="13"/>
    </row>
    <row r="2105" spans="1:18" ht="15.75" customHeight="1" x14ac:dyDescent="0.35">
      <c r="A2105" s="1"/>
      <c r="B2105" s="6" t="s">
        <v>27</v>
      </c>
      <c r="C2105" s="6">
        <v>1128299</v>
      </c>
      <c r="D2105" s="7">
        <v>44253</v>
      </c>
      <c r="E2105" s="6" t="s">
        <v>28</v>
      </c>
      <c r="F2105" s="6" t="s">
        <v>82</v>
      </c>
      <c r="G2105" s="6" t="s">
        <v>83</v>
      </c>
      <c r="H2105" s="6" t="s">
        <v>22</v>
      </c>
      <c r="I2105" s="8">
        <v>0.45</v>
      </c>
      <c r="J2105" s="9">
        <v>4000</v>
      </c>
      <c r="K2105" s="10">
        <f t="shared" si="16"/>
        <v>1800</v>
      </c>
      <c r="L2105" s="10">
        <f t="shared" si="17"/>
        <v>450</v>
      </c>
      <c r="M2105" s="11">
        <v>0.25</v>
      </c>
      <c r="O2105" s="16"/>
      <c r="P2105" s="14"/>
      <c r="Q2105" s="12"/>
      <c r="R2105" s="13"/>
    </row>
    <row r="2106" spans="1:18" ht="15.75" customHeight="1" x14ac:dyDescent="0.35">
      <c r="A2106" s="1"/>
      <c r="B2106" s="6" t="s">
        <v>27</v>
      </c>
      <c r="C2106" s="6">
        <v>1128299</v>
      </c>
      <c r="D2106" s="7">
        <v>44280</v>
      </c>
      <c r="E2106" s="6" t="s">
        <v>28</v>
      </c>
      <c r="F2106" s="6" t="s">
        <v>82</v>
      </c>
      <c r="G2106" s="6" t="s">
        <v>83</v>
      </c>
      <c r="H2106" s="6" t="s">
        <v>17</v>
      </c>
      <c r="I2106" s="8">
        <v>0.45</v>
      </c>
      <c r="J2106" s="9">
        <v>5500</v>
      </c>
      <c r="K2106" s="10">
        <f t="shared" si="16"/>
        <v>2475</v>
      </c>
      <c r="L2106" s="10">
        <f t="shared" si="17"/>
        <v>866.25</v>
      </c>
      <c r="M2106" s="11">
        <v>0.35</v>
      </c>
      <c r="O2106" s="16"/>
      <c r="P2106" s="14"/>
      <c r="Q2106" s="12"/>
      <c r="R2106" s="13"/>
    </row>
    <row r="2107" spans="1:18" ht="15.75" customHeight="1" x14ac:dyDescent="0.35">
      <c r="A2107" s="1"/>
      <c r="B2107" s="6" t="s">
        <v>27</v>
      </c>
      <c r="C2107" s="6">
        <v>1128299</v>
      </c>
      <c r="D2107" s="7">
        <v>44280</v>
      </c>
      <c r="E2107" s="6" t="s">
        <v>28</v>
      </c>
      <c r="F2107" s="6" t="s">
        <v>82</v>
      </c>
      <c r="G2107" s="6" t="s">
        <v>83</v>
      </c>
      <c r="H2107" s="6" t="s">
        <v>18</v>
      </c>
      <c r="I2107" s="8">
        <v>0.55000000000000004</v>
      </c>
      <c r="J2107" s="9">
        <v>4000</v>
      </c>
      <c r="K2107" s="10">
        <f t="shared" si="16"/>
        <v>2200</v>
      </c>
      <c r="L2107" s="10">
        <f t="shared" si="17"/>
        <v>880</v>
      </c>
      <c r="M2107" s="11">
        <v>0.4</v>
      </c>
      <c r="O2107" s="16"/>
      <c r="P2107" s="14"/>
      <c r="Q2107" s="12"/>
      <c r="R2107" s="13"/>
    </row>
    <row r="2108" spans="1:18" ht="15.75" customHeight="1" x14ac:dyDescent="0.35">
      <c r="A2108" s="1"/>
      <c r="B2108" s="6" t="s">
        <v>27</v>
      </c>
      <c r="C2108" s="6">
        <v>1128299</v>
      </c>
      <c r="D2108" s="7">
        <v>44280</v>
      </c>
      <c r="E2108" s="6" t="s">
        <v>28</v>
      </c>
      <c r="F2108" s="6" t="s">
        <v>82</v>
      </c>
      <c r="G2108" s="6" t="s">
        <v>83</v>
      </c>
      <c r="H2108" s="6" t="s">
        <v>19</v>
      </c>
      <c r="I2108" s="8">
        <v>0.55000000000000004</v>
      </c>
      <c r="J2108" s="9">
        <v>4000</v>
      </c>
      <c r="K2108" s="10">
        <f t="shared" si="16"/>
        <v>2200</v>
      </c>
      <c r="L2108" s="10">
        <f t="shared" si="17"/>
        <v>770</v>
      </c>
      <c r="M2108" s="11">
        <v>0.35</v>
      </c>
      <c r="O2108" s="16"/>
      <c r="P2108" s="14"/>
      <c r="Q2108" s="12"/>
      <c r="R2108" s="13"/>
    </row>
    <row r="2109" spans="1:18" ht="15.75" customHeight="1" x14ac:dyDescent="0.35">
      <c r="A2109" s="1"/>
      <c r="B2109" s="6" t="s">
        <v>27</v>
      </c>
      <c r="C2109" s="6">
        <v>1128299</v>
      </c>
      <c r="D2109" s="7">
        <v>44280</v>
      </c>
      <c r="E2109" s="6" t="s">
        <v>28</v>
      </c>
      <c r="F2109" s="6" t="s">
        <v>82</v>
      </c>
      <c r="G2109" s="6" t="s">
        <v>83</v>
      </c>
      <c r="H2109" s="6" t="s">
        <v>20</v>
      </c>
      <c r="I2109" s="8">
        <v>0.55000000000000004</v>
      </c>
      <c r="J2109" s="9">
        <v>2750</v>
      </c>
      <c r="K2109" s="10">
        <f t="shared" si="16"/>
        <v>1512.5000000000002</v>
      </c>
      <c r="L2109" s="10">
        <f t="shared" si="17"/>
        <v>529.375</v>
      </c>
      <c r="M2109" s="11">
        <v>0.35</v>
      </c>
      <c r="O2109" s="16"/>
      <c r="P2109" s="14"/>
      <c r="Q2109" s="12"/>
      <c r="R2109" s="13"/>
    </row>
    <row r="2110" spans="1:18" ht="15.75" customHeight="1" x14ac:dyDescent="0.35">
      <c r="A2110" s="1"/>
      <c r="B2110" s="6" t="s">
        <v>27</v>
      </c>
      <c r="C2110" s="6">
        <v>1128299</v>
      </c>
      <c r="D2110" s="7">
        <v>44280</v>
      </c>
      <c r="E2110" s="6" t="s">
        <v>28</v>
      </c>
      <c r="F2110" s="6" t="s">
        <v>82</v>
      </c>
      <c r="G2110" s="6" t="s">
        <v>83</v>
      </c>
      <c r="H2110" s="6" t="s">
        <v>21</v>
      </c>
      <c r="I2110" s="8">
        <v>0.60000000000000009</v>
      </c>
      <c r="J2110" s="9">
        <v>1750</v>
      </c>
      <c r="K2110" s="10">
        <f t="shared" si="16"/>
        <v>1050.0000000000002</v>
      </c>
      <c r="L2110" s="10">
        <f t="shared" si="17"/>
        <v>315.00000000000006</v>
      </c>
      <c r="M2110" s="11">
        <v>0.3</v>
      </c>
      <c r="O2110" s="16"/>
      <c r="P2110" s="14"/>
      <c r="Q2110" s="12"/>
      <c r="R2110" s="13"/>
    </row>
    <row r="2111" spans="1:18" ht="15.75" customHeight="1" x14ac:dyDescent="0.35">
      <c r="A2111" s="1"/>
      <c r="B2111" s="6" t="s">
        <v>27</v>
      </c>
      <c r="C2111" s="6">
        <v>1128299</v>
      </c>
      <c r="D2111" s="7">
        <v>44280</v>
      </c>
      <c r="E2111" s="6" t="s">
        <v>28</v>
      </c>
      <c r="F2111" s="6" t="s">
        <v>82</v>
      </c>
      <c r="G2111" s="6" t="s">
        <v>83</v>
      </c>
      <c r="H2111" s="6" t="s">
        <v>22</v>
      </c>
      <c r="I2111" s="8">
        <v>0.55000000000000004</v>
      </c>
      <c r="J2111" s="9">
        <v>3750</v>
      </c>
      <c r="K2111" s="10">
        <f t="shared" si="16"/>
        <v>2062.5</v>
      </c>
      <c r="L2111" s="10">
        <f t="shared" si="17"/>
        <v>515.625</v>
      </c>
      <c r="M2111" s="11">
        <v>0.25</v>
      </c>
      <c r="O2111" s="16"/>
      <c r="P2111" s="14"/>
      <c r="Q2111" s="12"/>
      <c r="R2111" s="13"/>
    </row>
    <row r="2112" spans="1:18" ht="15.75" customHeight="1" x14ac:dyDescent="0.35">
      <c r="A2112" s="1"/>
      <c r="B2112" s="6" t="s">
        <v>27</v>
      </c>
      <c r="C2112" s="6">
        <v>1128299</v>
      </c>
      <c r="D2112" s="7">
        <v>44312</v>
      </c>
      <c r="E2112" s="6" t="s">
        <v>28</v>
      </c>
      <c r="F2112" s="6" t="s">
        <v>82</v>
      </c>
      <c r="G2112" s="6" t="s">
        <v>83</v>
      </c>
      <c r="H2112" s="6" t="s">
        <v>17</v>
      </c>
      <c r="I2112" s="8">
        <v>0.55000000000000004</v>
      </c>
      <c r="J2112" s="9">
        <v>5500</v>
      </c>
      <c r="K2112" s="10">
        <f t="shared" si="16"/>
        <v>3025.0000000000005</v>
      </c>
      <c r="L2112" s="10">
        <f t="shared" si="17"/>
        <v>1058.75</v>
      </c>
      <c r="M2112" s="11">
        <v>0.35</v>
      </c>
      <c r="O2112" s="16"/>
      <c r="P2112" s="14"/>
      <c r="Q2112" s="12"/>
      <c r="R2112" s="13"/>
    </row>
    <row r="2113" spans="1:18" ht="15.75" customHeight="1" x14ac:dyDescent="0.35">
      <c r="A2113" s="1"/>
      <c r="B2113" s="6" t="s">
        <v>27</v>
      </c>
      <c r="C2113" s="6">
        <v>1128299</v>
      </c>
      <c r="D2113" s="7">
        <v>44312</v>
      </c>
      <c r="E2113" s="6" t="s">
        <v>28</v>
      </c>
      <c r="F2113" s="6" t="s">
        <v>82</v>
      </c>
      <c r="G2113" s="6" t="s">
        <v>83</v>
      </c>
      <c r="H2113" s="6" t="s">
        <v>18</v>
      </c>
      <c r="I2113" s="8">
        <v>0.60000000000000009</v>
      </c>
      <c r="J2113" s="9">
        <v>3500</v>
      </c>
      <c r="K2113" s="10">
        <f t="shared" si="16"/>
        <v>2100.0000000000005</v>
      </c>
      <c r="L2113" s="10">
        <f t="shared" si="17"/>
        <v>840.00000000000023</v>
      </c>
      <c r="M2113" s="11">
        <v>0.4</v>
      </c>
      <c r="O2113" s="16"/>
      <c r="P2113" s="14"/>
      <c r="Q2113" s="12"/>
      <c r="R2113" s="13"/>
    </row>
    <row r="2114" spans="1:18" ht="15.75" customHeight="1" x14ac:dyDescent="0.35">
      <c r="A2114" s="1"/>
      <c r="B2114" s="6" t="s">
        <v>27</v>
      </c>
      <c r="C2114" s="6">
        <v>1128299</v>
      </c>
      <c r="D2114" s="7">
        <v>44312</v>
      </c>
      <c r="E2114" s="6" t="s">
        <v>28</v>
      </c>
      <c r="F2114" s="6" t="s">
        <v>82</v>
      </c>
      <c r="G2114" s="6" t="s">
        <v>83</v>
      </c>
      <c r="H2114" s="6" t="s">
        <v>19</v>
      </c>
      <c r="I2114" s="8">
        <v>0.60000000000000009</v>
      </c>
      <c r="J2114" s="9">
        <v>4000</v>
      </c>
      <c r="K2114" s="10">
        <f t="shared" si="16"/>
        <v>2400.0000000000005</v>
      </c>
      <c r="L2114" s="10">
        <f t="shared" si="17"/>
        <v>840.00000000000011</v>
      </c>
      <c r="M2114" s="11">
        <v>0.35</v>
      </c>
      <c r="O2114" s="16"/>
      <c r="P2114" s="14"/>
      <c r="Q2114" s="12"/>
      <c r="R2114" s="13"/>
    </row>
    <row r="2115" spans="1:18" ht="15.75" customHeight="1" x14ac:dyDescent="0.35">
      <c r="A2115" s="1"/>
      <c r="B2115" s="6" t="s">
        <v>27</v>
      </c>
      <c r="C2115" s="6">
        <v>1128299</v>
      </c>
      <c r="D2115" s="7">
        <v>44312</v>
      </c>
      <c r="E2115" s="6" t="s">
        <v>28</v>
      </c>
      <c r="F2115" s="6" t="s">
        <v>82</v>
      </c>
      <c r="G2115" s="6" t="s">
        <v>83</v>
      </c>
      <c r="H2115" s="6" t="s">
        <v>20</v>
      </c>
      <c r="I2115" s="8">
        <v>0.55000000000000004</v>
      </c>
      <c r="J2115" s="9">
        <v>3000</v>
      </c>
      <c r="K2115" s="10">
        <f t="shared" si="16"/>
        <v>1650.0000000000002</v>
      </c>
      <c r="L2115" s="10">
        <f t="shared" si="17"/>
        <v>577.5</v>
      </c>
      <c r="M2115" s="11">
        <v>0.35</v>
      </c>
      <c r="O2115" s="16"/>
      <c r="P2115" s="14"/>
      <c r="Q2115" s="12"/>
      <c r="R2115" s="13"/>
    </row>
    <row r="2116" spans="1:18" ht="15.75" customHeight="1" x14ac:dyDescent="0.35">
      <c r="A2116" s="1"/>
      <c r="B2116" s="6" t="s">
        <v>27</v>
      </c>
      <c r="C2116" s="6">
        <v>1128299</v>
      </c>
      <c r="D2116" s="7">
        <v>44312</v>
      </c>
      <c r="E2116" s="6" t="s">
        <v>28</v>
      </c>
      <c r="F2116" s="6" t="s">
        <v>82</v>
      </c>
      <c r="G2116" s="6" t="s">
        <v>83</v>
      </c>
      <c r="H2116" s="6" t="s">
        <v>21</v>
      </c>
      <c r="I2116" s="8">
        <v>0.60000000000000009</v>
      </c>
      <c r="J2116" s="9">
        <v>2000</v>
      </c>
      <c r="K2116" s="10">
        <f t="shared" si="16"/>
        <v>1200.0000000000002</v>
      </c>
      <c r="L2116" s="10">
        <f t="shared" si="17"/>
        <v>360.00000000000006</v>
      </c>
      <c r="M2116" s="11">
        <v>0.3</v>
      </c>
      <c r="O2116" s="16"/>
      <c r="P2116" s="14"/>
      <c r="Q2116" s="12"/>
      <c r="R2116" s="13"/>
    </row>
    <row r="2117" spans="1:18" ht="15.75" customHeight="1" x14ac:dyDescent="0.35">
      <c r="A2117" s="1"/>
      <c r="B2117" s="6" t="s">
        <v>27</v>
      </c>
      <c r="C2117" s="6">
        <v>1128299</v>
      </c>
      <c r="D2117" s="7">
        <v>44312</v>
      </c>
      <c r="E2117" s="6" t="s">
        <v>28</v>
      </c>
      <c r="F2117" s="6" t="s">
        <v>82</v>
      </c>
      <c r="G2117" s="6" t="s">
        <v>83</v>
      </c>
      <c r="H2117" s="6" t="s">
        <v>22</v>
      </c>
      <c r="I2117" s="8">
        <v>0.75000000000000011</v>
      </c>
      <c r="J2117" s="9">
        <v>3750</v>
      </c>
      <c r="K2117" s="10">
        <f t="shared" si="16"/>
        <v>2812.5000000000005</v>
      </c>
      <c r="L2117" s="10">
        <f t="shared" si="17"/>
        <v>703.12500000000011</v>
      </c>
      <c r="M2117" s="11">
        <v>0.25</v>
      </c>
      <c r="O2117" s="16"/>
      <c r="P2117" s="14"/>
      <c r="Q2117" s="12"/>
      <c r="R2117" s="13"/>
    </row>
    <row r="2118" spans="1:18" ht="15.75" customHeight="1" x14ac:dyDescent="0.35">
      <c r="A2118" s="1"/>
      <c r="B2118" s="6" t="s">
        <v>27</v>
      </c>
      <c r="C2118" s="6">
        <v>1128299</v>
      </c>
      <c r="D2118" s="7">
        <v>44343</v>
      </c>
      <c r="E2118" s="6" t="s">
        <v>28</v>
      </c>
      <c r="F2118" s="6" t="s">
        <v>82</v>
      </c>
      <c r="G2118" s="6" t="s">
        <v>83</v>
      </c>
      <c r="H2118" s="6" t="s">
        <v>17</v>
      </c>
      <c r="I2118" s="8">
        <v>0.55000000000000004</v>
      </c>
      <c r="J2118" s="9">
        <v>5750</v>
      </c>
      <c r="K2118" s="10">
        <f t="shared" si="16"/>
        <v>3162.5000000000005</v>
      </c>
      <c r="L2118" s="10">
        <f t="shared" si="17"/>
        <v>1106.875</v>
      </c>
      <c r="M2118" s="11">
        <v>0.35</v>
      </c>
      <c r="O2118" s="16"/>
      <c r="P2118" s="14"/>
      <c r="Q2118" s="12"/>
      <c r="R2118" s="13"/>
    </row>
    <row r="2119" spans="1:18" ht="15.75" customHeight="1" x14ac:dyDescent="0.35">
      <c r="A2119" s="1"/>
      <c r="B2119" s="6" t="s">
        <v>27</v>
      </c>
      <c r="C2119" s="6">
        <v>1128299</v>
      </c>
      <c r="D2119" s="7">
        <v>44343</v>
      </c>
      <c r="E2119" s="6" t="s">
        <v>28</v>
      </c>
      <c r="F2119" s="6" t="s">
        <v>82</v>
      </c>
      <c r="G2119" s="6" t="s">
        <v>83</v>
      </c>
      <c r="H2119" s="6" t="s">
        <v>18</v>
      </c>
      <c r="I2119" s="8">
        <v>0.60000000000000009</v>
      </c>
      <c r="J2119" s="9">
        <v>4250</v>
      </c>
      <c r="K2119" s="10">
        <f t="shared" si="16"/>
        <v>2550.0000000000005</v>
      </c>
      <c r="L2119" s="10">
        <f t="shared" si="17"/>
        <v>1020.0000000000002</v>
      </c>
      <c r="M2119" s="11">
        <v>0.4</v>
      </c>
      <c r="O2119" s="16"/>
      <c r="P2119" s="14"/>
      <c r="Q2119" s="12"/>
      <c r="R2119" s="13"/>
    </row>
    <row r="2120" spans="1:18" ht="15.75" customHeight="1" x14ac:dyDescent="0.35">
      <c r="A2120" s="1"/>
      <c r="B2120" s="6" t="s">
        <v>27</v>
      </c>
      <c r="C2120" s="6">
        <v>1128299</v>
      </c>
      <c r="D2120" s="7">
        <v>44343</v>
      </c>
      <c r="E2120" s="6" t="s">
        <v>28</v>
      </c>
      <c r="F2120" s="6" t="s">
        <v>82</v>
      </c>
      <c r="G2120" s="6" t="s">
        <v>83</v>
      </c>
      <c r="H2120" s="6" t="s">
        <v>19</v>
      </c>
      <c r="I2120" s="8">
        <v>0.60000000000000009</v>
      </c>
      <c r="J2120" s="9">
        <v>4500</v>
      </c>
      <c r="K2120" s="10">
        <f t="shared" si="16"/>
        <v>2700.0000000000005</v>
      </c>
      <c r="L2120" s="10">
        <f t="shared" si="17"/>
        <v>945.00000000000011</v>
      </c>
      <c r="M2120" s="11">
        <v>0.35</v>
      </c>
      <c r="O2120" s="16"/>
      <c r="P2120" s="14"/>
      <c r="Q2120" s="12"/>
      <c r="R2120" s="13"/>
    </row>
    <row r="2121" spans="1:18" ht="15.75" customHeight="1" x14ac:dyDescent="0.35">
      <c r="A2121" s="1"/>
      <c r="B2121" s="6" t="s">
        <v>27</v>
      </c>
      <c r="C2121" s="6">
        <v>1128299</v>
      </c>
      <c r="D2121" s="7">
        <v>44343</v>
      </c>
      <c r="E2121" s="6" t="s">
        <v>28</v>
      </c>
      <c r="F2121" s="6" t="s">
        <v>82</v>
      </c>
      <c r="G2121" s="6" t="s">
        <v>83</v>
      </c>
      <c r="H2121" s="6" t="s">
        <v>20</v>
      </c>
      <c r="I2121" s="8">
        <v>0.55000000000000004</v>
      </c>
      <c r="J2121" s="9">
        <v>3500</v>
      </c>
      <c r="K2121" s="10">
        <f t="shared" si="16"/>
        <v>1925.0000000000002</v>
      </c>
      <c r="L2121" s="10">
        <f t="shared" si="17"/>
        <v>673.75</v>
      </c>
      <c r="M2121" s="11">
        <v>0.35</v>
      </c>
      <c r="O2121" s="16"/>
      <c r="P2121" s="14"/>
      <c r="Q2121" s="12"/>
      <c r="R2121" s="13"/>
    </row>
    <row r="2122" spans="1:18" ht="15.75" customHeight="1" x14ac:dyDescent="0.35">
      <c r="A2122" s="1"/>
      <c r="B2122" s="6" t="s">
        <v>27</v>
      </c>
      <c r="C2122" s="6">
        <v>1128299</v>
      </c>
      <c r="D2122" s="7">
        <v>44343</v>
      </c>
      <c r="E2122" s="6" t="s">
        <v>28</v>
      </c>
      <c r="F2122" s="6" t="s">
        <v>82</v>
      </c>
      <c r="G2122" s="6" t="s">
        <v>83</v>
      </c>
      <c r="H2122" s="6" t="s">
        <v>21</v>
      </c>
      <c r="I2122" s="8">
        <v>0.60000000000000009</v>
      </c>
      <c r="J2122" s="9">
        <v>2500</v>
      </c>
      <c r="K2122" s="10">
        <f t="shared" si="16"/>
        <v>1500.0000000000002</v>
      </c>
      <c r="L2122" s="10">
        <f t="shared" si="17"/>
        <v>450.00000000000006</v>
      </c>
      <c r="M2122" s="11">
        <v>0.3</v>
      </c>
      <c r="O2122" s="16"/>
      <c r="P2122" s="14"/>
      <c r="Q2122" s="12"/>
      <c r="R2122" s="13"/>
    </row>
    <row r="2123" spans="1:18" ht="15.75" customHeight="1" x14ac:dyDescent="0.35">
      <c r="A2123" s="1"/>
      <c r="B2123" s="6" t="s">
        <v>27</v>
      </c>
      <c r="C2123" s="6">
        <v>1128299</v>
      </c>
      <c r="D2123" s="7">
        <v>44343</v>
      </c>
      <c r="E2123" s="6" t="s">
        <v>28</v>
      </c>
      <c r="F2123" s="6" t="s">
        <v>82</v>
      </c>
      <c r="G2123" s="6" t="s">
        <v>83</v>
      </c>
      <c r="H2123" s="6" t="s">
        <v>22</v>
      </c>
      <c r="I2123" s="8">
        <v>0.75000000000000011</v>
      </c>
      <c r="J2123" s="9">
        <v>4250</v>
      </c>
      <c r="K2123" s="10">
        <f t="shared" si="16"/>
        <v>3187.5000000000005</v>
      </c>
      <c r="L2123" s="10">
        <f t="shared" si="17"/>
        <v>796.87500000000011</v>
      </c>
      <c r="M2123" s="11">
        <v>0.25</v>
      </c>
      <c r="O2123" s="16"/>
      <c r="P2123" s="14"/>
      <c r="Q2123" s="12"/>
      <c r="R2123" s="13"/>
    </row>
    <row r="2124" spans="1:18" ht="15.75" customHeight="1" x14ac:dyDescent="0.35">
      <c r="A2124" s="1"/>
      <c r="B2124" s="6" t="s">
        <v>27</v>
      </c>
      <c r="C2124" s="6">
        <v>1128299</v>
      </c>
      <c r="D2124" s="7">
        <v>44373</v>
      </c>
      <c r="E2124" s="6" t="s">
        <v>28</v>
      </c>
      <c r="F2124" s="6" t="s">
        <v>82</v>
      </c>
      <c r="G2124" s="6" t="s">
        <v>83</v>
      </c>
      <c r="H2124" s="6" t="s">
        <v>17</v>
      </c>
      <c r="I2124" s="8">
        <v>0.55000000000000004</v>
      </c>
      <c r="J2124" s="9">
        <v>7000</v>
      </c>
      <c r="K2124" s="10">
        <f t="shared" si="16"/>
        <v>3850.0000000000005</v>
      </c>
      <c r="L2124" s="10">
        <f t="shared" si="17"/>
        <v>1347.5</v>
      </c>
      <c r="M2124" s="11">
        <v>0.35</v>
      </c>
      <c r="O2124" s="16"/>
      <c r="P2124" s="14"/>
      <c r="Q2124" s="12"/>
      <c r="R2124" s="13"/>
    </row>
    <row r="2125" spans="1:18" ht="15.75" customHeight="1" x14ac:dyDescent="0.35">
      <c r="A2125" s="1"/>
      <c r="B2125" s="6" t="s">
        <v>27</v>
      </c>
      <c r="C2125" s="6">
        <v>1128299</v>
      </c>
      <c r="D2125" s="7">
        <v>44373</v>
      </c>
      <c r="E2125" s="6" t="s">
        <v>28</v>
      </c>
      <c r="F2125" s="6" t="s">
        <v>82</v>
      </c>
      <c r="G2125" s="6" t="s">
        <v>83</v>
      </c>
      <c r="H2125" s="6" t="s">
        <v>18</v>
      </c>
      <c r="I2125" s="8">
        <v>0.60000000000000009</v>
      </c>
      <c r="J2125" s="9">
        <v>5500</v>
      </c>
      <c r="K2125" s="10">
        <f t="shared" si="16"/>
        <v>3300.0000000000005</v>
      </c>
      <c r="L2125" s="10">
        <f t="shared" si="17"/>
        <v>1320.0000000000002</v>
      </c>
      <c r="M2125" s="11">
        <v>0.4</v>
      </c>
      <c r="O2125" s="16"/>
      <c r="P2125" s="14"/>
      <c r="Q2125" s="12"/>
      <c r="R2125" s="13"/>
    </row>
    <row r="2126" spans="1:18" ht="15.75" customHeight="1" x14ac:dyDescent="0.35">
      <c r="A2126" s="1"/>
      <c r="B2126" s="6" t="s">
        <v>27</v>
      </c>
      <c r="C2126" s="6">
        <v>1128299</v>
      </c>
      <c r="D2126" s="7">
        <v>44373</v>
      </c>
      <c r="E2126" s="6" t="s">
        <v>28</v>
      </c>
      <c r="F2126" s="6" t="s">
        <v>82</v>
      </c>
      <c r="G2126" s="6" t="s">
        <v>83</v>
      </c>
      <c r="H2126" s="6" t="s">
        <v>19</v>
      </c>
      <c r="I2126" s="8">
        <v>0.60000000000000009</v>
      </c>
      <c r="J2126" s="9">
        <v>5500</v>
      </c>
      <c r="K2126" s="10">
        <f t="shared" si="16"/>
        <v>3300.0000000000005</v>
      </c>
      <c r="L2126" s="10">
        <f t="shared" si="17"/>
        <v>1155</v>
      </c>
      <c r="M2126" s="11">
        <v>0.35</v>
      </c>
      <c r="O2126" s="16"/>
      <c r="P2126" s="14"/>
      <c r="Q2126" s="12"/>
      <c r="R2126" s="13"/>
    </row>
    <row r="2127" spans="1:18" ht="15.75" customHeight="1" x14ac:dyDescent="0.35">
      <c r="A2127" s="1"/>
      <c r="B2127" s="6" t="s">
        <v>27</v>
      </c>
      <c r="C2127" s="6">
        <v>1128299</v>
      </c>
      <c r="D2127" s="7">
        <v>44373</v>
      </c>
      <c r="E2127" s="6" t="s">
        <v>28</v>
      </c>
      <c r="F2127" s="6" t="s">
        <v>82</v>
      </c>
      <c r="G2127" s="6" t="s">
        <v>83</v>
      </c>
      <c r="H2127" s="6" t="s">
        <v>20</v>
      </c>
      <c r="I2127" s="8">
        <v>0.55000000000000004</v>
      </c>
      <c r="J2127" s="9">
        <v>4250</v>
      </c>
      <c r="K2127" s="10">
        <f t="shared" si="16"/>
        <v>2337.5</v>
      </c>
      <c r="L2127" s="10">
        <f t="shared" si="17"/>
        <v>818.125</v>
      </c>
      <c r="M2127" s="11">
        <v>0.35</v>
      </c>
      <c r="O2127" s="16"/>
      <c r="P2127" s="14"/>
      <c r="Q2127" s="12"/>
      <c r="R2127" s="13"/>
    </row>
    <row r="2128" spans="1:18" ht="15.75" customHeight="1" x14ac:dyDescent="0.35">
      <c r="A2128" s="1"/>
      <c r="B2128" s="6" t="s">
        <v>27</v>
      </c>
      <c r="C2128" s="6">
        <v>1128299</v>
      </c>
      <c r="D2128" s="7">
        <v>44373</v>
      </c>
      <c r="E2128" s="6" t="s">
        <v>28</v>
      </c>
      <c r="F2128" s="6" t="s">
        <v>82</v>
      </c>
      <c r="G2128" s="6" t="s">
        <v>83</v>
      </c>
      <c r="H2128" s="6" t="s">
        <v>21</v>
      </c>
      <c r="I2128" s="8">
        <v>0.60000000000000009</v>
      </c>
      <c r="J2128" s="9">
        <v>3000</v>
      </c>
      <c r="K2128" s="10">
        <f t="shared" si="16"/>
        <v>1800.0000000000002</v>
      </c>
      <c r="L2128" s="10">
        <f t="shared" si="17"/>
        <v>540</v>
      </c>
      <c r="M2128" s="11">
        <v>0.3</v>
      </c>
      <c r="O2128" s="16"/>
      <c r="P2128" s="14"/>
      <c r="Q2128" s="12"/>
      <c r="R2128" s="13"/>
    </row>
    <row r="2129" spans="1:18" ht="15.75" customHeight="1" x14ac:dyDescent="0.35">
      <c r="A2129" s="1"/>
      <c r="B2129" s="6" t="s">
        <v>27</v>
      </c>
      <c r="C2129" s="6">
        <v>1128299</v>
      </c>
      <c r="D2129" s="7">
        <v>44373</v>
      </c>
      <c r="E2129" s="6" t="s">
        <v>28</v>
      </c>
      <c r="F2129" s="6" t="s">
        <v>82</v>
      </c>
      <c r="G2129" s="6" t="s">
        <v>83</v>
      </c>
      <c r="H2129" s="6" t="s">
        <v>22</v>
      </c>
      <c r="I2129" s="8">
        <v>0.75000000000000011</v>
      </c>
      <c r="J2129" s="9">
        <v>6000</v>
      </c>
      <c r="K2129" s="10">
        <f t="shared" si="16"/>
        <v>4500.0000000000009</v>
      </c>
      <c r="L2129" s="10">
        <f t="shared" si="17"/>
        <v>1125.0000000000002</v>
      </c>
      <c r="M2129" s="11">
        <v>0.25</v>
      </c>
      <c r="O2129" s="16"/>
      <c r="P2129" s="14"/>
      <c r="Q2129" s="12"/>
      <c r="R2129" s="13"/>
    </row>
    <row r="2130" spans="1:18" ht="15.75" customHeight="1" x14ac:dyDescent="0.35">
      <c r="A2130" s="1"/>
      <c r="B2130" s="6" t="s">
        <v>27</v>
      </c>
      <c r="C2130" s="6">
        <v>1128299</v>
      </c>
      <c r="D2130" s="7">
        <v>44402</v>
      </c>
      <c r="E2130" s="6" t="s">
        <v>28</v>
      </c>
      <c r="F2130" s="6" t="s">
        <v>82</v>
      </c>
      <c r="G2130" s="6" t="s">
        <v>83</v>
      </c>
      <c r="H2130" s="6" t="s">
        <v>17</v>
      </c>
      <c r="I2130" s="8">
        <v>0.55000000000000004</v>
      </c>
      <c r="J2130" s="9">
        <v>7500</v>
      </c>
      <c r="K2130" s="10">
        <f t="shared" si="16"/>
        <v>4125</v>
      </c>
      <c r="L2130" s="10">
        <f t="shared" si="17"/>
        <v>1443.75</v>
      </c>
      <c r="M2130" s="11">
        <v>0.35</v>
      </c>
      <c r="O2130" s="16"/>
      <c r="P2130" s="14"/>
      <c r="Q2130" s="12"/>
      <c r="R2130" s="13"/>
    </row>
    <row r="2131" spans="1:18" ht="15.75" customHeight="1" x14ac:dyDescent="0.35">
      <c r="A2131" s="1"/>
      <c r="B2131" s="6" t="s">
        <v>27</v>
      </c>
      <c r="C2131" s="6">
        <v>1128299</v>
      </c>
      <c r="D2131" s="7">
        <v>44402</v>
      </c>
      <c r="E2131" s="6" t="s">
        <v>28</v>
      </c>
      <c r="F2131" s="6" t="s">
        <v>82</v>
      </c>
      <c r="G2131" s="6" t="s">
        <v>83</v>
      </c>
      <c r="H2131" s="6" t="s">
        <v>18</v>
      </c>
      <c r="I2131" s="8">
        <v>0.60000000000000009</v>
      </c>
      <c r="J2131" s="9">
        <v>6000</v>
      </c>
      <c r="K2131" s="10">
        <f t="shared" si="16"/>
        <v>3600.0000000000005</v>
      </c>
      <c r="L2131" s="10">
        <f t="shared" si="17"/>
        <v>1440.0000000000002</v>
      </c>
      <c r="M2131" s="11">
        <v>0.4</v>
      </c>
      <c r="O2131" s="16"/>
      <c r="P2131" s="14"/>
      <c r="Q2131" s="12"/>
      <c r="R2131" s="13"/>
    </row>
    <row r="2132" spans="1:18" ht="15.75" customHeight="1" x14ac:dyDescent="0.35">
      <c r="A2132" s="1"/>
      <c r="B2132" s="6" t="s">
        <v>27</v>
      </c>
      <c r="C2132" s="6">
        <v>1128299</v>
      </c>
      <c r="D2132" s="7">
        <v>44402</v>
      </c>
      <c r="E2132" s="6" t="s">
        <v>28</v>
      </c>
      <c r="F2132" s="6" t="s">
        <v>82</v>
      </c>
      <c r="G2132" s="6" t="s">
        <v>83</v>
      </c>
      <c r="H2132" s="6" t="s">
        <v>19</v>
      </c>
      <c r="I2132" s="8">
        <v>0.60000000000000009</v>
      </c>
      <c r="J2132" s="9">
        <v>5500</v>
      </c>
      <c r="K2132" s="10">
        <f t="shared" si="16"/>
        <v>3300.0000000000005</v>
      </c>
      <c r="L2132" s="10">
        <f t="shared" si="17"/>
        <v>1155</v>
      </c>
      <c r="M2132" s="11">
        <v>0.35</v>
      </c>
      <c r="O2132" s="16"/>
      <c r="P2132" s="14"/>
      <c r="Q2132" s="12"/>
      <c r="R2132" s="13"/>
    </row>
    <row r="2133" spans="1:18" ht="15.75" customHeight="1" x14ac:dyDescent="0.35">
      <c r="A2133" s="1"/>
      <c r="B2133" s="6" t="s">
        <v>27</v>
      </c>
      <c r="C2133" s="6">
        <v>1128299</v>
      </c>
      <c r="D2133" s="7">
        <v>44402</v>
      </c>
      <c r="E2133" s="6" t="s">
        <v>28</v>
      </c>
      <c r="F2133" s="6" t="s">
        <v>82</v>
      </c>
      <c r="G2133" s="6" t="s">
        <v>83</v>
      </c>
      <c r="H2133" s="6" t="s">
        <v>20</v>
      </c>
      <c r="I2133" s="8">
        <v>0.55000000000000004</v>
      </c>
      <c r="J2133" s="9">
        <v>4500</v>
      </c>
      <c r="K2133" s="10">
        <f t="shared" si="16"/>
        <v>2475</v>
      </c>
      <c r="L2133" s="10">
        <f t="shared" si="17"/>
        <v>866.25</v>
      </c>
      <c r="M2133" s="11">
        <v>0.35</v>
      </c>
      <c r="O2133" s="16"/>
      <c r="P2133" s="14"/>
      <c r="Q2133" s="12"/>
      <c r="R2133" s="13"/>
    </row>
    <row r="2134" spans="1:18" ht="15.75" customHeight="1" x14ac:dyDescent="0.35">
      <c r="A2134" s="1"/>
      <c r="B2134" s="6" t="s">
        <v>27</v>
      </c>
      <c r="C2134" s="6">
        <v>1128299</v>
      </c>
      <c r="D2134" s="7">
        <v>44402</v>
      </c>
      <c r="E2134" s="6" t="s">
        <v>28</v>
      </c>
      <c r="F2134" s="6" t="s">
        <v>82</v>
      </c>
      <c r="G2134" s="6" t="s">
        <v>83</v>
      </c>
      <c r="H2134" s="6" t="s">
        <v>21</v>
      </c>
      <c r="I2134" s="8">
        <v>0.60000000000000009</v>
      </c>
      <c r="J2134" s="9">
        <v>5000</v>
      </c>
      <c r="K2134" s="10">
        <f t="shared" si="16"/>
        <v>3000.0000000000005</v>
      </c>
      <c r="L2134" s="10">
        <f t="shared" si="17"/>
        <v>900.00000000000011</v>
      </c>
      <c r="M2134" s="11">
        <v>0.3</v>
      </c>
      <c r="O2134" s="16"/>
      <c r="P2134" s="14"/>
      <c r="Q2134" s="12"/>
      <c r="R2134" s="13"/>
    </row>
    <row r="2135" spans="1:18" ht="15.75" customHeight="1" x14ac:dyDescent="0.35">
      <c r="A2135" s="1"/>
      <c r="B2135" s="6" t="s">
        <v>27</v>
      </c>
      <c r="C2135" s="6">
        <v>1128299</v>
      </c>
      <c r="D2135" s="7">
        <v>44402</v>
      </c>
      <c r="E2135" s="6" t="s">
        <v>28</v>
      </c>
      <c r="F2135" s="6" t="s">
        <v>82</v>
      </c>
      <c r="G2135" s="6" t="s">
        <v>83</v>
      </c>
      <c r="H2135" s="6" t="s">
        <v>22</v>
      </c>
      <c r="I2135" s="8">
        <v>0.75000000000000011</v>
      </c>
      <c r="J2135" s="9">
        <v>5000</v>
      </c>
      <c r="K2135" s="10">
        <f t="shared" si="16"/>
        <v>3750.0000000000005</v>
      </c>
      <c r="L2135" s="10">
        <f t="shared" si="17"/>
        <v>937.50000000000011</v>
      </c>
      <c r="M2135" s="11">
        <v>0.25</v>
      </c>
      <c r="O2135" s="16"/>
      <c r="P2135" s="14"/>
      <c r="Q2135" s="12"/>
      <c r="R2135" s="13"/>
    </row>
    <row r="2136" spans="1:18" ht="15.75" customHeight="1" x14ac:dyDescent="0.35">
      <c r="A2136" s="1"/>
      <c r="B2136" s="6" t="s">
        <v>27</v>
      </c>
      <c r="C2136" s="6">
        <v>1128299</v>
      </c>
      <c r="D2136" s="7">
        <v>44434</v>
      </c>
      <c r="E2136" s="6" t="s">
        <v>28</v>
      </c>
      <c r="F2136" s="6" t="s">
        <v>82</v>
      </c>
      <c r="G2136" s="6" t="s">
        <v>83</v>
      </c>
      <c r="H2136" s="6" t="s">
        <v>17</v>
      </c>
      <c r="I2136" s="8">
        <v>0.60000000000000009</v>
      </c>
      <c r="J2136" s="9">
        <v>7000</v>
      </c>
      <c r="K2136" s="10">
        <f t="shared" si="16"/>
        <v>4200.0000000000009</v>
      </c>
      <c r="L2136" s="10">
        <f t="shared" si="17"/>
        <v>1470.0000000000002</v>
      </c>
      <c r="M2136" s="11">
        <v>0.35</v>
      </c>
      <c r="O2136" s="16"/>
      <c r="P2136" s="14"/>
      <c r="Q2136" s="12"/>
      <c r="R2136" s="13"/>
    </row>
    <row r="2137" spans="1:18" ht="15.75" customHeight="1" x14ac:dyDescent="0.35">
      <c r="A2137" s="1"/>
      <c r="B2137" s="6" t="s">
        <v>27</v>
      </c>
      <c r="C2137" s="6">
        <v>1128299</v>
      </c>
      <c r="D2137" s="7">
        <v>44434</v>
      </c>
      <c r="E2137" s="6" t="s">
        <v>28</v>
      </c>
      <c r="F2137" s="6" t="s">
        <v>82</v>
      </c>
      <c r="G2137" s="6" t="s">
        <v>83</v>
      </c>
      <c r="H2137" s="6" t="s">
        <v>18</v>
      </c>
      <c r="I2137" s="8">
        <v>0.65000000000000013</v>
      </c>
      <c r="J2137" s="9">
        <v>6500</v>
      </c>
      <c r="K2137" s="10">
        <f t="shared" si="16"/>
        <v>4225.0000000000009</v>
      </c>
      <c r="L2137" s="10">
        <f t="shared" si="17"/>
        <v>1690.0000000000005</v>
      </c>
      <c r="M2137" s="11">
        <v>0.4</v>
      </c>
      <c r="O2137" s="16"/>
      <c r="P2137" s="14"/>
      <c r="Q2137" s="12"/>
      <c r="R2137" s="13"/>
    </row>
    <row r="2138" spans="1:18" ht="15.75" customHeight="1" x14ac:dyDescent="0.35">
      <c r="A2138" s="1"/>
      <c r="B2138" s="6" t="s">
        <v>27</v>
      </c>
      <c r="C2138" s="6">
        <v>1128299</v>
      </c>
      <c r="D2138" s="7">
        <v>44434</v>
      </c>
      <c r="E2138" s="6" t="s">
        <v>28</v>
      </c>
      <c r="F2138" s="6" t="s">
        <v>82</v>
      </c>
      <c r="G2138" s="6" t="s">
        <v>83</v>
      </c>
      <c r="H2138" s="6" t="s">
        <v>19</v>
      </c>
      <c r="I2138" s="8">
        <v>0.60000000000000009</v>
      </c>
      <c r="J2138" s="9">
        <v>5250</v>
      </c>
      <c r="K2138" s="10">
        <f t="shared" si="16"/>
        <v>3150.0000000000005</v>
      </c>
      <c r="L2138" s="10">
        <f t="shared" si="17"/>
        <v>1102.5</v>
      </c>
      <c r="M2138" s="11">
        <v>0.35</v>
      </c>
      <c r="O2138" s="16"/>
      <c r="P2138" s="14"/>
      <c r="Q2138" s="12"/>
      <c r="R2138" s="13"/>
    </row>
    <row r="2139" spans="1:18" ht="15.75" customHeight="1" x14ac:dyDescent="0.35">
      <c r="A2139" s="1"/>
      <c r="B2139" s="6" t="s">
        <v>27</v>
      </c>
      <c r="C2139" s="6">
        <v>1128299</v>
      </c>
      <c r="D2139" s="7">
        <v>44434</v>
      </c>
      <c r="E2139" s="6" t="s">
        <v>28</v>
      </c>
      <c r="F2139" s="6" t="s">
        <v>82</v>
      </c>
      <c r="G2139" s="6" t="s">
        <v>83</v>
      </c>
      <c r="H2139" s="6" t="s">
        <v>20</v>
      </c>
      <c r="I2139" s="8">
        <v>0.60000000000000009</v>
      </c>
      <c r="J2139" s="9">
        <v>4750</v>
      </c>
      <c r="K2139" s="10">
        <f t="shared" si="16"/>
        <v>2850.0000000000005</v>
      </c>
      <c r="L2139" s="10">
        <f t="shared" si="17"/>
        <v>997.50000000000011</v>
      </c>
      <c r="M2139" s="11">
        <v>0.35</v>
      </c>
      <c r="O2139" s="16"/>
      <c r="P2139" s="14"/>
      <c r="Q2139" s="12"/>
      <c r="R2139" s="13"/>
    </row>
    <row r="2140" spans="1:18" ht="15.75" customHeight="1" x14ac:dyDescent="0.35">
      <c r="A2140" s="1"/>
      <c r="B2140" s="6" t="s">
        <v>27</v>
      </c>
      <c r="C2140" s="6">
        <v>1128299</v>
      </c>
      <c r="D2140" s="7">
        <v>44434</v>
      </c>
      <c r="E2140" s="6" t="s">
        <v>28</v>
      </c>
      <c r="F2140" s="6" t="s">
        <v>82</v>
      </c>
      <c r="G2140" s="6" t="s">
        <v>83</v>
      </c>
      <c r="H2140" s="6" t="s">
        <v>21</v>
      </c>
      <c r="I2140" s="8">
        <v>0.70000000000000007</v>
      </c>
      <c r="J2140" s="9">
        <v>4750</v>
      </c>
      <c r="K2140" s="10">
        <f t="shared" si="16"/>
        <v>3325.0000000000005</v>
      </c>
      <c r="L2140" s="10">
        <f t="shared" si="17"/>
        <v>997.50000000000011</v>
      </c>
      <c r="M2140" s="11">
        <v>0.3</v>
      </c>
      <c r="O2140" s="16"/>
      <c r="P2140" s="14"/>
      <c r="Q2140" s="12"/>
      <c r="R2140" s="13"/>
    </row>
    <row r="2141" spans="1:18" ht="15.75" customHeight="1" x14ac:dyDescent="0.35">
      <c r="A2141" s="1"/>
      <c r="B2141" s="6" t="s">
        <v>27</v>
      </c>
      <c r="C2141" s="6">
        <v>1128299</v>
      </c>
      <c r="D2141" s="7">
        <v>44434</v>
      </c>
      <c r="E2141" s="6" t="s">
        <v>28</v>
      </c>
      <c r="F2141" s="6" t="s">
        <v>82</v>
      </c>
      <c r="G2141" s="6" t="s">
        <v>83</v>
      </c>
      <c r="H2141" s="6" t="s">
        <v>22</v>
      </c>
      <c r="I2141" s="8">
        <v>0.75000000000000011</v>
      </c>
      <c r="J2141" s="9">
        <v>4500</v>
      </c>
      <c r="K2141" s="10">
        <f t="shared" si="16"/>
        <v>3375.0000000000005</v>
      </c>
      <c r="L2141" s="10">
        <f t="shared" si="17"/>
        <v>843.75000000000011</v>
      </c>
      <c r="M2141" s="11">
        <v>0.25</v>
      </c>
      <c r="O2141" s="16"/>
      <c r="P2141" s="14"/>
      <c r="Q2141" s="12"/>
      <c r="R2141" s="13"/>
    </row>
    <row r="2142" spans="1:18" ht="15.75" customHeight="1" x14ac:dyDescent="0.35">
      <c r="A2142" s="1"/>
      <c r="B2142" s="6" t="s">
        <v>27</v>
      </c>
      <c r="C2142" s="6">
        <v>1128299</v>
      </c>
      <c r="D2142" s="7">
        <v>44466</v>
      </c>
      <c r="E2142" s="6" t="s">
        <v>28</v>
      </c>
      <c r="F2142" s="6" t="s">
        <v>82</v>
      </c>
      <c r="G2142" s="6" t="s">
        <v>83</v>
      </c>
      <c r="H2142" s="6" t="s">
        <v>17</v>
      </c>
      <c r="I2142" s="8">
        <v>0.50000000000000011</v>
      </c>
      <c r="J2142" s="9">
        <v>6250</v>
      </c>
      <c r="K2142" s="10">
        <f t="shared" si="16"/>
        <v>3125.0000000000009</v>
      </c>
      <c r="L2142" s="10">
        <f t="shared" si="17"/>
        <v>1093.7500000000002</v>
      </c>
      <c r="M2142" s="11">
        <v>0.35</v>
      </c>
      <c r="O2142" s="16"/>
      <c r="P2142" s="14"/>
      <c r="Q2142" s="12"/>
      <c r="R2142" s="13"/>
    </row>
    <row r="2143" spans="1:18" ht="15.75" customHeight="1" x14ac:dyDescent="0.35">
      <c r="A2143" s="1"/>
      <c r="B2143" s="6" t="s">
        <v>27</v>
      </c>
      <c r="C2143" s="6">
        <v>1128299</v>
      </c>
      <c r="D2143" s="7">
        <v>44466</v>
      </c>
      <c r="E2143" s="6" t="s">
        <v>28</v>
      </c>
      <c r="F2143" s="6" t="s">
        <v>82</v>
      </c>
      <c r="G2143" s="6" t="s">
        <v>83</v>
      </c>
      <c r="H2143" s="6" t="s">
        <v>18</v>
      </c>
      <c r="I2143" s="8">
        <v>0.55000000000000016</v>
      </c>
      <c r="J2143" s="9">
        <v>6250</v>
      </c>
      <c r="K2143" s="10">
        <f t="shared" si="16"/>
        <v>3437.5000000000009</v>
      </c>
      <c r="L2143" s="10">
        <f t="shared" si="17"/>
        <v>1375.0000000000005</v>
      </c>
      <c r="M2143" s="11">
        <v>0.4</v>
      </c>
      <c r="O2143" s="16"/>
      <c r="P2143" s="14"/>
      <c r="Q2143" s="12"/>
      <c r="R2143" s="13"/>
    </row>
    <row r="2144" spans="1:18" ht="15.75" customHeight="1" x14ac:dyDescent="0.35">
      <c r="A2144" s="1"/>
      <c r="B2144" s="6" t="s">
        <v>27</v>
      </c>
      <c r="C2144" s="6">
        <v>1128299</v>
      </c>
      <c r="D2144" s="7">
        <v>44466</v>
      </c>
      <c r="E2144" s="6" t="s">
        <v>28</v>
      </c>
      <c r="F2144" s="6" t="s">
        <v>82</v>
      </c>
      <c r="G2144" s="6" t="s">
        <v>83</v>
      </c>
      <c r="H2144" s="6" t="s">
        <v>19</v>
      </c>
      <c r="I2144" s="8">
        <v>0.50000000000000011</v>
      </c>
      <c r="J2144" s="9">
        <v>4750</v>
      </c>
      <c r="K2144" s="10">
        <f t="shared" si="16"/>
        <v>2375.0000000000005</v>
      </c>
      <c r="L2144" s="10">
        <f t="shared" si="17"/>
        <v>831.25000000000011</v>
      </c>
      <c r="M2144" s="11">
        <v>0.35</v>
      </c>
      <c r="O2144" s="16"/>
      <c r="P2144" s="14"/>
      <c r="Q2144" s="12"/>
      <c r="R2144" s="13"/>
    </row>
    <row r="2145" spans="1:18" ht="15.75" customHeight="1" x14ac:dyDescent="0.35">
      <c r="A2145" s="1"/>
      <c r="B2145" s="6" t="s">
        <v>27</v>
      </c>
      <c r="C2145" s="6">
        <v>1128299</v>
      </c>
      <c r="D2145" s="7">
        <v>44466</v>
      </c>
      <c r="E2145" s="6" t="s">
        <v>28</v>
      </c>
      <c r="F2145" s="6" t="s">
        <v>82</v>
      </c>
      <c r="G2145" s="6" t="s">
        <v>83</v>
      </c>
      <c r="H2145" s="6" t="s">
        <v>20</v>
      </c>
      <c r="I2145" s="8">
        <v>0.50000000000000011</v>
      </c>
      <c r="J2145" s="9">
        <v>4250</v>
      </c>
      <c r="K2145" s="10">
        <f t="shared" si="16"/>
        <v>2125.0000000000005</v>
      </c>
      <c r="L2145" s="10">
        <f t="shared" si="17"/>
        <v>743.75000000000011</v>
      </c>
      <c r="M2145" s="11">
        <v>0.35</v>
      </c>
      <c r="O2145" s="16"/>
      <c r="P2145" s="14"/>
      <c r="Q2145" s="12"/>
      <c r="R2145" s="13"/>
    </row>
    <row r="2146" spans="1:18" ht="15.75" customHeight="1" x14ac:dyDescent="0.35">
      <c r="A2146" s="1"/>
      <c r="B2146" s="6" t="s">
        <v>27</v>
      </c>
      <c r="C2146" s="6">
        <v>1128299</v>
      </c>
      <c r="D2146" s="7">
        <v>44466</v>
      </c>
      <c r="E2146" s="6" t="s">
        <v>28</v>
      </c>
      <c r="F2146" s="6" t="s">
        <v>82</v>
      </c>
      <c r="G2146" s="6" t="s">
        <v>83</v>
      </c>
      <c r="H2146" s="6" t="s">
        <v>21</v>
      </c>
      <c r="I2146" s="8">
        <v>0.60000000000000009</v>
      </c>
      <c r="J2146" s="9">
        <v>4250</v>
      </c>
      <c r="K2146" s="10">
        <f t="shared" si="16"/>
        <v>2550.0000000000005</v>
      </c>
      <c r="L2146" s="10">
        <f t="shared" si="17"/>
        <v>765.00000000000011</v>
      </c>
      <c r="M2146" s="11">
        <v>0.3</v>
      </c>
      <c r="O2146" s="16"/>
      <c r="P2146" s="14"/>
      <c r="Q2146" s="12"/>
      <c r="R2146" s="13"/>
    </row>
    <row r="2147" spans="1:18" ht="15.75" customHeight="1" x14ac:dyDescent="0.35">
      <c r="A2147" s="1"/>
      <c r="B2147" s="6" t="s">
        <v>27</v>
      </c>
      <c r="C2147" s="6">
        <v>1128299</v>
      </c>
      <c r="D2147" s="7">
        <v>44466</v>
      </c>
      <c r="E2147" s="6" t="s">
        <v>28</v>
      </c>
      <c r="F2147" s="6" t="s">
        <v>82</v>
      </c>
      <c r="G2147" s="6" t="s">
        <v>83</v>
      </c>
      <c r="H2147" s="6" t="s">
        <v>22</v>
      </c>
      <c r="I2147" s="8">
        <v>0.65000000000000013</v>
      </c>
      <c r="J2147" s="9">
        <v>4750</v>
      </c>
      <c r="K2147" s="10">
        <f t="shared" si="16"/>
        <v>3087.5000000000005</v>
      </c>
      <c r="L2147" s="10">
        <f t="shared" si="17"/>
        <v>771.87500000000011</v>
      </c>
      <c r="M2147" s="11">
        <v>0.25</v>
      </c>
      <c r="O2147" s="16"/>
      <c r="P2147" s="14"/>
      <c r="Q2147" s="12"/>
      <c r="R2147" s="13"/>
    </row>
    <row r="2148" spans="1:18" ht="15.75" customHeight="1" x14ac:dyDescent="0.35">
      <c r="A2148" s="1"/>
      <c r="B2148" s="6" t="s">
        <v>27</v>
      </c>
      <c r="C2148" s="6">
        <v>1128299</v>
      </c>
      <c r="D2148" s="7">
        <v>44495</v>
      </c>
      <c r="E2148" s="6" t="s">
        <v>28</v>
      </c>
      <c r="F2148" s="6" t="s">
        <v>82</v>
      </c>
      <c r="G2148" s="6" t="s">
        <v>83</v>
      </c>
      <c r="H2148" s="6" t="s">
        <v>17</v>
      </c>
      <c r="I2148" s="8">
        <v>0.50000000000000011</v>
      </c>
      <c r="J2148" s="9">
        <v>5500</v>
      </c>
      <c r="K2148" s="10">
        <f t="shared" si="16"/>
        <v>2750.0000000000005</v>
      </c>
      <c r="L2148" s="10">
        <f t="shared" si="17"/>
        <v>962.50000000000011</v>
      </c>
      <c r="M2148" s="11">
        <v>0.35</v>
      </c>
      <c r="O2148" s="16"/>
      <c r="P2148" s="14"/>
      <c r="Q2148" s="12"/>
      <c r="R2148" s="13"/>
    </row>
    <row r="2149" spans="1:18" ht="15.75" customHeight="1" x14ac:dyDescent="0.35">
      <c r="A2149" s="1"/>
      <c r="B2149" s="6" t="s">
        <v>27</v>
      </c>
      <c r="C2149" s="6">
        <v>1128299</v>
      </c>
      <c r="D2149" s="7">
        <v>44495</v>
      </c>
      <c r="E2149" s="6" t="s">
        <v>28</v>
      </c>
      <c r="F2149" s="6" t="s">
        <v>82</v>
      </c>
      <c r="G2149" s="6" t="s">
        <v>83</v>
      </c>
      <c r="H2149" s="6" t="s">
        <v>18</v>
      </c>
      <c r="I2149" s="8">
        <v>0.55000000000000016</v>
      </c>
      <c r="J2149" s="9">
        <v>5500</v>
      </c>
      <c r="K2149" s="10">
        <f t="shared" si="16"/>
        <v>3025.0000000000009</v>
      </c>
      <c r="L2149" s="10">
        <f t="shared" si="17"/>
        <v>1210.0000000000005</v>
      </c>
      <c r="M2149" s="11">
        <v>0.4</v>
      </c>
      <c r="O2149" s="16"/>
      <c r="P2149" s="14"/>
      <c r="Q2149" s="12"/>
      <c r="R2149" s="13"/>
    </row>
    <row r="2150" spans="1:18" ht="15.75" customHeight="1" x14ac:dyDescent="0.35">
      <c r="A2150" s="1"/>
      <c r="B2150" s="6" t="s">
        <v>27</v>
      </c>
      <c r="C2150" s="6">
        <v>1128299</v>
      </c>
      <c r="D2150" s="7">
        <v>44495</v>
      </c>
      <c r="E2150" s="6" t="s">
        <v>28</v>
      </c>
      <c r="F2150" s="6" t="s">
        <v>82</v>
      </c>
      <c r="G2150" s="6" t="s">
        <v>83</v>
      </c>
      <c r="H2150" s="6" t="s">
        <v>19</v>
      </c>
      <c r="I2150" s="8">
        <v>0.50000000000000011</v>
      </c>
      <c r="J2150" s="9">
        <v>3750</v>
      </c>
      <c r="K2150" s="10">
        <f t="shared" si="16"/>
        <v>1875.0000000000005</v>
      </c>
      <c r="L2150" s="10">
        <f t="shared" si="17"/>
        <v>656.25000000000011</v>
      </c>
      <c r="M2150" s="11">
        <v>0.35</v>
      </c>
      <c r="O2150" s="16"/>
      <c r="P2150" s="14"/>
      <c r="Q2150" s="12"/>
      <c r="R2150" s="13"/>
    </row>
    <row r="2151" spans="1:18" ht="15.75" customHeight="1" x14ac:dyDescent="0.35">
      <c r="A2151" s="1"/>
      <c r="B2151" s="6" t="s">
        <v>27</v>
      </c>
      <c r="C2151" s="6">
        <v>1128299</v>
      </c>
      <c r="D2151" s="7">
        <v>44495</v>
      </c>
      <c r="E2151" s="6" t="s">
        <v>28</v>
      </c>
      <c r="F2151" s="6" t="s">
        <v>82</v>
      </c>
      <c r="G2151" s="6" t="s">
        <v>83</v>
      </c>
      <c r="H2151" s="6" t="s">
        <v>20</v>
      </c>
      <c r="I2151" s="8">
        <v>0.50000000000000011</v>
      </c>
      <c r="J2151" s="9">
        <v>3500</v>
      </c>
      <c r="K2151" s="10">
        <f t="shared" si="16"/>
        <v>1750.0000000000005</v>
      </c>
      <c r="L2151" s="10">
        <f t="shared" si="17"/>
        <v>612.50000000000011</v>
      </c>
      <c r="M2151" s="11">
        <v>0.35</v>
      </c>
      <c r="O2151" s="16"/>
      <c r="P2151" s="14"/>
      <c r="Q2151" s="12"/>
      <c r="R2151" s="13"/>
    </row>
    <row r="2152" spans="1:18" ht="15.75" customHeight="1" x14ac:dyDescent="0.35">
      <c r="A2152" s="1"/>
      <c r="B2152" s="6" t="s">
        <v>27</v>
      </c>
      <c r="C2152" s="6">
        <v>1128299</v>
      </c>
      <c r="D2152" s="7">
        <v>44495</v>
      </c>
      <c r="E2152" s="6" t="s">
        <v>28</v>
      </c>
      <c r="F2152" s="6" t="s">
        <v>82</v>
      </c>
      <c r="G2152" s="6" t="s">
        <v>83</v>
      </c>
      <c r="H2152" s="6" t="s">
        <v>21</v>
      </c>
      <c r="I2152" s="8">
        <v>0.60000000000000009</v>
      </c>
      <c r="J2152" s="9">
        <v>3250</v>
      </c>
      <c r="K2152" s="10">
        <f t="shared" si="16"/>
        <v>1950.0000000000002</v>
      </c>
      <c r="L2152" s="10">
        <f t="shared" si="17"/>
        <v>585</v>
      </c>
      <c r="M2152" s="11">
        <v>0.3</v>
      </c>
      <c r="O2152" s="16"/>
      <c r="P2152" s="14"/>
      <c r="Q2152" s="12"/>
      <c r="R2152" s="13"/>
    </row>
    <row r="2153" spans="1:18" ht="15.75" customHeight="1" x14ac:dyDescent="0.35">
      <c r="A2153" s="1"/>
      <c r="B2153" s="6" t="s">
        <v>27</v>
      </c>
      <c r="C2153" s="6">
        <v>1128299</v>
      </c>
      <c r="D2153" s="7">
        <v>44495</v>
      </c>
      <c r="E2153" s="6" t="s">
        <v>28</v>
      </c>
      <c r="F2153" s="6" t="s">
        <v>82</v>
      </c>
      <c r="G2153" s="6" t="s">
        <v>83</v>
      </c>
      <c r="H2153" s="6" t="s">
        <v>22</v>
      </c>
      <c r="I2153" s="8">
        <v>0.75000000000000011</v>
      </c>
      <c r="J2153" s="9">
        <v>3750</v>
      </c>
      <c r="K2153" s="10">
        <f t="shared" si="16"/>
        <v>2812.5000000000005</v>
      </c>
      <c r="L2153" s="10">
        <f t="shared" si="17"/>
        <v>703.12500000000011</v>
      </c>
      <c r="M2153" s="11">
        <v>0.25</v>
      </c>
      <c r="O2153" s="16"/>
      <c r="P2153" s="14"/>
      <c r="Q2153" s="12"/>
      <c r="R2153" s="13"/>
    </row>
    <row r="2154" spans="1:18" ht="15.75" customHeight="1" x14ac:dyDescent="0.35">
      <c r="A2154" s="1"/>
      <c r="B2154" s="6" t="s">
        <v>27</v>
      </c>
      <c r="C2154" s="6">
        <v>1128299</v>
      </c>
      <c r="D2154" s="7">
        <v>44526</v>
      </c>
      <c r="E2154" s="6" t="s">
        <v>28</v>
      </c>
      <c r="F2154" s="6" t="s">
        <v>82</v>
      </c>
      <c r="G2154" s="6" t="s">
        <v>83</v>
      </c>
      <c r="H2154" s="6" t="s">
        <v>17</v>
      </c>
      <c r="I2154" s="8">
        <v>0.60000000000000009</v>
      </c>
      <c r="J2154" s="9">
        <v>5500</v>
      </c>
      <c r="K2154" s="10">
        <f t="shared" si="16"/>
        <v>3300.0000000000005</v>
      </c>
      <c r="L2154" s="10">
        <f t="shared" si="17"/>
        <v>1155</v>
      </c>
      <c r="M2154" s="11">
        <v>0.35</v>
      </c>
      <c r="O2154" s="16"/>
      <c r="P2154" s="14"/>
      <c r="Q2154" s="12"/>
      <c r="R2154" s="13"/>
    </row>
    <row r="2155" spans="1:18" ht="15.75" customHeight="1" x14ac:dyDescent="0.35">
      <c r="A2155" s="1"/>
      <c r="B2155" s="6" t="s">
        <v>27</v>
      </c>
      <c r="C2155" s="6">
        <v>1128299</v>
      </c>
      <c r="D2155" s="7">
        <v>44526</v>
      </c>
      <c r="E2155" s="6" t="s">
        <v>28</v>
      </c>
      <c r="F2155" s="6" t="s">
        <v>82</v>
      </c>
      <c r="G2155" s="6" t="s">
        <v>83</v>
      </c>
      <c r="H2155" s="6" t="s">
        <v>18</v>
      </c>
      <c r="I2155" s="8">
        <v>0.65000000000000013</v>
      </c>
      <c r="J2155" s="9">
        <v>6000</v>
      </c>
      <c r="K2155" s="10">
        <f t="shared" si="16"/>
        <v>3900.0000000000009</v>
      </c>
      <c r="L2155" s="10">
        <f t="shared" si="17"/>
        <v>1560.0000000000005</v>
      </c>
      <c r="M2155" s="11">
        <v>0.4</v>
      </c>
      <c r="O2155" s="16"/>
      <c r="P2155" s="14"/>
      <c r="Q2155" s="12"/>
      <c r="R2155" s="13"/>
    </row>
    <row r="2156" spans="1:18" ht="15.75" customHeight="1" x14ac:dyDescent="0.35">
      <c r="A2156" s="1"/>
      <c r="B2156" s="6" t="s">
        <v>27</v>
      </c>
      <c r="C2156" s="6">
        <v>1128299</v>
      </c>
      <c r="D2156" s="7">
        <v>44526</v>
      </c>
      <c r="E2156" s="6" t="s">
        <v>28</v>
      </c>
      <c r="F2156" s="6" t="s">
        <v>82</v>
      </c>
      <c r="G2156" s="6" t="s">
        <v>83</v>
      </c>
      <c r="H2156" s="6" t="s">
        <v>19</v>
      </c>
      <c r="I2156" s="8">
        <v>0.60000000000000009</v>
      </c>
      <c r="J2156" s="9">
        <v>4500</v>
      </c>
      <c r="K2156" s="10">
        <f t="shared" si="16"/>
        <v>2700.0000000000005</v>
      </c>
      <c r="L2156" s="10">
        <f t="shared" si="17"/>
        <v>945.00000000000011</v>
      </c>
      <c r="M2156" s="11">
        <v>0.35</v>
      </c>
      <c r="O2156" s="16"/>
      <c r="P2156" s="14"/>
      <c r="Q2156" s="12"/>
      <c r="R2156" s="13"/>
    </row>
    <row r="2157" spans="1:18" ht="15.75" customHeight="1" x14ac:dyDescent="0.35">
      <c r="A2157" s="1"/>
      <c r="B2157" s="6" t="s">
        <v>27</v>
      </c>
      <c r="C2157" s="6">
        <v>1128299</v>
      </c>
      <c r="D2157" s="7">
        <v>44526</v>
      </c>
      <c r="E2157" s="6" t="s">
        <v>28</v>
      </c>
      <c r="F2157" s="6" t="s">
        <v>82</v>
      </c>
      <c r="G2157" s="6" t="s">
        <v>83</v>
      </c>
      <c r="H2157" s="6" t="s">
        <v>20</v>
      </c>
      <c r="I2157" s="8">
        <v>0.60000000000000009</v>
      </c>
      <c r="J2157" s="9">
        <v>4250</v>
      </c>
      <c r="K2157" s="10">
        <f t="shared" si="16"/>
        <v>2550.0000000000005</v>
      </c>
      <c r="L2157" s="10">
        <f t="shared" si="17"/>
        <v>892.50000000000011</v>
      </c>
      <c r="M2157" s="11">
        <v>0.35</v>
      </c>
      <c r="O2157" s="16"/>
      <c r="P2157" s="14"/>
      <c r="Q2157" s="12"/>
      <c r="R2157" s="13"/>
    </row>
    <row r="2158" spans="1:18" ht="15.75" customHeight="1" x14ac:dyDescent="0.35">
      <c r="A2158" s="1"/>
      <c r="B2158" s="6" t="s">
        <v>27</v>
      </c>
      <c r="C2158" s="6">
        <v>1128299</v>
      </c>
      <c r="D2158" s="7">
        <v>44526</v>
      </c>
      <c r="E2158" s="6" t="s">
        <v>28</v>
      </c>
      <c r="F2158" s="6" t="s">
        <v>82</v>
      </c>
      <c r="G2158" s="6" t="s">
        <v>83</v>
      </c>
      <c r="H2158" s="6" t="s">
        <v>21</v>
      </c>
      <c r="I2158" s="8">
        <v>0.70000000000000007</v>
      </c>
      <c r="J2158" s="9">
        <v>3750</v>
      </c>
      <c r="K2158" s="10">
        <f t="shared" si="16"/>
        <v>2625.0000000000005</v>
      </c>
      <c r="L2158" s="10">
        <f t="shared" si="17"/>
        <v>787.50000000000011</v>
      </c>
      <c r="M2158" s="11">
        <v>0.3</v>
      </c>
      <c r="O2158" s="16"/>
      <c r="P2158" s="14"/>
      <c r="Q2158" s="12"/>
      <c r="R2158" s="13"/>
    </row>
    <row r="2159" spans="1:18" ht="15.75" customHeight="1" x14ac:dyDescent="0.35">
      <c r="A2159" s="1"/>
      <c r="B2159" s="6" t="s">
        <v>27</v>
      </c>
      <c r="C2159" s="6">
        <v>1128299</v>
      </c>
      <c r="D2159" s="7">
        <v>44526</v>
      </c>
      <c r="E2159" s="6" t="s">
        <v>28</v>
      </c>
      <c r="F2159" s="6" t="s">
        <v>82</v>
      </c>
      <c r="G2159" s="6" t="s">
        <v>83</v>
      </c>
      <c r="H2159" s="6" t="s">
        <v>22</v>
      </c>
      <c r="I2159" s="8">
        <v>0.75000000000000011</v>
      </c>
      <c r="J2159" s="9">
        <v>5000</v>
      </c>
      <c r="K2159" s="10">
        <f t="shared" si="16"/>
        <v>3750.0000000000005</v>
      </c>
      <c r="L2159" s="10">
        <f t="shared" si="17"/>
        <v>937.50000000000011</v>
      </c>
      <c r="M2159" s="11">
        <v>0.25</v>
      </c>
      <c r="O2159" s="16"/>
      <c r="P2159" s="14"/>
      <c r="Q2159" s="12"/>
      <c r="R2159" s="13"/>
    </row>
    <row r="2160" spans="1:18" ht="15.75" customHeight="1" x14ac:dyDescent="0.35">
      <c r="A2160" s="1"/>
      <c r="B2160" s="6" t="s">
        <v>27</v>
      </c>
      <c r="C2160" s="6">
        <v>1128299</v>
      </c>
      <c r="D2160" s="7">
        <v>44555</v>
      </c>
      <c r="E2160" s="6" t="s">
        <v>28</v>
      </c>
      <c r="F2160" s="6" t="s">
        <v>82</v>
      </c>
      <c r="G2160" s="6" t="s">
        <v>83</v>
      </c>
      <c r="H2160" s="6" t="s">
        <v>17</v>
      </c>
      <c r="I2160" s="8">
        <v>0.60000000000000009</v>
      </c>
      <c r="J2160" s="9">
        <v>7000</v>
      </c>
      <c r="K2160" s="10">
        <f t="shared" si="16"/>
        <v>4200.0000000000009</v>
      </c>
      <c r="L2160" s="10">
        <f t="shared" si="17"/>
        <v>1470.0000000000002</v>
      </c>
      <c r="M2160" s="11">
        <v>0.35</v>
      </c>
      <c r="O2160" s="16"/>
      <c r="P2160" s="14"/>
      <c r="Q2160" s="12"/>
      <c r="R2160" s="13"/>
    </row>
    <row r="2161" spans="1:18" ht="15.75" customHeight="1" x14ac:dyDescent="0.35">
      <c r="A2161" s="1"/>
      <c r="B2161" s="6" t="s">
        <v>27</v>
      </c>
      <c r="C2161" s="6">
        <v>1128299</v>
      </c>
      <c r="D2161" s="7">
        <v>44555</v>
      </c>
      <c r="E2161" s="6" t="s">
        <v>28</v>
      </c>
      <c r="F2161" s="6" t="s">
        <v>82</v>
      </c>
      <c r="G2161" s="6" t="s">
        <v>83</v>
      </c>
      <c r="H2161" s="6" t="s">
        <v>18</v>
      </c>
      <c r="I2161" s="8">
        <v>0.65000000000000013</v>
      </c>
      <c r="J2161" s="9">
        <v>7000</v>
      </c>
      <c r="K2161" s="10">
        <f t="shared" si="16"/>
        <v>4550.0000000000009</v>
      </c>
      <c r="L2161" s="10">
        <f t="shared" si="17"/>
        <v>1820.0000000000005</v>
      </c>
      <c r="M2161" s="11">
        <v>0.4</v>
      </c>
      <c r="O2161" s="16"/>
      <c r="P2161" s="14"/>
      <c r="Q2161" s="12"/>
      <c r="R2161" s="13"/>
    </row>
    <row r="2162" spans="1:18" ht="15.75" customHeight="1" x14ac:dyDescent="0.35">
      <c r="A2162" s="1"/>
      <c r="B2162" s="6" t="s">
        <v>27</v>
      </c>
      <c r="C2162" s="6">
        <v>1128299</v>
      </c>
      <c r="D2162" s="7">
        <v>44555</v>
      </c>
      <c r="E2162" s="6" t="s">
        <v>28</v>
      </c>
      <c r="F2162" s="6" t="s">
        <v>82</v>
      </c>
      <c r="G2162" s="6" t="s">
        <v>83</v>
      </c>
      <c r="H2162" s="6" t="s">
        <v>19</v>
      </c>
      <c r="I2162" s="8">
        <v>0.60000000000000009</v>
      </c>
      <c r="J2162" s="9">
        <v>5000</v>
      </c>
      <c r="K2162" s="10">
        <f t="shared" si="16"/>
        <v>3000.0000000000005</v>
      </c>
      <c r="L2162" s="10">
        <f t="shared" si="17"/>
        <v>1050</v>
      </c>
      <c r="M2162" s="11">
        <v>0.35</v>
      </c>
      <c r="O2162" s="16"/>
      <c r="P2162" s="14"/>
      <c r="Q2162" s="12"/>
      <c r="R2162" s="13"/>
    </row>
    <row r="2163" spans="1:18" ht="15.75" customHeight="1" x14ac:dyDescent="0.35">
      <c r="A2163" s="1"/>
      <c r="B2163" s="6" t="s">
        <v>27</v>
      </c>
      <c r="C2163" s="6">
        <v>1128299</v>
      </c>
      <c r="D2163" s="7">
        <v>44555</v>
      </c>
      <c r="E2163" s="6" t="s">
        <v>28</v>
      </c>
      <c r="F2163" s="6" t="s">
        <v>82</v>
      </c>
      <c r="G2163" s="6" t="s">
        <v>83</v>
      </c>
      <c r="H2163" s="6" t="s">
        <v>20</v>
      </c>
      <c r="I2163" s="8">
        <v>0.60000000000000009</v>
      </c>
      <c r="J2163" s="9">
        <v>5000</v>
      </c>
      <c r="K2163" s="10">
        <f t="shared" si="16"/>
        <v>3000.0000000000005</v>
      </c>
      <c r="L2163" s="10">
        <f t="shared" si="17"/>
        <v>1050</v>
      </c>
      <c r="M2163" s="11">
        <v>0.35</v>
      </c>
      <c r="O2163" s="16"/>
      <c r="P2163" s="14"/>
      <c r="Q2163" s="12"/>
      <c r="R2163" s="13"/>
    </row>
    <row r="2164" spans="1:18" ht="15.75" customHeight="1" x14ac:dyDescent="0.35">
      <c r="A2164" s="1"/>
      <c r="B2164" s="6" t="s">
        <v>27</v>
      </c>
      <c r="C2164" s="6">
        <v>1128299</v>
      </c>
      <c r="D2164" s="7">
        <v>44555</v>
      </c>
      <c r="E2164" s="6" t="s">
        <v>28</v>
      </c>
      <c r="F2164" s="6" t="s">
        <v>82</v>
      </c>
      <c r="G2164" s="6" t="s">
        <v>83</v>
      </c>
      <c r="H2164" s="6" t="s">
        <v>21</v>
      </c>
      <c r="I2164" s="8">
        <v>0.70000000000000007</v>
      </c>
      <c r="J2164" s="9">
        <v>4250</v>
      </c>
      <c r="K2164" s="10">
        <f t="shared" si="16"/>
        <v>2975.0000000000005</v>
      </c>
      <c r="L2164" s="10">
        <f t="shared" si="17"/>
        <v>892.50000000000011</v>
      </c>
      <c r="M2164" s="11">
        <v>0.3</v>
      </c>
      <c r="O2164" s="16"/>
      <c r="P2164" s="14"/>
      <c r="Q2164" s="12"/>
      <c r="R2164" s="13"/>
    </row>
    <row r="2165" spans="1:18" ht="15.75" customHeight="1" x14ac:dyDescent="0.35">
      <c r="A2165" s="1"/>
      <c r="B2165" s="6" t="s">
        <v>27</v>
      </c>
      <c r="C2165" s="6">
        <v>1128299</v>
      </c>
      <c r="D2165" s="7">
        <v>44555</v>
      </c>
      <c r="E2165" s="6" t="s">
        <v>28</v>
      </c>
      <c r="F2165" s="6" t="s">
        <v>82</v>
      </c>
      <c r="G2165" s="6" t="s">
        <v>83</v>
      </c>
      <c r="H2165" s="6" t="s">
        <v>22</v>
      </c>
      <c r="I2165" s="8">
        <v>0.75000000000000011</v>
      </c>
      <c r="J2165" s="9">
        <v>5250</v>
      </c>
      <c r="K2165" s="10">
        <f t="shared" si="16"/>
        <v>3937.5000000000005</v>
      </c>
      <c r="L2165" s="10">
        <f t="shared" si="17"/>
        <v>984.37500000000011</v>
      </c>
      <c r="M2165" s="11">
        <v>0.25</v>
      </c>
      <c r="O2165" s="16"/>
      <c r="P2165" s="14"/>
      <c r="Q2165" s="12"/>
      <c r="R2165" s="13"/>
    </row>
    <row r="2166" spans="1:18" ht="15.75" customHeight="1" x14ac:dyDescent="0.35">
      <c r="A2166" s="1" t="s">
        <v>39</v>
      </c>
      <c r="B2166" s="6" t="s">
        <v>27</v>
      </c>
      <c r="C2166" s="6">
        <v>1128299</v>
      </c>
      <c r="D2166" s="7">
        <v>44209</v>
      </c>
      <c r="E2166" s="6" t="s">
        <v>28</v>
      </c>
      <c r="F2166" s="6" t="s">
        <v>84</v>
      </c>
      <c r="G2166" s="6" t="s">
        <v>85</v>
      </c>
      <c r="H2166" s="6" t="s">
        <v>17</v>
      </c>
      <c r="I2166" s="8">
        <v>0.29999999999999993</v>
      </c>
      <c r="J2166" s="9">
        <v>4500</v>
      </c>
      <c r="K2166" s="10">
        <f t="shared" si="16"/>
        <v>1349.9999999999998</v>
      </c>
      <c r="L2166" s="10">
        <f t="shared" si="17"/>
        <v>539.99999999999989</v>
      </c>
      <c r="M2166" s="11">
        <v>0.4</v>
      </c>
      <c r="O2166" s="16"/>
      <c r="P2166" s="14"/>
      <c r="Q2166" s="12"/>
      <c r="R2166" s="13"/>
    </row>
    <row r="2167" spans="1:18" ht="15.75" customHeight="1" x14ac:dyDescent="0.35">
      <c r="A2167" s="1"/>
      <c r="B2167" s="6" t="s">
        <v>27</v>
      </c>
      <c r="C2167" s="6">
        <v>1128299</v>
      </c>
      <c r="D2167" s="7">
        <v>44209</v>
      </c>
      <c r="E2167" s="6" t="s">
        <v>28</v>
      </c>
      <c r="F2167" s="6" t="s">
        <v>84</v>
      </c>
      <c r="G2167" s="6" t="s">
        <v>85</v>
      </c>
      <c r="H2167" s="6" t="s">
        <v>18</v>
      </c>
      <c r="I2167" s="8">
        <v>0.4</v>
      </c>
      <c r="J2167" s="9">
        <v>4500</v>
      </c>
      <c r="K2167" s="10">
        <f t="shared" si="16"/>
        <v>1800</v>
      </c>
      <c r="L2167" s="10">
        <f t="shared" si="17"/>
        <v>720</v>
      </c>
      <c r="M2167" s="11">
        <v>0.4</v>
      </c>
      <c r="O2167" s="16"/>
      <c r="P2167" s="14"/>
      <c r="Q2167" s="12"/>
      <c r="R2167" s="13"/>
    </row>
    <row r="2168" spans="1:18" ht="15.75" customHeight="1" x14ac:dyDescent="0.35">
      <c r="A2168" s="1"/>
      <c r="B2168" s="6" t="s">
        <v>27</v>
      </c>
      <c r="C2168" s="6">
        <v>1128299</v>
      </c>
      <c r="D2168" s="7">
        <v>44209</v>
      </c>
      <c r="E2168" s="6" t="s">
        <v>28</v>
      </c>
      <c r="F2168" s="6" t="s">
        <v>84</v>
      </c>
      <c r="G2168" s="6" t="s">
        <v>85</v>
      </c>
      <c r="H2168" s="6" t="s">
        <v>19</v>
      </c>
      <c r="I2168" s="8">
        <v>0.4</v>
      </c>
      <c r="J2168" s="9">
        <v>4500</v>
      </c>
      <c r="K2168" s="10">
        <f t="shared" si="16"/>
        <v>1800</v>
      </c>
      <c r="L2168" s="10">
        <f t="shared" si="17"/>
        <v>630</v>
      </c>
      <c r="M2168" s="11">
        <v>0.35</v>
      </c>
      <c r="O2168" s="16"/>
      <c r="P2168" s="14"/>
      <c r="Q2168" s="12"/>
      <c r="R2168" s="13"/>
    </row>
    <row r="2169" spans="1:18" ht="15.75" customHeight="1" x14ac:dyDescent="0.35">
      <c r="A2169" s="1"/>
      <c r="B2169" s="6" t="s">
        <v>27</v>
      </c>
      <c r="C2169" s="6">
        <v>1128299</v>
      </c>
      <c r="D2169" s="7">
        <v>44209</v>
      </c>
      <c r="E2169" s="6" t="s">
        <v>28</v>
      </c>
      <c r="F2169" s="6" t="s">
        <v>84</v>
      </c>
      <c r="G2169" s="6" t="s">
        <v>85</v>
      </c>
      <c r="H2169" s="6" t="s">
        <v>20</v>
      </c>
      <c r="I2169" s="8">
        <v>0.4</v>
      </c>
      <c r="J2169" s="9">
        <v>3000</v>
      </c>
      <c r="K2169" s="10">
        <f t="shared" si="16"/>
        <v>1200</v>
      </c>
      <c r="L2169" s="10">
        <f t="shared" si="17"/>
        <v>480</v>
      </c>
      <c r="M2169" s="11">
        <v>0.4</v>
      </c>
      <c r="O2169" s="16"/>
      <c r="P2169" s="14"/>
      <c r="Q2169" s="12"/>
      <c r="R2169" s="13"/>
    </row>
    <row r="2170" spans="1:18" ht="15.75" customHeight="1" x14ac:dyDescent="0.35">
      <c r="A2170" s="1"/>
      <c r="B2170" s="6" t="s">
        <v>27</v>
      </c>
      <c r="C2170" s="6">
        <v>1128299</v>
      </c>
      <c r="D2170" s="7">
        <v>44209</v>
      </c>
      <c r="E2170" s="6" t="s">
        <v>28</v>
      </c>
      <c r="F2170" s="6" t="s">
        <v>84</v>
      </c>
      <c r="G2170" s="6" t="s">
        <v>85</v>
      </c>
      <c r="H2170" s="6" t="s">
        <v>21</v>
      </c>
      <c r="I2170" s="8">
        <v>0.45000000000000012</v>
      </c>
      <c r="J2170" s="9">
        <v>2500</v>
      </c>
      <c r="K2170" s="10">
        <f t="shared" si="16"/>
        <v>1125.0000000000002</v>
      </c>
      <c r="L2170" s="10">
        <f t="shared" si="17"/>
        <v>393.75000000000006</v>
      </c>
      <c r="M2170" s="11">
        <v>0.35</v>
      </c>
      <c r="O2170" s="16"/>
      <c r="P2170" s="14"/>
      <c r="Q2170" s="12"/>
      <c r="R2170" s="13"/>
    </row>
    <row r="2171" spans="1:18" ht="15.75" customHeight="1" x14ac:dyDescent="0.35">
      <c r="A2171" s="1"/>
      <c r="B2171" s="6" t="s">
        <v>27</v>
      </c>
      <c r="C2171" s="6">
        <v>1128299</v>
      </c>
      <c r="D2171" s="7">
        <v>44209</v>
      </c>
      <c r="E2171" s="6" t="s">
        <v>28</v>
      </c>
      <c r="F2171" s="6" t="s">
        <v>84</v>
      </c>
      <c r="G2171" s="6" t="s">
        <v>85</v>
      </c>
      <c r="H2171" s="6" t="s">
        <v>22</v>
      </c>
      <c r="I2171" s="8">
        <v>0.4</v>
      </c>
      <c r="J2171" s="9">
        <v>4500</v>
      </c>
      <c r="K2171" s="10">
        <f t="shared" si="16"/>
        <v>1800</v>
      </c>
      <c r="L2171" s="10">
        <f t="shared" si="17"/>
        <v>450</v>
      </c>
      <c r="M2171" s="11">
        <v>0.25</v>
      </c>
      <c r="O2171" s="16"/>
      <c r="P2171" s="14"/>
      <c r="Q2171" s="12"/>
      <c r="R2171" s="13"/>
    </row>
    <row r="2172" spans="1:18" ht="15.75" customHeight="1" x14ac:dyDescent="0.35">
      <c r="A2172" s="1"/>
      <c r="B2172" s="6" t="s">
        <v>27</v>
      </c>
      <c r="C2172" s="6">
        <v>1128299</v>
      </c>
      <c r="D2172" s="7">
        <v>44240</v>
      </c>
      <c r="E2172" s="6" t="s">
        <v>28</v>
      </c>
      <c r="F2172" s="6" t="s">
        <v>84</v>
      </c>
      <c r="G2172" s="6" t="s">
        <v>85</v>
      </c>
      <c r="H2172" s="6" t="s">
        <v>17</v>
      </c>
      <c r="I2172" s="8">
        <v>0.29999999999999993</v>
      </c>
      <c r="J2172" s="9">
        <v>5000</v>
      </c>
      <c r="K2172" s="10">
        <f t="shared" si="16"/>
        <v>1499.9999999999998</v>
      </c>
      <c r="L2172" s="10">
        <f t="shared" si="17"/>
        <v>599.99999999999989</v>
      </c>
      <c r="M2172" s="11">
        <v>0.4</v>
      </c>
      <c r="O2172" s="16"/>
      <c r="P2172" s="14"/>
      <c r="Q2172" s="12"/>
      <c r="R2172" s="13"/>
    </row>
    <row r="2173" spans="1:18" ht="15.75" customHeight="1" x14ac:dyDescent="0.35">
      <c r="A2173" s="1"/>
      <c r="B2173" s="6" t="s">
        <v>27</v>
      </c>
      <c r="C2173" s="6">
        <v>1128299</v>
      </c>
      <c r="D2173" s="7">
        <v>44240</v>
      </c>
      <c r="E2173" s="6" t="s">
        <v>28</v>
      </c>
      <c r="F2173" s="6" t="s">
        <v>84</v>
      </c>
      <c r="G2173" s="6" t="s">
        <v>85</v>
      </c>
      <c r="H2173" s="6" t="s">
        <v>18</v>
      </c>
      <c r="I2173" s="8">
        <v>0.4</v>
      </c>
      <c r="J2173" s="9">
        <v>4000</v>
      </c>
      <c r="K2173" s="10">
        <f t="shared" si="16"/>
        <v>1600</v>
      </c>
      <c r="L2173" s="10">
        <f t="shared" si="17"/>
        <v>640</v>
      </c>
      <c r="M2173" s="11">
        <v>0.4</v>
      </c>
      <c r="O2173" s="16"/>
      <c r="P2173" s="14"/>
      <c r="Q2173" s="12"/>
      <c r="R2173" s="13"/>
    </row>
    <row r="2174" spans="1:18" ht="15.75" customHeight="1" x14ac:dyDescent="0.35">
      <c r="A2174" s="1"/>
      <c r="B2174" s="6" t="s">
        <v>27</v>
      </c>
      <c r="C2174" s="6">
        <v>1128299</v>
      </c>
      <c r="D2174" s="7">
        <v>44240</v>
      </c>
      <c r="E2174" s="6" t="s">
        <v>28</v>
      </c>
      <c r="F2174" s="6" t="s">
        <v>84</v>
      </c>
      <c r="G2174" s="6" t="s">
        <v>85</v>
      </c>
      <c r="H2174" s="6" t="s">
        <v>19</v>
      </c>
      <c r="I2174" s="8">
        <v>0.4</v>
      </c>
      <c r="J2174" s="9">
        <v>4000</v>
      </c>
      <c r="K2174" s="10">
        <f t="shared" si="16"/>
        <v>1600</v>
      </c>
      <c r="L2174" s="10">
        <f t="shared" si="17"/>
        <v>560</v>
      </c>
      <c r="M2174" s="11">
        <v>0.35</v>
      </c>
      <c r="O2174" s="16"/>
      <c r="P2174" s="14"/>
      <c r="Q2174" s="12"/>
      <c r="R2174" s="13"/>
    </row>
    <row r="2175" spans="1:18" ht="15.75" customHeight="1" x14ac:dyDescent="0.35">
      <c r="A2175" s="1"/>
      <c r="B2175" s="6" t="s">
        <v>27</v>
      </c>
      <c r="C2175" s="6">
        <v>1128299</v>
      </c>
      <c r="D2175" s="7">
        <v>44240</v>
      </c>
      <c r="E2175" s="6" t="s">
        <v>28</v>
      </c>
      <c r="F2175" s="6" t="s">
        <v>84</v>
      </c>
      <c r="G2175" s="6" t="s">
        <v>85</v>
      </c>
      <c r="H2175" s="6" t="s">
        <v>20</v>
      </c>
      <c r="I2175" s="8">
        <v>0.4</v>
      </c>
      <c r="J2175" s="9">
        <v>2500</v>
      </c>
      <c r="K2175" s="10">
        <f t="shared" si="16"/>
        <v>1000</v>
      </c>
      <c r="L2175" s="10">
        <f t="shared" si="17"/>
        <v>400</v>
      </c>
      <c r="M2175" s="11">
        <v>0.4</v>
      </c>
      <c r="O2175" s="16"/>
      <c r="P2175" s="14"/>
      <c r="Q2175" s="12"/>
      <c r="R2175" s="13"/>
    </row>
    <row r="2176" spans="1:18" ht="15.75" customHeight="1" x14ac:dyDescent="0.35">
      <c r="A2176" s="1"/>
      <c r="B2176" s="6" t="s">
        <v>27</v>
      </c>
      <c r="C2176" s="6">
        <v>1128299</v>
      </c>
      <c r="D2176" s="7">
        <v>44240</v>
      </c>
      <c r="E2176" s="6" t="s">
        <v>28</v>
      </c>
      <c r="F2176" s="6" t="s">
        <v>84</v>
      </c>
      <c r="G2176" s="6" t="s">
        <v>85</v>
      </c>
      <c r="H2176" s="6" t="s">
        <v>21</v>
      </c>
      <c r="I2176" s="8">
        <v>0.45000000000000012</v>
      </c>
      <c r="J2176" s="9">
        <v>1750</v>
      </c>
      <c r="K2176" s="10">
        <f t="shared" si="16"/>
        <v>787.50000000000023</v>
      </c>
      <c r="L2176" s="10">
        <f t="shared" si="17"/>
        <v>275.62500000000006</v>
      </c>
      <c r="M2176" s="11">
        <v>0.35</v>
      </c>
      <c r="O2176" s="16"/>
      <c r="P2176" s="14"/>
      <c r="Q2176" s="12"/>
      <c r="R2176" s="13"/>
    </row>
    <row r="2177" spans="1:18" ht="15.75" customHeight="1" x14ac:dyDescent="0.35">
      <c r="A2177" s="1"/>
      <c r="B2177" s="6" t="s">
        <v>27</v>
      </c>
      <c r="C2177" s="6">
        <v>1128299</v>
      </c>
      <c r="D2177" s="7">
        <v>44240</v>
      </c>
      <c r="E2177" s="6" t="s">
        <v>28</v>
      </c>
      <c r="F2177" s="6" t="s">
        <v>84</v>
      </c>
      <c r="G2177" s="6" t="s">
        <v>85</v>
      </c>
      <c r="H2177" s="6" t="s">
        <v>22</v>
      </c>
      <c r="I2177" s="8">
        <v>0.4</v>
      </c>
      <c r="J2177" s="9">
        <v>3750</v>
      </c>
      <c r="K2177" s="10">
        <f t="shared" si="16"/>
        <v>1500</v>
      </c>
      <c r="L2177" s="10">
        <f t="shared" si="17"/>
        <v>375</v>
      </c>
      <c r="M2177" s="11">
        <v>0.25</v>
      </c>
      <c r="O2177" s="16"/>
      <c r="P2177" s="14"/>
      <c r="Q2177" s="12"/>
      <c r="R2177" s="13"/>
    </row>
    <row r="2178" spans="1:18" ht="15.75" customHeight="1" x14ac:dyDescent="0.35">
      <c r="A2178" s="1"/>
      <c r="B2178" s="6" t="s">
        <v>27</v>
      </c>
      <c r="C2178" s="6">
        <v>1128299</v>
      </c>
      <c r="D2178" s="7">
        <v>44267</v>
      </c>
      <c r="E2178" s="6" t="s">
        <v>28</v>
      </c>
      <c r="F2178" s="6" t="s">
        <v>84</v>
      </c>
      <c r="G2178" s="6" t="s">
        <v>85</v>
      </c>
      <c r="H2178" s="6" t="s">
        <v>17</v>
      </c>
      <c r="I2178" s="8">
        <v>0.4</v>
      </c>
      <c r="J2178" s="9">
        <v>5250</v>
      </c>
      <c r="K2178" s="10">
        <f t="shared" si="16"/>
        <v>2100</v>
      </c>
      <c r="L2178" s="10">
        <f t="shared" si="17"/>
        <v>840</v>
      </c>
      <c r="M2178" s="11">
        <v>0.4</v>
      </c>
      <c r="O2178" s="16"/>
      <c r="P2178" s="14"/>
      <c r="Q2178" s="12"/>
      <c r="R2178" s="13"/>
    </row>
    <row r="2179" spans="1:18" ht="15.75" customHeight="1" x14ac:dyDescent="0.35">
      <c r="A2179" s="1"/>
      <c r="B2179" s="6" t="s">
        <v>27</v>
      </c>
      <c r="C2179" s="6">
        <v>1128299</v>
      </c>
      <c r="D2179" s="7">
        <v>44267</v>
      </c>
      <c r="E2179" s="6" t="s">
        <v>28</v>
      </c>
      <c r="F2179" s="6" t="s">
        <v>84</v>
      </c>
      <c r="G2179" s="6" t="s">
        <v>85</v>
      </c>
      <c r="H2179" s="6" t="s">
        <v>18</v>
      </c>
      <c r="I2179" s="8">
        <v>0.5</v>
      </c>
      <c r="J2179" s="9">
        <v>3750</v>
      </c>
      <c r="K2179" s="10">
        <f t="shared" si="16"/>
        <v>1875</v>
      </c>
      <c r="L2179" s="10">
        <f t="shared" si="17"/>
        <v>750</v>
      </c>
      <c r="M2179" s="11">
        <v>0.4</v>
      </c>
      <c r="O2179" s="16"/>
      <c r="P2179" s="14"/>
      <c r="Q2179" s="12"/>
      <c r="R2179" s="13"/>
    </row>
    <row r="2180" spans="1:18" ht="15.75" customHeight="1" x14ac:dyDescent="0.35">
      <c r="A2180" s="1"/>
      <c r="B2180" s="6" t="s">
        <v>27</v>
      </c>
      <c r="C2180" s="6">
        <v>1128299</v>
      </c>
      <c r="D2180" s="7">
        <v>44267</v>
      </c>
      <c r="E2180" s="6" t="s">
        <v>28</v>
      </c>
      <c r="F2180" s="6" t="s">
        <v>84</v>
      </c>
      <c r="G2180" s="6" t="s">
        <v>85</v>
      </c>
      <c r="H2180" s="6" t="s">
        <v>19</v>
      </c>
      <c r="I2180" s="8">
        <v>0.5</v>
      </c>
      <c r="J2180" s="9">
        <v>3750</v>
      </c>
      <c r="K2180" s="10">
        <f t="shared" si="16"/>
        <v>1875</v>
      </c>
      <c r="L2180" s="10">
        <f t="shared" si="17"/>
        <v>656.25</v>
      </c>
      <c r="M2180" s="11">
        <v>0.35</v>
      </c>
      <c r="O2180" s="16"/>
      <c r="P2180" s="14"/>
      <c r="Q2180" s="12"/>
      <c r="R2180" s="13"/>
    </row>
    <row r="2181" spans="1:18" ht="15.75" customHeight="1" x14ac:dyDescent="0.35">
      <c r="A2181" s="1"/>
      <c r="B2181" s="6" t="s">
        <v>27</v>
      </c>
      <c r="C2181" s="6">
        <v>1128299</v>
      </c>
      <c r="D2181" s="7">
        <v>44267</v>
      </c>
      <c r="E2181" s="6" t="s">
        <v>28</v>
      </c>
      <c r="F2181" s="6" t="s">
        <v>84</v>
      </c>
      <c r="G2181" s="6" t="s">
        <v>85</v>
      </c>
      <c r="H2181" s="6" t="s">
        <v>20</v>
      </c>
      <c r="I2181" s="8">
        <v>0.5</v>
      </c>
      <c r="J2181" s="9">
        <v>2500</v>
      </c>
      <c r="K2181" s="10">
        <f t="shared" si="16"/>
        <v>1250</v>
      </c>
      <c r="L2181" s="10">
        <f t="shared" si="17"/>
        <v>500</v>
      </c>
      <c r="M2181" s="11">
        <v>0.4</v>
      </c>
      <c r="O2181" s="16"/>
      <c r="P2181" s="14"/>
      <c r="Q2181" s="12"/>
      <c r="R2181" s="13"/>
    </row>
    <row r="2182" spans="1:18" ht="15.75" customHeight="1" x14ac:dyDescent="0.35">
      <c r="A2182" s="1"/>
      <c r="B2182" s="6" t="s">
        <v>27</v>
      </c>
      <c r="C2182" s="6">
        <v>1128299</v>
      </c>
      <c r="D2182" s="7">
        <v>44267</v>
      </c>
      <c r="E2182" s="6" t="s">
        <v>28</v>
      </c>
      <c r="F2182" s="6" t="s">
        <v>84</v>
      </c>
      <c r="G2182" s="6" t="s">
        <v>85</v>
      </c>
      <c r="H2182" s="6" t="s">
        <v>21</v>
      </c>
      <c r="I2182" s="8">
        <v>0.55000000000000004</v>
      </c>
      <c r="J2182" s="9">
        <v>1500</v>
      </c>
      <c r="K2182" s="10">
        <f t="shared" si="16"/>
        <v>825.00000000000011</v>
      </c>
      <c r="L2182" s="10">
        <f t="shared" si="17"/>
        <v>288.75</v>
      </c>
      <c r="M2182" s="11">
        <v>0.35</v>
      </c>
      <c r="O2182" s="16"/>
      <c r="P2182" s="14"/>
      <c r="Q2182" s="12"/>
      <c r="R2182" s="13"/>
    </row>
    <row r="2183" spans="1:18" ht="15.75" customHeight="1" x14ac:dyDescent="0.35">
      <c r="A2183" s="1"/>
      <c r="B2183" s="6" t="s">
        <v>27</v>
      </c>
      <c r="C2183" s="6">
        <v>1128299</v>
      </c>
      <c r="D2183" s="7">
        <v>44267</v>
      </c>
      <c r="E2183" s="6" t="s">
        <v>28</v>
      </c>
      <c r="F2183" s="6" t="s">
        <v>84</v>
      </c>
      <c r="G2183" s="6" t="s">
        <v>85</v>
      </c>
      <c r="H2183" s="6" t="s">
        <v>22</v>
      </c>
      <c r="I2183" s="8">
        <v>0.5</v>
      </c>
      <c r="J2183" s="9">
        <v>3500</v>
      </c>
      <c r="K2183" s="10">
        <f t="shared" si="16"/>
        <v>1750</v>
      </c>
      <c r="L2183" s="10">
        <f t="shared" si="17"/>
        <v>437.5</v>
      </c>
      <c r="M2183" s="11">
        <v>0.25</v>
      </c>
      <c r="O2183" s="16"/>
      <c r="P2183" s="14"/>
      <c r="Q2183" s="12"/>
      <c r="R2183" s="13"/>
    </row>
    <row r="2184" spans="1:18" ht="15.75" customHeight="1" x14ac:dyDescent="0.35">
      <c r="A2184" s="1"/>
      <c r="B2184" s="6" t="s">
        <v>27</v>
      </c>
      <c r="C2184" s="6">
        <v>1128299</v>
      </c>
      <c r="D2184" s="7">
        <v>44299</v>
      </c>
      <c r="E2184" s="6" t="s">
        <v>28</v>
      </c>
      <c r="F2184" s="6" t="s">
        <v>84</v>
      </c>
      <c r="G2184" s="6" t="s">
        <v>85</v>
      </c>
      <c r="H2184" s="6" t="s">
        <v>17</v>
      </c>
      <c r="I2184" s="8">
        <v>0.5</v>
      </c>
      <c r="J2184" s="9">
        <v>5250</v>
      </c>
      <c r="K2184" s="10">
        <f t="shared" si="16"/>
        <v>2625</v>
      </c>
      <c r="L2184" s="10">
        <f t="shared" si="17"/>
        <v>1050</v>
      </c>
      <c r="M2184" s="11">
        <v>0.4</v>
      </c>
      <c r="O2184" s="16"/>
      <c r="P2184" s="14"/>
      <c r="Q2184" s="12"/>
      <c r="R2184" s="13"/>
    </row>
    <row r="2185" spans="1:18" ht="15.75" customHeight="1" x14ac:dyDescent="0.35">
      <c r="A2185" s="1"/>
      <c r="B2185" s="6" t="s">
        <v>27</v>
      </c>
      <c r="C2185" s="6">
        <v>1128299</v>
      </c>
      <c r="D2185" s="7">
        <v>44299</v>
      </c>
      <c r="E2185" s="6" t="s">
        <v>28</v>
      </c>
      <c r="F2185" s="6" t="s">
        <v>84</v>
      </c>
      <c r="G2185" s="6" t="s">
        <v>85</v>
      </c>
      <c r="H2185" s="6" t="s">
        <v>18</v>
      </c>
      <c r="I2185" s="8">
        <v>0.55000000000000004</v>
      </c>
      <c r="J2185" s="9">
        <v>3250</v>
      </c>
      <c r="K2185" s="10">
        <f t="shared" si="16"/>
        <v>1787.5000000000002</v>
      </c>
      <c r="L2185" s="10">
        <f t="shared" si="17"/>
        <v>715.00000000000011</v>
      </c>
      <c r="M2185" s="11">
        <v>0.4</v>
      </c>
      <c r="O2185" s="16"/>
      <c r="P2185" s="14"/>
      <c r="Q2185" s="12"/>
      <c r="R2185" s="13"/>
    </row>
    <row r="2186" spans="1:18" ht="15.75" customHeight="1" x14ac:dyDescent="0.35">
      <c r="A2186" s="1"/>
      <c r="B2186" s="6" t="s">
        <v>27</v>
      </c>
      <c r="C2186" s="6">
        <v>1128299</v>
      </c>
      <c r="D2186" s="7">
        <v>44299</v>
      </c>
      <c r="E2186" s="6" t="s">
        <v>28</v>
      </c>
      <c r="F2186" s="6" t="s">
        <v>84</v>
      </c>
      <c r="G2186" s="6" t="s">
        <v>85</v>
      </c>
      <c r="H2186" s="6" t="s">
        <v>19</v>
      </c>
      <c r="I2186" s="8">
        <v>0.55000000000000004</v>
      </c>
      <c r="J2186" s="9">
        <v>3750</v>
      </c>
      <c r="K2186" s="10">
        <f t="shared" si="16"/>
        <v>2062.5</v>
      </c>
      <c r="L2186" s="10">
        <f t="shared" si="17"/>
        <v>721.875</v>
      </c>
      <c r="M2186" s="11">
        <v>0.35</v>
      </c>
      <c r="O2186" s="16"/>
      <c r="P2186" s="14"/>
      <c r="Q2186" s="12"/>
      <c r="R2186" s="13"/>
    </row>
    <row r="2187" spans="1:18" ht="15.75" customHeight="1" x14ac:dyDescent="0.35">
      <c r="A2187" s="1"/>
      <c r="B2187" s="6" t="s">
        <v>27</v>
      </c>
      <c r="C2187" s="6">
        <v>1128299</v>
      </c>
      <c r="D2187" s="7">
        <v>44299</v>
      </c>
      <c r="E2187" s="6" t="s">
        <v>28</v>
      </c>
      <c r="F2187" s="6" t="s">
        <v>84</v>
      </c>
      <c r="G2187" s="6" t="s">
        <v>85</v>
      </c>
      <c r="H2187" s="6" t="s">
        <v>20</v>
      </c>
      <c r="I2187" s="8">
        <v>0.5</v>
      </c>
      <c r="J2187" s="9">
        <v>2750</v>
      </c>
      <c r="K2187" s="10">
        <f t="shared" si="16"/>
        <v>1375</v>
      </c>
      <c r="L2187" s="10">
        <f t="shared" si="17"/>
        <v>550</v>
      </c>
      <c r="M2187" s="11">
        <v>0.4</v>
      </c>
      <c r="O2187" s="16"/>
      <c r="P2187" s="14"/>
      <c r="Q2187" s="12"/>
      <c r="R2187" s="13"/>
    </row>
    <row r="2188" spans="1:18" ht="15.75" customHeight="1" x14ac:dyDescent="0.35">
      <c r="A2188" s="1"/>
      <c r="B2188" s="6" t="s">
        <v>27</v>
      </c>
      <c r="C2188" s="6">
        <v>1128299</v>
      </c>
      <c r="D2188" s="7">
        <v>44299</v>
      </c>
      <c r="E2188" s="6" t="s">
        <v>28</v>
      </c>
      <c r="F2188" s="6" t="s">
        <v>84</v>
      </c>
      <c r="G2188" s="6" t="s">
        <v>85</v>
      </c>
      <c r="H2188" s="6" t="s">
        <v>21</v>
      </c>
      <c r="I2188" s="8">
        <v>0.55000000000000004</v>
      </c>
      <c r="J2188" s="9">
        <v>1750</v>
      </c>
      <c r="K2188" s="10">
        <f t="shared" si="16"/>
        <v>962.50000000000011</v>
      </c>
      <c r="L2188" s="10">
        <f t="shared" si="17"/>
        <v>336.875</v>
      </c>
      <c r="M2188" s="11">
        <v>0.35</v>
      </c>
      <c r="O2188" s="16"/>
      <c r="P2188" s="14"/>
      <c r="Q2188" s="12"/>
      <c r="R2188" s="13"/>
    </row>
    <row r="2189" spans="1:18" ht="15.75" customHeight="1" x14ac:dyDescent="0.35">
      <c r="A2189" s="1"/>
      <c r="B2189" s="6" t="s">
        <v>27</v>
      </c>
      <c r="C2189" s="6">
        <v>1128299</v>
      </c>
      <c r="D2189" s="7">
        <v>44299</v>
      </c>
      <c r="E2189" s="6" t="s">
        <v>28</v>
      </c>
      <c r="F2189" s="6" t="s">
        <v>84</v>
      </c>
      <c r="G2189" s="6" t="s">
        <v>85</v>
      </c>
      <c r="H2189" s="6" t="s">
        <v>22</v>
      </c>
      <c r="I2189" s="8">
        <v>0.70000000000000007</v>
      </c>
      <c r="J2189" s="9">
        <v>3500</v>
      </c>
      <c r="K2189" s="10">
        <f t="shared" si="16"/>
        <v>2450.0000000000005</v>
      </c>
      <c r="L2189" s="10">
        <f t="shared" si="17"/>
        <v>612.50000000000011</v>
      </c>
      <c r="M2189" s="11">
        <v>0.25</v>
      </c>
      <c r="O2189" s="16"/>
      <c r="P2189" s="14"/>
      <c r="Q2189" s="12"/>
      <c r="R2189" s="13"/>
    </row>
    <row r="2190" spans="1:18" ht="15.75" customHeight="1" x14ac:dyDescent="0.35">
      <c r="A2190" s="1"/>
      <c r="B2190" s="6" t="s">
        <v>27</v>
      </c>
      <c r="C2190" s="6">
        <v>1128299</v>
      </c>
      <c r="D2190" s="7">
        <v>44330</v>
      </c>
      <c r="E2190" s="6" t="s">
        <v>28</v>
      </c>
      <c r="F2190" s="6" t="s">
        <v>84</v>
      </c>
      <c r="G2190" s="6" t="s">
        <v>85</v>
      </c>
      <c r="H2190" s="6" t="s">
        <v>17</v>
      </c>
      <c r="I2190" s="8">
        <v>0.5</v>
      </c>
      <c r="J2190" s="9">
        <v>5500</v>
      </c>
      <c r="K2190" s="10">
        <f t="shared" si="16"/>
        <v>2750</v>
      </c>
      <c r="L2190" s="10">
        <f t="shared" si="17"/>
        <v>1100</v>
      </c>
      <c r="M2190" s="11">
        <v>0.4</v>
      </c>
      <c r="O2190" s="16"/>
      <c r="P2190" s="14"/>
      <c r="Q2190" s="12"/>
      <c r="R2190" s="13"/>
    </row>
    <row r="2191" spans="1:18" ht="15.75" customHeight="1" x14ac:dyDescent="0.35">
      <c r="A2191" s="1"/>
      <c r="B2191" s="6" t="s">
        <v>27</v>
      </c>
      <c r="C2191" s="6">
        <v>1128299</v>
      </c>
      <c r="D2191" s="7">
        <v>44330</v>
      </c>
      <c r="E2191" s="6" t="s">
        <v>28</v>
      </c>
      <c r="F2191" s="6" t="s">
        <v>84</v>
      </c>
      <c r="G2191" s="6" t="s">
        <v>85</v>
      </c>
      <c r="H2191" s="6" t="s">
        <v>18</v>
      </c>
      <c r="I2191" s="8">
        <v>0.55000000000000004</v>
      </c>
      <c r="J2191" s="9">
        <v>4000</v>
      </c>
      <c r="K2191" s="10">
        <f t="shared" si="16"/>
        <v>2200</v>
      </c>
      <c r="L2191" s="10">
        <f t="shared" si="17"/>
        <v>880</v>
      </c>
      <c r="M2191" s="11">
        <v>0.4</v>
      </c>
      <c r="O2191" s="16"/>
      <c r="P2191" s="14"/>
      <c r="Q2191" s="12"/>
      <c r="R2191" s="13"/>
    </row>
    <row r="2192" spans="1:18" ht="15.75" customHeight="1" x14ac:dyDescent="0.35">
      <c r="A2192" s="1"/>
      <c r="B2192" s="6" t="s">
        <v>27</v>
      </c>
      <c r="C2192" s="6">
        <v>1128299</v>
      </c>
      <c r="D2192" s="7">
        <v>44330</v>
      </c>
      <c r="E2192" s="6" t="s">
        <v>28</v>
      </c>
      <c r="F2192" s="6" t="s">
        <v>84</v>
      </c>
      <c r="G2192" s="6" t="s">
        <v>85</v>
      </c>
      <c r="H2192" s="6" t="s">
        <v>19</v>
      </c>
      <c r="I2192" s="8">
        <v>0.55000000000000004</v>
      </c>
      <c r="J2192" s="9">
        <v>4250</v>
      </c>
      <c r="K2192" s="10">
        <f t="shared" si="16"/>
        <v>2337.5</v>
      </c>
      <c r="L2192" s="10">
        <f t="shared" si="17"/>
        <v>818.125</v>
      </c>
      <c r="M2192" s="11">
        <v>0.35</v>
      </c>
      <c r="O2192" s="16"/>
      <c r="P2192" s="14"/>
      <c r="Q2192" s="12"/>
      <c r="R2192" s="13"/>
    </row>
    <row r="2193" spans="1:18" ht="15.75" customHeight="1" x14ac:dyDescent="0.35">
      <c r="A2193" s="1"/>
      <c r="B2193" s="6" t="s">
        <v>27</v>
      </c>
      <c r="C2193" s="6">
        <v>1128299</v>
      </c>
      <c r="D2193" s="7">
        <v>44330</v>
      </c>
      <c r="E2193" s="6" t="s">
        <v>28</v>
      </c>
      <c r="F2193" s="6" t="s">
        <v>84</v>
      </c>
      <c r="G2193" s="6" t="s">
        <v>85</v>
      </c>
      <c r="H2193" s="6" t="s">
        <v>20</v>
      </c>
      <c r="I2193" s="8">
        <v>0.5</v>
      </c>
      <c r="J2193" s="9">
        <v>3250</v>
      </c>
      <c r="K2193" s="10">
        <f t="shared" si="16"/>
        <v>1625</v>
      </c>
      <c r="L2193" s="10">
        <f t="shared" si="17"/>
        <v>650</v>
      </c>
      <c r="M2193" s="11">
        <v>0.4</v>
      </c>
      <c r="O2193" s="16"/>
      <c r="P2193" s="14"/>
      <c r="Q2193" s="12"/>
      <c r="R2193" s="13"/>
    </row>
    <row r="2194" spans="1:18" ht="15.75" customHeight="1" x14ac:dyDescent="0.35">
      <c r="A2194" s="1"/>
      <c r="B2194" s="6" t="s">
        <v>27</v>
      </c>
      <c r="C2194" s="6">
        <v>1128299</v>
      </c>
      <c r="D2194" s="7">
        <v>44330</v>
      </c>
      <c r="E2194" s="6" t="s">
        <v>28</v>
      </c>
      <c r="F2194" s="6" t="s">
        <v>84</v>
      </c>
      <c r="G2194" s="6" t="s">
        <v>85</v>
      </c>
      <c r="H2194" s="6" t="s">
        <v>21</v>
      </c>
      <c r="I2194" s="8">
        <v>0.55000000000000004</v>
      </c>
      <c r="J2194" s="9">
        <v>2250</v>
      </c>
      <c r="K2194" s="10">
        <f t="shared" si="16"/>
        <v>1237.5</v>
      </c>
      <c r="L2194" s="10">
        <f t="shared" si="17"/>
        <v>433.125</v>
      </c>
      <c r="M2194" s="11">
        <v>0.35</v>
      </c>
      <c r="O2194" s="16"/>
      <c r="P2194" s="14"/>
      <c r="Q2194" s="12"/>
      <c r="R2194" s="13"/>
    </row>
    <row r="2195" spans="1:18" ht="15.75" customHeight="1" x14ac:dyDescent="0.35">
      <c r="A2195" s="1"/>
      <c r="B2195" s="6" t="s">
        <v>27</v>
      </c>
      <c r="C2195" s="6">
        <v>1128299</v>
      </c>
      <c r="D2195" s="7">
        <v>44330</v>
      </c>
      <c r="E2195" s="6" t="s">
        <v>28</v>
      </c>
      <c r="F2195" s="6" t="s">
        <v>84</v>
      </c>
      <c r="G2195" s="6" t="s">
        <v>85</v>
      </c>
      <c r="H2195" s="6" t="s">
        <v>22</v>
      </c>
      <c r="I2195" s="8">
        <v>0.70000000000000007</v>
      </c>
      <c r="J2195" s="9">
        <v>4000</v>
      </c>
      <c r="K2195" s="10">
        <f t="shared" si="16"/>
        <v>2800.0000000000005</v>
      </c>
      <c r="L2195" s="10">
        <f t="shared" si="17"/>
        <v>700.00000000000011</v>
      </c>
      <c r="M2195" s="11">
        <v>0.25</v>
      </c>
      <c r="O2195" s="16"/>
      <c r="P2195" s="14"/>
      <c r="Q2195" s="12"/>
      <c r="R2195" s="13"/>
    </row>
    <row r="2196" spans="1:18" ht="15.75" customHeight="1" x14ac:dyDescent="0.35">
      <c r="A2196" s="1"/>
      <c r="B2196" s="6" t="s">
        <v>27</v>
      </c>
      <c r="C2196" s="6">
        <v>1128299</v>
      </c>
      <c r="D2196" s="7">
        <v>44360</v>
      </c>
      <c r="E2196" s="6" t="s">
        <v>28</v>
      </c>
      <c r="F2196" s="6" t="s">
        <v>84</v>
      </c>
      <c r="G2196" s="6" t="s">
        <v>85</v>
      </c>
      <c r="H2196" s="6" t="s">
        <v>17</v>
      </c>
      <c r="I2196" s="8">
        <v>0.5</v>
      </c>
      <c r="J2196" s="9">
        <v>6750</v>
      </c>
      <c r="K2196" s="10">
        <f t="shared" si="16"/>
        <v>3375</v>
      </c>
      <c r="L2196" s="10">
        <f t="shared" si="17"/>
        <v>1350</v>
      </c>
      <c r="M2196" s="11">
        <v>0.4</v>
      </c>
      <c r="O2196" s="16"/>
      <c r="P2196" s="14"/>
      <c r="Q2196" s="12"/>
      <c r="R2196" s="13"/>
    </row>
    <row r="2197" spans="1:18" ht="15.75" customHeight="1" x14ac:dyDescent="0.35">
      <c r="A2197" s="1"/>
      <c r="B2197" s="6" t="s">
        <v>27</v>
      </c>
      <c r="C2197" s="6">
        <v>1128299</v>
      </c>
      <c r="D2197" s="7">
        <v>44360</v>
      </c>
      <c r="E2197" s="6" t="s">
        <v>28</v>
      </c>
      <c r="F2197" s="6" t="s">
        <v>84</v>
      </c>
      <c r="G2197" s="6" t="s">
        <v>85</v>
      </c>
      <c r="H2197" s="6" t="s">
        <v>18</v>
      </c>
      <c r="I2197" s="8">
        <v>0.55000000000000004</v>
      </c>
      <c r="J2197" s="9">
        <v>5250</v>
      </c>
      <c r="K2197" s="10">
        <f t="shared" si="16"/>
        <v>2887.5000000000005</v>
      </c>
      <c r="L2197" s="10">
        <f t="shared" si="17"/>
        <v>1155.0000000000002</v>
      </c>
      <c r="M2197" s="11">
        <v>0.4</v>
      </c>
      <c r="O2197" s="16"/>
      <c r="P2197" s="14"/>
      <c r="Q2197" s="12"/>
      <c r="R2197" s="13"/>
    </row>
    <row r="2198" spans="1:18" ht="15.75" customHeight="1" x14ac:dyDescent="0.35">
      <c r="A2198" s="1"/>
      <c r="B2198" s="6" t="s">
        <v>27</v>
      </c>
      <c r="C2198" s="6">
        <v>1128299</v>
      </c>
      <c r="D2198" s="7">
        <v>44360</v>
      </c>
      <c r="E2198" s="6" t="s">
        <v>28</v>
      </c>
      <c r="F2198" s="6" t="s">
        <v>84</v>
      </c>
      <c r="G2198" s="6" t="s">
        <v>85</v>
      </c>
      <c r="H2198" s="6" t="s">
        <v>19</v>
      </c>
      <c r="I2198" s="8">
        <v>0.55000000000000004</v>
      </c>
      <c r="J2198" s="9">
        <v>5250</v>
      </c>
      <c r="K2198" s="10">
        <f t="shared" si="16"/>
        <v>2887.5000000000005</v>
      </c>
      <c r="L2198" s="10">
        <f t="shared" si="17"/>
        <v>1010.6250000000001</v>
      </c>
      <c r="M2198" s="11">
        <v>0.35</v>
      </c>
      <c r="O2198" s="16"/>
      <c r="P2198" s="14"/>
      <c r="Q2198" s="12"/>
      <c r="R2198" s="13"/>
    </row>
    <row r="2199" spans="1:18" ht="15.75" customHeight="1" x14ac:dyDescent="0.35">
      <c r="A2199" s="1"/>
      <c r="B2199" s="6" t="s">
        <v>27</v>
      </c>
      <c r="C2199" s="6">
        <v>1128299</v>
      </c>
      <c r="D2199" s="7">
        <v>44360</v>
      </c>
      <c r="E2199" s="6" t="s">
        <v>28</v>
      </c>
      <c r="F2199" s="6" t="s">
        <v>84</v>
      </c>
      <c r="G2199" s="6" t="s">
        <v>85</v>
      </c>
      <c r="H2199" s="6" t="s">
        <v>20</v>
      </c>
      <c r="I2199" s="8">
        <v>0.5</v>
      </c>
      <c r="J2199" s="9">
        <v>4000</v>
      </c>
      <c r="K2199" s="10">
        <f t="shared" si="16"/>
        <v>2000</v>
      </c>
      <c r="L2199" s="10">
        <f t="shared" si="17"/>
        <v>800</v>
      </c>
      <c r="M2199" s="11">
        <v>0.4</v>
      </c>
      <c r="O2199" s="16"/>
      <c r="P2199" s="14"/>
      <c r="Q2199" s="12"/>
      <c r="R2199" s="13"/>
    </row>
    <row r="2200" spans="1:18" ht="15.75" customHeight="1" x14ac:dyDescent="0.35">
      <c r="A2200" s="1"/>
      <c r="B2200" s="6" t="s">
        <v>27</v>
      </c>
      <c r="C2200" s="6">
        <v>1128299</v>
      </c>
      <c r="D2200" s="7">
        <v>44360</v>
      </c>
      <c r="E2200" s="6" t="s">
        <v>28</v>
      </c>
      <c r="F2200" s="6" t="s">
        <v>84</v>
      </c>
      <c r="G2200" s="6" t="s">
        <v>85</v>
      </c>
      <c r="H2200" s="6" t="s">
        <v>21</v>
      </c>
      <c r="I2200" s="8">
        <v>0.55000000000000004</v>
      </c>
      <c r="J2200" s="9">
        <v>2750</v>
      </c>
      <c r="K2200" s="10">
        <f t="shared" si="16"/>
        <v>1512.5000000000002</v>
      </c>
      <c r="L2200" s="10">
        <f t="shared" si="17"/>
        <v>529.375</v>
      </c>
      <c r="M2200" s="11">
        <v>0.35</v>
      </c>
      <c r="O2200" s="16"/>
      <c r="P2200" s="14"/>
      <c r="Q2200" s="12"/>
      <c r="R2200" s="13"/>
    </row>
    <row r="2201" spans="1:18" ht="15.75" customHeight="1" x14ac:dyDescent="0.35">
      <c r="A2201" s="1"/>
      <c r="B2201" s="6" t="s">
        <v>27</v>
      </c>
      <c r="C2201" s="6">
        <v>1128299</v>
      </c>
      <c r="D2201" s="7">
        <v>44360</v>
      </c>
      <c r="E2201" s="6" t="s">
        <v>28</v>
      </c>
      <c r="F2201" s="6" t="s">
        <v>84</v>
      </c>
      <c r="G2201" s="6" t="s">
        <v>85</v>
      </c>
      <c r="H2201" s="6" t="s">
        <v>22</v>
      </c>
      <c r="I2201" s="8">
        <v>0.70000000000000007</v>
      </c>
      <c r="J2201" s="9">
        <v>5750</v>
      </c>
      <c r="K2201" s="10">
        <f t="shared" si="16"/>
        <v>4025.0000000000005</v>
      </c>
      <c r="L2201" s="10">
        <f t="shared" si="17"/>
        <v>1006.2500000000001</v>
      </c>
      <c r="M2201" s="11">
        <v>0.25</v>
      </c>
      <c r="O2201" s="16"/>
      <c r="P2201" s="14"/>
      <c r="Q2201" s="12"/>
      <c r="R2201" s="13"/>
    </row>
    <row r="2202" spans="1:18" ht="15.75" customHeight="1" x14ac:dyDescent="0.35">
      <c r="A2202" s="1"/>
      <c r="B2202" s="6" t="s">
        <v>27</v>
      </c>
      <c r="C2202" s="6">
        <v>1128299</v>
      </c>
      <c r="D2202" s="7">
        <v>44389</v>
      </c>
      <c r="E2202" s="6" t="s">
        <v>28</v>
      </c>
      <c r="F2202" s="6" t="s">
        <v>84</v>
      </c>
      <c r="G2202" s="6" t="s">
        <v>85</v>
      </c>
      <c r="H2202" s="6" t="s">
        <v>17</v>
      </c>
      <c r="I2202" s="8">
        <v>0.5</v>
      </c>
      <c r="J2202" s="9">
        <v>7250</v>
      </c>
      <c r="K2202" s="10">
        <f t="shared" si="16"/>
        <v>3625</v>
      </c>
      <c r="L2202" s="10">
        <f t="shared" si="17"/>
        <v>1450</v>
      </c>
      <c r="M2202" s="11">
        <v>0.4</v>
      </c>
      <c r="O2202" s="16"/>
      <c r="P2202" s="14"/>
      <c r="Q2202" s="12"/>
      <c r="R2202" s="13"/>
    </row>
    <row r="2203" spans="1:18" ht="15.75" customHeight="1" x14ac:dyDescent="0.35">
      <c r="A2203" s="1"/>
      <c r="B2203" s="6" t="s">
        <v>27</v>
      </c>
      <c r="C2203" s="6">
        <v>1128299</v>
      </c>
      <c r="D2203" s="7">
        <v>44389</v>
      </c>
      <c r="E2203" s="6" t="s">
        <v>28</v>
      </c>
      <c r="F2203" s="6" t="s">
        <v>84</v>
      </c>
      <c r="G2203" s="6" t="s">
        <v>85</v>
      </c>
      <c r="H2203" s="6" t="s">
        <v>18</v>
      </c>
      <c r="I2203" s="8">
        <v>0.55000000000000004</v>
      </c>
      <c r="J2203" s="9">
        <v>5750</v>
      </c>
      <c r="K2203" s="10">
        <f t="shared" si="16"/>
        <v>3162.5000000000005</v>
      </c>
      <c r="L2203" s="10">
        <f t="shared" si="17"/>
        <v>1265.0000000000002</v>
      </c>
      <c r="M2203" s="11">
        <v>0.4</v>
      </c>
      <c r="O2203" s="16"/>
      <c r="P2203" s="14"/>
      <c r="Q2203" s="12"/>
      <c r="R2203" s="13"/>
    </row>
    <row r="2204" spans="1:18" ht="15.75" customHeight="1" x14ac:dyDescent="0.35">
      <c r="A2204" s="1"/>
      <c r="B2204" s="6" t="s">
        <v>27</v>
      </c>
      <c r="C2204" s="6">
        <v>1128299</v>
      </c>
      <c r="D2204" s="7">
        <v>44389</v>
      </c>
      <c r="E2204" s="6" t="s">
        <v>28</v>
      </c>
      <c r="F2204" s="6" t="s">
        <v>84</v>
      </c>
      <c r="G2204" s="6" t="s">
        <v>85</v>
      </c>
      <c r="H2204" s="6" t="s">
        <v>19</v>
      </c>
      <c r="I2204" s="8">
        <v>0.55000000000000004</v>
      </c>
      <c r="J2204" s="9">
        <v>5250</v>
      </c>
      <c r="K2204" s="10">
        <f t="shared" si="16"/>
        <v>2887.5000000000005</v>
      </c>
      <c r="L2204" s="10">
        <f t="shared" si="17"/>
        <v>1010.6250000000001</v>
      </c>
      <c r="M2204" s="11">
        <v>0.35</v>
      </c>
      <c r="O2204" s="16"/>
      <c r="P2204" s="14"/>
      <c r="Q2204" s="12"/>
      <c r="R2204" s="13"/>
    </row>
    <row r="2205" spans="1:18" ht="15.75" customHeight="1" x14ac:dyDescent="0.35">
      <c r="A2205" s="1"/>
      <c r="B2205" s="6" t="s">
        <v>27</v>
      </c>
      <c r="C2205" s="6">
        <v>1128299</v>
      </c>
      <c r="D2205" s="7">
        <v>44389</v>
      </c>
      <c r="E2205" s="6" t="s">
        <v>28</v>
      </c>
      <c r="F2205" s="6" t="s">
        <v>84</v>
      </c>
      <c r="G2205" s="6" t="s">
        <v>85</v>
      </c>
      <c r="H2205" s="6" t="s">
        <v>20</v>
      </c>
      <c r="I2205" s="8">
        <v>0.5</v>
      </c>
      <c r="J2205" s="9">
        <v>4250</v>
      </c>
      <c r="K2205" s="10">
        <f t="shared" si="16"/>
        <v>2125</v>
      </c>
      <c r="L2205" s="10">
        <f t="shared" si="17"/>
        <v>850</v>
      </c>
      <c r="M2205" s="11">
        <v>0.4</v>
      </c>
      <c r="O2205" s="16"/>
      <c r="P2205" s="14"/>
      <c r="Q2205" s="12"/>
      <c r="R2205" s="13"/>
    </row>
    <row r="2206" spans="1:18" ht="15.75" customHeight="1" x14ac:dyDescent="0.35">
      <c r="A2206" s="1"/>
      <c r="B2206" s="6" t="s">
        <v>27</v>
      </c>
      <c r="C2206" s="6">
        <v>1128299</v>
      </c>
      <c r="D2206" s="7">
        <v>44389</v>
      </c>
      <c r="E2206" s="6" t="s">
        <v>28</v>
      </c>
      <c r="F2206" s="6" t="s">
        <v>84</v>
      </c>
      <c r="G2206" s="6" t="s">
        <v>85</v>
      </c>
      <c r="H2206" s="6" t="s">
        <v>21</v>
      </c>
      <c r="I2206" s="8">
        <v>0.55000000000000004</v>
      </c>
      <c r="J2206" s="9">
        <v>4750</v>
      </c>
      <c r="K2206" s="10">
        <f t="shared" si="16"/>
        <v>2612.5</v>
      </c>
      <c r="L2206" s="10">
        <f t="shared" si="17"/>
        <v>914.37499999999989</v>
      </c>
      <c r="M2206" s="11">
        <v>0.35</v>
      </c>
      <c r="O2206" s="16"/>
      <c r="P2206" s="14"/>
      <c r="Q2206" s="12"/>
      <c r="R2206" s="13"/>
    </row>
    <row r="2207" spans="1:18" ht="15.75" customHeight="1" x14ac:dyDescent="0.35">
      <c r="A2207" s="1"/>
      <c r="B2207" s="6" t="s">
        <v>27</v>
      </c>
      <c r="C2207" s="6">
        <v>1128299</v>
      </c>
      <c r="D2207" s="7">
        <v>44389</v>
      </c>
      <c r="E2207" s="6" t="s">
        <v>28</v>
      </c>
      <c r="F2207" s="6" t="s">
        <v>84</v>
      </c>
      <c r="G2207" s="6" t="s">
        <v>85</v>
      </c>
      <c r="H2207" s="6" t="s">
        <v>22</v>
      </c>
      <c r="I2207" s="8">
        <v>0.70000000000000007</v>
      </c>
      <c r="J2207" s="9">
        <v>4750</v>
      </c>
      <c r="K2207" s="10">
        <f t="shared" si="16"/>
        <v>3325.0000000000005</v>
      </c>
      <c r="L2207" s="10">
        <f t="shared" si="17"/>
        <v>831.25000000000011</v>
      </c>
      <c r="M2207" s="11">
        <v>0.25</v>
      </c>
      <c r="O2207" s="16"/>
      <c r="P2207" s="14"/>
      <c r="Q2207" s="12"/>
      <c r="R2207" s="13"/>
    </row>
    <row r="2208" spans="1:18" ht="15.75" customHeight="1" x14ac:dyDescent="0.35">
      <c r="A2208" s="1"/>
      <c r="B2208" s="6" t="s">
        <v>27</v>
      </c>
      <c r="C2208" s="6">
        <v>1128299</v>
      </c>
      <c r="D2208" s="7">
        <v>44421</v>
      </c>
      <c r="E2208" s="6" t="s">
        <v>28</v>
      </c>
      <c r="F2208" s="6" t="s">
        <v>84</v>
      </c>
      <c r="G2208" s="6" t="s">
        <v>85</v>
      </c>
      <c r="H2208" s="6" t="s">
        <v>17</v>
      </c>
      <c r="I2208" s="8">
        <v>0.55000000000000004</v>
      </c>
      <c r="J2208" s="9">
        <v>6750</v>
      </c>
      <c r="K2208" s="10">
        <f t="shared" si="16"/>
        <v>3712.5000000000005</v>
      </c>
      <c r="L2208" s="10">
        <f t="shared" si="17"/>
        <v>1485.0000000000002</v>
      </c>
      <c r="M2208" s="11">
        <v>0.4</v>
      </c>
      <c r="O2208" s="16"/>
      <c r="P2208" s="14"/>
      <c r="Q2208" s="12"/>
      <c r="R2208" s="13"/>
    </row>
    <row r="2209" spans="1:18" ht="15.75" customHeight="1" x14ac:dyDescent="0.35">
      <c r="A2209" s="1"/>
      <c r="B2209" s="6" t="s">
        <v>27</v>
      </c>
      <c r="C2209" s="6">
        <v>1128299</v>
      </c>
      <c r="D2209" s="7">
        <v>44421</v>
      </c>
      <c r="E2209" s="6" t="s">
        <v>28</v>
      </c>
      <c r="F2209" s="6" t="s">
        <v>84</v>
      </c>
      <c r="G2209" s="6" t="s">
        <v>85</v>
      </c>
      <c r="H2209" s="6" t="s">
        <v>18</v>
      </c>
      <c r="I2209" s="8">
        <v>0.60000000000000009</v>
      </c>
      <c r="J2209" s="9">
        <v>6250</v>
      </c>
      <c r="K2209" s="10">
        <f t="shared" si="16"/>
        <v>3750.0000000000005</v>
      </c>
      <c r="L2209" s="10">
        <f t="shared" si="17"/>
        <v>1500.0000000000002</v>
      </c>
      <c r="M2209" s="11">
        <v>0.4</v>
      </c>
      <c r="O2209" s="16"/>
      <c r="P2209" s="14"/>
      <c r="Q2209" s="12"/>
      <c r="R2209" s="13"/>
    </row>
    <row r="2210" spans="1:18" ht="15.75" customHeight="1" x14ac:dyDescent="0.35">
      <c r="A2210" s="1"/>
      <c r="B2210" s="6" t="s">
        <v>27</v>
      </c>
      <c r="C2210" s="6">
        <v>1128299</v>
      </c>
      <c r="D2210" s="7">
        <v>44421</v>
      </c>
      <c r="E2210" s="6" t="s">
        <v>28</v>
      </c>
      <c r="F2210" s="6" t="s">
        <v>84</v>
      </c>
      <c r="G2210" s="6" t="s">
        <v>85</v>
      </c>
      <c r="H2210" s="6" t="s">
        <v>19</v>
      </c>
      <c r="I2210" s="8">
        <v>0.55000000000000004</v>
      </c>
      <c r="J2210" s="9">
        <v>5000</v>
      </c>
      <c r="K2210" s="10">
        <f t="shared" si="16"/>
        <v>2750</v>
      </c>
      <c r="L2210" s="10">
        <f t="shared" si="17"/>
        <v>962.49999999999989</v>
      </c>
      <c r="M2210" s="11">
        <v>0.35</v>
      </c>
      <c r="O2210" s="16"/>
      <c r="P2210" s="14"/>
      <c r="Q2210" s="12"/>
      <c r="R2210" s="13"/>
    </row>
    <row r="2211" spans="1:18" ht="15.75" customHeight="1" x14ac:dyDescent="0.35">
      <c r="A2211" s="1"/>
      <c r="B2211" s="6" t="s">
        <v>27</v>
      </c>
      <c r="C2211" s="6">
        <v>1128299</v>
      </c>
      <c r="D2211" s="7">
        <v>44421</v>
      </c>
      <c r="E2211" s="6" t="s">
        <v>28</v>
      </c>
      <c r="F2211" s="6" t="s">
        <v>84</v>
      </c>
      <c r="G2211" s="6" t="s">
        <v>85</v>
      </c>
      <c r="H2211" s="6" t="s">
        <v>20</v>
      </c>
      <c r="I2211" s="8">
        <v>0.55000000000000004</v>
      </c>
      <c r="J2211" s="9">
        <v>4500</v>
      </c>
      <c r="K2211" s="10">
        <f t="shared" si="16"/>
        <v>2475</v>
      </c>
      <c r="L2211" s="10">
        <f t="shared" si="17"/>
        <v>990</v>
      </c>
      <c r="M2211" s="11">
        <v>0.4</v>
      </c>
      <c r="O2211" s="16"/>
      <c r="P2211" s="14"/>
      <c r="Q2211" s="12"/>
      <c r="R2211" s="13"/>
    </row>
    <row r="2212" spans="1:18" ht="15.75" customHeight="1" x14ac:dyDescent="0.35">
      <c r="A2212" s="1"/>
      <c r="B2212" s="6" t="s">
        <v>27</v>
      </c>
      <c r="C2212" s="6">
        <v>1128299</v>
      </c>
      <c r="D2212" s="7">
        <v>44421</v>
      </c>
      <c r="E2212" s="6" t="s">
        <v>28</v>
      </c>
      <c r="F2212" s="6" t="s">
        <v>84</v>
      </c>
      <c r="G2212" s="6" t="s">
        <v>85</v>
      </c>
      <c r="H2212" s="6" t="s">
        <v>21</v>
      </c>
      <c r="I2212" s="8">
        <v>0.65</v>
      </c>
      <c r="J2212" s="9">
        <v>4500</v>
      </c>
      <c r="K2212" s="10">
        <f t="shared" si="16"/>
        <v>2925</v>
      </c>
      <c r="L2212" s="10">
        <f t="shared" si="17"/>
        <v>1023.7499999999999</v>
      </c>
      <c r="M2212" s="11">
        <v>0.35</v>
      </c>
      <c r="O2212" s="16"/>
      <c r="P2212" s="14"/>
      <c r="Q2212" s="12"/>
      <c r="R2212" s="13"/>
    </row>
    <row r="2213" spans="1:18" ht="15.75" customHeight="1" x14ac:dyDescent="0.35">
      <c r="A2213" s="1"/>
      <c r="B2213" s="6" t="s">
        <v>27</v>
      </c>
      <c r="C2213" s="6">
        <v>1128299</v>
      </c>
      <c r="D2213" s="7">
        <v>44421</v>
      </c>
      <c r="E2213" s="6" t="s">
        <v>28</v>
      </c>
      <c r="F2213" s="6" t="s">
        <v>84</v>
      </c>
      <c r="G2213" s="6" t="s">
        <v>85</v>
      </c>
      <c r="H2213" s="6" t="s">
        <v>22</v>
      </c>
      <c r="I2213" s="8">
        <v>0.70000000000000007</v>
      </c>
      <c r="J2213" s="9">
        <v>4250</v>
      </c>
      <c r="K2213" s="10">
        <f t="shared" si="16"/>
        <v>2975.0000000000005</v>
      </c>
      <c r="L2213" s="10">
        <f t="shared" si="17"/>
        <v>743.75000000000011</v>
      </c>
      <c r="M2213" s="11">
        <v>0.25</v>
      </c>
      <c r="O2213" s="16"/>
      <c r="P2213" s="14"/>
      <c r="Q2213" s="12"/>
      <c r="R2213" s="13"/>
    </row>
    <row r="2214" spans="1:18" ht="15.75" customHeight="1" x14ac:dyDescent="0.35">
      <c r="A2214" s="1"/>
      <c r="B2214" s="6" t="s">
        <v>27</v>
      </c>
      <c r="C2214" s="6">
        <v>1128299</v>
      </c>
      <c r="D2214" s="7">
        <v>44453</v>
      </c>
      <c r="E2214" s="6" t="s">
        <v>28</v>
      </c>
      <c r="F2214" s="6" t="s">
        <v>84</v>
      </c>
      <c r="G2214" s="6" t="s">
        <v>85</v>
      </c>
      <c r="H2214" s="6" t="s">
        <v>17</v>
      </c>
      <c r="I2214" s="8">
        <v>0.45000000000000012</v>
      </c>
      <c r="J2214" s="9">
        <v>6000</v>
      </c>
      <c r="K2214" s="10">
        <f t="shared" si="16"/>
        <v>2700.0000000000009</v>
      </c>
      <c r="L2214" s="10">
        <f t="shared" si="17"/>
        <v>1080.0000000000005</v>
      </c>
      <c r="M2214" s="11">
        <v>0.4</v>
      </c>
      <c r="O2214" s="16"/>
      <c r="P2214" s="14"/>
      <c r="Q2214" s="12"/>
      <c r="R2214" s="13"/>
    </row>
    <row r="2215" spans="1:18" ht="15.75" customHeight="1" x14ac:dyDescent="0.35">
      <c r="A2215" s="1"/>
      <c r="B2215" s="6" t="s">
        <v>27</v>
      </c>
      <c r="C2215" s="6">
        <v>1128299</v>
      </c>
      <c r="D2215" s="7">
        <v>44453</v>
      </c>
      <c r="E2215" s="6" t="s">
        <v>28</v>
      </c>
      <c r="F2215" s="6" t="s">
        <v>84</v>
      </c>
      <c r="G2215" s="6" t="s">
        <v>85</v>
      </c>
      <c r="H2215" s="6" t="s">
        <v>18</v>
      </c>
      <c r="I2215" s="8">
        <v>0.50000000000000011</v>
      </c>
      <c r="J2215" s="9">
        <v>6000</v>
      </c>
      <c r="K2215" s="10">
        <f t="shared" si="16"/>
        <v>3000.0000000000005</v>
      </c>
      <c r="L2215" s="10">
        <f t="shared" si="17"/>
        <v>1200.0000000000002</v>
      </c>
      <c r="M2215" s="11">
        <v>0.4</v>
      </c>
      <c r="O2215" s="16"/>
      <c r="P2215" s="14"/>
      <c r="Q2215" s="12"/>
      <c r="R2215" s="13"/>
    </row>
    <row r="2216" spans="1:18" ht="15.75" customHeight="1" x14ac:dyDescent="0.35">
      <c r="A2216" s="1"/>
      <c r="B2216" s="6" t="s">
        <v>27</v>
      </c>
      <c r="C2216" s="6">
        <v>1128299</v>
      </c>
      <c r="D2216" s="7">
        <v>44453</v>
      </c>
      <c r="E2216" s="6" t="s">
        <v>28</v>
      </c>
      <c r="F2216" s="6" t="s">
        <v>84</v>
      </c>
      <c r="G2216" s="6" t="s">
        <v>85</v>
      </c>
      <c r="H2216" s="6" t="s">
        <v>19</v>
      </c>
      <c r="I2216" s="8">
        <v>0.45000000000000012</v>
      </c>
      <c r="J2216" s="9">
        <v>4500</v>
      </c>
      <c r="K2216" s="10">
        <f t="shared" si="16"/>
        <v>2025.0000000000005</v>
      </c>
      <c r="L2216" s="10">
        <f t="shared" si="17"/>
        <v>708.75000000000011</v>
      </c>
      <c r="M2216" s="11">
        <v>0.35</v>
      </c>
      <c r="O2216" s="16"/>
      <c r="P2216" s="14"/>
      <c r="Q2216" s="12"/>
      <c r="R2216" s="13"/>
    </row>
    <row r="2217" spans="1:18" ht="15.75" customHeight="1" x14ac:dyDescent="0.35">
      <c r="A2217" s="1"/>
      <c r="B2217" s="6" t="s">
        <v>27</v>
      </c>
      <c r="C2217" s="6">
        <v>1128299</v>
      </c>
      <c r="D2217" s="7">
        <v>44453</v>
      </c>
      <c r="E2217" s="6" t="s">
        <v>28</v>
      </c>
      <c r="F2217" s="6" t="s">
        <v>84</v>
      </c>
      <c r="G2217" s="6" t="s">
        <v>85</v>
      </c>
      <c r="H2217" s="6" t="s">
        <v>20</v>
      </c>
      <c r="I2217" s="8">
        <v>0.45000000000000012</v>
      </c>
      <c r="J2217" s="9">
        <v>4000</v>
      </c>
      <c r="K2217" s="10">
        <f t="shared" si="16"/>
        <v>1800.0000000000005</v>
      </c>
      <c r="L2217" s="10">
        <f t="shared" si="17"/>
        <v>720.00000000000023</v>
      </c>
      <c r="M2217" s="11">
        <v>0.4</v>
      </c>
      <c r="O2217" s="16"/>
      <c r="P2217" s="14"/>
      <c r="Q2217" s="12"/>
      <c r="R2217" s="13"/>
    </row>
    <row r="2218" spans="1:18" ht="15.75" customHeight="1" x14ac:dyDescent="0.35">
      <c r="A2218" s="1"/>
      <c r="B2218" s="6" t="s">
        <v>27</v>
      </c>
      <c r="C2218" s="6">
        <v>1128299</v>
      </c>
      <c r="D2218" s="7">
        <v>44453</v>
      </c>
      <c r="E2218" s="6" t="s">
        <v>28</v>
      </c>
      <c r="F2218" s="6" t="s">
        <v>84</v>
      </c>
      <c r="G2218" s="6" t="s">
        <v>85</v>
      </c>
      <c r="H2218" s="6" t="s">
        <v>21</v>
      </c>
      <c r="I2218" s="8">
        <v>0.55000000000000004</v>
      </c>
      <c r="J2218" s="9">
        <v>4000</v>
      </c>
      <c r="K2218" s="10">
        <f t="shared" si="16"/>
        <v>2200</v>
      </c>
      <c r="L2218" s="10">
        <f t="shared" si="17"/>
        <v>770</v>
      </c>
      <c r="M2218" s="11">
        <v>0.35</v>
      </c>
      <c r="O2218" s="16"/>
      <c r="P2218" s="14"/>
      <c r="Q2218" s="12"/>
      <c r="R2218" s="13"/>
    </row>
    <row r="2219" spans="1:18" ht="15.75" customHeight="1" x14ac:dyDescent="0.35">
      <c r="A2219" s="1"/>
      <c r="B2219" s="6" t="s">
        <v>27</v>
      </c>
      <c r="C2219" s="6">
        <v>1128299</v>
      </c>
      <c r="D2219" s="7">
        <v>44453</v>
      </c>
      <c r="E2219" s="6" t="s">
        <v>28</v>
      </c>
      <c r="F2219" s="6" t="s">
        <v>84</v>
      </c>
      <c r="G2219" s="6" t="s">
        <v>85</v>
      </c>
      <c r="H2219" s="6" t="s">
        <v>22</v>
      </c>
      <c r="I2219" s="8">
        <v>0.60000000000000009</v>
      </c>
      <c r="J2219" s="9">
        <v>4500</v>
      </c>
      <c r="K2219" s="10">
        <f t="shared" si="16"/>
        <v>2700.0000000000005</v>
      </c>
      <c r="L2219" s="10">
        <f t="shared" si="17"/>
        <v>675.00000000000011</v>
      </c>
      <c r="M2219" s="11">
        <v>0.25</v>
      </c>
      <c r="O2219" s="16"/>
      <c r="P2219" s="14"/>
      <c r="Q2219" s="12"/>
      <c r="R2219" s="13"/>
    </row>
    <row r="2220" spans="1:18" ht="15.75" customHeight="1" x14ac:dyDescent="0.35">
      <c r="A2220" s="1"/>
      <c r="B2220" s="6" t="s">
        <v>27</v>
      </c>
      <c r="C2220" s="6">
        <v>1128299</v>
      </c>
      <c r="D2220" s="7">
        <v>44482</v>
      </c>
      <c r="E2220" s="6" t="s">
        <v>28</v>
      </c>
      <c r="F2220" s="6" t="s">
        <v>84</v>
      </c>
      <c r="G2220" s="6" t="s">
        <v>85</v>
      </c>
      <c r="H2220" s="6" t="s">
        <v>17</v>
      </c>
      <c r="I2220" s="8">
        <v>0.45000000000000012</v>
      </c>
      <c r="J2220" s="9">
        <v>5250</v>
      </c>
      <c r="K2220" s="10">
        <f t="shared" si="16"/>
        <v>2362.5000000000005</v>
      </c>
      <c r="L2220" s="10">
        <f t="shared" si="17"/>
        <v>945.00000000000023</v>
      </c>
      <c r="M2220" s="11">
        <v>0.4</v>
      </c>
      <c r="O2220" s="16"/>
      <c r="P2220" s="14"/>
      <c r="Q2220" s="12"/>
      <c r="R2220" s="13"/>
    </row>
    <row r="2221" spans="1:18" ht="15.75" customHeight="1" x14ac:dyDescent="0.35">
      <c r="A2221" s="1"/>
      <c r="B2221" s="6" t="s">
        <v>27</v>
      </c>
      <c r="C2221" s="6">
        <v>1128299</v>
      </c>
      <c r="D2221" s="7">
        <v>44482</v>
      </c>
      <c r="E2221" s="6" t="s">
        <v>28</v>
      </c>
      <c r="F2221" s="6" t="s">
        <v>84</v>
      </c>
      <c r="G2221" s="6" t="s">
        <v>85</v>
      </c>
      <c r="H2221" s="6" t="s">
        <v>18</v>
      </c>
      <c r="I2221" s="8">
        <v>0.50000000000000011</v>
      </c>
      <c r="J2221" s="9">
        <v>5250</v>
      </c>
      <c r="K2221" s="10">
        <f t="shared" si="16"/>
        <v>2625.0000000000005</v>
      </c>
      <c r="L2221" s="10">
        <f t="shared" si="17"/>
        <v>1050.0000000000002</v>
      </c>
      <c r="M2221" s="11">
        <v>0.4</v>
      </c>
      <c r="O2221" s="16"/>
      <c r="P2221" s="14"/>
      <c r="Q2221" s="12"/>
      <c r="R2221" s="13"/>
    </row>
    <row r="2222" spans="1:18" ht="15.75" customHeight="1" x14ac:dyDescent="0.35">
      <c r="A2222" s="1"/>
      <c r="B2222" s="6" t="s">
        <v>27</v>
      </c>
      <c r="C2222" s="6">
        <v>1128299</v>
      </c>
      <c r="D2222" s="7">
        <v>44482</v>
      </c>
      <c r="E2222" s="6" t="s">
        <v>28</v>
      </c>
      <c r="F2222" s="6" t="s">
        <v>84</v>
      </c>
      <c r="G2222" s="6" t="s">
        <v>85</v>
      </c>
      <c r="H2222" s="6" t="s">
        <v>19</v>
      </c>
      <c r="I2222" s="8">
        <v>0.45000000000000012</v>
      </c>
      <c r="J2222" s="9">
        <v>3500</v>
      </c>
      <c r="K2222" s="10">
        <f t="shared" si="16"/>
        <v>1575.0000000000005</v>
      </c>
      <c r="L2222" s="10">
        <f t="shared" si="17"/>
        <v>551.25000000000011</v>
      </c>
      <c r="M2222" s="11">
        <v>0.35</v>
      </c>
      <c r="O2222" s="16"/>
      <c r="P2222" s="14"/>
      <c r="Q2222" s="12"/>
      <c r="R2222" s="13"/>
    </row>
    <row r="2223" spans="1:18" ht="15.75" customHeight="1" x14ac:dyDescent="0.35">
      <c r="A2223" s="1"/>
      <c r="B2223" s="6" t="s">
        <v>27</v>
      </c>
      <c r="C2223" s="6">
        <v>1128299</v>
      </c>
      <c r="D2223" s="7">
        <v>44482</v>
      </c>
      <c r="E2223" s="6" t="s">
        <v>28</v>
      </c>
      <c r="F2223" s="6" t="s">
        <v>84</v>
      </c>
      <c r="G2223" s="6" t="s">
        <v>85</v>
      </c>
      <c r="H2223" s="6" t="s">
        <v>20</v>
      </c>
      <c r="I2223" s="8">
        <v>0.45000000000000012</v>
      </c>
      <c r="J2223" s="9">
        <v>3250</v>
      </c>
      <c r="K2223" s="10">
        <f t="shared" si="16"/>
        <v>1462.5000000000005</v>
      </c>
      <c r="L2223" s="10">
        <f t="shared" si="17"/>
        <v>585.00000000000023</v>
      </c>
      <c r="M2223" s="11">
        <v>0.4</v>
      </c>
      <c r="O2223" s="16"/>
      <c r="P2223" s="14"/>
      <c r="Q2223" s="12"/>
      <c r="R2223" s="13"/>
    </row>
    <row r="2224" spans="1:18" ht="15.75" customHeight="1" x14ac:dyDescent="0.35">
      <c r="A2224" s="1"/>
      <c r="B2224" s="6" t="s">
        <v>27</v>
      </c>
      <c r="C2224" s="6">
        <v>1128299</v>
      </c>
      <c r="D2224" s="7">
        <v>44482</v>
      </c>
      <c r="E2224" s="6" t="s">
        <v>28</v>
      </c>
      <c r="F2224" s="6" t="s">
        <v>84</v>
      </c>
      <c r="G2224" s="6" t="s">
        <v>85</v>
      </c>
      <c r="H2224" s="6" t="s">
        <v>21</v>
      </c>
      <c r="I2224" s="8">
        <v>0.55000000000000004</v>
      </c>
      <c r="J2224" s="9">
        <v>3000</v>
      </c>
      <c r="K2224" s="10">
        <f t="shared" si="16"/>
        <v>1650.0000000000002</v>
      </c>
      <c r="L2224" s="10">
        <f t="shared" si="17"/>
        <v>577.5</v>
      </c>
      <c r="M2224" s="11">
        <v>0.35</v>
      </c>
      <c r="O2224" s="16"/>
      <c r="P2224" s="14"/>
      <c r="Q2224" s="12"/>
      <c r="R2224" s="13"/>
    </row>
    <row r="2225" spans="1:18" ht="15.75" customHeight="1" x14ac:dyDescent="0.35">
      <c r="A2225" s="1"/>
      <c r="B2225" s="6" t="s">
        <v>27</v>
      </c>
      <c r="C2225" s="6">
        <v>1128299</v>
      </c>
      <c r="D2225" s="7">
        <v>44482</v>
      </c>
      <c r="E2225" s="6" t="s">
        <v>28</v>
      </c>
      <c r="F2225" s="6" t="s">
        <v>84</v>
      </c>
      <c r="G2225" s="6" t="s">
        <v>85</v>
      </c>
      <c r="H2225" s="6" t="s">
        <v>22</v>
      </c>
      <c r="I2225" s="8">
        <v>0.70000000000000007</v>
      </c>
      <c r="J2225" s="9">
        <v>3500</v>
      </c>
      <c r="K2225" s="10">
        <f t="shared" si="16"/>
        <v>2450.0000000000005</v>
      </c>
      <c r="L2225" s="10">
        <f t="shared" si="17"/>
        <v>612.50000000000011</v>
      </c>
      <c r="M2225" s="11">
        <v>0.25</v>
      </c>
      <c r="O2225" s="16"/>
      <c r="P2225" s="14"/>
      <c r="Q2225" s="12"/>
      <c r="R2225" s="13"/>
    </row>
    <row r="2226" spans="1:18" ht="15.75" customHeight="1" x14ac:dyDescent="0.35">
      <c r="A2226" s="1"/>
      <c r="B2226" s="6" t="s">
        <v>27</v>
      </c>
      <c r="C2226" s="6">
        <v>1128299</v>
      </c>
      <c r="D2226" s="7">
        <v>44513</v>
      </c>
      <c r="E2226" s="6" t="s">
        <v>28</v>
      </c>
      <c r="F2226" s="6" t="s">
        <v>84</v>
      </c>
      <c r="G2226" s="6" t="s">
        <v>85</v>
      </c>
      <c r="H2226" s="6" t="s">
        <v>17</v>
      </c>
      <c r="I2226" s="8">
        <v>0.55000000000000004</v>
      </c>
      <c r="J2226" s="9">
        <v>5250</v>
      </c>
      <c r="K2226" s="10">
        <f t="shared" si="16"/>
        <v>2887.5000000000005</v>
      </c>
      <c r="L2226" s="10">
        <f t="shared" si="17"/>
        <v>1155.0000000000002</v>
      </c>
      <c r="M2226" s="11">
        <v>0.4</v>
      </c>
      <c r="O2226" s="16"/>
      <c r="P2226" s="14"/>
      <c r="Q2226" s="12"/>
      <c r="R2226" s="13"/>
    </row>
    <row r="2227" spans="1:18" ht="15.75" customHeight="1" x14ac:dyDescent="0.35">
      <c r="A2227" s="1"/>
      <c r="B2227" s="6" t="s">
        <v>27</v>
      </c>
      <c r="C2227" s="6">
        <v>1128299</v>
      </c>
      <c r="D2227" s="7">
        <v>44513</v>
      </c>
      <c r="E2227" s="6" t="s">
        <v>28</v>
      </c>
      <c r="F2227" s="6" t="s">
        <v>84</v>
      </c>
      <c r="G2227" s="6" t="s">
        <v>85</v>
      </c>
      <c r="H2227" s="6" t="s">
        <v>18</v>
      </c>
      <c r="I2227" s="8">
        <v>0.60000000000000009</v>
      </c>
      <c r="J2227" s="9">
        <v>5750</v>
      </c>
      <c r="K2227" s="10">
        <f t="shared" si="16"/>
        <v>3450.0000000000005</v>
      </c>
      <c r="L2227" s="10">
        <f t="shared" si="17"/>
        <v>1380.0000000000002</v>
      </c>
      <c r="M2227" s="11">
        <v>0.4</v>
      </c>
      <c r="O2227" s="16"/>
      <c r="P2227" s="14"/>
      <c r="Q2227" s="12"/>
      <c r="R2227" s="13"/>
    </row>
    <row r="2228" spans="1:18" ht="15.75" customHeight="1" x14ac:dyDescent="0.35">
      <c r="A2228" s="1"/>
      <c r="B2228" s="6" t="s">
        <v>27</v>
      </c>
      <c r="C2228" s="6">
        <v>1128299</v>
      </c>
      <c r="D2228" s="7">
        <v>44513</v>
      </c>
      <c r="E2228" s="6" t="s">
        <v>28</v>
      </c>
      <c r="F2228" s="6" t="s">
        <v>84</v>
      </c>
      <c r="G2228" s="6" t="s">
        <v>85</v>
      </c>
      <c r="H2228" s="6" t="s">
        <v>19</v>
      </c>
      <c r="I2228" s="8">
        <v>0.55000000000000004</v>
      </c>
      <c r="J2228" s="9">
        <v>4250</v>
      </c>
      <c r="K2228" s="10">
        <f t="shared" si="16"/>
        <v>2337.5</v>
      </c>
      <c r="L2228" s="10">
        <f t="shared" si="17"/>
        <v>818.125</v>
      </c>
      <c r="M2228" s="11">
        <v>0.35</v>
      </c>
      <c r="O2228" s="16"/>
      <c r="P2228" s="14"/>
      <c r="Q2228" s="12"/>
      <c r="R2228" s="13"/>
    </row>
    <row r="2229" spans="1:18" ht="15.75" customHeight="1" x14ac:dyDescent="0.35">
      <c r="A2229" s="1"/>
      <c r="B2229" s="6" t="s">
        <v>27</v>
      </c>
      <c r="C2229" s="6">
        <v>1128299</v>
      </c>
      <c r="D2229" s="7">
        <v>44513</v>
      </c>
      <c r="E2229" s="6" t="s">
        <v>28</v>
      </c>
      <c r="F2229" s="6" t="s">
        <v>84</v>
      </c>
      <c r="G2229" s="6" t="s">
        <v>85</v>
      </c>
      <c r="H2229" s="6" t="s">
        <v>20</v>
      </c>
      <c r="I2229" s="8">
        <v>0.55000000000000004</v>
      </c>
      <c r="J2229" s="9">
        <v>4000</v>
      </c>
      <c r="K2229" s="10">
        <f t="shared" si="16"/>
        <v>2200</v>
      </c>
      <c r="L2229" s="10">
        <f t="shared" si="17"/>
        <v>880</v>
      </c>
      <c r="M2229" s="11">
        <v>0.4</v>
      </c>
      <c r="O2229" s="16"/>
      <c r="P2229" s="14"/>
      <c r="Q2229" s="12"/>
      <c r="R2229" s="13"/>
    </row>
    <row r="2230" spans="1:18" ht="15.75" customHeight="1" x14ac:dyDescent="0.35">
      <c r="A2230" s="1"/>
      <c r="B2230" s="6" t="s">
        <v>27</v>
      </c>
      <c r="C2230" s="6">
        <v>1128299</v>
      </c>
      <c r="D2230" s="7">
        <v>44513</v>
      </c>
      <c r="E2230" s="6" t="s">
        <v>28</v>
      </c>
      <c r="F2230" s="6" t="s">
        <v>84</v>
      </c>
      <c r="G2230" s="6" t="s">
        <v>85</v>
      </c>
      <c r="H2230" s="6" t="s">
        <v>21</v>
      </c>
      <c r="I2230" s="8">
        <v>0.65</v>
      </c>
      <c r="J2230" s="9">
        <v>3500</v>
      </c>
      <c r="K2230" s="10">
        <f t="shared" si="16"/>
        <v>2275</v>
      </c>
      <c r="L2230" s="10">
        <f t="shared" si="17"/>
        <v>796.25</v>
      </c>
      <c r="M2230" s="11">
        <v>0.35</v>
      </c>
      <c r="O2230" s="16"/>
      <c r="P2230" s="14"/>
      <c r="Q2230" s="12"/>
      <c r="R2230" s="13"/>
    </row>
    <row r="2231" spans="1:18" ht="15.75" customHeight="1" x14ac:dyDescent="0.35">
      <c r="A2231" s="1"/>
      <c r="B2231" s="6" t="s">
        <v>27</v>
      </c>
      <c r="C2231" s="6">
        <v>1128299</v>
      </c>
      <c r="D2231" s="7">
        <v>44513</v>
      </c>
      <c r="E2231" s="6" t="s">
        <v>28</v>
      </c>
      <c r="F2231" s="6" t="s">
        <v>84</v>
      </c>
      <c r="G2231" s="6" t="s">
        <v>85</v>
      </c>
      <c r="H2231" s="6" t="s">
        <v>22</v>
      </c>
      <c r="I2231" s="8">
        <v>0.70000000000000007</v>
      </c>
      <c r="J2231" s="9">
        <v>4750</v>
      </c>
      <c r="K2231" s="10">
        <f t="shared" si="16"/>
        <v>3325.0000000000005</v>
      </c>
      <c r="L2231" s="10">
        <f t="shared" si="17"/>
        <v>831.25000000000011</v>
      </c>
      <c r="M2231" s="11">
        <v>0.25</v>
      </c>
      <c r="O2231" s="16"/>
      <c r="P2231" s="14"/>
      <c r="Q2231" s="12"/>
      <c r="R2231" s="13"/>
    </row>
    <row r="2232" spans="1:18" ht="15.75" customHeight="1" x14ac:dyDescent="0.35">
      <c r="A2232" s="1"/>
      <c r="B2232" s="6" t="s">
        <v>27</v>
      </c>
      <c r="C2232" s="6">
        <v>1128299</v>
      </c>
      <c r="D2232" s="7">
        <v>44542</v>
      </c>
      <c r="E2232" s="6" t="s">
        <v>28</v>
      </c>
      <c r="F2232" s="6" t="s">
        <v>84</v>
      </c>
      <c r="G2232" s="6" t="s">
        <v>85</v>
      </c>
      <c r="H2232" s="6" t="s">
        <v>17</v>
      </c>
      <c r="I2232" s="8">
        <v>0.55000000000000004</v>
      </c>
      <c r="J2232" s="9">
        <v>6750</v>
      </c>
      <c r="K2232" s="10">
        <f t="shared" si="16"/>
        <v>3712.5000000000005</v>
      </c>
      <c r="L2232" s="10">
        <f t="shared" si="17"/>
        <v>1485.0000000000002</v>
      </c>
      <c r="M2232" s="11">
        <v>0.4</v>
      </c>
      <c r="O2232" s="16"/>
      <c r="P2232" s="14"/>
      <c r="Q2232" s="12"/>
      <c r="R2232" s="13"/>
    </row>
    <row r="2233" spans="1:18" ht="15.75" customHeight="1" x14ac:dyDescent="0.35">
      <c r="A2233" s="1"/>
      <c r="B2233" s="6" t="s">
        <v>27</v>
      </c>
      <c r="C2233" s="6">
        <v>1128299</v>
      </c>
      <c r="D2233" s="7">
        <v>44542</v>
      </c>
      <c r="E2233" s="6" t="s">
        <v>28</v>
      </c>
      <c r="F2233" s="6" t="s">
        <v>84</v>
      </c>
      <c r="G2233" s="6" t="s">
        <v>85</v>
      </c>
      <c r="H2233" s="6" t="s">
        <v>18</v>
      </c>
      <c r="I2233" s="8">
        <v>0.60000000000000009</v>
      </c>
      <c r="J2233" s="9">
        <v>6750</v>
      </c>
      <c r="K2233" s="10">
        <f t="shared" si="16"/>
        <v>4050.0000000000005</v>
      </c>
      <c r="L2233" s="10">
        <f t="shared" si="17"/>
        <v>1620.0000000000002</v>
      </c>
      <c r="M2233" s="11">
        <v>0.4</v>
      </c>
      <c r="O2233" s="16"/>
      <c r="P2233" s="14"/>
      <c r="Q2233" s="12"/>
      <c r="R2233" s="13"/>
    </row>
    <row r="2234" spans="1:18" ht="15.75" customHeight="1" x14ac:dyDescent="0.35">
      <c r="A2234" s="1"/>
      <c r="B2234" s="6" t="s">
        <v>27</v>
      </c>
      <c r="C2234" s="6">
        <v>1128299</v>
      </c>
      <c r="D2234" s="7">
        <v>44542</v>
      </c>
      <c r="E2234" s="6" t="s">
        <v>28</v>
      </c>
      <c r="F2234" s="6" t="s">
        <v>84</v>
      </c>
      <c r="G2234" s="6" t="s">
        <v>85</v>
      </c>
      <c r="H2234" s="6" t="s">
        <v>19</v>
      </c>
      <c r="I2234" s="8">
        <v>0.55000000000000004</v>
      </c>
      <c r="J2234" s="9">
        <v>4750</v>
      </c>
      <c r="K2234" s="10">
        <f t="shared" si="16"/>
        <v>2612.5</v>
      </c>
      <c r="L2234" s="10">
        <f t="shared" si="17"/>
        <v>914.37499999999989</v>
      </c>
      <c r="M2234" s="11">
        <v>0.35</v>
      </c>
      <c r="O2234" s="16"/>
      <c r="P2234" s="14"/>
      <c r="Q2234" s="12"/>
      <c r="R2234" s="13"/>
    </row>
    <row r="2235" spans="1:18" ht="15.75" customHeight="1" x14ac:dyDescent="0.35">
      <c r="A2235" s="1"/>
      <c r="B2235" s="6" t="s">
        <v>27</v>
      </c>
      <c r="C2235" s="6">
        <v>1128299</v>
      </c>
      <c r="D2235" s="7">
        <v>44542</v>
      </c>
      <c r="E2235" s="6" t="s">
        <v>28</v>
      </c>
      <c r="F2235" s="6" t="s">
        <v>84</v>
      </c>
      <c r="G2235" s="6" t="s">
        <v>85</v>
      </c>
      <c r="H2235" s="6" t="s">
        <v>20</v>
      </c>
      <c r="I2235" s="8">
        <v>0.55000000000000004</v>
      </c>
      <c r="J2235" s="9">
        <v>4750</v>
      </c>
      <c r="K2235" s="10">
        <f t="shared" si="16"/>
        <v>2612.5</v>
      </c>
      <c r="L2235" s="10">
        <f t="shared" si="17"/>
        <v>1045</v>
      </c>
      <c r="M2235" s="11">
        <v>0.4</v>
      </c>
      <c r="O2235" s="16"/>
      <c r="P2235" s="14"/>
      <c r="Q2235" s="12"/>
      <c r="R2235" s="13"/>
    </row>
    <row r="2236" spans="1:18" ht="15.75" customHeight="1" x14ac:dyDescent="0.35">
      <c r="A2236" s="1"/>
      <c r="B2236" s="6" t="s">
        <v>27</v>
      </c>
      <c r="C2236" s="6">
        <v>1128299</v>
      </c>
      <c r="D2236" s="7">
        <v>44542</v>
      </c>
      <c r="E2236" s="6" t="s">
        <v>28</v>
      </c>
      <c r="F2236" s="6" t="s">
        <v>84</v>
      </c>
      <c r="G2236" s="6" t="s">
        <v>85</v>
      </c>
      <c r="H2236" s="6" t="s">
        <v>21</v>
      </c>
      <c r="I2236" s="8">
        <v>0.65</v>
      </c>
      <c r="J2236" s="9">
        <v>4000</v>
      </c>
      <c r="K2236" s="10">
        <f t="shared" si="16"/>
        <v>2600</v>
      </c>
      <c r="L2236" s="10">
        <f t="shared" si="17"/>
        <v>909.99999999999989</v>
      </c>
      <c r="M2236" s="11">
        <v>0.35</v>
      </c>
      <c r="O2236" s="16"/>
      <c r="P2236" s="14"/>
      <c r="Q2236" s="12"/>
      <c r="R2236" s="13"/>
    </row>
    <row r="2237" spans="1:18" ht="15.75" customHeight="1" x14ac:dyDescent="0.35">
      <c r="A2237" s="1"/>
      <c r="B2237" s="6" t="s">
        <v>27</v>
      </c>
      <c r="C2237" s="6">
        <v>1128299</v>
      </c>
      <c r="D2237" s="7">
        <v>44542</v>
      </c>
      <c r="E2237" s="6" t="s">
        <v>28</v>
      </c>
      <c r="F2237" s="6" t="s">
        <v>84</v>
      </c>
      <c r="G2237" s="6" t="s">
        <v>85</v>
      </c>
      <c r="H2237" s="6" t="s">
        <v>22</v>
      </c>
      <c r="I2237" s="8">
        <v>0.70000000000000007</v>
      </c>
      <c r="J2237" s="9">
        <v>5000</v>
      </c>
      <c r="K2237" s="10">
        <f t="shared" si="16"/>
        <v>3500.0000000000005</v>
      </c>
      <c r="L2237" s="10">
        <f t="shared" si="17"/>
        <v>875.00000000000011</v>
      </c>
      <c r="M2237" s="11">
        <v>0.25</v>
      </c>
      <c r="O2237" s="16"/>
      <c r="P2237" s="14"/>
      <c r="Q2237" s="12"/>
      <c r="R2237" s="13"/>
    </row>
    <row r="2238" spans="1:18" ht="15.75" customHeight="1" x14ac:dyDescent="0.35">
      <c r="A2238" s="1" t="s">
        <v>39</v>
      </c>
      <c r="B2238" s="6" t="s">
        <v>14</v>
      </c>
      <c r="C2238" s="6">
        <v>1185732</v>
      </c>
      <c r="D2238" s="7">
        <v>44205</v>
      </c>
      <c r="E2238" s="6" t="s">
        <v>46</v>
      </c>
      <c r="F2238" s="6" t="s">
        <v>86</v>
      </c>
      <c r="G2238" s="6" t="s">
        <v>87</v>
      </c>
      <c r="H2238" s="6" t="s">
        <v>17</v>
      </c>
      <c r="I2238" s="8">
        <v>0.4</v>
      </c>
      <c r="J2238" s="9">
        <v>10250</v>
      </c>
      <c r="K2238" s="10">
        <f t="shared" si="16"/>
        <v>4100</v>
      </c>
      <c r="L2238" s="10">
        <f t="shared" si="17"/>
        <v>1845</v>
      </c>
      <c r="M2238" s="11">
        <v>0.45</v>
      </c>
      <c r="O2238" s="16"/>
      <c r="P2238" s="14"/>
      <c r="Q2238" s="12"/>
      <c r="R2238" s="13"/>
    </row>
    <row r="2239" spans="1:18" ht="15.75" customHeight="1" x14ac:dyDescent="0.35">
      <c r="A2239" s="1"/>
      <c r="B2239" s="6" t="s">
        <v>14</v>
      </c>
      <c r="C2239" s="6">
        <v>1185732</v>
      </c>
      <c r="D2239" s="7">
        <v>44205</v>
      </c>
      <c r="E2239" s="6" t="s">
        <v>46</v>
      </c>
      <c r="F2239" s="6" t="s">
        <v>86</v>
      </c>
      <c r="G2239" s="6" t="s">
        <v>87</v>
      </c>
      <c r="H2239" s="6" t="s">
        <v>18</v>
      </c>
      <c r="I2239" s="8">
        <v>0.4</v>
      </c>
      <c r="J2239" s="9">
        <v>8250</v>
      </c>
      <c r="K2239" s="10">
        <f t="shared" si="16"/>
        <v>3300</v>
      </c>
      <c r="L2239" s="10">
        <f t="shared" si="17"/>
        <v>1155</v>
      </c>
      <c r="M2239" s="11">
        <v>0.35</v>
      </c>
      <c r="O2239" s="16"/>
      <c r="P2239" s="14"/>
      <c r="Q2239" s="12"/>
      <c r="R2239" s="13"/>
    </row>
    <row r="2240" spans="1:18" ht="15.75" customHeight="1" x14ac:dyDescent="0.35">
      <c r="A2240" s="1"/>
      <c r="B2240" s="6" t="s">
        <v>14</v>
      </c>
      <c r="C2240" s="6">
        <v>1185732</v>
      </c>
      <c r="D2240" s="7">
        <v>44205</v>
      </c>
      <c r="E2240" s="6" t="s">
        <v>46</v>
      </c>
      <c r="F2240" s="6" t="s">
        <v>86</v>
      </c>
      <c r="G2240" s="6" t="s">
        <v>87</v>
      </c>
      <c r="H2240" s="6" t="s">
        <v>19</v>
      </c>
      <c r="I2240" s="8">
        <v>0.30000000000000004</v>
      </c>
      <c r="J2240" s="9">
        <v>8250</v>
      </c>
      <c r="K2240" s="10">
        <f t="shared" si="16"/>
        <v>2475.0000000000005</v>
      </c>
      <c r="L2240" s="10">
        <f t="shared" si="17"/>
        <v>618.75000000000011</v>
      </c>
      <c r="M2240" s="11">
        <v>0.25</v>
      </c>
      <c r="O2240" s="16"/>
      <c r="P2240" s="14"/>
      <c r="Q2240" s="12"/>
      <c r="R2240" s="13"/>
    </row>
    <row r="2241" spans="1:18" ht="15.75" customHeight="1" x14ac:dyDescent="0.35">
      <c r="A2241" s="1"/>
      <c r="B2241" s="6" t="s">
        <v>14</v>
      </c>
      <c r="C2241" s="6">
        <v>1185732</v>
      </c>
      <c r="D2241" s="7">
        <v>44205</v>
      </c>
      <c r="E2241" s="6" t="s">
        <v>46</v>
      </c>
      <c r="F2241" s="6" t="s">
        <v>86</v>
      </c>
      <c r="G2241" s="6" t="s">
        <v>87</v>
      </c>
      <c r="H2241" s="6" t="s">
        <v>20</v>
      </c>
      <c r="I2241" s="8">
        <v>0.35</v>
      </c>
      <c r="J2241" s="9">
        <v>6750</v>
      </c>
      <c r="K2241" s="10">
        <f t="shared" si="16"/>
        <v>2362.5</v>
      </c>
      <c r="L2241" s="10">
        <f t="shared" si="17"/>
        <v>708.75</v>
      </c>
      <c r="M2241" s="11">
        <v>0.3</v>
      </c>
      <c r="O2241" s="16"/>
      <c r="P2241" s="14"/>
      <c r="Q2241" s="12"/>
      <c r="R2241" s="13"/>
    </row>
    <row r="2242" spans="1:18" ht="15.75" customHeight="1" x14ac:dyDescent="0.35">
      <c r="A2242" s="1"/>
      <c r="B2242" s="6" t="s">
        <v>14</v>
      </c>
      <c r="C2242" s="6">
        <v>1185732</v>
      </c>
      <c r="D2242" s="7">
        <v>44205</v>
      </c>
      <c r="E2242" s="6" t="s">
        <v>46</v>
      </c>
      <c r="F2242" s="6" t="s">
        <v>86</v>
      </c>
      <c r="G2242" s="6" t="s">
        <v>87</v>
      </c>
      <c r="H2242" s="6" t="s">
        <v>21</v>
      </c>
      <c r="I2242" s="8">
        <v>0.5</v>
      </c>
      <c r="J2242" s="9">
        <v>7250</v>
      </c>
      <c r="K2242" s="10">
        <f t="shared" si="16"/>
        <v>3625</v>
      </c>
      <c r="L2242" s="10">
        <f t="shared" si="17"/>
        <v>1268.75</v>
      </c>
      <c r="M2242" s="11">
        <v>0.35</v>
      </c>
      <c r="O2242" s="16"/>
      <c r="P2242" s="14"/>
      <c r="Q2242" s="12"/>
      <c r="R2242" s="13"/>
    </row>
    <row r="2243" spans="1:18" ht="15.75" customHeight="1" x14ac:dyDescent="0.35">
      <c r="A2243" s="1"/>
      <c r="B2243" s="6" t="s">
        <v>14</v>
      </c>
      <c r="C2243" s="6">
        <v>1185732</v>
      </c>
      <c r="D2243" s="7">
        <v>44205</v>
      </c>
      <c r="E2243" s="6" t="s">
        <v>46</v>
      </c>
      <c r="F2243" s="6" t="s">
        <v>86</v>
      </c>
      <c r="G2243" s="6" t="s">
        <v>87</v>
      </c>
      <c r="H2243" s="6" t="s">
        <v>22</v>
      </c>
      <c r="I2243" s="8">
        <v>0.4</v>
      </c>
      <c r="J2243" s="9">
        <v>8250</v>
      </c>
      <c r="K2243" s="10">
        <f t="shared" si="16"/>
        <v>3300</v>
      </c>
      <c r="L2243" s="10">
        <f t="shared" si="17"/>
        <v>1650</v>
      </c>
      <c r="M2243" s="11">
        <v>0.5</v>
      </c>
      <c r="O2243" s="16"/>
      <c r="P2243" s="14"/>
      <c r="Q2243" s="12"/>
      <c r="R2243" s="13"/>
    </row>
    <row r="2244" spans="1:18" ht="15.75" customHeight="1" x14ac:dyDescent="0.35">
      <c r="A2244" s="1"/>
      <c r="B2244" s="6" t="s">
        <v>14</v>
      </c>
      <c r="C2244" s="6">
        <v>1185732</v>
      </c>
      <c r="D2244" s="7">
        <v>44234</v>
      </c>
      <c r="E2244" s="6" t="s">
        <v>46</v>
      </c>
      <c r="F2244" s="6" t="s">
        <v>86</v>
      </c>
      <c r="G2244" s="6" t="s">
        <v>87</v>
      </c>
      <c r="H2244" s="6" t="s">
        <v>17</v>
      </c>
      <c r="I2244" s="8">
        <v>0.4</v>
      </c>
      <c r="J2244" s="9">
        <v>10750</v>
      </c>
      <c r="K2244" s="10">
        <f t="shared" si="16"/>
        <v>4300</v>
      </c>
      <c r="L2244" s="10">
        <f t="shared" si="17"/>
        <v>1935</v>
      </c>
      <c r="M2244" s="11">
        <v>0.45</v>
      </c>
      <c r="O2244" s="16"/>
      <c r="P2244" s="14"/>
      <c r="Q2244" s="12"/>
      <c r="R2244" s="13"/>
    </row>
    <row r="2245" spans="1:18" ht="15.75" customHeight="1" x14ac:dyDescent="0.35">
      <c r="A2245" s="1"/>
      <c r="B2245" s="6" t="s">
        <v>14</v>
      </c>
      <c r="C2245" s="6">
        <v>1185732</v>
      </c>
      <c r="D2245" s="7">
        <v>44234</v>
      </c>
      <c r="E2245" s="6" t="s">
        <v>46</v>
      </c>
      <c r="F2245" s="6" t="s">
        <v>86</v>
      </c>
      <c r="G2245" s="6" t="s">
        <v>87</v>
      </c>
      <c r="H2245" s="6" t="s">
        <v>18</v>
      </c>
      <c r="I2245" s="8">
        <v>0.4</v>
      </c>
      <c r="J2245" s="9">
        <v>7250</v>
      </c>
      <c r="K2245" s="10">
        <f t="shared" si="16"/>
        <v>2900</v>
      </c>
      <c r="L2245" s="10">
        <f t="shared" si="17"/>
        <v>1014.9999999999999</v>
      </c>
      <c r="M2245" s="11">
        <v>0.35</v>
      </c>
      <c r="O2245" s="16"/>
      <c r="P2245" s="14"/>
      <c r="Q2245" s="12"/>
      <c r="R2245" s="13"/>
    </row>
    <row r="2246" spans="1:18" ht="15.75" customHeight="1" x14ac:dyDescent="0.35">
      <c r="A2246" s="1"/>
      <c r="B2246" s="6" t="s">
        <v>14</v>
      </c>
      <c r="C2246" s="6">
        <v>1185732</v>
      </c>
      <c r="D2246" s="7">
        <v>44234</v>
      </c>
      <c r="E2246" s="6" t="s">
        <v>46</v>
      </c>
      <c r="F2246" s="6" t="s">
        <v>86</v>
      </c>
      <c r="G2246" s="6" t="s">
        <v>87</v>
      </c>
      <c r="H2246" s="6" t="s">
        <v>19</v>
      </c>
      <c r="I2246" s="8">
        <v>0.30000000000000004</v>
      </c>
      <c r="J2246" s="9">
        <v>7750</v>
      </c>
      <c r="K2246" s="10">
        <f t="shared" si="16"/>
        <v>2325.0000000000005</v>
      </c>
      <c r="L2246" s="10">
        <f t="shared" si="17"/>
        <v>581.25000000000011</v>
      </c>
      <c r="M2246" s="11">
        <v>0.25</v>
      </c>
      <c r="O2246" s="16"/>
      <c r="P2246" s="14"/>
      <c r="Q2246" s="12"/>
      <c r="R2246" s="13"/>
    </row>
    <row r="2247" spans="1:18" ht="15.75" customHeight="1" x14ac:dyDescent="0.35">
      <c r="A2247" s="1"/>
      <c r="B2247" s="6" t="s">
        <v>14</v>
      </c>
      <c r="C2247" s="6">
        <v>1185732</v>
      </c>
      <c r="D2247" s="7">
        <v>44234</v>
      </c>
      <c r="E2247" s="6" t="s">
        <v>46</v>
      </c>
      <c r="F2247" s="6" t="s">
        <v>86</v>
      </c>
      <c r="G2247" s="6" t="s">
        <v>87</v>
      </c>
      <c r="H2247" s="6" t="s">
        <v>20</v>
      </c>
      <c r="I2247" s="8">
        <v>0.35</v>
      </c>
      <c r="J2247" s="9">
        <v>6250</v>
      </c>
      <c r="K2247" s="10">
        <f t="shared" si="16"/>
        <v>2187.5</v>
      </c>
      <c r="L2247" s="10">
        <f t="shared" si="17"/>
        <v>656.25</v>
      </c>
      <c r="M2247" s="11">
        <v>0.3</v>
      </c>
      <c r="O2247" s="16"/>
      <c r="P2247" s="14"/>
      <c r="Q2247" s="12"/>
      <c r="R2247" s="13"/>
    </row>
    <row r="2248" spans="1:18" ht="15.75" customHeight="1" x14ac:dyDescent="0.35">
      <c r="A2248" s="1"/>
      <c r="B2248" s="6" t="s">
        <v>14</v>
      </c>
      <c r="C2248" s="6">
        <v>1185732</v>
      </c>
      <c r="D2248" s="7">
        <v>44234</v>
      </c>
      <c r="E2248" s="6" t="s">
        <v>46</v>
      </c>
      <c r="F2248" s="6" t="s">
        <v>86</v>
      </c>
      <c r="G2248" s="6" t="s">
        <v>87</v>
      </c>
      <c r="H2248" s="6" t="s">
        <v>21</v>
      </c>
      <c r="I2248" s="8">
        <v>0.5</v>
      </c>
      <c r="J2248" s="9">
        <v>7000</v>
      </c>
      <c r="K2248" s="10">
        <f t="shared" si="16"/>
        <v>3500</v>
      </c>
      <c r="L2248" s="10">
        <f t="shared" si="17"/>
        <v>1225</v>
      </c>
      <c r="M2248" s="11">
        <v>0.35</v>
      </c>
      <c r="O2248" s="16"/>
      <c r="P2248" s="14"/>
      <c r="Q2248" s="12"/>
      <c r="R2248" s="13"/>
    </row>
    <row r="2249" spans="1:18" ht="15.75" customHeight="1" x14ac:dyDescent="0.35">
      <c r="A2249" s="1"/>
      <c r="B2249" s="6" t="s">
        <v>14</v>
      </c>
      <c r="C2249" s="6">
        <v>1185732</v>
      </c>
      <c r="D2249" s="7">
        <v>44234</v>
      </c>
      <c r="E2249" s="6" t="s">
        <v>46</v>
      </c>
      <c r="F2249" s="6" t="s">
        <v>86</v>
      </c>
      <c r="G2249" s="6" t="s">
        <v>87</v>
      </c>
      <c r="H2249" s="6" t="s">
        <v>22</v>
      </c>
      <c r="I2249" s="8">
        <v>0.35</v>
      </c>
      <c r="J2249" s="9">
        <v>8000</v>
      </c>
      <c r="K2249" s="10">
        <f t="shared" si="16"/>
        <v>2800</v>
      </c>
      <c r="L2249" s="10">
        <f t="shared" si="17"/>
        <v>1400</v>
      </c>
      <c r="M2249" s="11">
        <v>0.5</v>
      </c>
      <c r="O2249" s="16"/>
      <c r="P2249" s="14"/>
      <c r="Q2249" s="12"/>
      <c r="R2249" s="13"/>
    </row>
    <row r="2250" spans="1:18" ht="15.75" customHeight="1" x14ac:dyDescent="0.35">
      <c r="A2250" s="1"/>
      <c r="B2250" s="6" t="s">
        <v>14</v>
      </c>
      <c r="C2250" s="6">
        <v>1185732</v>
      </c>
      <c r="D2250" s="7">
        <v>44260</v>
      </c>
      <c r="E2250" s="6" t="s">
        <v>46</v>
      </c>
      <c r="F2250" s="6" t="s">
        <v>86</v>
      </c>
      <c r="G2250" s="6" t="s">
        <v>87</v>
      </c>
      <c r="H2250" s="6" t="s">
        <v>17</v>
      </c>
      <c r="I2250" s="8">
        <v>0.35</v>
      </c>
      <c r="J2250" s="9">
        <v>10200</v>
      </c>
      <c r="K2250" s="10">
        <f t="shared" si="16"/>
        <v>3570</v>
      </c>
      <c r="L2250" s="10">
        <f t="shared" si="17"/>
        <v>1606.5</v>
      </c>
      <c r="M2250" s="11">
        <v>0.45</v>
      </c>
      <c r="O2250" s="16"/>
      <c r="P2250" s="14"/>
      <c r="Q2250" s="12"/>
      <c r="R2250" s="13"/>
    </row>
    <row r="2251" spans="1:18" ht="15.75" customHeight="1" x14ac:dyDescent="0.35">
      <c r="A2251" s="1"/>
      <c r="B2251" s="6" t="s">
        <v>14</v>
      </c>
      <c r="C2251" s="6">
        <v>1185732</v>
      </c>
      <c r="D2251" s="7">
        <v>44260</v>
      </c>
      <c r="E2251" s="6" t="s">
        <v>46</v>
      </c>
      <c r="F2251" s="6" t="s">
        <v>86</v>
      </c>
      <c r="G2251" s="6" t="s">
        <v>87</v>
      </c>
      <c r="H2251" s="6" t="s">
        <v>18</v>
      </c>
      <c r="I2251" s="8">
        <v>0.35</v>
      </c>
      <c r="J2251" s="9">
        <v>7000</v>
      </c>
      <c r="K2251" s="10">
        <f t="shared" si="16"/>
        <v>2450</v>
      </c>
      <c r="L2251" s="10">
        <f t="shared" si="17"/>
        <v>857.5</v>
      </c>
      <c r="M2251" s="11">
        <v>0.35</v>
      </c>
      <c r="O2251" s="16"/>
      <c r="P2251" s="14"/>
      <c r="Q2251" s="12"/>
      <c r="R2251" s="13"/>
    </row>
    <row r="2252" spans="1:18" ht="15.75" customHeight="1" x14ac:dyDescent="0.35">
      <c r="A2252" s="1"/>
      <c r="B2252" s="6" t="s">
        <v>14</v>
      </c>
      <c r="C2252" s="6">
        <v>1185732</v>
      </c>
      <c r="D2252" s="7">
        <v>44260</v>
      </c>
      <c r="E2252" s="6" t="s">
        <v>46</v>
      </c>
      <c r="F2252" s="6" t="s">
        <v>86</v>
      </c>
      <c r="G2252" s="6" t="s">
        <v>87</v>
      </c>
      <c r="H2252" s="6" t="s">
        <v>19</v>
      </c>
      <c r="I2252" s="8">
        <v>0.25</v>
      </c>
      <c r="J2252" s="9">
        <v>7250</v>
      </c>
      <c r="K2252" s="10">
        <f t="shared" si="16"/>
        <v>1812.5</v>
      </c>
      <c r="L2252" s="10">
        <f t="shared" si="17"/>
        <v>453.125</v>
      </c>
      <c r="M2252" s="11">
        <v>0.25</v>
      </c>
      <c r="O2252" s="16"/>
      <c r="P2252" s="14"/>
      <c r="Q2252" s="12"/>
      <c r="R2252" s="13"/>
    </row>
    <row r="2253" spans="1:18" ht="15.75" customHeight="1" x14ac:dyDescent="0.35">
      <c r="A2253" s="1"/>
      <c r="B2253" s="6" t="s">
        <v>14</v>
      </c>
      <c r="C2253" s="6">
        <v>1185732</v>
      </c>
      <c r="D2253" s="7">
        <v>44260</v>
      </c>
      <c r="E2253" s="6" t="s">
        <v>46</v>
      </c>
      <c r="F2253" s="6" t="s">
        <v>86</v>
      </c>
      <c r="G2253" s="6" t="s">
        <v>87</v>
      </c>
      <c r="H2253" s="6" t="s">
        <v>20</v>
      </c>
      <c r="I2253" s="8">
        <v>0.29999999999999993</v>
      </c>
      <c r="J2253" s="9">
        <v>5750</v>
      </c>
      <c r="K2253" s="10">
        <f t="shared" si="16"/>
        <v>1724.9999999999995</v>
      </c>
      <c r="L2253" s="10">
        <f t="shared" si="17"/>
        <v>517.49999999999989</v>
      </c>
      <c r="M2253" s="11">
        <v>0.3</v>
      </c>
      <c r="O2253" s="16"/>
      <c r="P2253" s="14"/>
      <c r="Q2253" s="12"/>
      <c r="R2253" s="13"/>
    </row>
    <row r="2254" spans="1:18" ht="15.75" customHeight="1" x14ac:dyDescent="0.35">
      <c r="A2254" s="1"/>
      <c r="B2254" s="6" t="s">
        <v>14</v>
      </c>
      <c r="C2254" s="6">
        <v>1185732</v>
      </c>
      <c r="D2254" s="7">
        <v>44260</v>
      </c>
      <c r="E2254" s="6" t="s">
        <v>46</v>
      </c>
      <c r="F2254" s="6" t="s">
        <v>86</v>
      </c>
      <c r="G2254" s="6" t="s">
        <v>87</v>
      </c>
      <c r="H2254" s="6" t="s">
        <v>21</v>
      </c>
      <c r="I2254" s="8">
        <v>0.45000000000000007</v>
      </c>
      <c r="J2254" s="9">
        <v>6250</v>
      </c>
      <c r="K2254" s="10">
        <f t="shared" si="16"/>
        <v>2812.5000000000005</v>
      </c>
      <c r="L2254" s="10">
        <f t="shared" si="17"/>
        <v>984.37500000000011</v>
      </c>
      <c r="M2254" s="11">
        <v>0.35</v>
      </c>
      <c r="O2254" s="16"/>
      <c r="P2254" s="14"/>
      <c r="Q2254" s="12"/>
      <c r="R2254" s="13"/>
    </row>
    <row r="2255" spans="1:18" ht="15.75" customHeight="1" x14ac:dyDescent="0.35">
      <c r="A2255" s="1"/>
      <c r="B2255" s="6" t="s">
        <v>14</v>
      </c>
      <c r="C2255" s="6">
        <v>1185732</v>
      </c>
      <c r="D2255" s="7">
        <v>44260</v>
      </c>
      <c r="E2255" s="6" t="s">
        <v>46</v>
      </c>
      <c r="F2255" s="6" t="s">
        <v>86</v>
      </c>
      <c r="G2255" s="6" t="s">
        <v>87</v>
      </c>
      <c r="H2255" s="6" t="s">
        <v>22</v>
      </c>
      <c r="I2255" s="8">
        <v>0.35</v>
      </c>
      <c r="J2255" s="9">
        <v>7250</v>
      </c>
      <c r="K2255" s="10">
        <f t="shared" si="16"/>
        <v>2537.5</v>
      </c>
      <c r="L2255" s="10">
        <f t="shared" si="17"/>
        <v>1268.75</v>
      </c>
      <c r="M2255" s="11">
        <v>0.5</v>
      </c>
      <c r="O2255" s="16"/>
      <c r="P2255" s="14"/>
      <c r="Q2255" s="12"/>
      <c r="R2255" s="13"/>
    </row>
    <row r="2256" spans="1:18" ht="15.75" customHeight="1" x14ac:dyDescent="0.35">
      <c r="A2256" s="1"/>
      <c r="B2256" s="6" t="s">
        <v>14</v>
      </c>
      <c r="C2256" s="6">
        <v>1185732</v>
      </c>
      <c r="D2256" s="7">
        <v>44292</v>
      </c>
      <c r="E2256" s="6" t="s">
        <v>46</v>
      </c>
      <c r="F2256" s="6" t="s">
        <v>86</v>
      </c>
      <c r="G2256" s="6" t="s">
        <v>87</v>
      </c>
      <c r="H2256" s="6" t="s">
        <v>17</v>
      </c>
      <c r="I2256" s="8">
        <v>0.35</v>
      </c>
      <c r="J2256" s="9">
        <v>9750</v>
      </c>
      <c r="K2256" s="10">
        <f t="shared" si="16"/>
        <v>3412.5</v>
      </c>
      <c r="L2256" s="10">
        <f t="shared" si="17"/>
        <v>1535.625</v>
      </c>
      <c r="M2256" s="11">
        <v>0.45</v>
      </c>
      <c r="O2256" s="16"/>
      <c r="P2256" s="14"/>
      <c r="Q2256" s="12"/>
      <c r="R2256" s="13"/>
    </row>
    <row r="2257" spans="1:18" ht="15.75" customHeight="1" x14ac:dyDescent="0.35">
      <c r="A2257" s="1"/>
      <c r="B2257" s="6" t="s">
        <v>14</v>
      </c>
      <c r="C2257" s="6">
        <v>1185732</v>
      </c>
      <c r="D2257" s="7">
        <v>44292</v>
      </c>
      <c r="E2257" s="6" t="s">
        <v>46</v>
      </c>
      <c r="F2257" s="6" t="s">
        <v>86</v>
      </c>
      <c r="G2257" s="6" t="s">
        <v>87</v>
      </c>
      <c r="H2257" s="6" t="s">
        <v>18</v>
      </c>
      <c r="I2257" s="8">
        <v>0.35</v>
      </c>
      <c r="J2257" s="9">
        <v>6750</v>
      </c>
      <c r="K2257" s="10">
        <f t="shared" si="16"/>
        <v>2362.5</v>
      </c>
      <c r="L2257" s="10">
        <f t="shared" si="17"/>
        <v>826.875</v>
      </c>
      <c r="M2257" s="11">
        <v>0.35</v>
      </c>
      <c r="O2257" s="16"/>
      <c r="P2257" s="14"/>
      <c r="Q2257" s="12"/>
      <c r="R2257" s="13"/>
    </row>
    <row r="2258" spans="1:18" ht="15.75" customHeight="1" x14ac:dyDescent="0.35">
      <c r="A2258" s="1"/>
      <c r="B2258" s="6" t="s">
        <v>14</v>
      </c>
      <c r="C2258" s="6">
        <v>1185732</v>
      </c>
      <c r="D2258" s="7">
        <v>44292</v>
      </c>
      <c r="E2258" s="6" t="s">
        <v>46</v>
      </c>
      <c r="F2258" s="6" t="s">
        <v>86</v>
      </c>
      <c r="G2258" s="6" t="s">
        <v>87</v>
      </c>
      <c r="H2258" s="6" t="s">
        <v>19</v>
      </c>
      <c r="I2258" s="8">
        <v>0.25</v>
      </c>
      <c r="J2258" s="9">
        <v>6750</v>
      </c>
      <c r="K2258" s="10">
        <f t="shared" si="16"/>
        <v>1687.5</v>
      </c>
      <c r="L2258" s="10">
        <f t="shared" si="17"/>
        <v>421.875</v>
      </c>
      <c r="M2258" s="11">
        <v>0.25</v>
      </c>
      <c r="O2258" s="16"/>
      <c r="P2258" s="14"/>
      <c r="Q2258" s="12"/>
      <c r="R2258" s="13"/>
    </row>
    <row r="2259" spans="1:18" ht="15.75" customHeight="1" x14ac:dyDescent="0.35">
      <c r="A2259" s="1"/>
      <c r="B2259" s="6" t="s">
        <v>14</v>
      </c>
      <c r="C2259" s="6">
        <v>1185732</v>
      </c>
      <c r="D2259" s="7">
        <v>44292</v>
      </c>
      <c r="E2259" s="6" t="s">
        <v>46</v>
      </c>
      <c r="F2259" s="6" t="s">
        <v>86</v>
      </c>
      <c r="G2259" s="6" t="s">
        <v>87</v>
      </c>
      <c r="H2259" s="6" t="s">
        <v>20</v>
      </c>
      <c r="I2259" s="8">
        <v>0.29999999999999993</v>
      </c>
      <c r="J2259" s="9">
        <v>6000</v>
      </c>
      <c r="K2259" s="10">
        <f t="shared" si="16"/>
        <v>1799.9999999999995</v>
      </c>
      <c r="L2259" s="10">
        <f t="shared" si="17"/>
        <v>539.99999999999989</v>
      </c>
      <c r="M2259" s="11">
        <v>0.3</v>
      </c>
      <c r="O2259" s="16"/>
      <c r="P2259" s="14"/>
      <c r="Q2259" s="12"/>
      <c r="R2259" s="13"/>
    </row>
    <row r="2260" spans="1:18" ht="15.75" customHeight="1" x14ac:dyDescent="0.35">
      <c r="A2260" s="1"/>
      <c r="B2260" s="6" t="s">
        <v>14</v>
      </c>
      <c r="C2260" s="6">
        <v>1185732</v>
      </c>
      <c r="D2260" s="7">
        <v>44292</v>
      </c>
      <c r="E2260" s="6" t="s">
        <v>46</v>
      </c>
      <c r="F2260" s="6" t="s">
        <v>86</v>
      </c>
      <c r="G2260" s="6" t="s">
        <v>87</v>
      </c>
      <c r="H2260" s="6" t="s">
        <v>21</v>
      </c>
      <c r="I2260" s="8">
        <v>0.5</v>
      </c>
      <c r="J2260" s="9">
        <v>6250</v>
      </c>
      <c r="K2260" s="10">
        <f t="shared" si="16"/>
        <v>3125</v>
      </c>
      <c r="L2260" s="10">
        <f t="shared" si="17"/>
        <v>1093.75</v>
      </c>
      <c r="M2260" s="11">
        <v>0.35</v>
      </c>
      <c r="O2260" s="16"/>
      <c r="P2260" s="14"/>
      <c r="Q2260" s="12"/>
      <c r="R2260" s="13"/>
    </row>
    <row r="2261" spans="1:18" ht="15.75" customHeight="1" x14ac:dyDescent="0.35">
      <c r="A2261" s="1"/>
      <c r="B2261" s="6" t="s">
        <v>14</v>
      </c>
      <c r="C2261" s="6">
        <v>1185732</v>
      </c>
      <c r="D2261" s="7">
        <v>44292</v>
      </c>
      <c r="E2261" s="6" t="s">
        <v>46</v>
      </c>
      <c r="F2261" s="6" t="s">
        <v>86</v>
      </c>
      <c r="G2261" s="6" t="s">
        <v>87</v>
      </c>
      <c r="H2261" s="6" t="s">
        <v>22</v>
      </c>
      <c r="I2261" s="8">
        <v>0.4</v>
      </c>
      <c r="J2261" s="9">
        <v>7750</v>
      </c>
      <c r="K2261" s="10">
        <f t="shared" si="16"/>
        <v>3100</v>
      </c>
      <c r="L2261" s="10">
        <f t="shared" si="17"/>
        <v>1550</v>
      </c>
      <c r="M2261" s="11">
        <v>0.5</v>
      </c>
      <c r="O2261" s="16"/>
      <c r="P2261" s="14"/>
      <c r="Q2261" s="12"/>
      <c r="R2261" s="13"/>
    </row>
    <row r="2262" spans="1:18" ht="15.75" customHeight="1" x14ac:dyDescent="0.35">
      <c r="A2262" s="1"/>
      <c r="B2262" s="6" t="s">
        <v>14</v>
      </c>
      <c r="C2262" s="6">
        <v>1185732</v>
      </c>
      <c r="D2262" s="7">
        <v>44321</v>
      </c>
      <c r="E2262" s="6" t="s">
        <v>46</v>
      </c>
      <c r="F2262" s="6" t="s">
        <v>86</v>
      </c>
      <c r="G2262" s="6" t="s">
        <v>87</v>
      </c>
      <c r="H2262" s="6" t="s">
        <v>17</v>
      </c>
      <c r="I2262" s="8">
        <v>0.5</v>
      </c>
      <c r="J2262" s="9">
        <v>10450</v>
      </c>
      <c r="K2262" s="10">
        <f t="shared" si="16"/>
        <v>5225</v>
      </c>
      <c r="L2262" s="10">
        <f t="shared" si="17"/>
        <v>2351.25</v>
      </c>
      <c r="M2262" s="11">
        <v>0.45</v>
      </c>
      <c r="O2262" s="16"/>
      <c r="P2262" s="14"/>
      <c r="Q2262" s="12"/>
      <c r="R2262" s="13"/>
    </row>
    <row r="2263" spans="1:18" ht="15.75" customHeight="1" x14ac:dyDescent="0.35">
      <c r="A2263" s="1"/>
      <c r="B2263" s="6" t="s">
        <v>14</v>
      </c>
      <c r="C2263" s="6">
        <v>1185732</v>
      </c>
      <c r="D2263" s="7">
        <v>44321</v>
      </c>
      <c r="E2263" s="6" t="s">
        <v>46</v>
      </c>
      <c r="F2263" s="6" t="s">
        <v>86</v>
      </c>
      <c r="G2263" s="6" t="s">
        <v>87</v>
      </c>
      <c r="H2263" s="6" t="s">
        <v>18</v>
      </c>
      <c r="I2263" s="8">
        <v>0.5</v>
      </c>
      <c r="J2263" s="9">
        <v>7500</v>
      </c>
      <c r="K2263" s="10">
        <f t="shared" si="16"/>
        <v>3750</v>
      </c>
      <c r="L2263" s="10">
        <f t="shared" si="17"/>
        <v>1312.5</v>
      </c>
      <c r="M2263" s="11">
        <v>0.35</v>
      </c>
      <c r="O2263" s="16"/>
      <c r="P2263" s="14"/>
      <c r="Q2263" s="12"/>
      <c r="R2263" s="13"/>
    </row>
    <row r="2264" spans="1:18" ht="15.75" customHeight="1" x14ac:dyDescent="0.35">
      <c r="A2264" s="1"/>
      <c r="B2264" s="6" t="s">
        <v>14</v>
      </c>
      <c r="C2264" s="6">
        <v>1185732</v>
      </c>
      <c r="D2264" s="7">
        <v>44321</v>
      </c>
      <c r="E2264" s="6" t="s">
        <v>46</v>
      </c>
      <c r="F2264" s="6" t="s">
        <v>86</v>
      </c>
      <c r="G2264" s="6" t="s">
        <v>87</v>
      </c>
      <c r="H2264" s="6" t="s">
        <v>19</v>
      </c>
      <c r="I2264" s="8">
        <v>0.45</v>
      </c>
      <c r="J2264" s="9">
        <v>7250</v>
      </c>
      <c r="K2264" s="10">
        <f t="shared" si="16"/>
        <v>3262.5</v>
      </c>
      <c r="L2264" s="10">
        <f t="shared" si="17"/>
        <v>815.625</v>
      </c>
      <c r="M2264" s="11">
        <v>0.25</v>
      </c>
      <c r="O2264" s="16"/>
      <c r="P2264" s="14"/>
      <c r="Q2264" s="12"/>
      <c r="R2264" s="13"/>
    </row>
    <row r="2265" spans="1:18" ht="15.75" customHeight="1" x14ac:dyDescent="0.35">
      <c r="A2265" s="1"/>
      <c r="B2265" s="6" t="s">
        <v>14</v>
      </c>
      <c r="C2265" s="6">
        <v>1185732</v>
      </c>
      <c r="D2265" s="7">
        <v>44321</v>
      </c>
      <c r="E2265" s="6" t="s">
        <v>46</v>
      </c>
      <c r="F2265" s="6" t="s">
        <v>86</v>
      </c>
      <c r="G2265" s="6" t="s">
        <v>87</v>
      </c>
      <c r="H2265" s="6" t="s">
        <v>20</v>
      </c>
      <c r="I2265" s="8">
        <v>0.45</v>
      </c>
      <c r="J2265" s="9">
        <v>6750</v>
      </c>
      <c r="K2265" s="10">
        <f t="shared" si="16"/>
        <v>3037.5</v>
      </c>
      <c r="L2265" s="10">
        <f t="shared" si="17"/>
        <v>911.25</v>
      </c>
      <c r="M2265" s="11">
        <v>0.3</v>
      </c>
      <c r="O2265" s="16"/>
      <c r="P2265" s="14"/>
      <c r="Q2265" s="12"/>
      <c r="R2265" s="13"/>
    </row>
    <row r="2266" spans="1:18" ht="15.75" customHeight="1" x14ac:dyDescent="0.35">
      <c r="A2266" s="1"/>
      <c r="B2266" s="6" t="s">
        <v>14</v>
      </c>
      <c r="C2266" s="6">
        <v>1185732</v>
      </c>
      <c r="D2266" s="7">
        <v>44321</v>
      </c>
      <c r="E2266" s="6" t="s">
        <v>46</v>
      </c>
      <c r="F2266" s="6" t="s">
        <v>86</v>
      </c>
      <c r="G2266" s="6" t="s">
        <v>87</v>
      </c>
      <c r="H2266" s="6" t="s">
        <v>21</v>
      </c>
      <c r="I2266" s="8">
        <v>0.54999999999999993</v>
      </c>
      <c r="J2266" s="9">
        <v>7000</v>
      </c>
      <c r="K2266" s="10">
        <f t="shared" si="16"/>
        <v>3849.9999999999995</v>
      </c>
      <c r="L2266" s="10">
        <f t="shared" si="17"/>
        <v>1347.4999999999998</v>
      </c>
      <c r="M2266" s="11">
        <v>0.35</v>
      </c>
      <c r="O2266" s="16"/>
      <c r="P2266" s="14"/>
      <c r="Q2266" s="12"/>
      <c r="R2266" s="13"/>
    </row>
    <row r="2267" spans="1:18" ht="15.75" customHeight="1" x14ac:dyDescent="0.35">
      <c r="A2267" s="1"/>
      <c r="B2267" s="6" t="s">
        <v>14</v>
      </c>
      <c r="C2267" s="6">
        <v>1185732</v>
      </c>
      <c r="D2267" s="7">
        <v>44321</v>
      </c>
      <c r="E2267" s="6" t="s">
        <v>46</v>
      </c>
      <c r="F2267" s="6" t="s">
        <v>86</v>
      </c>
      <c r="G2267" s="6" t="s">
        <v>87</v>
      </c>
      <c r="H2267" s="6" t="s">
        <v>22</v>
      </c>
      <c r="I2267" s="8">
        <v>0.6</v>
      </c>
      <c r="J2267" s="9">
        <v>8000</v>
      </c>
      <c r="K2267" s="10">
        <f t="shared" si="16"/>
        <v>4800</v>
      </c>
      <c r="L2267" s="10">
        <f t="shared" si="17"/>
        <v>2400</v>
      </c>
      <c r="M2267" s="11">
        <v>0.5</v>
      </c>
      <c r="O2267" s="16"/>
      <c r="P2267" s="14"/>
      <c r="Q2267" s="12"/>
      <c r="R2267" s="13"/>
    </row>
    <row r="2268" spans="1:18" ht="15.75" customHeight="1" x14ac:dyDescent="0.35">
      <c r="A2268" s="1"/>
      <c r="B2268" s="6" t="s">
        <v>14</v>
      </c>
      <c r="C2268" s="6">
        <v>1185732</v>
      </c>
      <c r="D2268" s="7">
        <v>44354</v>
      </c>
      <c r="E2268" s="6" t="s">
        <v>46</v>
      </c>
      <c r="F2268" s="6" t="s">
        <v>86</v>
      </c>
      <c r="G2268" s="6" t="s">
        <v>87</v>
      </c>
      <c r="H2268" s="6" t="s">
        <v>17</v>
      </c>
      <c r="I2268" s="8">
        <v>0.54999999999999993</v>
      </c>
      <c r="J2268" s="9">
        <v>10500</v>
      </c>
      <c r="K2268" s="10">
        <f t="shared" si="16"/>
        <v>5774.9999999999991</v>
      </c>
      <c r="L2268" s="10">
        <f t="shared" si="17"/>
        <v>2598.7499999999995</v>
      </c>
      <c r="M2268" s="11">
        <v>0.45</v>
      </c>
      <c r="O2268" s="16"/>
      <c r="P2268" s="14"/>
      <c r="Q2268" s="12"/>
      <c r="R2268" s="13"/>
    </row>
    <row r="2269" spans="1:18" ht="15.75" customHeight="1" x14ac:dyDescent="0.35">
      <c r="A2269" s="1"/>
      <c r="B2269" s="6" t="s">
        <v>14</v>
      </c>
      <c r="C2269" s="6">
        <v>1185732</v>
      </c>
      <c r="D2269" s="7">
        <v>44354</v>
      </c>
      <c r="E2269" s="6" t="s">
        <v>46</v>
      </c>
      <c r="F2269" s="6" t="s">
        <v>86</v>
      </c>
      <c r="G2269" s="6" t="s">
        <v>87</v>
      </c>
      <c r="H2269" s="6" t="s">
        <v>18</v>
      </c>
      <c r="I2269" s="8">
        <v>0.5</v>
      </c>
      <c r="J2269" s="9">
        <v>8000</v>
      </c>
      <c r="K2269" s="10">
        <f t="shared" si="16"/>
        <v>4000</v>
      </c>
      <c r="L2269" s="10">
        <f t="shared" si="17"/>
        <v>1400</v>
      </c>
      <c r="M2269" s="11">
        <v>0.35</v>
      </c>
      <c r="O2269" s="16"/>
      <c r="P2269" s="14"/>
      <c r="Q2269" s="12"/>
      <c r="R2269" s="13"/>
    </row>
    <row r="2270" spans="1:18" ht="15.75" customHeight="1" x14ac:dyDescent="0.35">
      <c r="A2270" s="1"/>
      <c r="B2270" s="6" t="s">
        <v>14</v>
      </c>
      <c r="C2270" s="6">
        <v>1185732</v>
      </c>
      <c r="D2270" s="7">
        <v>44354</v>
      </c>
      <c r="E2270" s="6" t="s">
        <v>46</v>
      </c>
      <c r="F2270" s="6" t="s">
        <v>86</v>
      </c>
      <c r="G2270" s="6" t="s">
        <v>87</v>
      </c>
      <c r="H2270" s="6" t="s">
        <v>19</v>
      </c>
      <c r="I2270" s="8">
        <v>0.5</v>
      </c>
      <c r="J2270" s="9">
        <v>7750</v>
      </c>
      <c r="K2270" s="10">
        <f t="shared" si="16"/>
        <v>3875</v>
      </c>
      <c r="L2270" s="10">
        <f t="shared" si="17"/>
        <v>968.75</v>
      </c>
      <c r="M2270" s="11">
        <v>0.25</v>
      </c>
      <c r="O2270" s="16"/>
      <c r="P2270" s="14"/>
      <c r="Q2270" s="12"/>
      <c r="R2270" s="13"/>
    </row>
    <row r="2271" spans="1:18" ht="15.75" customHeight="1" x14ac:dyDescent="0.35">
      <c r="A2271" s="1"/>
      <c r="B2271" s="6" t="s">
        <v>14</v>
      </c>
      <c r="C2271" s="6">
        <v>1185732</v>
      </c>
      <c r="D2271" s="7">
        <v>44354</v>
      </c>
      <c r="E2271" s="6" t="s">
        <v>46</v>
      </c>
      <c r="F2271" s="6" t="s">
        <v>86</v>
      </c>
      <c r="G2271" s="6" t="s">
        <v>87</v>
      </c>
      <c r="H2271" s="6" t="s">
        <v>20</v>
      </c>
      <c r="I2271" s="8">
        <v>0.5</v>
      </c>
      <c r="J2271" s="9">
        <v>7500</v>
      </c>
      <c r="K2271" s="10">
        <f t="shared" si="16"/>
        <v>3750</v>
      </c>
      <c r="L2271" s="10">
        <f t="shared" si="17"/>
        <v>1125</v>
      </c>
      <c r="M2271" s="11">
        <v>0.3</v>
      </c>
      <c r="O2271" s="16"/>
      <c r="P2271" s="14"/>
      <c r="Q2271" s="12"/>
      <c r="R2271" s="13"/>
    </row>
    <row r="2272" spans="1:18" ht="15.75" customHeight="1" x14ac:dyDescent="0.35">
      <c r="A2272" s="1"/>
      <c r="B2272" s="6" t="s">
        <v>14</v>
      </c>
      <c r="C2272" s="6">
        <v>1185732</v>
      </c>
      <c r="D2272" s="7">
        <v>44354</v>
      </c>
      <c r="E2272" s="6" t="s">
        <v>46</v>
      </c>
      <c r="F2272" s="6" t="s">
        <v>86</v>
      </c>
      <c r="G2272" s="6" t="s">
        <v>87</v>
      </c>
      <c r="H2272" s="6" t="s">
        <v>21</v>
      </c>
      <c r="I2272" s="8">
        <v>0.65</v>
      </c>
      <c r="J2272" s="9">
        <v>7500</v>
      </c>
      <c r="K2272" s="10">
        <f t="shared" si="16"/>
        <v>4875</v>
      </c>
      <c r="L2272" s="10">
        <f t="shared" si="17"/>
        <v>1706.25</v>
      </c>
      <c r="M2272" s="11">
        <v>0.35</v>
      </c>
      <c r="O2272" s="16"/>
      <c r="P2272" s="14"/>
      <c r="Q2272" s="12"/>
      <c r="R2272" s="13"/>
    </row>
    <row r="2273" spans="1:18" ht="15.75" customHeight="1" x14ac:dyDescent="0.35">
      <c r="A2273" s="1"/>
      <c r="B2273" s="6" t="s">
        <v>14</v>
      </c>
      <c r="C2273" s="6">
        <v>1185732</v>
      </c>
      <c r="D2273" s="7">
        <v>44354</v>
      </c>
      <c r="E2273" s="6" t="s">
        <v>46</v>
      </c>
      <c r="F2273" s="6" t="s">
        <v>86</v>
      </c>
      <c r="G2273" s="6" t="s">
        <v>87</v>
      </c>
      <c r="H2273" s="6" t="s">
        <v>22</v>
      </c>
      <c r="I2273" s="8">
        <v>0.70000000000000007</v>
      </c>
      <c r="J2273" s="9">
        <v>9250</v>
      </c>
      <c r="K2273" s="10">
        <f t="shared" si="16"/>
        <v>6475.0000000000009</v>
      </c>
      <c r="L2273" s="10">
        <f t="shared" si="17"/>
        <v>3237.5000000000005</v>
      </c>
      <c r="M2273" s="11">
        <v>0.5</v>
      </c>
      <c r="O2273" s="16"/>
      <c r="P2273" s="14"/>
      <c r="Q2273" s="12"/>
      <c r="R2273" s="13"/>
    </row>
    <row r="2274" spans="1:18" ht="15.75" customHeight="1" x14ac:dyDescent="0.35">
      <c r="A2274" s="1"/>
      <c r="B2274" s="6" t="s">
        <v>14</v>
      </c>
      <c r="C2274" s="6">
        <v>1185732</v>
      </c>
      <c r="D2274" s="7">
        <v>44382</v>
      </c>
      <c r="E2274" s="6" t="s">
        <v>46</v>
      </c>
      <c r="F2274" s="6" t="s">
        <v>86</v>
      </c>
      <c r="G2274" s="6" t="s">
        <v>87</v>
      </c>
      <c r="H2274" s="6" t="s">
        <v>17</v>
      </c>
      <c r="I2274" s="8">
        <v>0.65</v>
      </c>
      <c r="J2274" s="9">
        <v>11500</v>
      </c>
      <c r="K2274" s="10">
        <f t="shared" si="16"/>
        <v>7475</v>
      </c>
      <c r="L2274" s="10">
        <f t="shared" si="17"/>
        <v>3363.75</v>
      </c>
      <c r="M2274" s="11">
        <v>0.45</v>
      </c>
      <c r="O2274" s="16"/>
      <c r="P2274" s="14"/>
      <c r="Q2274" s="12"/>
      <c r="R2274" s="13"/>
    </row>
    <row r="2275" spans="1:18" ht="15.75" customHeight="1" x14ac:dyDescent="0.35">
      <c r="A2275" s="1"/>
      <c r="B2275" s="6" t="s">
        <v>14</v>
      </c>
      <c r="C2275" s="6">
        <v>1185732</v>
      </c>
      <c r="D2275" s="7">
        <v>44382</v>
      </c>
      <c r="E2275" s="6" t="s">
        <v>46</v>
      </c>
      <c r="F2275" s="6" t="s">
        <v>86</v>
      </c>
      <c r="G2275" s="6" t="s">
        <v>87</v>
      </c>
      <c r="H2275" s="6" t="s">
        <v>18</v>
      </c>
      <c r="I2275" s="8">
        <v>0.60000000000000009</v>
      </c>
      <c r="J2275" s="9">
        <v>9000</v>
      </c>
      <c r="K2275" s="10">
        <f t="shared" si="16"/>
        <v>5400.0000000000009</v>
      </c>
      <c r="L2275" s="10">
        <f t="shared" si="17"/>
        <v>1890.0000000000002</v>
      </c>
      <c r="M2275" s="11">
        <v>0.35</v>
      </c>
      <c r="O2275" s="16"/>
      <c r="P2275" s="14"/>
      <c r="Q2275" s="12"/>
      <c r="R2275" s="13"/>
    </row>
    <row r="2276" spans="1:18" ht="15.75" customHeight="1" x14ac:dyDescent="0.35">
      <c r="A2276" s="1"/>
      <c r="B2276" s="6" t="s">
        <v>14</v>
      </c>
      <c r="C2276" s="6">
        <v>1185732</v>
      </c>
      <c r="D2276" s="7">
        <v>44382</v>
      </c>
      <c r="E2276" s="6" t="s">
        <v>46</v>
      </c>
      <c r="F2276" s="6" t="s">
        <v>86</v>
      </c>
      <c r="G2276" s="6" t="s">
        <v>87</v>
      </c>
      <c r="H2276" s="6" t="s">
        <v>19</v>
      </c>
      <c r="I2276" s="8">
        <v>0.55000000000000004</v>
      </c>
      <c r="J2276" s="9">
        <v>8250</v>
      </c>
      <c r="K2276" s="10">
        <f t="shared" si="16"/>
        <v>4537.5</v>
      </c>
      <c r="L2276" s="10">
        <f t="shared" si="17"/>
        <v>1134.375</v>
      </c>
      <c r="M2276" s="11">
        <v>0.25</v>
      </c>
      <c r="O2276" s="16"/>
      <c r="P2276" s="14"/>
      <c r="Q2276" s="12"/>
      <c r="R2276" s="13"/>
    </row>
    <row r="2277" spans="1:18" ht="15.75" customHeight="1" x14ac:dyDescent="0.35">
      <c r="A2277" s="1"/>
      <c r="B2277" s="6" t="s">
        <v>14</v>
      </c>
      <c r="C2277" s="6">
        <v>1185732</v>
      </c>
      <c r="D2277" s="7">
        <v>44382</v>
      </c>
      <c r="E2277" s="6" t="s">
        <v>46</v>
      </c>
      <c r="F2277" s="6" t="s">
        <v>86</v>
      </c>
      <c r="G2277" s="6" t="s">
        <v>87</v>
      </c>
      <c r="H2277" s="6" t="s">
        <v>20</v>
      </c>
      <c r="I2277" s="8">
        <v>0.55000000000000004</v>
      </c>
      <c r="J2277" s="9">
        <v>7750</v>
      </c>
      <c r="K2277" s="10">
        <f t="shared" si="16"/>
        <v>4262.5</v>
      </c>
      <c r="L2277" s="10">
        <f t="shared" si="17"/>
        <v>1278.75</v>
      </c>
      <c r="M2277" s="11">
        <v>0.3</v>
      </c>
      <c r="O2277" s="16"/>
      <c r="P2277" s="14"/>
      <c r="Q2277" s="12"/>
      <c r="R2277" s="13"/>
    </row>
    <row r="2278" spans="1:18" ht="15.75" customHeight="1" x14ac:dyDescent="0.35">
      <c r="A2278" s="1"/>
      <c r="B2278" s="6" t="s">
        <v>14</v>
      </c>
      <c r="C2278" s="6">
        <v>1185732</v>
      </c>
      <c r="D2278" s="7">
        <v>44382</v>
      </c>
      <c r="E2278" s="6" t="s">
        <v>46</v>
      </c>
      <c r="F2278" s="6" t="s">
        <v>86</v>
      </c>
      <c r="G2278" s="6" t="s">
        <v>87</v>
      </c>
      <c r="H2278" s="6" t="s">
        <v>21</v>
      </c>
      <c r="I2278" s="8">
        <v>0.65</v>
      </c>
      <c r="J2278" s="9">
        <v>8000</v>
      </c>
      <c r="K2278" s="10">
        <f t="shared" si="16"/>
        <v>5200</v>
      </c>
      <c r="L2278" s="10">
        <f t="shared" si="17"/>
        <v>1819.9999999999998</v>
      </c>
      <c r="M2278" s="11">
        <v>0.35</v>
      </c>
      <c r="O2278" s="16"/>
      <c r="P2278" s="14"/>
      <c r="Q2278" s="12"/>
      <c r="R2278" s="13"/>
    </row>
    <row r="2279" spans="1:18" ht="15.75" customHeight="1" x14ac:dyDescent="0.35">
      <c r="A2279" s="1"/>
      <c r="B2279" s="6" t="s">
        <v>14</v>
      </c>
      <c r="C2279" s="6">
        <v>1185732</v>
      </c>
      <c r="D2279" s="7">
        <v>44382</v>
      </c>
      <c r="E2279" s="6" t="s">
        <v>46</v>
      </c>
      <c r="F2279" s="6" t="s">
        <v>86</v>
      </c>
      <c r="G2279" s="6" t="s">
        <v>87</v>
      </c>
      <c r="H2279" s="6" t="s">
        <v>22</v>
      </c>
      <c r="I2279" s="8">
        <v>0.70000000000000007</v>
      </c>
      <c r="J2279" s="9">
        <v>9750</v>
      </c>
      <c r="K2279" s="10">
        <f t="shared" si="16"/>
        <v>6825.0000000000009</v>
      </c>
      <c r="L2279" s="10">
        <f t="shared" si="17"/>
        <v>3412.5000000000005</v>
      </c>
      <c r="M2279" s="11">
        <v>0.5</v>
      </c>
      <c r="O2279" s="16"/>
      <c r="P2279" s="14"/>
      <c r="Q2279" s="12"/>
      <c r="R2279" s="13"/>
    </row>
    <row r="2280" spans="1:18" ht="15.75" customHeight="1" x14ac:dyDescent="0.35">
      <c r="A2280" s="1"/>
      <c r="B2280" s="6" t="s">
        <v>14</v>
      </c>
      <c r="C2280" s="6">
        <v>1185732</v>
      </c>
      <c r="D2280" s="7">
        <v>44414</v>
      </c>
      <c r="E2280" s="6" t="s">
        <v>46</v>
      </c>
      <c r="F2280" s="6" t="s">
        <v>86</v>
      </c>
      <c r="G2280" s="6" t="s">
        <v>87</v>
      </c>
      <c r="H2280" s="6" t="s">
        <v>17</v>
      </c>
      <c r="I2280" s="8">
        <v>0.65</v>
      </c>
      <c r="J2280" s="9">
        <v>11250</v>
      </c>
      <c r="K2280" s="10">
        <f t="shared" si="16"/>
        <v>7312.5</v>
      </c>
      <c r="L2280" s="10">
        <f t="shared" si="17"/>
        <v>3290.625</v>
      </c>
      <c r="M2280" s="11">
        <v>0.45</v>
      </c>
      <c r="O2280" s="16"/>
      <c r="P2280" s="14"/>
      <c r="Q2280" s="12"/>
      <c r="R2280" s="13"/>
    </row>
    <row r="2281" spans="1:18" ht="15.75" customHeight="1" x14ac:dyDescent="0.35">
      <c r="A2281" s="1"/>
      <c r="B2281" s="6" t="s">
        <v>14</v>
      </c>
      <c r="C2281" s="6">
        <v>1185732</v>
      </c>
      <c r="D2281" s="7">
        <v>44414</v>
      </c>
      <c r="E2281" s="6" t="s">
        <v>46</v>
      </c>
      <c r="F2281" s="6" t="s">
        <v>86</v>
      </c>
      <c r="G2281" s="6" t="s">
        <v>87</v>
      </c>
      <c r="H2281" s="6" t="s">
        <v>18</v>
      </c>
      <c r="I2281" s="8">
        <v>0.60000000000000009</v>
      </c>
      <c r="J2281" s="9">
        <v>9000</v>
      </c>
      <c r="K2281" s="10">
        <f t="shared" si="16"/>
        <v>5400.0000000000009</v>
      </c>
      <c r="L2281" s="10">
        <f t="shared" si="17"/>
        <v>1890.0000000000002</v>
      </c>
      <c r="M2281" s="11">
        <v>0.35</v>
      </c>
      <c r="O2281" s="16"/>
      <c r="P2281" s="14"/>
      <c r="Q2281" s="12"/>
      <c r="R2281" s="13"/>
    </row>
    <row r="2282" spans="1:18" ht="15.75" customHeight="1" x14ac:dyDescent="0.35">
      <c r="A2282" s="1"/>
      <c r="B2282" s="6" t="s">
        <v>14</v>
      </c>
      <c r="C2282" s="6">
        <v>1185732</v>
      </c>
      <c r="D2282" s="7">
        <v>44414</v>
      </c>
      <c r="E2282" s="6" t="s">
        <v>46</v>
      </c>
      <c r="F2282" s="6" t="s">
        <v>86</v>
      </c>
      <c r="G2282" s="6" t="s">
        <v>87</v>
      </c>
      <c r="H2282" s="6" t="s">
        <v>19</v>
      </c>
      <c r="I2282" s="8">
        <v>0.55000000000000004</v>
      </c>
      <c r="J2282" s="9">
        <v>8250</v>
      </c>
      <c r="K2282" s="10">
        <f t="shared" si="16"/>
        <v>4537.5</v>
      </c>
      <c r="L2282" s="10">
        <f t="shared" si="17"/>
        <v>1134.375</v>
      </c>
      <c r="M2282" s="11">
        <v>0.25</v>
      </c>
      <c r="O2282" s="16"/>
      <c r="P2282" s="14"/>
      <c r="Q2282" s="12"/>
      <c r="R2282" s="13"/>
    </row>
    <row r="2283" spans="1:18" ht="15.75" customHeight="1" x14ac:dyDescent="0.35">
      <c r="A2283" s="1"/>
      <c r="B2283" s="6" t="s">
        <v>14</v>
      </c>
      <c r="C2283" s="6">
        <v>1185732</v>
      </c>
      <c r="D2283" s="7">
        <v>44414</v>
      </c>
      <c r="E2283" s="6" t="s">
        <v>46</v>
      </c>
      <c r="F2283" s="6" t="s">
        <v>86</v>
      </c>
      <c r="G2283" s="6" t="s">
        <v>87</v>
      </c>
      <c r="H2283" s="6" t="s">
        <v>20</v>
      </c>
      <c r="I2283" s="8">
        <v>0.45</v>
      </c>
      <c r="J2283" s="9">
        <v>7750</v>
      </c>
      <c r="K2283" s="10">
        <f t="shared" si="16"/>
        <v>3487.5</v>
      </c>
      <c r="L2283" s="10">
        <f t="shared" si="17"/>
        <v>1046.25</v>
      </c>
      <c r="M2283" s="11">
        <v>0.3</v>
      </c>
      <c r="O2283" s="16"/>
      <c r="P2283" s="14"/>
      <c r="Q2283" s="12"/>
      <c r="R2283" s="13"/>
    </row>
    <row r="2284" spans="1:18" ht="15.75" customHeight="1" x14ac:dyDescent="0.35">
      <c r="A2284" s="1"/>
      <c r="B2284" s="6" t="s">
        <v>14</v>
      </c>
      <c r="C2284" s="6">
        <v>1185732</v>
      </c>
      <c r="D2284" s="7">
        <v>44414</v>
      </c>
      <c r="E2284" s="6" t="s">
        <v>46</v>
      </c>
      <c r="F2284" s="6" t="s">
        <v>86</v>
      </c>
      <c r="G2284" s="6" t="s">
        <v>87</v>
      </c>
      <c r="H2284" s="6" t="s">
        <v>21</v>
      </c>
      <c r="I2284" s="8">
        <v>0.55000000000000004</v>
      </c>
      <c r="J2284" s="9">
        <v>7500</v>
      </c>
      <c r="K2284" s="10">
        <f t="shared" si="16"/>
        <v>4125</v>
      </c>
      <c r="L2284" s="10">
        <f t="shared" si="17"/>
        <v>1443.75</v>
      </c>
      <c r="M2284" s="11">
        <v>0.35</v>
      </c>
      <c r="O2284" s="16"/>
      <c r="P2284" s="14"/>
      <c r="Q2284" s="12"/>
      <c r="R2284" s="13"/>
    </row>
    <row r="2285" spans="1:18" ht="15.75" customHeight="1" x14ac:dyDescent="0.35">
      <c r="A2285" s="1"/>
      <c r="B2285" s="6" t="s">
        <v>14</v>
      </c>
      <c r="C2285" s="6">
        <v>1185732</v>
      </c>
      <c r="D2285" s="7">
        <v>44414</v>
      </c>
      <c r="E2285" s="6" t="s">
        <v>46</v>
      </c>
      <c r="F2285" s="6" t="s">
        <v>86</v>
      </c>
      <c r="G2285" s="6" t="s">
        <v>87</v>
      </c>
      <c r="H2285" s="6" t="s">
        <v>22</v>
      </c>
      <c r="I2285" s="8">
        <v>0.60000000000000009</v>
      </c>
      <c r="J2285" s="9">
        <v>9250</v>
      </c>
      <c r="K2285" s="10">
        <f t="shared" si="16"/>
        <v>5550.0000000000009</v>
      </c>
      <c r="L2285" s="10">
        <f t="shared" si="17"/>
        <v>2775.0000000000005</v>
      </c>
      <c r="M2285" s="11">
        <v>0.5</v>
      </c>
      <c r="O2285" s="16"/>
      <c r="P2285" s="14"/>
      <c r="Q2285" s="12"/>
      <c r="R2285" s="13"/>
    </row>
    <row r="2286" spans="1:18" ht="15.75" customHeight="1" x14ac:dyDescent="0.35">
      <c r="A2286" s="1"/>
      <c r="B2286" s="6" t="s">
        <v>14</v>
      </c>
      <c r="C2286" s="6">
        <v>1185732</v>
      </c>
      <c r="D2286" s="7">
        <v>44444</v>
      </c>
      <c r="E2286" s="6" t="s">
        <v>46</v>
      </c>
      <c r="F2286" s="6" t="s">
        <v>86</v>
      </c>
      <c r="G2286" s="6" t="s">
        <v>87</v>
      </c>
      <c r="H2286" s="6" t="s">
        <v>17</v>
      </c>
      <c r="I2286" s="8">
        <v>0.55000000000000004</v>
      </c>
      <c r="J2286" s="9">
        <v>10250</v>
      </c>
      <c r="K2286" s="10">
        <f t="shared" si="16"/>
        <v>5637.5000000000009</v>
      </c>
      <c r="L2286" s="10">
        <f t="shared" si="17"/>
        <v>2536.8750000000005</v>
      </c>
      <c r="M2286" s="11">
        <v>0.45</v>
      </c>
      <c r="O2286" s="16"/>
      <c r="P2286" s="14"/>
      <c r="Q2286" s="12"/>
      <c r="R2286" s="13"/>
    </row>
    <row r="2287" spans="1:18" ht="15.75" customHeight="1" x14ac:dyDescent="0.35">
      <c r="A2287" s="1"/>
      <c r="B2287" s="6" t="s">
        <v>14</v>
      </c>
      <c r="C2287" s="6">
        <v>1185732</v>
      </c>
      <c r="D2287" s="7">
        <v>44444</v>
      </c>
      <c r="E2287" s="6" t="s">
        <v>46</v>
      </c>
      <c r="F2287" s="6" t="s">
        <v>86</v>
      </c>
      <c r="G2287" s="6" t="s">
        <v>87</v>
      </c>
      <c r="H2287" s="6" t="s">
        <v>18</v>
      </c>
      <c r="I2287" s="8">
        <v>0.50000000000000011</v>
      </c>
      <c r="J2287" s="9">
        <v>8250</v>
      </c>
      <c r="K2287" s="10">
        <f t="shared" si="16"/>
        <v>4125.0000000000009</v>
      </c>
      <c r="L2287" s="10">
        <f t="shared" si="17"/>
        <v>1443.7500000000002</v>
      </c>
      <c r="M2287" s="11">
        <v>0.35</v>
      </c>
      <c r="O2287" s="16"/>
      <c r="P2287" s="14"/>
      <c r="Q2287" s="12"/>
      <c r="R2287" s="13"/>
    </row>
    <row r="2288" spans="1:18" ht="15.75" customHeight="1" x14ac:dyDescent="0.35">
      <c r="A2288" s="1"/>
      <c r="B2288" s="6" t="s">
        <v>14</v>
      </c>
      <c r="C2288" s="6">
        <v>1185732</v>
      </c>
      <c r="D2288" s="7">
        <v>44444</v>
      </c>
      <c r="E2288" s="6" t="s">
        <v>46</v>
      </c>
      <c r="F2288" s="6" t="s">
        <v>86</v>
      </c>
      <c r="G2288" s="6" t="s">
        <v>87</v>
      </c>
      <c r="H2288" s="6" t="s">
        <v>19</v>
      </c>
      <c r="I2288" s="8">
        <v>0.4</v>
      </c>
      <c r="J2288" s="9">
        <v>7250</v>
      </c>
      <c r="K2288" s="10">
        <f t="shared" si="16"/>
        <v>2900</v>
      </c>
      <c r="L2288" s="10">
        <f t="shared" si="17"/>
        <v>725</v>
      </c>
      <c r="M2288" s="11">
        <v>0.25</v>
      </c>
      <c r="O2288" s="16"/>
      <c r="P2288" s="14"/>
      <c r="Q2288" s="12"/>
      <c r="R2288" s="13"/>
    </row>
    <row r="2289" spans="1:18" ht="15.75" customHeight="1" x14ac:dyDescent="0.35">
      <c r="A2289" s="1"/>
      <c r="B2289" s="6" t="s">
        <v>14</v>
      </c>
      <c r="C2289" s="6">
        <v>1185732</v>
      </c>
      <c r="D2289" s="7">
        <v>44444</v>
      </c>
      <c r="E2289" s="6" t="s">
        <v>46</v>
      </c>
      <c r="F2289" s="6" t="s">
        <v>86</v>
      </c>
      <c r="G2289" s="6" t="s">
        <v>87</v>
      </c>
      <c r="H2289" s="6" t="s">
        <v>20</v>
      </c>
      <c r="I2289" s="8">
        <v>0.4</v>
      </c>
      <c r="J2289" s="9">
        <v>7000</v>
      </c>
      <c r="K2289" s="10">
        <f t="shared" si="16"/>
        <v>2800</v>
      </c>
      <c r="L2289" s="10">
        <f t="shared" si="17"/>
        <v>840</v>
      </c>
      <c r="M2289" s="11">
        <v>0.3</v>
      </c>
      <c r="O2289" s="16"/>
      <c r="P2289" s="14"/>
      <c r="Q2289" s="12"/>
      <c r="R2289" s="13"/>
    </row>
    <row r="2290" spans="1:18" ht="15.75" customHeight="1" x14ac:dyDescent="0.35">
      <c r="A2290" s="1"/>
      <c r="B2290" s="6" t="s">
        <v>14</v>
      </c>
      <c r="C2290" s="6">
        <v>1185732</v>
      </c>
      <c r="D2290" s="7">
        <v>44444</v>
      </c>
      <c r="E2290" s="6" t="s">
        <v>46</v>
      </c>
      <c r="F2290" s="6" t="s">
        <v>86</v>
      </c>
      <c r="G2290" s="6" t="s">
        <v>87</v>
      </c>
      <c r="H2290" s="6" t="s">
        <v>21</v>
      </c>
      <c r="I2290" s="8">
        <v>0.5</v>
      </c>
      <c r="J2290" s="9">
        <v>7000</v>
      </c>
      <c r="K2290" s="10">
        <f t="shared" si="16"/>
        <v>3500</v>
      </c>
      <c r="L2290" s="10">
        <f t="shared" si="17"/>
        <v>1225</v>
      </c>
      <c r="M2290" s="11">
        <v>0.35</v>
      </c>
      <c r="O2290" s="16"/>
      <c r="P2290" s="14"/>
      <c r="Q2290" s="12"/>
      <c r="R2290" s="13"/>
    </row>
    <row r="2291" spans="1:18" ht="15.75" customHeight="1" x14ac:dyDescent="0.35">
      <c r="A2291" s="1"/>
      <c r="B2291" s="6" t="s">
        <v>14</v>
      </c>
      <c r="C2291" s="6">
        <v>1185732</v>
      </c>
      <c r="D2291" s="7">
        <v>44444</v>
      </c>
      <c r="E2291" s="6" t="s">
        <v>46</v>
      </c>
      <c r="F2291" s="6" t="s">
        <v>86</v>
      </c>
      <c r="G2291" s="6" t="s">
        <v>87</v>
      </c>
      <c r="H2291" s="6" t="s">
        <v>22</v>
      </c>
      <c r="I2291" s="8">
        <v>0.55000000000000004</v>
      </c>
      <c r="J2291" s="9">
        <v>8000</v>
      </c>
      <c r="K2291" s="10">
        <f t="shared" si="16"/>
        <v>4400</v>
      </c>
      <c r="L2291" s="10">
        <f t="shared" si="17"/>
        <v>2200</v>
      </c>
      <c r="M2291" s="11">
        <v>0.5</v>
      </c>
      <c r="O2291" s="16"/>
      <c r="P2291" s="14"/>
      <c r="Q2291" s="12"/>
      <c r="R2291" s="13"/>
    </row>
    <row r="2292" spans="1:18" ht="15.75" customHeight="1" x14ac:dyDescent="0.35">
      <c r="A2292" s="1"/>
      <c r="B2292" s="6" t="s">
        <v>14</v>
      </c>
      <c r="C2292" s="6">
        <v>1185732</v>
      </c>
      <c r="D2292" s="7">
        <v>44476</v>
      </c>
      <c r="E2292" s="6" t="s">
        <v>46</v>
      </c>
      <c r="F2292" s="6" t="s">
        <v>86</v>
      </c>
      <c r="G2292" s="6" t="s">
        <v>87</v>
      </c>
      <c r="H2292" s="6" t="s">
        <v>17</v>
      </c>
      <c r="I2292" s="8">
        <v>0.55000000000000004</v>
      </c>
      <c r="J2292" s="9">
        <v>9750</v>
      </c>
      <c r="K2292" s="10">
        <f t="shared" si="16"/>
        <v>5362.5</v>
      </c>
      <c r="L2292" s="10">
        <f t="shared" si="17"/>
        <v>2413.125</v>
      </c>
      <c r="M2292" s="11">
        <v>0.45</v>
      </c>
      <c r="O2292" s="16"/>
      <c r="P2292" s="14"/>
      <c r="Q2292" s="12"/>
      <c r="R2292" s="13"/>
    </row>
    <row r="2293" spans="1:18" ht="15.75" customHeight="1" x14ac:dyDescent="0.35">
      <c r="A2293" s="1"/>
      <c r="B2293" s="6" t="s">
        <v>14</v>
      </c>
      <c r="C2293" s="6">
        <v>1185732</v>
      </c>
      <c r="D2293" s="7">
        <v>44476</v>
      </c>
      <c r="E2293" s="6" t="s">
        <v>46</v>
      </c>
      <c r="F2293" s="6" t="s">
        <v>86</v>
      </c>
      <c r="G2293" s="6" t="s">
        <v>87</v>
      </c>
      <c r="H2293" s="6" t="s">
        <v>18</v>
      </c>
      <c r="I2293" s="8">
        <v>0.45000000000000012</v>
      </c>
      <c r="J2293" s="9">
        <v>8000</v>
      </c>
      <c r="K2293" s="10">
        <f t="shared" si="16"/>
        <v>3600.0000000000009</v>
      </c>
      <c r="L2293" s="10">
        <f t="shared" si="17"/>
        <v>1260.0000000000002</v>
      </c>
      <c r="M2293" s="11">
        <v>0.35</v>
      </c>
      <c r="O2293" s="16"/>
      <c r="P2293" s="14"/>
      <c r="Q2293" s="12"/>
      <c r="R2293" s="13"/>
    </row>
    <row r="2294" spans="1:18" ht="15.75" customHeight="1" x14ac:dyDescent="0.35">
      <c r="A2294" s="1"/>
      <c r="B2294" s="6" t="s">
        <v>14</v>
      </c>
      <c r="C2294" s="6">
        <v>1185732</v>
      </c>
      <c r="D2294" s="7">
        <v>44476</v>
      </c>
      <c r="E2294" s="6" t="s">
        <v>46</v>
      </c>
      <c r="F2294" s="6" t="s">
        <v>86</v>
      </c>
      <c r="G2294" s="6" t="s">
        <v>87</v>
      </c>
      <c r="H2294" s="6" t="s">
        <v>19</v>
      </c>
      <c r="I2294" s="8">
        <v>0.45000000000000012</v>
      </c>
      <c r="J2294" s="9">
        <v>6750</v>
      </c>
      <c r="K2294" s="10">
        <f t="shared" si="16"/>
        <v>3037.5000000000009</v>
      </c>
      <c r="L2294" s="10">
        <f t="shared" si="17"/>
        <v>759.37500000000023</v>
      </c>
      <c r="M2294" s="11">
        <v>0.25</v>
      </c>
      <c r="O2294" s="16"/>
      <c r="P2294" s="14"/>
      <c r="Q2294" s="12"/>
      <c r="R2294" s="13"/>
    </row>
    <row r="2295" spans="1:18" ht="15.75" customHeight="1" x14ac:dyDescent="0.35">
      <c r="A2295" s="1"/>
      <c r="B2295" s="6" t="s">
        <v>14</v>
      </c>
      <c r="C2295" s="6">
        <v>1185732</v>
      </c>
      <c r="D2295" s="7">
        <v>44476</v>
      </c>
      <c r="E2295" s="6" t="s">
        <v>46</v>
      </c>
      <c r="F2295" s="6" t="s">
        <v>86</v>
      </c>
      <c r="G2295" s="6" t="s">
        <v>87</v>
      </c>
      <c r="H2295" s="6" t="s">
        <v>20</v>
      </c>
      <c r="I2295" s="8">
        <v>0.45000000000000012</v>
      </c>
      <c r="J2295" s="9">
        <v>6500</v>
      </c>
      <c r="K2295" s="10">
        <f t="shared" si="16"/>
        <v>2925.0000000000009</v>
      </c>
      <c r="L2295" s="10">
        <f t="shared" si="17"/>
        <v>877.50000000000023</v>
      </c>
      <c r="M2295" s="11">
        <v>0.3</v>
      </c>
      <c r="O2295" s="16"/>
      <c r="P2295" s="14"/>
      <c r="Q2295" s="12"/>
      <c r="R2295" s="13"/>
    </row>
    <row r="2296" spans="1:18" ht="15.75" customHeight="1" x14ac:dyDescent="0.35">
      <c r="A2296" s="1"/>
      <c r="B2296" s="6" t="s">
        <v>14</v>
      </c>
      <c r="C2296" s="6">
        <v>1185732</v>
      </c>
      <c r="D2296" s="7">
        <v>44476</v>
      </c>
      <c r="E2296" s="6" t="s">
        <v>46</v>
      </c>
      <c r="F2296" s="6" t="s">
        <v>86</v>
      </c>
      <c r="G2296" s="6" t="s">
        <v>87</v>
      </c>
      <c r="H2296" s="6" t="s">
        <v>21</v>
      </c>
      <c r="I2296" s="8">
        <v>0.55000000000000004</v>
      </c>
      <c r="J2296" s="9">
        <v>6500</v>
      </c>
      <c r="K2296" s="10">
        <f t="shared" si="16"/>
        <v>3575.0000000000005</v>
      </c>
      <c r="L2296" s="10">
        <f t="shared" si="17"/>
        <v>1251.25</v>
      </c>
      <c r="M2296" s="11">
        <v>0.35</v>
      </c>
      <c r="O2296" s="16"/>
      <c r="P2296" s="14"/>
      <c r="Q2296" s="12"/>
      <c r="R2296" s="13"/>
    </row>
    <row r="2297" spans="1:18" ht="15.75" customHeight="1" x14ac:dyDescent="0.35">
      <c r="A2297" s="1"/>
      <c r="B2297" s="6" t="s">
        <v>14</v>
      </c>
      <c r="C2297" s="6">
        <v>1185732</v>
      </c>
      <c r="D2297" s="7">
        <v>44476</v>
      </c>
      <c r="E2297" s="6" t="s">
        <v>46</v>
      </c>
      <c r="F2297" s="6" t="s">
        <v>86</v>
      </c>
      <c r="G2297" s="6" t="s">
        <v>87</v>
      </c>
      <c r="H2297" s="6" t="s">
        <v>22</v>
      </c>
      <c r="I2297" s="8">
        <v>0.6</v>
      </c>
      <c r="J2297" s="9">
        <v>7750</v>
      </c>
      <c r="K2297" s="10">
        <f t="shared" si="16"/>
        <v>4650</v>
      </c>
      <c r="L2297" s="10">
        <f t="shared" si="17"/>
        <v>2325</v>
      </c>
      <c r="M2297" s="11">
        <v>0.5</v>
      </c>
      <c r="O2297" s="16"/>
      <c r="P2297" s="14"/>
      <c r="Q2297" s="12"/>
      <c r="R2297" s="13"/>
    </row>
    <row r="2298" spans="1:18" ht="15.75" customHeight="1" x14ac:dyDescent="0.35">
      <c r="A2298" s="1"/>
      <c r="B2298" s="6" t="s">
        <v>14</v>
      </c>
      <c r="C2298" s="6">
        <v>1185732</v>
      </c>
      <c r="D2298" s="7">
        <v>44506</v>
      </c>
      <c r="E2298" s="6" t="s">
        <v>46</v>
      </c>
      <c r="F2298" s="6" t="s">
        <v>86</v>
      </c>
      <c r="G2298" s="6" t="s">
        <v>87</v>
      </c>
      <c r="H2298" s="6" t="s">
        <v>17</v>
      </c>
      <c r="I2298" s="8">
        <v>0.55000000000000004</v>
      </c>
      <c r="J2298" s="9">
        <v>9250</v>
      </c>
      <c r="K2298" s="10">
        <f t="shared" si="16"/>
        <v>5087.5</v>
      </c>
      <c r="L2298" s="10">
        <f t="shared" si="17"/>
        <v>2289.375</v>
      </c>
      <c r="M2298" s="11">
        <v>0.45</v>
      </c>
      <c r="O2298" s="16"/>
      <c r="P2298" s="14"/>
      <c r="Q2298" s="12"/>
      <c r="R2298" s="13"/>
    </row>
    <row r="2299" spans="1:18" ht="15.75" customHeight="1" x14ac:dyDescent="0.35">
      <c r="A2299" s="1"/>
      <c r="B2299" s="6" t="s">
        <v>14</v>
      </c>
      <c r="C2299" s="6">
        <v>1185732</v>
      </c>
      <c r="D2299" s="7">
        <v>44506</v>
      </c>
      <c r="E2299" s="6" t="s">
        <v>46</v>
      </c>
      <c r="F2299" s="6" t="s">
        <v>86</v>
      </c>
      <c r="G2299" s="6" t="s">
        <v>87</v>
      </c>
      <c r="H2299" s="6" t="s">
        <v>18</v>
      </c>
      <c r="I2299" s="8">
        <v>0.45000000000000012</v>
      </c>
      <c r="J2299" s="9">
        <v>7500</v>
      </c>
      <c r="K2299" s="10">
        <f t="shared" si="16"/>
        <v>3375.0000000000009</v>
      </c>
      <c r="L2299" s="10">
        <f t="shared" si="17"/>
        <v>1181.2500000000002</v>
      </c>
      <c r="M2299" s="11">
        <v>0.35</v>
      </c>
      <c r="O2299" s="16"/>
      <c r="P2299" s="14"/>
      <c r="Q2299" s="12"/>
      <c r="R2299" s="13"/>
    </row>
    <row r="2300" spans="1:18" ht="15.75" customHeight="1" x14ac:dyDescent="0.35">
      <c r="A2300" s="1"/>
      <c r="B2300" s="6" t="s">
        <v>14</v>
      </c>
      <c r="C2300" s="6">
        <v>1185732</v>
      </c>
      <c r="D2300" s="7">
        <v>44506</v>
      </c>
      <c r="E2300" s="6" t="s">
        <v>46</v>
      </c>
      <c r="F2300" s="6" t="s">
        <v>86</v>
      </c>
      <c r="G2300" s="6" t="s">
        <v>87</v>
      </c>
      <c r="H2300" s="6" t="s">
        <v>19</v>
      </c>
      <c r="I2300" s="8">
        <v>0.45000000000000012</v>
      </c>
      <c r="J2300" s="9">
        <v>6950</v>
      </c>
      <c r="K2300" s="10">
        <f t="shared" si="16"/>
        <v>3127.5000000000009</v>
      </c>
      <c r="L2300" s="10">
        <f t="shared" si="17"/>
        <v>781.87500000000023</v>
      </c>
      <c r="M2300" s="11">
        <v>0.25</v>
      </c>
      <c r="O2300" s="16"/>
      <c r="P2300" s="14"/>
      <c r="Q2300" s="12"/>
      <c r="R2300" s="13"/>
    </row>
    <row r="2301" spans="1:18" ht="15.75" customHeight="1" x14ac:dyDescent="0.35">
      <c r="A2301" s="1"/>
      <c r="B2301" s="6" t="s">
        <v>14</v>
      </c>
      <c r="C2301" s="6">
        <v>1185732</v>
      </c>
      <c r="D2301" s="7">
        <v>44506</v>
      </c>
      <c r="E2301" s="6" t="s">
        <v>46</v>
      </c>
      <c r="F2301" s="6" t="s">
        <v>86</v>
      </c>
      <c r="G2301" s="6" t="s">
        <v>87</v>
      </c>
      <c r="H2301" s="6" t="s">
        <v>20</v>
      </c>
      <c r="I2301" s="8">
        <v>0.55000000000000016</v>
      </c>
      <c r="J2301" s="9">
        <v>7500</v>
      </c>
      <c r="K2301" s="10">
        <f t="shared" ref="K2301:K2555" si="18">I2301*J2301</f>
        <v>4125.0000000000009</v>
      </c>
      <c r="L2301" s="10">
        <f t="shared" ref="L2301:L2555" si="19">K2301*M2301</f>
        <v>1237.5000000000002</v>
      </c>
      <c r="M2301" s="11">
        <v>0.3</v>
      </c>
      <c r="O2301" s="16"/>
      <c r="P2301" s="14"/>
      <c r="Q2301" s="12"/>
      <c r="R2301" s="13"/>
    </row>
    <row r="2302" spans="1:18" ht="15.75" customHeight="1" x14ac:dyDescent="0.35">
      <c r="A2302" s="1"/>
      <c r="B2302" s="6" t="s">
        <v>14</v>
      </c>
      <c r="C2302" s="6">
        <v>1185732</v>
      </c>
      <c r="D2302" s="7">
        <v>44506</v>
      </c>
      <c r="E2302" s="6" t="s">
        <v>46</v>
      </c>
      <c r="F2302" s="6" t="s">
        <v>86</v>
      </c>
      <c r="G2302" s="6" t="s">
        <v>87</v>
      </c>
      <c r="H2302" s="6" t="s">
        <v>21</v>
      </c>
      <c r="I2302" s="8">
        <v>0.70000000000000007</v>
      </c>
      <c r="J2302" s="9">
        <v>7250</v>
      </c>
      <c r="K2302" s="10">
        <f t="shared" si="18"/>
        <v>5075.0000000000009</v>
      </c>
      <c r="L2302" s="10">
        <f t="shared" si="19"/>
        <v>1776.2500000000002</v>
      </c>
      <c r="M2302" s="11">
        <v>0.35</v>
      </c>
      <c r="O2302" s="16"/>
      <c r="P2302" s="14"/>
      <c r="Q2302" s="12"/>
      <c r="R2302" s="13"/>
    </row>
    <row r="2303" spans="1:18" ht="15.75" customHeight="1" x14ac:dyDescent="0.35">
      <c r="A2303" s="1"/>
      <c r="B2303" s="6" t="s">
        <v>14</v>
      </c>
      <c r="C2303" s="6">
        <v>1185732</v>
      </c>
      <c r="D2303" s="7">
        <v>44506</v>
      </c>
      <c r="E2303" s="6" t="s">
        <v>46</v>
      </c>
      <c r="F2303" s="6" t="s">
        <v>86</v>
      </c>
      <c r="G2303" s="6" t="s">
        <v>87</v>
      </c>
      <c r="H2303" s="6" t="s">
        <v>22</v>
      </c>
      <c r="I2303" s="8">
        <v>0.75</v>
      </c>
      <c r="J2303" s="9">
        <v>8250</v>
      </c>
      <c r="K2303" s="10">
        <f t="shared" si="18"/>
        <v>6187.5</v>
      </c>
      <c r="L2303" s="10">
        <f t="shared" si="19"/>
        <v>3093.75</v>
      </c>
      <c r="M2303" s="11">
        <v>0.5</v>
      </c>
      <c r="O2303" s="16"/>
      <c r="P2303" s="14"/>
      <c r="Q2303" s="12"/>
      <c r="R2303" s="13"/>
    </row>
    <row r="2304" spans="1:18" ht="15.75" customHeight="1" x14ac:dyDescent="0.35">
      <c r="A2304" s="1"/>
      <c r="B2304" s="6" t="s">
        <v>14</v>
      </c>
      <c r="C2304" s="6">
        <v>1185732</v>
      </c>
      <c r="D2304" s="7">
        <v>44535</v>
      </c>
      <c r="E2304" s="6" t="s">
        <v>46</v>
      </c>
      <c r="F2304" s="6" t="s">
        <v>86</v>
      </c>
      <c r="G2304" s="6" t="s">
        <v>87</v>
      </c>
      <c r="H2304" s="6" t="s">
        <v>17</v>
      </c>
      <c r="I2304" s="8">
        <v>0.70000000000000007</v>
      </c>
      <c r="J2304" s="9">
        <v>10750</v>
      </c>
      <c r="K2304" s="10">
        <f t="shared" si="18"/>
        <v>7525.0000000000009</v>
      </c>
      <c r="L2304" s="10">
        <f t="shared" si="19"/>
        <v>3386.2500000000005</v>
      </c>
      <c r="M2304" s="11">
        <v>0.45</v>
      </c>
      <c r="O2304" s="16"/>
      <c r="P2304" s="14"/>
      <c r="Q2304" s="12"/>
      <c r="R2304" s="13"/>
    </row>
    <row r="2305" spans="1:18" ht="15.75" customHeight="1" x14ac:dyDescent="0.35">
      <c r="A2305" s="1"/>
      <c r="B2305" s="6" t="s">
        <v>14</v>
      </c>
      <c r="C2305" s="6">
        <v>1185732</v>
      </c>
      <c r="D2305" s="7">
        <v>44535</v>
      </c>
      <c r="E2305" s="6" t="s">
        <v>46</v>
      </c>
      <c r="F2305" s="6" t="s">
        <v>86</v>
      </c>
      <c r="G2305" s="6" t="s">
        <v>87</v>
      </c>
      <c r="H2305" s="6" t="s">
        <v>18</v>
      </c>
      <c r="I2305" s="8">
        <v>0.60000000000000009</v>
      </c>
      <c r="J2305" s="9">
        <v>8750</v>
      </c>
      <c r="K2305" s="10">
        <f t="shared" si="18"/>
        <v>5250.0000000000009</v>
      </c>
      <c r="L2305" s="10">
        <f t="shared" si="19"/>
        <v>1837.5000000000002</v>
      </c>
      <c r="M2305" s="11">
        <v>0.35</v>
      </c>
      <c r="O2305" s="16"/>
      <c r="P2305" s="14"/>
      <c r="Q2305" s="12"/>
      <c r="R2305" s="13"/>
    </row>
    <row r="2306" spans="1:18" ht="15.75" customHeight="1" x14ac:dyDescent="0.35">
      <c r="A2306" s="1"/>
      <c r="B2306" s="6" t="s">
        <v>14</v>
      </c>
      <c r="C2306" s="6">
        <v>1185732</v>
      </c>
      <c r="D2306" s="7">
        <v>44535</v>
      </c>
      <c r="E2306" s="6" t="s">
        <v>46</v>
      </c>
      <c r="F2306" s="6" t="s">
        <v>86</v>
      </c>
      <c r="G2306" s="6" t="s">
        <v>87</v>
      </c>
      <c r="H2306" s="6" t="s">
        <v>19</v>
      </c>
      <c r="I2306" s="8">
        <v>0.60000000000000009</v>
      </c>
      <c r="J2306" s="9">
        <v>8250</v>
      </c>
      <c r="K2306" s="10">
        <f t="shared" si="18"/>
        <v>4950.0000000000009</v>
      </c>
      <c r="L2306" s="10">
        <f t="shared" si="19"/>
        <v>1237.5000000000002</v>
      </c>
      <c r="M2306" s="11">
        <v>0.25</v>
      </c>
      <c r="O2306" s="16"/>
      <c r="P2306" s="14"/>
      <c r="Q2306" s="12"/>
      <c r="R2306" s="13"/>
    </row>
    <row r="2307" spans="1:18" ht="15.75" customHeight="1" x14ac:dyDescent="0.35">
      <c r="A2307" s="1"/>
      <c r="B2307" s="6" t="s">
        <v>14</v>
      </c>
      <c r="C2307" s="6">
        <v>1185732</v>
      </c>
      <c r="D2307" s="7">
        <v>44535</v>
      </c>
      <c r="E2307" s="6" t="s">
        <v>46</v>
      </c>
      <c r="F2307" s="6" t="s">
        <v>86</v>
      </c>
      <c r="G2307" s="6" t="s">
        <v>87</v>
      </c>
      <c r="H2307" s="6" t="s">
        <v>20</v>
      </c>
      <c r="I2307" s="8">
        <v>0.60000000000000009</v>
      </c>
      <c r="J2307" s="9">
        <v>7750</v>
      </c>
      <c r="K2307" s="10">
        <f t="shared" si="18"/>
        <v>4650.0000000000009</v>
      </c>
      <c r="L2307" s="10">
        <f t="shared" si="19"/>
        <v>1395.0000000000002</v>
      </c>
      <c r="M2307" s="11">
        <v>0.3</v>
      </c>
      <c r="O2307" s="16"/>
      <c r="P2307" s="14"/>
      <c r="Q2307" s="12"/>
      <c r="R2307" s="13"/>
    </row>
    <row r="2308" spans="1:18" ht="15.75" customHeight="1" x14ac:dyDescent="0.35">
      <c r="A2308" s="1"/>
      <c r="B2308" s="6" t="s">
        <v>14</v>
      </c>
      <c r="C2308" s="6">
        <v>1185732</v>
      </c>
      <c r="D2308" s="7">
        <v>44535</v>
      </c>
      <c r="E2308" s="6" t="s">
        <v>46</v>
      </c>
      <c r="F2308" s="6" t="s">
        <v>86</v>
      </c>
      <c r="G2308" s="6" t="s">
        <v>87</v>
      </c>
      <c r="H2308" s="6" t="s">
        <v>21</v>
      </c>
      <c r="I2308" s="8">
        <v>0.70000000000000007</v>
      </c>
      <c r="J2308" s="9">
        <v>7750</v>
      </c>
      <c r="K2308" s="10">
        <f t="shared" si="18"/>
        <v>5425.0000000000009</v>
      </c>
      <c r="L2308" s="10">
        <f t="shared" si="19"/>
        <v>1898.7500000000002</v>
      </c>
      <c r="M2308" s="11">
        <v>0.35</v>
      </c>
      <c r="O2308" s="16"/>
      <c r="P2308" s="14"/>
      <c r="Q2308" s="12"/>
      <c r="R2308" s="13"/>
    </row>
    <row r="2309" spans="1:18" ht="15.75" customHeight="1" x14ac:dyDescent="0.35">
      <c r="A2309" s="1"/>
      <c r="B2309" s="6" t="s">
        <v>14</v>
      </c>
      <c r="C2309" s="6">
        <v>1185732</v>
      </c>
      <c r="D2309" s="7">
        <v>44535</v>
      </c>
      <c r="E2309" s="6" t="s">
        <v>46</v>
      </c>
      <c r="F2309" s="6" t="s">
        <v>86</v>
      </c>
      <c r="G2309" s="6" t="s">
        <v>87</v>
      </c>
      <c r="H2309" s="6" t="s">
        <v>22</v>
      </c>
      <c r="I2309" s="8">
        <v>0.75</v>
      </c>
      <c r="J2309" s="9">
        <v>8750</v>
      </c>
      <c r="K2309" s="10">
        <f t="shared" si="18"/>
        <v>6562.5</v>
      </c>
      <c r="L2309" s="10">
        <f t="shared" si="19"/>
        <v>3281.25</v>
      </c>
      <c r="M2309" s="11">
        <v>0.5</v>
      </c>
      <c r="O2309" s="16"/>
      <c r="P2309" s="14"/>
      <c r="Q2309" s="12"/>
      <c r="R2309" s="13"/>
    </row>
    <row r="2310" spans="1:18" ht="15.75" customHeight="1" x14ac:dyDescent="0.35">
      <c r="A2310" s="1" t="s">
        <v>39</v>
      </c>
      <c r="B2310" s="6" t="s">
        <v>14</v>
      </c>
      <c r="C2310" s="6">
        <v>1185732</v>
      </c>
      <c r="D2310" s="7">
        <v>44202</v>
      </c>
      <c r="E2310" s="6" t="s">
        <v>46</v>
      </c>
      <c r="F2310" s="6" t="s">
        <v>88</v>
      </c>
      <c r="G2310" s="6" t="s">
        <v>89</v>
      </c>
      <c r="H2310" s="6" t="s">
        <v>17</v>
      </c>
      <c r="I2310" s="8">
        <v>0.35000000000000003</v>
      </c>
      <c r="J2310" s="9">
        <v>9250</v>
      </c>
      <c r="K2310" s="10">
        <f t="shared" si="18"/>
        <v>3237.5000000000005</v>
      </c>
      <c r="L2310" s="10">
        <f t="shared" si="19"/>
        <v>1295.0000000000002</v>
      </c>
      <c r="M2310" s="11">
        <v>0.4</v>
      </c>
      <c r="O2310" s="16"/>
      <c r="P2310" s="14"/>
      <c r="Q2310" s="12"/>
      <c r="R2310" s="13"/>
    </row>
    <row r="2311" spans="1:18" ht="15.75" customHeight="1" x14ac:dyDescent="0.35">
      <c r="A2311" s="1"/>
      <c r="B2311" s="6" t="s">
        <v>14</v>
      </c>
      <c r="C2311" s="6">
        <v>1185732</v>
      </c>
      <c r="D2311" s="7">
        <v>44202</v>
      </c>
      <c r="E2311" s="6" t="s">
        <v>46</v>
      </c>
      <c r="F2311" s="6" t="s">
        <v>88</v>
      </c>
      <c r="G2311" s="6" t="s">
        <v>89</v>
      </c>
      <c r="H2311" s="6" t="s">
        <v>18</v>
      </c>
      <c r="I2311" s="8">
        <v>0.35000000000000003</v>
      </c>
      <c r="J2311" s="9">
        <v>7250</v>
      </c>
      <c r="K2311" s="10">
        <f t="shared" si="18"/>
        <v>2537.5000000000005</v>
      </c>
      <c r="L2311" s="10">
        <f t="shared" si="19"/>
        <v>888.12500000000011</v>
      </c>
      <c r="M2311" s="11">
        <v>0.35</v>
      </c>
      <c r="O2311" s="16"/>
      <c r="P2311" s="14"/>
      <c r="Q2311" s="12"/>
      <c r="R2311" s="13"/>
    </row>
    <row r="2312" spans="1:18" ht="15.75" customHeight="1" x14ac:dyDescent="0.35">
      <c r="A2312" s="1"/>
      <c r="B2312" s="6" t="s">
        <v>14</v>
      </c>
      <c r="C2312" s="6">
        <v>1185732</v>
      </c>
      <c r="D2312" s="7">
        <v>44202</v>
      </c>
      <c r="E2312" s="6" t="s">
        <v>46</v>
      </c>
      <c r="F2312" s="6" t="s">
        <v>88</v>
      </c>
      <c r="G2312" s="6" t="s">
        <v>89</v>
      </c>
      <c r="H2312" s="6" t="s">
        <v>19</v>
      </c>
      <c r="I2312" s="8">
        <v>0.25000000000000006</v>
      </c>
      <c r="J2312" s="9">
        <v>7250</v>
      </c>
      <c r="K2312" s="10">
        <f t="shared" si="18"/>
        <v>1812.5000000000005</v>
      </c>
      <c r="L2312" s="10">
        <f t="shared" si="19"/>
        <v>725.00000000000023</v>
      </c>
      <c r="M2312" s="11">
        <v>0.4</v>
      </c>
      <c r="O2312" s="16"/>
      <c r="P2312" s="14"/>
      <c r="Q2312" s="12"/>
      <c r="R2312" s="13"/>
    </row>
    <row r="2313" spans="1:18" ht="15.75" customHeight="1" x14ac:dyDescent="0.35">
      <c r="A2313" s="1"/>
      <c r="B2313" s="6" t="s">
        <v>14</v>
      </c>
      <c r="C2313" s="6">
        <v>1185732</v>
      </c>
      <c r="D2313" s="7">
        <v>44202</v>
      </c>
      <c r="E2313" s="6" t="s">
        <v>46</v>
      </c>
      <c r="F2313" s="6" t="s">
        <v>88</v>
      </c>
      <c r="G2313" s="6" t="s">
        <v>89</v>
      </c>
      <c r="H2313" s="6" t="s">
        <v>20</v>
      </c>
      <c r="I2313" s="8">
        <v>0.3</v>
      </c>
      <c r="J2313" s="9">
        <v>5750</v>
      </c>
      <c r="K2313" s="10">
        <f t="shared" si="18"/>
        <v>1725</v>
      </c>
      <c r="L2313" s="10">
        <f t="shared" si="19"/>
        <v>690</v>
      </c>
      <c r="M2313" s="11">
        <v>0.4</v>
      </c>
      <c r="O2313" s="16"/>
      <c r="P2313" s="14"/>
      <c r="Q2313" s="12"/>
      <c r="R2313" s="13"/>
    </row>
    <row r="2314" spans="1:18" ht="15.75" customHeight="1" x14ac:dyDescent="0.35">
      <c r="A2314" s="1"/>
      <c r="B2314" s="6" t="s">
        <v>14</v>
      </c>
      <c r="C2314" s="6">
        <v>1185732</v>
      </c>
      <c r="D2314" s="7">
        <v>44202</v>
      </c>
      <c r="E2314" s="6" t="s">
        <v>46</v>
      </c>
      <c r="F2314" s="6" t="s">
        <v>88</v>
      </c>
      <c r="G2314" s="6" t="s">
        <v>89</v>
      </c>
      <c r="H2314" s="6" t="s">
        <v>21</v>
      </c>
      <c r="I2314" s="8">
        <v>0.45</v>
      </c>
      <c r="J2314" s="9">
        <v>6250</v>
      </c>
      <c r="K2314" s="10">
        <f t="shared" si="18"/>
        <v>2812.5</v>
      </c>
      <c r="L2314" s="10">
        <f t="shared" si="19"/>
        <v>984.37499999999989</v>
      </c>
      <c r="M2314" s="11">
        <v>0.35</v>
      </c>
      <c r="O2314" s="16"/>
      <c r="P2314" s="14"/>
      <c r="Q2314" s="12"/>
      <c r="R2314" s="13"/>
    </row>
    <row r="2315" spans="1:18" ht="15.75" customHeight="1" x14ac:dyDescent="0.35">
      <c r="A2315" s="1"/>
      <c r="B2315" s="6" t="s">
        <v>14</v>
      </c>
      <c r="C2315" s="6">
        <v>1185732</v>
      </c>
      <c r="D2315" s="7">
        <v>44202</v>
      </c>
      <c r="E2315" s="6" t="s">
        <v>46</v>
      </c>
      <c r="F2315" s="6" t="s">
        <v>88</v>
      </c>
      <c r="G2315" s="6" t="s">
        <v>89</v>
      </c>
      <c r="H2315" s="6" t="s">
        <v>22</v>
      </c>
      <c r="I2315" s="8">
        <v>0.35000000000000003</v>
      </c>
      <c r="J2315" s="9">
        <v>7250</v>
      </c>
      <c r="K2315" s="10">
        <f t="shared" si="18"/>
        <v>2537.5000000000005</v>
      </c>
      <c r="L2315" s="10">
        <f t="shared" si="19"/>
        <v>1268.7500000000002</v>
      </c>
      <c r="M2315" s="11">
        <v>0.5</v>
      </c>
      <c r="O2315" s="16"/>
      <c r="P2315" s="14"/>
      <c r="Q2315" s="12"/>
      <c r="R2315" s="13"/>
    </row>
    <row r="2316" spans="1:18" ht="15.75" customHeight="1" x14ac:dyDescent="0.35">
      <c r="A2316" s="1"/>
      <c r="B2316" s="6" t="s">
        <v>14</v>
      </c>
      <c r="C2316" s="6">
        <v>1185732</v>
      </c>
      <c r="D2316" s="7">
        <v>44231</v>
      </c>
      <c r="E2316" s="6" t="s">
        <v>46</v>
      </c>
      <c r="F2316" s="6" t="s">
        <v>88</v>
      </c>
      <c r="G2316" s="6" t="s">
        <v>89</v>
      </c>
      <c r="H2316" s="6" t="s">
        <v>17</v>
      </c>
      <c r="I2316" s="8">
        <v>0.35000000000000003</v>
      </c>
      <c r="J2316" s="9">
        <v>9750</v>
      </c>
      <c r="K2316" s="10">
        <f t="shared" si="18"/>
        <v>3412.5000000000005</v>
      </c>
      <c r="L2316" s="10">
        <f t="shared" si="19"/>
        <v>1365.0000000000002</v>
      </c>
      <c r="M2316" s="11">
        <v>0.4</v>
      </c>
      <c r="O2316" s="16"/>
      <c r="P2316" s="14"/>
      <c r="Q2316" s="12"/>
      <c r="R2316" s="13"/>
    </row>
    <row r="2317" spans="1:18" ht="15.75" customHeight="1" x14ac:dyDescent="0.35">
      <c r="A2317" s="1"/>
      <c r="B2317" s="6" t="s">
        <v>14</v>
      </c>
      <c r="C2317" s="6">
        <v>1185732</v>
      </c>
      <c r="D2317" s="7">
        <v>44231</v>
      </c>
      <c r="E2317" s="6" t="s">
        <v>46</v>
      </c>
      <c r="F2317" s="6" t="s">
        <v>88</v>
      </c>
      <c r="G2317" s="6" t="s">
        <v>89</v>
      </c>
      <c r="H2317" s="6" t="s">
        <v>18</v>
      </c>
      <c r="I2317" s="8">
        <v>0.35000000000000003</v>
      </c>
      <c r="J2317" s="9">
        <v>6250</v>
      </c>
      <c r="K2317" s="10">
        <f t="shared" si="18"/>
        <v>2187.5</v>
      </c>
      <c r="L2317" s="10">
        <f t="shared" si="19"/>
        <v>765.625</v>
      </c>
      <c r="M2317" s="11">
        <v>0.35</v>
      </c>
      <c r="O2317" s="16"/>
      <c r="P2317" s="14"/>
      <c r="Q2317" s="12"/>
      <c r="R2317" s="13"/>
    </row>
    <row r="2318" spans="1:18" ht="15.75" customHeight="1" x14ac:dyDescent="0.35">
      <c r="A2318" s="1"/>
      <c r="B2318" s="6" t="s">
        <v>14</v>
      </c>
      <c r="C2318" s="6">
        <v>1185732</v>
      </c>
      <c r="D2318" s="7">
        <v>44231</v>
      </c>
      <c r="E2318" s="6" t="s">
        <v>46</v>
      </c>
      <c r="F2318" s="6" t="s">
        <v>88</v>
      </c>
      <c r="G2318" s="6" t="s">
        <v>89</v>
      </c>
      <c r="H2318" s="6" t="s">
        <v>19</v>
      </c>
      <c r="I2318" s="8">
        <v>0.25000000000000006</v>
      </c>
      <c r="J2318" s="9">
        <v>6750</v>
      </c>
      <c r="K2318" s="10">
        <f t="shared" si="18"/>
        <v>1687.5000000000005</v>
      </c>
      <c r="L2318" s="10">
        <f t="shared" si="19"/>
        <v>675.00000000000023</v>
      </c>
      <c r="M2318" s="11">
        <v>0.4</v>
      </c>
      <c r="O2318" s="16"/>
      <c r="P2318" s="14"/>
      <c r="Q2318" s="12"/>
      <c r="R2318" s="13"/>
    </row>
    <row r="2319" spans="1:18" ht="15.75" customHeight="1" x14ac:dyDescent="0.35">
      <c r="A2319" s="1"/>
      <c r="B2319" s="6" t="s">
        <v>14</v>
      </c>
      <c r="C2319" s="6">
        <v>1185732</v>
      </c>
      <c r="D2319" s="7">
        <v>44231</v>
      </c>
      <c r="E2319" s="6" t="s">
        <v>46</v>
      </c>
      <c r="F2319" s="6" t="s">
        <v>88</v>
      </c>
      <c r="G2319" s="6" t="s">
        <v>89</v>
      </c>
      <c r="H2319" s="6" t="s">
        <v>20</v>
      </c>
      <c r="I2319" s="8">
        <v>0.3</v>
      </c>
      <c r="J2319" s="9">
        <v>5250</v>
      </c>
      <c r="K2319" s="10">
        <f t="shared" si="18"/>
        <v>1575</v>
      </c>
      <c r="L2319" s="10">
        <f t="shared" si="19"/>
        <v>630</v>
      </c>
      <c r="M2319" s="11">
        <v>0.4</v>
      </c>
      <c r="O2319" s="16"/>
      <c r="P2319" s="14"/>
      <c r="Q2319" s="12"/>
      <c r="R2319" s="13"/>
    </row>
    <row r="2320" spans="1:18" ht="15.75" customHeight="1" x14ac:dyDescent="0.35">
      <c r="A2320" s="1"/>
      <c r="B2320" s="6" t="s">
        <v>14</v>
      </c>
      <c r="C2320" s="6">
        <v>1185732</v>
      </c>
      <c r="D2320" s="7">
        <v>44231</v>
      </c>
      <c r="E2320" s="6" t="s">
        <v>46</v>
      </c>
      <c r="F2320" s="6" t="s">
        <v>88</v>
      </c>
      <c r="G2320" s="6" t="s">
        <v>89</v>
      </c>
      <c r="H2320" s="6" t="s">
        <v>21</v>
      </c>
      <c r="I2320" s="8">
        <v>0.45</v>
      </c>
      <c r="J2320" s="9">
        <v>6000</v>
      </c>
      <c r="K2320" s="10">
        <f t="shared" si="18"/>
        <v>2700</v>
      </c>
      <c r="L2320" s="10">
        <f t="shared" si="19"/>
        <v>944.99999999999989</v>
      </c>
      <c r="M2320" s="11">
        <v>0.35</v>
      </c>
      <c r="O2320" s="16"/>
      <c r="P2320" s="14"/>
      <c r="Q2320" s="12"/>
      <c r="R2320" s="13"/>
    </row>
    <row r="2321" spans="1:18" ht="15.75" customHeight="1" x14ac:dyDescent="0.35">
      <c r="A2321" s="1"/>
      <c r="B2321" s="6" t="s">
        <v>14</v>
      </c>
      <c r="C2321" s="6">
        <v>1185732</v>
      </c>
      <c r="D2321" s="7">
        <v>44231</v>
      </c>
      <c r="E2321" s="6" t="s">
        <v>46</v>
      </c>
      <c r="F2321" s="6" t="s">
        <v>88</v>
      </c>
      <c r="G2321" s="6" t="s">
        <v>89</v>
      </c>
      <c r="H2321" s="6" t="s">
        <v>22</v>
      </c>
      <c r="I2321" s="8">
        <v>0.3</v>
      </c>
      <c r="J2321" s="9">
        <v>7000</v>
      </c>
      <c r="K2321" s="10">
        <f t="shared" si="18"/>
        <v>2100</v>
      </c>
      <c r="L2321" s="10">
        <f t="shared" si="19"/>
        <v>1050</v>
      </c>
      <c r="M2321" s="11">
        <v>0.5</v>
      </c>
      <c r="O2321" s="16"/>
      <c r="P2321" s="14"/>
      <c r="Q2321" s="12"/>
      <c r="R2321" s="13"/>
    </row>
    <row r="2322" spans="1:18" ht="15.75" customHeight="1" x14ac:dyDescent="0.35">
      <c r="A2322" s="1"/>
      <c r="B2322" s="6" t="s">
        <v>14</v>
      </c>
      <c r="C2322" s="6">
        <v>1185732</v>
      </c>
      <c r="D2322" s="7">
        <v>44257</v>
      </c>
      <c r="E2322" s="6" t="s">
        <v>46</v>
      </c>
      <c r="F2322" s="6" t="s">
        <v>88</v>
      </c>
      <c r="G2322" s="6" t="s">
        <v>89</v>
      </c>
      <c r="H2322" s="6" t="s">
        <v>17</v>
      </c>
      <c r="I2322" s="8">
        <v>0.3</v>
      </c>
      <c r="J2322" s="9">
        <v>9200</v>
      </c>
      <c r="K2322" s="10">
        <f t="shared" si="18"/>
        <v>2760</v>
      </c>
      <c r="L2322" s="10">
        <f t="shared" si="19"/>
        <v>1104</v>
      </c>
      <c r="M2322" s="11">
        <v>0.4</v>
      </c>
      <c r="O2322" s="16"/>
      <c r="P2322" s="14"/>
      <c r="Q2322" s="12"/>
      <c r="R2322" s="13"/>
    </row>
    <row r="2323" spans="1:18" ht="15.75" customHeight="1" x14ac:dyDescent="0.35">
      <c r="A2323" s="1"/>
      <c r="B2323" s="6" t="s">
        <v>14</v>
      </c>
      <c r="C2323" s="6">
        <v>1185732</v>
      </c>
      <c r="D2323" s="7">
        <v>44257</v>
      </c>
      <c r="E2323" s="6" t="s">
        <v>46</v>
      </c>
      <c r="F2323" s="6" t="s">
        <v>88</v>
      </c>
      <c r="G2323" s="6" t="s">
        <v>89</v>
      </c>
      <c r="H2323" s="6" t="s">
        <v>18</v>
      </c>
      <c r="I2323" s="8">
        <v>0.3</v>
      </c>
      <c r="J2323" s="9">
        <v>6000</v>
      </c>
      <c r="K2323" s="10">
        <f t="shared" si="18"/>
        <v>1800</v>
      </c>
      <c r="L2323" s="10">
        <f t="shared" si="19"/>
        <v>630</v>
      </c>
      <c r="M2323" s="11">
        <v>0.35</v>
      </c>
      <c r="O2323" s="16"/>
      <c r="P2323" s="14"/>
      <c r="Q2323" s="12"/>
      <c r="R2323" s="13"/>
    </row>
    <row r="2324" spans="1:18" ht="15.75" customHeight="1" x14ac:dyDescent="0.35">
      <c r="A2324" s="1"/>
      <c r="B2324" s="6" t="s">
        <v>14</v>
      </c>
      <c r="C2324" s="6">
        <v>1185732</v>
      </c>
      <c r="D2324" s="7">
        <v>44257</v>
      </c>
      <c r="E2324" s="6" t="s">
        <v>46</v>
      </c>
      <c r="F2324" s="6" t="s">
        <v>88</v>
      </c>
      <c r="G2324" s="6" t="s">
        <v>89</v>
      </c>
      <c r="H2324" s="6" t="s">
        <v>19</v>
      </c>
      <c r="I2324" s="8">
        <v>0.2</v>
      </c>
      <c r="J2324" s="9">
        <v>6250</v>
      </c>
      <c r="K2324" s="10">
        <f t="shared" si="18"/>
        <v>1250</v>
      </c>
      <c r="L2324" s="10">
        <f t="shared" si="19"/>
        <v>500</v>
      </c>
      <c r="M2324" s="11">
        <v>0.4</v>
      </c>
      <c r="O2324" s="16"/>
      <c r="P2324" s="14"/>
      <c r="Q2324" s="12"/>
      <c r="R2324" s="13"/>
    </row>
    <row r="2325" spans="1:18" ht="15.75" customHeight="1" x14ac:dyDescent="0.35">
      <c r="A2325" s="1"/>
      <c r="B2325" s="6" t="s">
        <v>14</v>
      </c>
      <c r="C2325" s="6">
        <v>1185732</v>
      </c>
      <c r="D2325" s="7">
        <v>44257</v>
      </c>
      <c r="E2325" s="6" t="s">
        <v>46</v>
      </c>
      <c r="F2325" s="6" t="s">
        <v>88</v>
      </c>
      <c r="G2325" s="6" t="s">
        <v>89</v>
      </c>
      <c r="H2325" s="6" t="s">
        <v>20</v>
      </c>
      <c r="I2325" s="8">
        <v>0.24999999999999994</v>
      </c>
      <c r="J2325" s="9">
        <v>4750</v>
      </c>
      <c r="K2325" s="10">
        <f t="shared" si="18"/>
        <v>1187.4999999999998</v>
      </c>
      <c r="L2325" s="10">
        <f t="shared" si="19"/>
        <v>474.99999999999994</v>
      </c>
      <c r="M2325" s="11">
        <v>0.4</v>
      </c>
      <c r="O2325" s="16"/>
      <c r="P2325" s="14"/>
      <c r="Q2325" s="12"/>
      <c r="R2325" s="13"/>
    </row>
    <row r="2326" spans="1:18" ht="15.75" customHeight="1" x14ac:dyDescent="0.35">
      <c r="A2326" s="1"/>
      <c r="B2326" s="6" t="s">
        <v>14</v>
      </c>
      <c r="C2326" s="6">
        <v>1185732</v>
      </c>
      <c r="D2326" s="7">
        <v>44257</v>
      </c>
      <c r="E2326" s="6" t="s">
        <v>46</v>
      </c>
      <c r="F2326" s="6" t="s">
        <v>88</v>
      </c>
      <c r="G2326" s="6" t="s">
        <v>89</v>
      </c>
      <c r="H2326" s="6" t="s">
        <v>21</v>
      </c>
      <c r="I2326" s="8">
        <v>0.40000000000000008</v>
      </c>
      <c r="J2326" s="9">
        <v>5250</v>
      </c>
      <c r="K2326" s="10">
        <f t="shared" si="18"/>
        <v>2100.0000000000005</v>
      </c>
      <c r="L2326" s="10">
        <f t="shared" si="19"/>
        <v>735.00000000000011</v>
      </c>
      <c r="M2326" s="11">
        <v>0.35</v>
      </c>
      <c r="O2326" s="16"/>
      <c r="P2326" s="14"/>
      <c r="Q2326" s="12"/>
      <c r="R2326" s="13"/>
    </row>
    <row r="2327" spans="1:18" ht="15.75" customHeight="1" x14ac:dyDescent="0.35">
      <c r="A2327" s="1"/>
      <c r="B2327" s="6" t="s">
        <v>14</v>
      </c>
      <c r="C2327" s="6">
        <v>1185732</v>
      </c>
      <c r="D2327" s="7">
        <v>44257</v>
      </c>
      <c r="E2327" s="6" t="s">
        <v>46</v>
      </c>
      <c r="F2327" s="6" t="s">
        <v>88</v>
      </c>
      <c r="G2327" s="6" t="s">
        <v>89</v>
      </c>
      <c r="H2327" s="6" t="s">
        <v>22</v>
      </c>
      <c r="I2327" s="8">
        <v>0.3</v>
      </c>
      <c r="J2327" s="9">
        <v>6250</v>
      </c>
      <c r="K2327" s="10">
        <f t="shared" si="18"/>
        <v>1875</v>
      </c>
      <c r="L2327" s="10">
        <f t="shared" si="19"/>
        <v>937.5</v>
      </c>
      <c r="M2327" s="11">
        <v>0.5</v>
      </c>
      <c r="O2327" s="16"/>
      <c r="P2327" s="14"/>
      <c r="Q2327" s="12"/>
      <c r="R2327" s="13"/>
    </row>
    <row r="2328" spans="1:18" ht="15.75" customHeight="1" x14ac:dyDescent="0.35">
      <c r="A2328" s="1"/>
      <c r="B2328" s="6" t="s">
        <v>14</v>
      </c>
      <c r="C2328" s="6">
        <v>1185732</v>
      </c>
      <c r="D2328" s="7">
        <v>44289</v>
      </c>
      <c r="E2328" s="6" t="s">
        <v>46</v>
      </c>
      <c r="F2328" s="6" t="s">
        <v>88</v>
      </c>
      <c r="G2328" s="6" t="s">
        <v>89</v>
      </c>
      <c r="H2328" s="6" t="s">
        <v>17</v>
      </c>
      <c r="I2328" s="8">
        <v>0.3</v>
      </c>
      <c r="J2328" s="9">
        <v>8750</v>
      </c>
      <c r="K2328" s="10">
        <f t="shared" si="18"/>
        <v>2625</v>
      </c>
      <c r="L2328" s="10">
        <f t="shared" si="19"/>
        <v>1050</v>
      </c>
      <c r="M2328" s="11">
        <v>0.4</v>
      </c>
      <c r="O2328" s="16"/>
      <c r="P2328" s="14"/>
      <c r="Q2328" s="12"/>
      <c r="R2328" s="13"/>
    </row>
    <row r="2329" spans="1:18" ht="15.75" customHeight="1" x14ac:dyDescent="0.35">
      <c r="A2329" s="1"/>
      <c r="B2329" s="6" t="s">
        <v>14</v>
      </c>
      <c r="C2329" s="6">
        <v>1185732</v>
      </c>
      <c r="D2329" s="7">
        <v>44289</v>
      </c>
      <c r="E2329" s="6" t="s">
        <v>46</v>
      </c>
      <c r="F2329" s="6" t="s">
        <v>88</v>
      </c>
      <c r="G2329" s="6" t="s">
        <v>89</v>
      </c>
      <c r="H2329" s="6" t="s">
        <v>18</v>
      </c>
      <c r="I2329" s="8">
        <v>0.3</v>
      </c>
      <c r="J2329" s="9">
        <v>5750</v>
      </c>
      <c r="K2329" s="10">
        <f t="shared" si="18"/>
        <v>1725</v>
      </c>
      <c r="L2329" s="10">
        <f t="shared" si="19"/>
        <v>603.75</v>
      </c>
      <c r="M2329" s="11">
        <v>0.35</v>
      </c>
      <c r="O2329" s="16"/>
      <c r="P2329" s="14"/>
      <c r="Q2329" s="12"/>
      <c r="R2329" s="13"/>
    </row>
    <row r="2330" spans="1:18" ht="15.75" customHeight="1" x14ac:dyDescent="0.35">
      <c r="A2330" s="1"/>
      <c r="B2330" s="6" t="s">
        <v>14</v>
      </c>
      <c r="C2330" s="6">
        <v>1185732</v>
      </c>
      <c r="D2330" s="7">
        <v>44289</v>
      </c>
      <c r="E2330" s="6" t="s">
        <v>46</v>
      </c>
      <c r="F2330" s="6" t="s">
        <v>88</v>
      </c>
      <c r="G2330" s="6" t="s">
        <v>89</v>
      </c>
      <c r="H2330" s="6" t="s">
        <v>19</v>
      </c>
      <c r="I2330" s="8">
        <v>0.2</v>
      </c>
      <c r="J2330" s="9">
        <v>5750</v>
      </c>
      <c r="K2330" s="10">
        <f t="shared" si="18"/>
        <v>1150</v>
      </c>
      <c r="L2330" s="10">
        <f t="shared" si="19"/>
        <v>460</v>
      </c>
      <c r="M2330" s="11">
        <v>0.4</v>
      </c>
      <c r="O2330" s="16"/>
      <c r="P2330" s="14"/>
      <c r="Q2330" s="12"/>
      <c r="R2330" s="13"/>
    </row>
    <row r="2331" spans="1:18" ht="15.75" customHeight="1" x14ac:dyDescent="0.35">
      <c r="A2331" s="1"/>
      <c r="B2331" s="6" t="s">
        <v>14</v>
      </c>
      <c r="C2331" s="6">
        <v>1185732</v>
      </c>
      <c r="D2331" s="7">
        <v>44289</v>
      </c>
      <c r="E2331" s="6" t="s">
        <v>46</v>
      </c>
      <c r="F2331" s="6" t="s">
        <v>88</v>
      </c>
      <c r="G2331" s="6" t="s">
        <v>89</v>
      </c>
      <c r="H2331" s="6" t="s">
        <v>20</v>
      </c>
      <c r="I2331" s="8">
        <v>0.24999999999999994</v>
      </c>
      <c r="J2331" s="9">
        <v>5000</v>
      </c>
      <c r="K2331" s="10">
        <f t="shared" si="18"/>
        <v>1249.9999999999998</v>
      </c>
      <c r="L2331" s="10">
        <f t="shared" si="19"/>
        <v>499.99999999999994</v>
      </c>
      <c r="M2331" s="11">
        <v>0.4</v>
      </c>
      <c r="O2331" s="16"/>
      <c r="P2331" s="14"/>
      <c r="Q2331" s="12"/>
      <c r="R2331" s="13"/>
    </row>
    <row r="2332" spans="1:18" ht="15.75" customHeight="1" x14ac:dyDescent="0.35">
      <c r="A2332" s="1"/>
      <c r="B2332" s="6" t="s">
        <v>14</v>
      </c>
      <c r="C2332" s="6">
        <v>1185732</v>
      </c>
      <c r="D2332" s="7">
        <v>44289</v>
      </c>
      <c r="E2332" s="6" t="s">
        <v>46</v>
      </c>
      <c r="F2332" s="6" t="s">
        <v>88</v>
      </c>
      <c r="G2332" s="6" t="s">
        <v>89</v>
      </c>
      <c r="H2332" s="6" t="s">
        <v>21</v>
      </c>
      <c r="I2332" s="8">
        <v>0.45</v>
      </c>
      <c r="J2332" s="9">
        <v>5250</v>
      </c>
      <c r="K2332" s="10">
        <f t="shared" si="18"/>
        <v>2362.5</v>
      </c>
      <c r="L2332" s="10">
        <f t="shared" si="19"/>
        <v>826.875</v>
      </c>
      <c r="M2332" s="11">
        <v>0.35</v>
      </c>
      <c r="O2332" s="16"/>
      <c r="P2332" s="14"/>
      <c r="Q2332" s="12"/>
      <c r="R2332" s="13"/>
    </row>
    <row r="2333" spans="1:18" ht="15.75" customHeight="1" x14ac:dyDescent="0.35">
      <c r="A2333" s="1"/>
      <c r="B2333" s="6" t="s">
        <v>14</v>
      </c>
      <c r="C2333" s="6">
        <v>1185732</v>
      </c>
      <c r="D2333" s="7">
        <v>44289</v>
      </c>
      <c r="E2333" s="6" t="s">
        <v>46</v>
      </c>
      <c r="F2333" s="6" t="s">
        <v>88</v>
      </c>
      <c r="G2333" s="6" t="s">
        <v>89</v>
      </c>
      <c r="H2333" s="6" t="s">
        <v>22</v>
      </c>
      <c r="I2333" s="8">
        <v>0.35000000000000003</v>
      </c>
      <c r="J2333" s="9">
        <v>6750</v>
      </c>
      <c r="K2333" s="10">
        <f t="shared" si="18"/>
        <v>2362.5</v>
      </c>
      <c r="L2333" s="10">
        <f t="shared" si="19"/>
        <v>1181.25</v>
      </c>
      <c r="M2333" s="11">
        <v>0.5</v>
      </c>
      <c r="O2333" s="16"/>
      <c r="P2333" s="14"/>
      <c r="Q2333" s="12"/>
      <c r="R2333" s="13"/>
    </row>
    <row r="2334" spans="1:18" ht="15.75" customHeight="1" x14ac:dyDescent="0.35">
      <c r="A2334" s="1"/>
      <c r="B2334" s="6" t="s">
        <v>14</v>
      </c>
      <c r="C2334" s="6">
        <v>1185732</v>
      </c>
      <c r="D2334" s="7">
        <v>44318</v>
      </c>
      <c r="E2334" s="6" t="s">
        <v>46</v>
      </c>
      <c r="F2334" s="6" t="s">
        <v>88</v>
      </c>
      <c r="G2334" s="6" t="s">
        <v>89</v>
      </c>
      <c r="H2334" s="6" t="s">
        <v>17</v>
      </c>
      <c r="I2334" s="8">
        <v>0.45</v>
      </c>
      <c r="J2334" s="9">
        <v>9450</v>
      </c>
      <c r="K2334" s="10">
        <f t="shared" si="18"/>
        <v>4252.5</v>
      </c>
      <c r="L2334" s="10">
        <f t="shared" si="19"/>
        <v>1701</v>
      </c>
      <c r="M2334" s="11">
        <v>0.4</v>
      </c>
      <c r="O2334" s="16"/>
      <c r="P2334" s="14"/>
      <c r="Q2334" s="12"/>
      <c r="R2334" s="13"/>
    </row>
    <row r="2335" spans="1:18" ht="15.75" customHeight="1" x14ac:dyDescent="0.35">
      <c r="A2335" s="1"/>
      <c r="B2335" s="6" t="s">
        <v>14</v>
      </c>
      <c r="C2335" s="6">
        <v>1185732</v>
      </c>
      <c r="D2335" s="7">
        <v>44318</v>
      </c>
      <c r="E2335" s="6" t="s">
        <v>46</v>
      </c>
      <c r="F2335" s="6" t="s">
        <v>88</v>
      </c>
      <c r="G2335" s="6" t="s">
        <v>89</v>
      </c>
      <c r="H2335" s="6" t="s">
        <v>18</v>
      </c>
      <c r="I2335" s="8">
        <v>0.45</v>
      </c>
      <c r="J2335" s="9">
        <v>6500</v>
      </c>
      <c r="K2335" s="10">
        <f t="shared" si="18"/>
        <v>2925</v>
      </c>
      <c r="L2335" s="10">
        <f t="shared" si="19"/>
        <v>1023.7499999999999</v>
      </c>
      <c r="M2335" s="11">
        <v>0.35</v>
      </c>
      <c r="O2335" s="16"/>
      <c r="P2335" s="14"/>
      <c r="Q2335" s="12"/>
      <c r="R2335" s="13"/>
    </row>
    <row r="2336" spans="1:18" ht="15.75" customHeight="1" x14ac:dyDescent="0.35">
      <c r="A2336" s="1"/>
      <c r="B2336" s="6" t="s">
        <v>14</v>
      </c>
      <c r="C2336" s="6">
        <v>1185732</v>
      </c>
      <c r="D2336" s="7">
        <v>44318</v>
      </c>
      <c r="E2336" s="6" t="s">
        <v>46</v>
      </c>
      <c r="F2336" s="6" t="s">
        <v>88</v>
      </c>
      <c r="G2336" s="6" t="s">
        <v>89</v>
      </c>
      <c r="H2336" s="6" t="s">
        <v>19</v>
      </c>
      <c r="I2336" s="8">
        <v>0.4</v>
      </c>
      <c r="J2336" s="9">
        <v>6250</v>
      </c>
      <c r="K2336" s="10">
        <f t="shared" si="18"/>
        <v>2500</v>
      </c>
      <c r="L2336" s="10">
        <f t="shared" si="19"/>
        <v>1000</v>
      </c>
      <c r="M2336" s="11">
        <v>0.4</v>
      </c>
      <c r="O2336" s="16"/>
      <c r="P2336" s="14"/>
      <c r="Q2336" s="12"/>
      <c r="R2336" s="13"/>
    </row>
    <row r="2337" spans="1:18" ht="15.75" customHeight="1" x14ac:dyDescent="0.35">
      <c r="A2337" s="1"/>
      <c r="B2337" s="6" t="s">
        <v>14</v>
      </c>
      <c r="C2337" s="6">
        <v>1185732</v>
      </c>
      <c r="D2337" s="7">
        <v>44318</v>
      </c>
      <c r="E2337" s="6" t="s">
        <v>46</v>
      </c>
      <c r="F2337" s="6" t="s">
        <v>88</v>
      </c>
      <c r="G2337" s="6" t="s">
        <v>89</v>
      </c>
      <c r="H2337" s="6" t="s">
        <v>20</v>
      </c>
      <c r="I2337" s="8">
        <v>0.4</v>
      </c>
      <c r="J2337" s="9">
        <v>5750</v>
      </c>
      <c r="K2337" s="10">
        <f t="shared" si="18"/>
        <v>2300</v>
      </c>
      <c r="L2337" s="10">
        <f t="shared" si="19"/>
        <v>920</v>
      </c>
      <c r="M2337" s="11">
        <v>0.4</v>
      </c>
      <c r="O2337" s="16"/>
      <c r="P2337" s="14"/>
      <c r="Q2337" s="12"/>
      <c r="R2337" s="13"/>
    </row>
    <row r="2338" spans="1:18" ht="15.75" customHeight="1" x14ac:dyDescent="0.35">
      <c r="A2338" s="1"/>
      <c r="B2338" s="6" t="s">
        <v>14</v>
      </c>
      <c r="C2338" s="6">
        <v>1185732</v>
      </c>
      <c r="D2338" s="7">
        <v>44318</v>
      </c>
      <c r="E2338" s="6" t="s">
        <v>46</v>
      </c>
      <c r="F2338" s="6" t="s">
        <v>88</v>
      </c>
      <c r="G2338" s="6" t="s">
        <v>89</v>
      </c>
      <c r="H2338" s="6" t="s">
        <v>21</v>
      </c>
      <c r="I2338" s="8">
        <v>0.49999999999999994</v>
      </c>
      <c r="J2338" s="9">
        <v>6000</v>
      </c>
      <c r="K2338" s="10">
        <f t="shared" si="18"/>
        <v>2999.9999999999995</v>
      </c>
      <c r="L2338" s="10">
        <f t="shared" si="19"/>
        <v>1049.9999999999998</v>
      </c>
      <c r="M2338" s="11">
        <v>0.35</v>
      </c>
      <c r="O2338" s="16"/>
      <c r="P2338" s="14"/>
      <c r="Q2338" s="12"/>
      <c r="R2338" s="13"/>
    </row>
    <row r="2339" spans="1:18" ht="15.75" customHeight="1" x14ac:dyDescent="0.35">
      <c r="A2339" s="1"/>
      <c r="B2339" s="6" t="s">
        <v>14</v>
      </c>
      <c r="C2339" s="6">
        <v>1185732</v>
      </c>
      <c r="D2339" s="7">
        <v>44318</v>
      </c>
      <c r="E2339" s="6" t="s">
        <v>46</v>
      </c>
      <c r="F2339" s="6" t="s">
        <v>88</v>
      </c>
      <c r="G2339" s="6" t="s">
        <v>89</v>
      </c>
      <c r="H2339" s="6" t="s">
        <v>22</v>
      </c>
      <c r="I2339" s="8">
        <v>0.54999999999999993</v>
      </c>
      <c r="J2339" s="9">
        <v>7000</v>
      </c>
      <c r="K2339" s="10">
        <f t="shared" si="18"/>
        <v>3849.9999999999995</v>
      </c>
      <c r="L2339" s="10">
        <f t="shared" si="19"/>
        <v>1924.9999999999998</v>
      </c>
      <c r="M2339" s="11">
        <v>0.5</v>
      </c>
      <c r="O2339" s="16"/>
      <c r="P2339" s="14"/>
      <c r="Q2339" s="12"/>
      <c r="R2339" s="13"/>
    </row>
    <row r="2340" spans="1:18" ht="15.75" customHeight="1" x14ac:dyDescent="0.35">
      <c r="A2340" s="1"/>
      <c r="B2340" s="6" t="s">
        <v>14</v>
      </c>
      <c r="C2340" s="6">
        <v>1185732</v>
      </c>
      <c r="D2340" s="7">
        <v>44351</v>
      </c>
      <c r="E2340" s="6" t="s">
        <v>46</v>
      </c>
      <c r="F2340" s="6" t="s">
        <v>88</v>
      </c>
      <c r="G2340" s="6" t="s">
        <v>89</v>
      </c>
      <c r="H2340" s="6" t="s">
        <v>17</v>
      </c>
      <c r="I2340" s="8">
        <v>0.49999999999999994</v>
      </c>
      <c r="J2340" s="9">
        <v>9500</v>
      </c>
      <c r="K2340" s="10">
        <f t="shared" si="18"/>
        <v>4749.9999999999991</v>
      </c>
      <c r="L2340" s="10">
        <f t="shared" si="19"/>
        <v>1899.9999999999998</v>
      </c>
      <c r="M2340" s="11">
        <v>0.4</v>
      </c>
      <c r="O2340" s="16"/>
      <c r="P2340" s="14"/>
      <c r="Q2340" s="12"/>
      <c r="R2340" s="13"/>
    </row>
    <row r="2341" spans="1:18" ht="15.75" customHeight="1" x14ac:dyDescent="0.35">
      <c r="A2341" s="1"/>
      <c r="B2341" s="6" t="s">
        <v>14</v>
      </c>
      <c r="C2341" s="6">
        <v>1185732</v>
      </c>
      <c r="D2341" s="7">
        <v>44351</v>
      </c>
      <c r="E2341" s="6" t="s">
        <v>46</v>
      </c>
      <c r="F2341" s="6" t="s">
        <v>88</v>
      </c>
      <c r="G2341" s="6" t="s">
        <v>89</v>
      </c>
      <c r="H2341" s="6" t="s">
        <v>18</v>
      </c>
      <c r="I2341" s="8">
        <v>0.45</v>
      </c>
      <c r="J2341" s="9">
        <v>7000</v>
      </c>
      <c r="K2341" s="10">
        <f t="shared" si="18"/>
        <v>3150</v>
      </c>
      <c r="L2341" s="10">
        <f t="shared" si="19"/>
        <v>1102.5</v>
      </c>
      <c r="M2341" s="11">
        <v>0.35</v>
      </c>
      <c r="O2341" s="16"/>
      <c r="P2341" s="14"/>
      <c r="Q2341" s="12"/>
      <c r="R2341" s="13"/>
    </row>
    <row r="2342" spans="1:18" ht="15.75" customHeight="1" x14ac:dyDescent="0.35">
      <c r="A2342" s="1"/>
      <c r="B2342" s="6" t="s">
        <v>14</v>
      </c>
      <c r="C2342" s="6">
        <v>1185732</v>
      </c>
      <c r="D2342" s="7">
        <v>44351</v>
      </c>
      <c r="E2342" s="6" t="s">
        <v>46</v>
      </c>
      <c r="F2342" s="6" t="s">
        <v>88</v>
      </c>
      <c r="G2342" s="6" t="s">
        <v>89</v>
      </c>
      <c r="H2342" s="6" t="s">
        <v>19</v>
      </c>
      <c r="I2342" s="8">
        <v>0.5</v>
      </c>
      <c r="J2342" s="9">
        <v>6750</v>
      </c>
      <c r="K2342" s="10">
        <f t="shared" si="18"/>
        <v>3375</v>
      </c>
      <c r="L2342" s="10">
        <f t="shared" si="19"/>
        <v>1350</v>
      </c>
      <c r="M2342" s="11">
        <v>0.4</v>
      </c>
      <c r="O2342" s="16"/>
      <c r="P2342" s="14"/>
      <c r="Q2342" s="12"/>
      <c r="R2342" s="13"/>
    </row>
    <row r="2343" spans="1:18" ht="15.75" customHeight="1" x14ac:dyDescent="0.35">
      <c r="A2343" s="1"/>
      <c r="B2343" s="6" t="s">
        <v>14</v>
      </c>
      <c r="C2343" s="6">
        <v>1185732</v>
      </c>
      <c r="D2343" s="7">
        <v>44351</v>
      </c>
      <c r="E2343" s="6" t="s">
        <v>46</v>
      </c>
      <c r="F2343" s="6" t="s">
        <v>88</v>
      </c>
      <c r="G2343" s="6" t="s">
        <v>89</v>
      </c>
      <c r="H2343" s="6" t="s">
        <v>20</v>
      </c>
      <c r="I2343" s="8">
        <v>0.5</v>
      </c>
      <c r="J2343" s="9">
        <v>6500</v>
      </c>
      <c r="K2343" s="10">
        <f t="shared" si="18"/>
        <v>3250</v>
      </c>
      <c r="L2343" s="10">
        <f t="shared" si="19"/>
        <v>1300</v>
      </c>
      <c r="M2343" s="11">
        <v>0.4</v>
      </c>
      <c r="O2343" s="16"/>
      <c r="P2343" s="14"/>
      <c r="Q2343" s="12"/>
      <c r="R2343" s="13"/>
    </row>
    <row r="2344" spans="1:18" ht="15.75" customHeight="1" x14ac:dyDescent="0.35">
      <c r="A2344" s="1"/>
      <c r="B2344" s="6" t="s">
        <v>14</v>
      </c>
      <c r="C2344" s="6">
        <v>1185732</v>
      </c>
      <c r="D2344" s="7">
        <v>44351</v>
      </c>
      <c r="E2344" s="6" t="s">
        <v>46</v>
      </c>
      <c r="F2344" s="6" t="s">
        <v>88</v>
      </c>
      <c r="G2344" s="6" t="s">
        <v>89</v>
      </c>
      <c r="H2344" s="6" t="s">
        <v>21</v>
      </c>
      <c r="I2344" s="8">
        <v>0.65</v>
      </c>
      <c r="J2344" s="9">
        <v>6500</v>
      </c>
      <c r="K2344" s="10">
        <f t="shared" si="18"/>
        <v>4225</v>
      </c>
      <c r="L2344" s="10">
        <f t="shared" si="19"/>
        <v>1478.75</v>
      </c>
      <c r="M2344" s="11">
        <v>0.35</v>
      </c>
      <c r="O2344" s="16"/>
      <c r="P2344" s="14"/>
      <c r="Q2344" s="12"/>
      <c r="R2344" s="13"/>
    </row>
    <row r="2345" spans="1:18" ht="15.75" customHeight="1" x14ac:dyDescent="0.35">
      <c r="A2345" s="1"/>
      <c r="B2345" s="6" t="s">
        <v>14</v>
      </c>
      <c r="C2345" s="6">
        <v>1185732</v>
      </c>
      <c r="D2345" s="7">
        <v>44351</v>
      </c>
      <c r="E2345" s="6" t="s">
        <v>46</v>
      </c>
      <c r="F2345" s="6" t="s">
        <v>88</v>
      </c>
      <c r="G2345" s="6" t="s">
        <v>89</v>
      </c>
      <c r="H2345" s="6" t="s">
        <v>22</v>
      </c>
      <c r="I2345" s="8">
        <v>0.70000000000000007</v>
      </c>
      <c r="J2345" s="9">
        <v>8250</v>
      </c>
      <c r="K2345" s="10">
        <f t="shared" si="18"/>
        <v>5775.0000000000009</v>
      </c>
      <c r="L2345" s="10">
        <f t="shared" si="19"/>
        <v>2887.5000000000005</v>
      </c>
      <c r="M2345" s="11">
        <v>0.5</v>
      </c>
      <c r="O2345" s="16"/>
      <c r="P2345" s="14"/>
      <c r="Q2345" s="12"/>
      <c r="R2345" s="13"/>
    </row>
    <row r="2346" spans="1:18" ht="15.75" customHeight="1" x14ac:dyDescent="0.35">
      <c r="A2346" s="1"/>
      <c r="B2346" s="6" t="s">
        <v>14</v>
      </c>
      <c r="C2346" s="6">
        <v>1185732</v>
      </c>
      <c r="D2346" s="7">
        <v>44379</v>
      </c>
      <c r="E2346" s="6" t="s">
        <v>46</v>
      </c>
      <c r="F2346" s="6" t="s">
        <v>88</v>
      </c>
      <c r="G2346" s="6" t="s">
        <v>89</v>
      </c>
      <c r="H2346" s="6" t="s">
        <v>17</v>
      </c>
      <c r="I2346" s="8">
        <v>0.65</v>
      </c>
      <c r="J2346" s="9">
        <v>10500</v>
      </c>
      <c r="K2346" s="10">
        <f t="shared" si="18"/>
        <v>6825</v>
      </c>
      <c r="L2346" s="10">
        <f t="shared" si="19"/>
        <v>2730</v>
      </c>
      <c r="M2346" s="11">
        <v>0.4</v>
      </c>
      <c r="O2346" s="16"/>
      <c r="P2346" s="14"/>
      <c r="Q2346" s="12"/>
      <c r="R2346" s="13"/>
    </row>
    <row r="2347" spans="1:18" ht="15.75" customHeight="1" x14ac:dyDescent="0.35">
      <c r="A2347" s="1"/>
      <c r="B2347" s="6" t="s">
        <v>14</v>
      </c>
      <c r="C2347" s="6">
        <v>1185732</v>
      </c>
      <c r="D2347" s="7">
        <v>44379</v>
      </c>
      <c r="E2347" s="6" t="s">
        <v>46</v>
      </c>
      <c r="F2347" s="6" t="s">
        <v>88</v>
      </c>
      <c r="G2347" s="6" t="s">
        <v>89</v>
      </c>
      <c r="H2347" s="6" t="s">
        <v>18</v>
      </c>
      <c r="I2347" s="8">
        <v>0.60000000000000009</v>
      </c>
      <c r="J2347" s="9">
        <v>8000</v>
      </c>
      <c r="K2347" s="10">
        <f t="shared" si="18"/>
        <v>4800.0000000000009</v>
      </c>
      <c r="L2347" s="10">
        <f t="shared" si="19"/>
        <v>1680.0000000000002</v>
      </c>
      <c r="M2347" s="11">
        <v>0.35</v>
      </c>
      <c r="O2347" s="16"/>
      <c r="P2347" s="14"/>
      <c r="Q2347" s="12"/>
      <c r="R2347" s="13"/>
    </row>
    <row r="2348" spans="1:18" ht="15.75" customHeight="1" x14ac:dyDescent="0.35">
      <c r="A2348" s="1"/>
      <c r="B2348" s="6" t="s">
        <v>14</v>
      </c>
      <c r="C2348" s="6">
        <v>1185732</v>
      </c>
      <c r="D2348" s="7">
        <v>44379</v>
      </c>
      <c r="E2348" s="6" t="s">
        <v>46</v>
      </c>
      <c r="F2348" s="6" t="s">
        <v>88</v>
      </c>
      <c r="G2348" s="6" t="s">
        <v>89</v>
      </c>
      <c r="H2348" s="6" t="s">
        <v>19</v>
      </c>
      <c r="I2348" s="8">
        <v>0.55000000000000004</v>
      </c>
      <c r="J2348" s="9">
        <v>7250</v>
      </c>
      <c r="K2348" s="10">
        <f t="shared" si="18"/>
        <v>3987.5000000000005</v>
      </c>
      <c r="L2348" s="10">
        <f t="shared" si="19"/>
        <v>1595.0000000000002</v>
      </c>
      <c r="M2348" s="11">
        <v>0.4</v>
      </c>
      <c r="O2348" s="16"/>
      <c r="P2348" s="14"/>
      <c r="Q2348" s="12"/>
      <c r="R2348" s="13"/>
    </row>
    <row r="2349" spans="1:18" ht="15.75" customHeight="1" x14ac:dyDescent="0.35">
      <c r="A2349" s="1"/>
      <c r="B2349" s="6" t="s">
        <v>14</v>
      </c>
      <c r="C2349" s="6">
        <v>1185732</v>
      </c>
      <c r="D2349" s="7">
        <v>44379</v>
      </c>
      <c r="E2349" s="6" t="s">
        <v>46</v>
      </c>
      <c r="F2349" s="6" t="s">
        <v>88</v>
      </c>
      <c r="G2349" s="6" t="s">
        <v>89</v>
      </c>
      <c r="H2349" s="6" t="s">
        <v>20</v>
      </c>
      <c r="I2349" s="8">
        <v>0.55000000000000004</v>
      </c>
      <c r="J2349" s="9">
        <v>6750</v>
      </c>
      <c r="K2349" s="10">
        <f t="shared" si="18"/>
        <v>3712.5000000000005</v>
      </c>
      <c r="L2349" s="10">
        <f t="shared" si="19"/>
        <v>1485.0000000000002</v>
      </c>
      <c r="M2349" s="11">
        <v>0.4</v>
      </c>
      <c r="O2349" s="16"/>
      <c r="P2349" s="14"/>
      <c r="Q2349" s="12"/>
      <c r="R2349" s="13"/>
    </row>
    <row r="2350" spans="1:18" ht="15.75" customHeight="1" x14ac:dyDescent="0.35">
      <c r="A2350" s="1"/>
      <c r="B2350" s="6" t="s">
        <v>14</v>
      </c>
      <c r="C2350" s="6">
        <v>1185732</v>
      </c>
      <c r="D2350" s="7">
        <v>44379</v>
      </c>
      <c r="E2350" s="6" t="s">
        <v>46</v>
      </c>
      <c r="F2350" s="6" t="s">
        <v>88</v>
      </c>
      <c r="G2350" s="6" t="s">
        <v>89</v>
      </c>
      <c r="H2350" s="6" t="s">
        <v>21</v>
      </c>
      <c r="I2350" s="8">
        <v>0.65</v>
      </c>
      <c r="J2350" s="9">
        <v>7000</v>
      </c>
      <c r="K2350" s="10">
        <f t="shared" si="18"/>
        <v>4550</v>
      </c>
      <c r="L2350" s="10">
        <f t="shared" si="19"/>
        <v>1592.5</v>
      </c>
      <c r="M2350" s="11">
        <v>0.35</v>
      </c>
      <c r="O2350" s="16"/>
      <c r="P2350" s="14"/>
      <c r="Q2350" s="12"/>
      <c r="R2350" s="13"/>
    </row>
    <row r="2351" spans="1:18" ht="15.75" customHeight="1" x14ac:dyDescent="0.35">
      <c r="A2351" s="1"/>
      <c r="B2351" s="6" t="s">
        <v>14</v>
      </c>
      <c r="C2351" s="6">
        <v>1185732</v>
      </c>
      <c r="D2351" s="7">
        <v>44379</v>
      </c>
      <c r="E2351" s="6" t="s">
        <v>46</v>
      </c>
      <c r="F2351" s="6" t="s">
        <v>88</v>
      </c>
      <c r="G2351" s="6" t="s">
        <v>89</v>
      </c>
      <c r="H2351" s="6" t="s">
        <v>22</v>
      </c>
      <c r="I2351" s="8">
        <v>0.70000000000000007</v>
      </c>
      <c r="J2351" s="9">
        <v>8750</v>
      </c>
      <c r="K2351" s="10">
        <f t="shared" si="18"/>
        <v>6125.0000000000009</v>
      </c>
      <c r="L2351" s="10">
        <f t="shared" si="19"/>
        <v>3062.5000000000005</v>
      </c>
      <c r="M2351" s="11">
        <v>0.5</v>
      </c>
      <c r="O2351" s="16"/>
      <c r="P2351" s="14"/>
      <c r="Q2351" s="12"/>
      <c r="R2351" s="13"/>
    </row>
    <row r="2352" spans="1:18" ht="15.75" customHeight="1" x14ac:dyDescent="0.35">
      <c r="A2352" s="1"/>
      <c r="B2352" s="6" t="s">
        <v>14</v>
      </c>
      <c r="C2352" s="6">
        <v>1185732</v>
      </c>
      <c r="D2352" s="7">
        <v>44411</v>
      </c>
      <c r="E2352" s="6" t="s">
        <v>46</v>
      </c>
      <c r="F2352" s="6" t="s">
        <v>88</v>
      </c>
      <c r="G2352" s="6" t="s">
        <v>89</v>
      </c>
      <c r="H2352" s="6" t="s">
        <v>17</v>
      </c>
      <c r="I2352" s="8">
        <v>0.65</v>
      </c>
      <c r="J2352" s="9">
        <v>10250</v>
      </c>
      <c r="K2352" s="10">
        <f t="shared" si="18"/>
        <v>6662.5</v>
      </c>
      <c r="L2352" s="10">
        <f t="shared" si="19"/>
        <v>2665</v>
      </c>
      <c r="M2352" s="11">
        <v>0.4</v>
      </c>
      <c r="O2352" s="16"/>
      <c r="P2352" s="14"/>
      <c r="Q2352" s="12"/>
      <c r="R2352" s="13"/>
    </row>
    <row r="2353" spans="1:18" ht="15.75" customHeight="1" x14ac:dyDescent="0.35">
      <c r="A2353" s="1"/>
      <c r="B2353" s="6" t="s">
        <v>14</v>
      </c>
      <c r="C2353" s="6">
        <v>1185732</v>
      </c>
      <c r="D2353" s="7">
        <v>44411</v>
      </c>
      <c r="E2353" s="6" t="s">
        <v>46</v>
      </c>
      <c r="F2353" s="6" t="s">
        <v>88</v>
      </c>
      <c r="G2353" s="6" t="s">
        <v>89</v>
      </c>
      <c r="H2353" s="6" t="s">
        <v>18</v>
      </c>
      <c r="I2353" s="8">
        <v>0.60000000000000009</v>
      </c>
      <c r="J2353" s="9">
        <v>8000</v>
      </c>
      <c r="K2353" s="10">
        <f t="shared" si="18"/>
        <v>4800.0000000000009</v>
      </c>
      <c r="L2353" s="10">
        <f t="shared" si="19"/>
        <v>1680.0000000000002</v>
      </c>
      <c r="M2353" s="11">
        <v>0.35</v>
      </c>
      <c r="O2353" s="16"/>
      <c r="P2353" s="14"/>
      <c r="Q2353" s="12"/>
      <c r="R2353" s="13"/>
    </row>
    <row r="2354" spans="1:18" ht="15.75" customHeight="1" x14ac:dyDescent="0.35">
      <c r="A2354" s="1"/>
      <c r="B2354" s="6" t="s">
        <v>14</v>
      </c>
      <c r="C2354" s="6">
        <v>1185732</v>
      </c>
      <c r="D2354" s="7">
        <v>44411</v>
      </c>
      <c r="E2354" s="6" t="s">
        <v>46</v>
      </c>
      <c r="F2354" s="6" t="s">
        <v>88</v>
      </c>
      <c r="G2354" s="6" t="s">
        <v>89</v>
      </c>
      <c r="H2354" s="6" t="s">
        <v>19</v>
      </c>
      <c r="I2354" s="8">
        <v>0.55000000000000004</v>
      </c>
      <c r="J2354" s="9">
        <v>7250</v>
      </c>
      <c r="K2354" s="10">
        <f t="shared" si="18"/>
        <v>3987.5000000000005</v>
      </c>
      <c r="L2354" s="10">
        <f t="shared" si="19"/>
        <v>1595.0000000000002</v>
      </c>
      <c r="M2354" s="11">
        <v>0.4</v>
      </c>
      <c r="O2354" s="16"/>
      <c r="P2354" s="14"/>
      <c r="Q2354" s="12"/>
      <c r="R2354" s="13"/>
    </row>
    <row r="2355" spans="1:18" ht="15.75" customHeight="1" x14ac:dyDescent="0.35">
      <c r="A2355" s="1"/>
      <c r="B2355" s="6" t="s">
        <v>14</v>
      </c>
      <c r="C2355" s="6">
        <v>1185732</v>
      </c>
      <c r="D2355" s="7">
        <v>44411</v>
      </c>
      <c r="E2355" s="6" t="s">
        <v>46</v>
      </c>
      <c r="F2355" s="6" t="s">
        <v>88</v>
      </c>
      <c r="G2355" s="6" t="s">
        <v>89</v>
      </c>
      <c r="H2355" s="6" t="s">
        <v>20</v>
      </c>
      <c r="I2355" s="8">
        <v>0.45</v>
      </c>
      <c r="J2355" s="9">
        <v>6750</v>
      </c>
      <c r="K2355" s="10">
        <f t="shared" si="18"/>
        <v>3037.5</v>
      </c>
      <c r="L2355" s="10">
        <f t="shared" si="19"/>
        <v>1215</v>
      </c>
      <c r="M2355" s="11">
        <v>0.4</v>
      </c>
      <c r="O2355" s="16"/>
      <c r="P2355" s="14"/>
      <c r="Q2355" s="12"/>
      <c r="R2355" s="13"/>
    </row>
    <row r="2356" spans="1:18" ht="15.75" customHeight="1" x14ac:dyDescent="0.35">
      <c r="A2356" s="1"/>
      <c r="B2356" s="6" t="s">
        <v>14</v>
      </c>
      <c r="C2356" s="6">
        <v>1185732</v>
      </c>
      <c r="D2356" s="7">
        <v>44411</v>
      </c>
      <c r="E2356" s="6" t="s">
        <v>46</v>
      </c>
      <c r="F2356" s="6" t="s">
        <v>88</v>
      </c>
      <c r="G2356" s="6" t="s">
        <v>89</v>
      </c>
      <c r="H2356" s="6" t="s">
        <v>21</v>
      </c>
      <c r="I2356" s="8">
        <v>0.55000000000000004</v>
      </c>
      <c r="J2356" s="9">
        <v>6500</v>
      </c>
      <c r="K2356" s="10">
        <f t="shared" si="18"/>
        <v>3575.0000000000005</v>
      </c>
      <c r="L2356" s="10">
        <f t="shared" si="19"/>
        <v>1251.25</v>
      </c>
      <c r="M2356" s="11">
        <v>0.35</v>
      </c>
      <c r="O2356" s="16"/>
      <c r="P2356" s="14"/>
      <c r="Q2356" s="12"/>
      <c r="R2356" s="13"/>
    </row>
    <row r="2357" spans="1:18" ht="15.75" customHeight="1" x14ac:dyDescent="0.35">
      <c r="A2357" s="1"/>
      <c r="B2357" s="6" t="s">
        <v>14</v>
      </c>
      <c r="C2357" s="6">
        <v>1185732</v>
      </c>
      <c r="D2357" s="7">
        <v>44411</v>
      </c>
      <c r="E2357" s="6" t="s">
        <v>46</v>
      </c>
      <c r="F2357" s="6" t="s">
        <v>88</v>
      </c>
      <c r="G2357" s="6" t="s">
        <v>89</v>
      </c>
      <c r="H2357" s="6" t="s">
        <v>22</v>
      </c>
      <c r="I2357" s="8">
        <v>0.60000000000000009</v>
      </c>
      <c r="J2357" s="9">
        <v>8250</v>
      </c>
      <c r="K2357" s="10">
        <f t="shared" si="18"/>
        <v>4950.0000000000009</v>
      </c>
      <c r="L2357" s="10">
        <f t="shared" si="19"/>
        <v>2475.0000000000005</v>
      </c>
      <c r="M2357" s="11">
        <v>0.5</v>
      </c>
      <c r="O2357" s="16"/>
      <c r="P2357" s="14"/>
      <c r="Q2357" s="12"/>
      <c r="R2357" s="13"/>
    </row>
    <row r="2358" spans="1:18" ht="15.75" customHeight="1" x14ac:dyDescent="0.35">
      <c r="A2358" s="1"/>
      <c r="B2358" s="6" t="s">
        <v>14</v>
      </c>
      <c r="C2358" s="6">
        <v>1185732</v>
      </c>
      <c r="D2358" s="7">
        <v>44441</v>
      </c>
      <c r="E2358" s="6" t="s">
        <v>46</v>
      </c>
      <c r="F2358" s="6" t="s">
        <v>88</v>
      </c>
      <c r="G2358" s="6" t="s">
        <v>89</v>
      </c>
      <c r="H2358" s="6" t="s">
        <v>17</v>
      </c>
      <c r="I2358" s="8">
        <v>0.55000000000000004</v>
      </c>
      <c r="J2358" s="9">
        <v>9250</v>
      </c>
      <c r="K2358" s="10">
        <f t="shared" si="18"/>
        <v>5087.5</v>
      </c>
      <c r="L2358" s="10">
        <f t="shared" si="19"/>
        <v>2035</v>
      </c>
      <c r="M2358" s="11">
        <v>0.4</v>
      </c>
      <c r="O2358" s="16"/>
      <c r="P2358" s="14"/>
      <c r="Q2358" s="12"/>
      <c r="R2358" s="13"/>
    </row>
    <row r="2359" spans="1:18" ht="15.75" customHeight="1" x14ac:dyDescent="0.35">
      <c r="A2359" s="1"/>
      <c r="B2359" s="6" t="s">
        <v>14</v>
      </c>
      <c r="C2359" s="6">
        <v>1185732</v>
      </c>
      <c r="D2359" s="7">
        <v>44441</v>
      </c>
      <c r="E2359" s="6" t="s">
        <v>46</v>
      </c>
      <c r="F2359" s="6" t="s">
        <v>88</v>
      </c>
      <c r="G2359" s="6" t="s">
        <v>89</v>
      </c>
      <c r="H2359" s="6" t="s">
        <v>18</v>
      </c>
      <c r="I2359" s="8">
        <v>0.50000000000000011</v>
      </c>
      <c r="J2359" s="9">
        <v>7250</v>
      </c>
      <c r="K2359" s="10">
        <f t="shared" si="18"/>
        <v>3625.0000000000009</v>
      </c>
      <c r="L2359" s="10">
        <f t="shared" si="19"/>
        <v>1268.7500000000002</v>
      </c>
      <c r="M2359" s="11">
        <v>0.35</v>
      </c>
      <c r="O2359" s="16"/>
      <c r="P2359" s="14"/>
      <c r="Q2359" s="12"/>
      <c r="R2359" s="13"/>
    </row>
    <row r="2360" spans="1:18" ht="15.75" customHeight="1" x14ac:dyDescent="0.35">
      <c r="A2360" s="1"/>
      <c r="B2360" s="6" t="s">
        <v>14</v>
      </c>
      <c r="C2360" s="6">
        <v>1185732</v>
      </c>
      <c r="D2360" s="7">
        <v>44441</v>
      </c>
      <c r="E2360" s="6" t="s">
        <v>46</v>
      </c>
      <c r="F2360" s="6" t="s">
        <v>88</v>
      </c>
      <c r="G2360" s="6" t="s">
        <v>89</v>
      </c>
      <c r="H2360" s="6" t="s">
        <v>19</v>
      </c>
      <c r="I2360" s="8">
        <v>0.30000000000000004</v>
      </c>
      <c r="J2360" s="9">
        <v>6250</v>
      </c>
      <c r="K2360" s="10">
        <f t="shared" si="18"/>
        <v>1875.0000000000002</v>
      </c>
      <c r="L2360" s="10">
        <f t="shared" si="19"/>
        <v>750.00000000000011</v>
      </c>
      <c r="M2360" s="11">
        <v>0.4</v>
      </c>
      <c r="O2360" s="16"/>
      <c r="P2360" s="14"/>
      <c r="Q2360" s="12"/>
      <c r="R2360" s="13"/>
    </row>
    <row r="2361" spans="1:18" ht="15.75" customHeight="1" x14ac:dyDescent="0.35">
      <c r="A2361" s="1"/>
      <c r="B2361" s="6" t="s">
        <v>14</v>
      </c>
      <c r="C2361" s="6">
        <v>1185732</v>
      </c>
      <c r="D2361" s="7">
        <v>44441</v>
      </c>
      <c r="E2361" s="6" t="s">
        <v>46</v>
      </c>
      <c r="F2361" s="6" t="s">
        <v>88</v>
      </c>
      <c r="G2361" s="6" t="s">
        <v>89</v>
      </c>
      <c r="H2361" s="6" t="s">
        <v>20</v>
      </c>
      <c r="I2361" s="8">
        <v>0.30000000000000004</v>
      </c>
      <c r="J2361" s="9">
        <v>6000</v>
      </c>
      <c r="K2361" s="10">
        <f t="shared" si="18"/>
        <v>1800.0000000000002</v>
      </c>
      <c r="L2361" s="10">
        <f t="shared" si="19"/>
        <v>720.00000000000011</v>
      </c>
      <c r="M2361" s="11">
        <v>0.4</v>
      </c>
      <c r="O2361" s="16"/>
      <c r="P2361" s="14"/>
      <c r="Q2361" s="12"/>
      <c r="R2361" s="13"/>
    </row>
    <row r="2362" spans="1:18" ht="15.75" customHeight="1" x14ac:dyDescent="0.35">
      <c r="A2362" s="1"/>
      <c r="B2362" s="6" t="s">
        <v>14</v>
      </c>
      <c r="C2362" s="6">
        <v>1185732</v>
      </c>
      <c r="D2362" s="7">
        <v>44441</v>
      </c>
      <c r="E2362" s="6" t="s">
        <v>46</v>
      </c>
      <c r="F2362" s="6" t="s">
        <v>88</v>
      </c>
      <c r="G2362" s="6" t="s">
        <v>89</v>
      </c>
      <c r="H2362" s="6" t="s">
        <v>21</v>
      </c>
      <c r="I2362" s="8">
        <v>0.4</v>
      </c>
      <c r="J2362" s="9">
        <v>6000</v>
      </c>
      <c r="K2362" s="10">
        <f t="shared" si="18"/>
        <v>2400</v>
      </c>
      <c r="L2362" s="10">
        <f t="shared" si="19"/>
        <v>840</v>
      </c>
      <c r="M2362" s="11">
        <v>0.35</v>
      </c>
      <c r="O2362" s="16"/>
      <c r="P2362" s="14"/>
      <c r="Q2362" s="12"/>
      <c r="R2362" s="13"/>
    </row>
    <row r="2363" spans="1:18" ht="15.75" customHeight="1" x14ac:dyDescent="0.35">
      <c r="A2363" s="1"/>
      <c r="B2363" s="6" t="s">
        <v>14</v>
      </c>
      <c r="C2363" s="6">
        <v>1185732</v>
      </c>
      <c r="D2363" s="7">
        <v>44441</v>
      </c>
      <c r="E2363" s="6" t="s">
        <v>46</v>
      </c>
      <c r="F2363" s="6" t="s">
        <v>88</v>
      </c>
      <c r="G2363" s="6" t="s">
        <v>89</v>
      </c>
      <c r="H2363" s="6" t="s">
        <v>22</v>
      </c>
      <c r="I2363" s="8">
        <v>0.45000000000000007</v>
      </c>
      <c r="J2363" s="9">
        <v>7000</v>
      </c>
      <c r="K2363" s="10">
        <f t="shared" si="18"/>
        <v>3150.0000000000005</v>
      </c>
      <c r="L2363" s="10">
        <f t="shared" si="19"/>
        <v>1575.0000000000002</v>
      </c>
      <c r="M2363" s="11">
        <v>0.5</v>
      </c>
      <c r="O2363" s="16"/>
      <c r="P2363" s="14"/>
      <c r="Q2363" s="12"/>
      <c r="R2363" s="13"/>
    </row>
    <row r="2364" spans="1:18" ht="15.75" customHeight="1" x14ac:dyDescent="0.35">
      <c r="A2364" s="1"/>
      <c r="B2364" s="6" t="s">
        <v>14</v>
      </c>
      <c r="C2364" s="6">
        <v>1185732</v>
      </c>
      <c r="D2364" s="7">
        <v>44473</v>
      </c>
      <c r="E2364" s="6" t="s">
        <v>46</v>
      </c>
      <c r="F2364" s="6" t="s">
        <v>88</v>
      </c>
      <c r="G2364" s="6" t="s">
        <v>89</v>
      </c>
      <c r="H2364" s="6" t="s">
        <v>17</v>
      </c>
      <c r="I2364" s="8">
        <v>0.45000000000000007</v>
      </c>
      <c r="J2364" s="9">
        <v>8750</v>
      </c>
      <c r="K2364" s="10">
        <f t="shared" si="18"/>
        <v>3937.5000000000005</v>
      </c>
      <c r="L2364" s="10">
        <f t="shared" si="19"/>
        <v>1575.0000000000002</v>
      </c>
      <c r="M2364" s="11">
        <v>0.4</v>
      </c>
      <c r="O2364" s="16"/>
      <c r="P2364" s="14"/>
      <c r="Q2364" s="12"/>
      <c r="R2364" s="13"/>
    </row>
    <row r="2365" spans="1:18" ht="15.75" customHeight="1" x14ac:dyDescent="0.35">
      <c r="A2365" s="1"/>
      <c r="B2365" s="6" t="s">
        <v>14</v>
      </c>
      <c r="C2365" s="6">
        <v>1185732</v>
      </c>
      <c r="D2365" s="7">
        <v>44473</v>
      </c>
      <c r="E2365" s="6" t="s">
        <v>46</v>
      </c>
      <c r="F2365" s="6" t="s">
        <v>88</v>
      </c>
      <c r="G2365" s="6" t="s">
        <v>89</v>
      </c>
      <c r="H2365" s="6" t="s">
        <v>18</v>
      </c>
      <c r="I2365" s="8">
        <v>0.35000000000000009</v>
      </c>
      <c r="J2365" s="9">
        <v>7000</v>
      </c>
      <c r="K2365" s="10">
        <f t="shared" si="18"/>
        <v>2450.0000000000005</v>
      </c>
      <c r="L2365" s="10">
        <f t="shared" si="19"/>
        <v>857.50000000000011</v>
      </c>
      <c r="M2365" s="11">
        <v>0.35</v>
      </c>
      <c r="O2365" s="16"/>
      <c r="P2365" s="14"/>
      <c r="Q2365" s="12"/>
      <c r="R2365" s="13"/>
    </row>
    <row r="2366" spans="1:18" ht="15.75" customHeight="1" x14ac:dyDescent="0.35">
      <c r="A2366" s="1"/>
      <c r="B2366" s="6" t="s">
        <v>14</v>
      </c>
      <c r="C2366" s="6">
        <v>1185732</v>
      </c>
      <c r="D2366" s="7">
        <v>44473</v>
      </c>
      <c r="E2366" s="6" t="s">
        <v>46</v>
      </c>
      <c r="F2366" s="6" t="s">
        <v>88</v>
      </c>
      <c r="G2366" s="6" t="s">
        <v>89</v>
      </c>
      <c r="H2366" s="6" t="s">
        <v>19</v>
      </c>
      <c r="I2366" s="8">
        <v>0.35000000000000009</v>
      </c>
      <c r="J2366" s="9">
        <v>5750</v>
      </c>
      <c r="K2366" s="10">
        <f t="shared" si="18"/>
        <v>2012.5000000000005</v>
      </c>
      <c r="L2366" s="10">
        <f t="shared" si="19"/>
        <v>805.00000000000023</v>
      </c>
      <c r="M2366" s="11">
        <v>0.4</v>
      </c>
      <c r="O2366" s="16"/>
      <c r="P2366" s="14"/>
      <c r="Q2366" s="12"/>
      <c r="R2366" s="13"/>
    </row>
    <row r="2367" spans="1:18" ht="15.75" customHeight="1" x14ac:dyDescent="0.35">
      <c r="A2367" s="1"/>
      <c r="B2367" s="6" t="s">
        <v>14</v>
      </c>
      <c r="C2367" s="6">
        <v>1185732</v>
      </c>
      <c r="D2367" s="7">
        <v>44473</v>
      </c>
      <c r="E2367" s="6" t="s">
        <v>46</v>
      </c>
      <c r="F2367" s="6" t="s">
        <v>88</v>
      </c>
      <c r="G2367" s="6" t="s">
        <v>89</v>
      </c>
      <c r="H2367" s="6" t="s">
        <v>20</v>
      </c>
      <c r="I2367" s="8">
        <v>0.35000000000000009</v>
      </c>
      <c r="J2367" s="9">
        <v>5500</v>
      </c>
      <c r="K2367" s="10">
        <f t="shared" si="18"/>
        <v>1925.0000000000005</v>
      </c>
      <c r="L2367" s="10">
        <f t="shared" si="19"/>
        <v>770.00000000000023</v>
      </c>
      <c r="M2367" s="11">
        <v>0.4</v>
      </c>
      <c r="O2367" s="16"/>
      <c r="P2367" s="14"/>
      <c r="Q2367" s="12"/>
      <c r="R2367" s="13"/>
    </row>
    <row r="2368" spans="1:18" ht="15.75" customHeight="1" x14ac:dyDescent="0.35">
      <c r="A2368" s="1"/>
      <c r="B2368" s="6" t="s">
        <v>14</v>
      </c>
      <c r="C2368" s="6">
        <v>1185732</v>
      </c>
      <c r="D2368" s="7">
        <v>44473</v>
      </c>
      <c r="E2368" s="6" t="s">
        <v>46</v>
      </c>
      <c r="F2368" s="6" t="s">
        <v>88</v>
      </c>
      <c r="G2368" s="6" t="s">
        <v>89</v>
      </c>
      <c r="H2368" s="6" t="s">
        <v>21</v>
      </c>
      <c r="I2368" s="8">
        <v>0.45000000000000007</v>
      </c>
      <c r="J2368" s="9">
        <v>5500</v>
      </c>
      <c r="K2368" s="10">
        <f t="shared" si="18"/>
        <v>2475.0000000000005</v>
      </c>
      <c r="L2368" s="10">
        <f t="shared" si="19"/>
        <v>866.25000000000011</v>
      </c>
      <c r="M2368" s="11">
        <v>0.35</v>
      </c>
      <c r="O2368" s="16"/>
      <c r="P2368" s="14"/>
      <c r="Q2368" s="12"/>
      <c r="R2368" s="13"/>
    </row>
    <row r="2369" spans="1:18" ht="15.75" customHeight="1" x14ac:dyDescent="0.35">
      <c r="A2369" s="1"/>
      <c r="B2369" s="6" t="s">
        <v>14</v>
      </c>
      <c r="C2369" s="6">
        <v>1185732</v>
      </c>
      <c r="D2369" s="7">
        <v>44473</v>
      </c>
      <c r="E2369" s="6" t="s">
        <v>46</v>
      </c>
      <c r="F2369" s="6" t="s">
        <v>88</v>
      </c>
      <c r="G2369" s="6" t="s">
        <v>89</v>
      </c>
      <c r="H2369" s="6" t="s">
        <v>22</v>
      </c>
      <c r="I2369" s="8">
        <v>0.5</v>
      </c>
      <c r="J2369" s="9">
        <v>6750</v>
      </c>
      <c r="K2369" s="10">
        <f t="shared" si="18"/>
        <v>3375</v>
      </c>
      <c r="L2369" s="10">
        <f t="shared" si="19"/>
        <v>1687.5</v>
      </c>
      <c r="M2369" s="11">
        <v>0.5</v>
      </c>
      <c r="O2369" s="16"/>
      <c r="P2369" s="14"/>
      <c r="Q2369" s="12"/>
      <c r="R2369" s="13"/>
    </row>
    <row r="2370" spans="1:18" ht="15.75" customHeight="1" x14ac:dyDescent="0.35">
      <c r="A2370" s="1"/>
      <c r="B2370" s="6" t="s">
        <v>14</v>
      </c>
      <c r="C2370" s="6">
        <v>1185732</v>
      </c>
      <c r="D2370" s="7">
        <v>44503</v>
      </c>
      <c r="E2370" s="6" t="s">
        <v>46</v>
      </c>
      <c r="F2370" s="6" t="s">
        <v>88</v>
      </c>
      <c r="G2370" s="6" t="s">
        <v>89</v>
      </c>
      <c r="H2370" s="6" t="s">
        <v>17</v>
      </c>
      <c r="I2370" s="8">
        <v>0.45000000000000007</v>
      </c>
      <c r="J2370" s="9">
        <v>8250</v>
      </c>
      <c r="K2370" s="10">
        <f t="shared" si="18"/>
        <v>3712.5000000000005</v>
      </c>
      <c r="L2370" s="10">
        <f t="shared" si="19"/>
        <v>1485.0000000000002</v>
      </c>
      <c r="M2370" s="11">
        <v>0.4</v>
      </c>
      <c r="O2370" s="16"/>
      <c r="P2370" s="14"/>
      <c r="Q2370" s="12"/>
      <c r="R2370" s="13"/>
    </row>
    <row r="2371" spans="1:18" ht="15.75" customHeight="1" x14ac:dyDescent="0.35">
      <c r="A2371" s="1"/>
      <c r="B2371" s="6" t="s">
        <v>14</v>
      </c>
      <c r="C2371" s="6">
        <v>1185732</v>
      </c>
      <c r="D2371" s="7">
        <v>44503</v>
      </c>
      <c r="E2371" s="6" t="s">
        <v>46</v>
      </c>
      <c r="F2371" s="6" t="s">
        <v>88</v>
      </c>
      <c r="G2371" s="6" t="s">
        <v>89</v>
      </c>
      <c r="H2371" s="6" t="s">
        <v>18</v>
      </c>
      <c r="I2371" s="8">
        <v>0.35000000000000009</v>
      </c>
      <c r="J2371" s="9">
        <v>6500</v>
      </c>
      <c r="K2371" s="10">
        <f t="shared" si="18"/>
        <v>2275.0000000000005</v>
      </c>
      <c r="L2371" s="10">
        <f t="shared" si="19"/>
        <v>796.25000000000011</v>
      </c>
      <c r="M2371" s="11">
        <v>0.35</v>
      </c>
      <c r="O2371" s="16"/>
      <c r="P2371" s="14"/>
      <c r="Q2371" s="12"/>
      <c r="R2371" s="13"/>
    </row>
    <row r="2372" spans="1:18" ht="15.75" customHeight="1" x14ac:dyDescent="0.35">
      <c r="A2372" s="1"/>
      <c r="B2372" s="6" t="s">
        <v>14</v>
      </c>
      <c r="C2372" s="6">
        <v>1185732</v>
      </c>
      <c r="D2372" s="7">
        <v>44503</v>
      </c>
      <c r="E2372" s="6" t="s">
        <v>46</v>
      </c>
      <c r="F2372" s="6" t="s">
        <v>88</v>
      </c>
      <c r="G2372" s="6" t="s">
        <v>89</v>
      </c>
      <c r="H2372" s="6" t="s">
        <v>19</v>
      </c>
      <c r="I2372" s="8">
        <v>0.40000000000000013</v>
      </c>
      <c r="J2372" s="9">
        <v>5950</v>
      </c>
      <c r="K2372" s="10">
        <f t="shared" si="18"/>
        <v>2380.0000000000009</v>
      </c>
      <c r="L2372" s="10">
        <f t="shared" si="19"/>
        <v>952.00000000000045</v>
      </c>
      <c r="M2372" s="11">
        <v>0.4</v>
      </c>
      <c r="O2372" s="16"/>
      <c r="P2372" s="14"/>
      <c r="Q2372" s="12"/>
      <c r="R2372" s="13"/>
    </row>
    <row r="2373" spans="1:18" ht="15.75" customHeight="1" x14ac:dyDescent="0.35">
      <c r="A2373" s="1"/>
      <c r="B2373" s="6" t="s">
        <v>14</v>
      </c>
      <c r="C2373" s="6">
        <v>1185732</v>
      </c>
      <c r="D2373" s="7">
        <v>44503</v>
      </c>
      <c r="E2373" s="6" t="s">
        <v>46</v>
      </c>
      <c r="F2373" s="6" t="s">
        <v>88</v>
      </c>
      <c r="G2373" s="6" t="s">
        <v>89</v>
      </c>
      <c r="H2373" s="6" t="s">
        <v>20</v>
      </c>
      <c r="I2373" s="8">
        <v>0.6000000000000002</v>
      </c>
      <c r="J2373" s="9">
        <v>6500</v>
      </c>
      <c r="K2373" s="10">
        <f t="shared" si="18"/>
        <v>3900.0000000000014</v>
      </c>
      <c r="L2373" s="10">
        <f t="shared" si="19"/>
        <v>1560.0000000000007</v>
      </c>
      <c r="M2373" s="11">
        <v>0.4</v>
      </c>
      <c r="O2373" s="16"/>
      <c r="P2373" s="14"/>
      <c r="Q2373" s="12"/>
      <c r="R2373" s="13"/>
    </row>
    <row r="2374" spans="1:18" ht="15.75" customHeight="1" x14ac:dyDescent="0.35">
      <c r="A2374" s="1"/>
      <c r="B2374" s="6" t="s">
        <v>14</v>
      </c>
      <c r="C2374" s="6">
        <v>1185732</v>
      </c>
      <c r="D2374" s="7">
        <v>44503</v>
      </c>
      <c r="E2374" s="6" t="s">
        <v>46</v>
      </c>
      <c r="F2374" s="6" t="s">
        <v>88</v>
      </c>
      <c r="G2374" s="6" t="s">
        <v>89</v>
      </c>
      <c r="H2374" s="6" t="s">
        <v>21</v>
      </c>
      <c r="I2374" s="8">
        <v>0.75000000000000011</v>
      </c>
      <c r="J2374" s="9">
        <v>6250</v>
      </c>
      <c r="K2374" s="10">
        <f t="shared" si="18"/>
        <v>4687.5000000000009</v>
      </c>
      <c r="L2374" s="10">
        <f t="shared" si="19"/>
        <v>1640.6250000000002</v>
      </c>
      <c r="M2374" s="11">
        <v>0.35</v>
      </c>
      <c r="O2374" s="16"/>
      <c r="P2374" s="14"/>
      <c r="Q2374" s="12"/>
      <c r="R2374" s="13"/>
    </row>
    <row r="2375" spans="1:18" ht="15.75" customHeight="1" x14ac:dyDescent="0.35">
      <c r="A2375" s="1"/>
      <c r="B2375" s="6" t="s">
        <v>14</v>
      </c>
      <c r="C2375" s="6">
        <v>1185732</v>
      </c>
      <c r="D2375" s="7">
        <v>44503</v>
      </c>
      <c r="E2375" s="6" t="s">
        <v>46</v>
      </c>
      <c r="F2375" s="6" t="s">
        <v>88</v>
      </c>
      <c r="G2375" s="6" t="s">
        <v>89</v>
      </c>
      <c r="H2375" s="6" t="s">
        <v>22</v>
      </c>
      <c r="I2375" s="8">
        <v>0.75</v>
      </c>
      <c r="J2375" s="9">
        <v>7250</v>
      </c>
      <c r="K2375" s="10">
        <f t="shared" si="18"/>
        <v>5437.5</v>
      </c>
      <c r="L2375" s="10">
        <f t="shared" si="19"/>
        <v>2718.75</v>
      </c>
      <c r="M2375" s="11">
        <v>0.5</v>
      </c>
      <c r="O2375" s="16"/>
      <c r="P2375" s="14"/>
      <c r="Q2375" s="12"/>
      <c r="R2375" s="13"/>
    </row>
    <row r="2376" spans="1:18" ht="15.75" customHeight="1" x14ac:dyDescent="0.35">
      <c r="A2376" s="1"/>
      <c r="B2376" s="6" t="s">
        <v>14</v>
      </c>
      <c r="C2376" s="6">
        <v>1185732</v>
      </c>
      <c r="D2376" s="7">
        <v>44532</v>
      </c>
      <c r="E2376" s="6" t="s">
        <v>46</v>
      </c>
      <c r="F2376" s="6" t="s">
        <v>88</v>
      </c>
      <c r="G2376" s="6" t="s">
        <v>89</v>
      </c>
      <c r="H2376" s="6" t="s">
        <v>17</v>
      </c>
      <c r="I2376" s="8">
        <v>0.70000000000000007</v>
      </c>
      <c r="J2376" s="9">
        <v>9750</v>
      </c>
      <c r="K2376" s="10">
        <f t="shared" si="18"/>
        <v>6825.0000000000009</v>
      </c>
      <c r="L2376" s="10">
        <f t="shared" si="19"/>
        <v>2730.0000000000005</v>
      </c>
      <c r="M2376" s="11">
        <v>0.4</v>
      </c>
      <c r="O2376" s="16"/>
      <c r="P2376" s="14"/>
      <c r="Q2376" s="12"/>
      <c r="R2376" s="13"/>
    </row>
    <row r="2377" spans="1:18" ht="15.75" customHeight="1" x14ac:dyDescent="0.35">
      <c r="A2377" s="1"/>
      <c r="B2377" s="6" t="s">
        <v>14</v>
      </c>
      <c r="C2377" s="6">
        <v>1185732</v>
      </c>
      <c r="D2377" s="7">
        <v>44532</v>
      </c>
      <c r="E2377" s="6" t="s">
        <v>46</v>
      </c>
      <c r="F2377" s="6" t="s">
        <v>88</v>
      </c>
      <c r="G2377" s="6" t="s">
        <v>89</v>
      </c>
      <c r="H2377" s="6" t="s">
        <v>18</v>
      </c>
      <c r="I2377" s="8">
        <v>0.60000000000000009</v>
      </c>
      <c r="J2377" s="9">
        <v>7750</v>
      </c>
      <c r="K2377" s="10">
        <f t="shared" si="18"/>
        <v>4650.0000000000009</v>
      </c>
      <c r="L2377" s="10">
        <f t="shared" si="19"/>
        <v>1627.5000000000002</v>
      </c>
      <c r="M2377" s="11">
        <v>0.35</v>
      </c>
      <c r="O2377" s="16"/>
      <c r="P2377" s="14"/>
      <c r="Q2377" s="12"/>
      <c r="R2377" s="13"/>
    </row>
    <row r="2378" spans="1:18" ht="15.75" customHeight="1" x14ac:dyDescent="0.35">
      <c r="A2378" s="1"/>
      <c r="B2378" s="6" t="s">
        <v>14</v>
      </c>
      <c r="C2378" s="6">
        <v>1185732</v>
      </c>
      <c r="D2378" s="7">
        <v>44532</v>
      </c>
      <c r="E2378" s="6" t="s">
        <v>46</v>
      </c>
      <c r="F2378" s="6" t="s">
        <v>88</v>
      </c>
      <c r="G2378" s="6" t="s">
        <v>89</v>
      </c>
      <c r="H2378" s="6" t="s">
        <v>19</v>
      </c>
      <c r="I2378" s="8">
        <v>0.60000000000000009</v>
      </c>
      <c r="J2378" s="9">
        <v>7250</v>
      </c>
      <c r="K2378" s="10">
        <f t="shared" si="18"/>
        <v>4350.0000000000009</v>
      </c>
      <c r="L2378" s="10">
        <f t="shared" si="19"/>
        <v>1740.0000000000005</v>
      </c>
      <c r="M2378" s="11">
        <v>0.4</v>
      </c>
      <c r="O2378" s="16"/>
      <c r="P2378" s="14"/>
      <c r="Q2378" s="12"/>
      <c r="R2378" s="13"/>
    </row>
    <row r="2379" spans="1:18" ht="15.75" customHeight="1" x14ac:dyDescent="0.35">
      <c r="A2379" s="1"/>
      <c r="B2379" s="6" t="s">
        <v>14</v>
      </c>
      <c r="C2379" s="6">
        <v>1185732</v>
      </c>
      <c r="D2379" s="7">
        <v>44532</v>
      </c>
      <c r="E2379" s="6" t="s">
        <v>46</v>
      </c>
      <c r="F2379" s="6" t="s">
        <v>88</v>
      </c>
      <c r="G2379" s="6" t="s">
        <v>89</v>
      </c>
      <c r="H2379" s="6" t="s">
        <v>20</v>
      </c>
      <c r="I2379" s="8">
        <v>0.60000000000000009</v>
      </c>
      <c r="J2379" s="9">
        <v>6750</v>
      </c>
      <c r="K2379" s="10">
        <f t="shared" si="18"/>
        <v>4050.0000000000005</v>
      </c>
      <c r="L2379" s="10">
        <f t="shared" si="19"/>
        <v>1620.0000000000002</v>
      </c>
      <c r="M2379" s="11">
        <v>0.4</v>
      </c>
      <c r="O2379" s="16"/>
      <c r="P2379" s="14"/>
      <c r="Q2379" s="12"/>
      <c r="R2379" s="13"/>
    </row>
    <row r="2380" spans="1:18" ht="15.75" customHeight="1" x14ac:dyDescent="0.35">
      <c r="A2380" s="1"/>
      <c r="B2380" s="6" t="s">
        <v>14</v>
      </c>
      <c r="C2380" s="6">
        <v>1185732</v>
      </c>
      <c r="D2380" s="7">
        <v>44532</v>
      </c>
      <c r="E2380" s="6" t="s">
        <v>46</v>
      </c>
      <c r="F2380" s="6" t="s">
        <v>88</v>
      </c>
      <c r="G2380" s="6" t="s">
        <v>89</v>
      </c>
      <c r="H2380" s="6" t="s">
        <v>21</v>
      </c>
      <c r="I2380" s="8">
        <v>0.70000000000000007</v>
      </c>
      <c r="J2380" s="9">
        <v>6750</v>
      </c>
      <c r="K2380" s="10">
        <f t="shared" si="18"/>
        <v>4725</v>
      </c>
      <c r="L2380" s="10">
        <f t="shared" si="19"/>
        <v>1653.75</v>
      </c>
      <c r="M2380" s="11">
        <v>0.35</v>
      </c>
      <c r="O2380" s="16"/>
      <c r="P2380" s="14"/>
      <c r="Q2380" s="12"/>
      <c r="R2380" s="13"/>
    </row>
    <row r="2381" spans="1:18" ht="15.75" customHeight="1" x14ac:dyDescent="0.35">
      <c r="A2381" s="1"/>
      <c r="B2381" s="6" t="s">
        <v>14</v>
      </c>
      <c r="C2381" s="6">
        <v>1185732</v>
      </c>
      <c r="D2381" s="7">
        <v>44532</v>
      </c>
      <c r="E2381" s="6" t="s">
        <v>46</v>
      </c>
      <c r="F2381" s="6" t="s">
        <v>88</v>
      </c>
      <c r="G2381" s="6" t="s">
        <v>89</v>
      </c>
      <c r="H2381" s="6" t="s">
        <v>22</v>
      </c>
      <c r="I2381" s="8">
        <v>0.75</v>
      </c>
      <c r="J2381" s="9">
        <v>7750</v>
      </c>
      <c r="K2381" s="10">
        <f t="shared" si="18"/>
        <v>5812.5</v>
      </c>
      <c r="L2381" s="10">
        <f t="shared" si="19"/>
        <v>2906.25</v>
      </c>
      <c r="M2381" s="11">
        <v>0.5</v>
      </c>
      <c r="O2381" s="16"/>
      <c r="P2381" s="14"/>
      <c r="Q2381" s="12"/>
      <c r="R2381" s="13"/>
    </row>
    <row r="2382" spans="1:18" ht="15.75" customHeight="1" x14ac:dyDescent="0.35">
      <c r="A2382" s="1" t="s">
        <v>39</v>
      </c>
      <c r="B2382" s="6" t="s">
        <v>14</v>
      </c>
      <c r="C2382" s="6">
        <v>1185732</v>
      </c>
      <c r="D2382" s="7">
        <v>44209</v>
      </c>
      <c r="E2382" s="6" t="s">
        <v>46</v>
      </c>
      <c r="F2382" s="6" t="s">
        <v>90</v>
      </c>
      <c r="G2382" s="6" t="s">
        <v>91</v>
      </c>
      <c r="H2382" s="6" t="s">
        <v>17</v>
      </c>
      <c r="I2382" s="8">
        <v>0.35000000000000003</v>
      </c>
      <c r="J2382" s="9">
        <v>7750</v>
      </c>
      <c r="K2382" s="10">
        <f t="shared" si="18"/>
        <v>2712.5000000000005</v>
      </c>
      <c r="L2382" s="10">
        <f t="shared" si="19"/>
        <v>1085.0000000000002</v>
      </c>
      <c r="M2382" s="11">
        <v>0.4</v>
      </c>
      <c r="O2382" s="16"/>
      <c r="P2382" s="14"/>
      <c r="Q2382" s="12"/>
      <c r="R2382" s="13"/>
    </row>
    <row r="2383" spans="1:18" ht="15.75" customHeight="1" x14ac:dyDescent="0.35">
      <c r="A2383" s="1"/>
      <c r="B2383" s="6" t="s">
        <v>14</v>
      </c>
      <c r="C2383" s="6">
        <v>1185732</v>
      </c>
      <c r="D2383" s="7">
        <v>44209</v>
      </c>
      <c r="E2383" s="6" t="s">
        <v>46</v>
      </c>
      <c r="F2383" s="6" t="s">
        <v>90</v>
      </c>
      <c r="G2383" s="6" t="s">
        <v>91</v>
      </c>
      <c r="H2383" s="6" t="s">
        <v>18</v>
      </c>
      <c r="I2383" s="8">
        <v>0.35000000000000003</v>
      </c>
      <c r="J2383" s="9">
        <v>5750</v>
      </c>
      <c r="K2383" s="10">
        <f t="shared" si="18"/>
        <v>2012.5000000000002</v>
      </c>
      <c r="L2383" s="10">
        <f t="shared" si="19"/>
        <v>704.375</v>
      </c>
      <c r="M2383" s="11">
        <v>0.35</v>
      </c>
      <c r="O2383" s="16"/>
      <c r="P2383" s="14"/>
      <c r="Q2383" s="12"/>
      <c r="R2383" s="13"/>
    </row>
    <row r="2384" spans="1:18" ht="15.75" customHeight="1" x14ac:dyDescent="0.35">
      <c r="A2384" s="1"/>
      <c r="B2384" s="6" t="s">
        <v>14</v>
      </c>
      <c r="C2384" s="6">
        <v>1185732</v>
      </c>
      <c r="D2384" s="7">
        <v>44209</v>
      </c>
      <c r="E2384" s="6" t="s">
        <v>46</v>
      </c>
      <c r="F2384" s="6" t="s">
        <v>90</v>
      </c>
      <c r="G2384" s="6" t="s">
        <v>91</v>
      </c>
      <c r="H2384" s="6" t="s">
        <v>19</v>
      </c>
      <c r="I2384" s="8">
        <v>0.25000000000000006</v>
      </c>
      <c r="J2384" s="9">
        <v>5750</v>
      </c>
      <c r="K2384" s="10">
        <f t="shared" si="18"/>
        <v>1437.5000000000002</v>
      </c>
      <c r="L2384" s="10">
        <f t="shared" si="19"/>
        <v>575.00000000000011</v>
      </c>
      <c r="M2384" s="11">
        <v>0.4</v>
      </c>
      <c r="O2384" s="16"/>
      <c r="P2384" s="14"/>
      <c r="Q2384" s="12"/>
      <c r="R2384" s="13"/>
    </row>
    <row r="2385" spans="1:18" ht="15.75" customHeight="1" x14ac:dyDescent="0.35">
      <c r="A2385" s="1"/>
      <c r="B2385" s="6" t="s">
        <v>14</v>
      </c>
      <c r="C2385" s="6">
        <v>1185732</v>
      </c>
      <c r="D2385" s="7">
        <v>44209</v>
      </c>
      <c r="E2385" s="6" t="s">
        <v>46</v>
      </c>
      <c r="F2385" s="6" t="s">
        <v>90</v>
      </c>
      <c r="G2385" s="6" t="s">
        <v>91</v>
      </c>
      <c r="H2385" s="6" t="s">
        <v>20</v>
      </c>
      <c r="I2385" s="8">
        <v>0.3</v>
      </c>
      <c r="J2385" s="9">
        <v>4250</v>
      </c>
      <c r="K2385" s="10">
        <f t="shared" si="18"/>
        <v>1275</v>
      </c>
      <c r="L2385" s="10">
        <f t="shared" si="19"/>
        <v>510</v>
      </c>
      <c r="M2385" s="11">
        <v>0.4</v>
      </c>
      <c r="O2385" s="16"/>
      <c r="P2385" s="14"/>
      <c r="Q2385" s="12"/>
      <c r="R2385" s="13"/>
    </row>
    <row r="2386" spans="1:18" ht="15.75" customHeight="1" x14ac:dyDescent="0.35">
      <c r="A2386" s="1"/>
      <c r="B2386" s="6" t="s">
        <v>14</v>
      </c>
      <c r="C2386" s="6">
        <v>1185732</v>
      </c>
      <c r="D2386" s="7">
        <v>44209</v>
      </c>
      <c r="E2386" s="6" t="s">
        <v>46</v>
      </c>
      <c r="F2386" s="6" t="s">
        <v>90</v>
      </c>
      <c r="G2386" s="6" t="s">
        <v>91</v>
      </c>
      <c r="H2386" s="6" t="s">
        <v>21</v>
      </c>
      <c r="I2386" s="8">
        <v>0.45</v>
      </c>
      <c r="J2386" s="9">
        <v>4750</v>
      </c>
      <c r="K2386" s="10">
        <f t="shared" si="18"/>
        <v>2137.5</v>
      </c>
      <c r="L2386" s="10">
        <f t="shared" si="19"/>
        <v>748.125</v>
      </c>
      <c r="M2386" s="11">
        <v>0.35</v>
      </c>
      <c r="O2386" s="16"/>
      <c r="P2386" s="14"/>
      <c r="Q2386" s="12"/>
      <c r="R2386" s="13"/>
    </row>
    <row r="2387" spans="1:18" ht="15.75" customHeight="1" x14ac:dyDescent="0.35">
      <c r="A2387" s="1"/>
      <c r="B2387" s="6" t="s">
        <v>14</v>
      </c>
      <c r="C2387" s="6">
        <v>1185732</v>
      </c>
      <c r="D2387" s="7">
        <v>44209</v>
      </c>
      <c r="E2387" s="6" t="s">
        <v>46</v>
      </c>
      <c r="F2387" s="6" t="s">
        <v>90</v>
      </c>
      <c r="G2387" s="6" t="s">
        <v>91</v>
      </c>
      <c r="H2387" s="6" t="s">
        <v>22</v>
      </c>
      <c r="I2387" s="8">
        <v>0.35000000000000003</v>
      </c>
      <c r="J2387" s="9">
        <v>5750</v>
      </c>
      <c r="K2387" s="10">
        <f t="shared" si="18"/>
        <v>2012.5000000000002</v>
      </c>
      <c r="L2387" s="10">
        <f t="shared" si="19"/>
        <v>1006.2500000000001</v>
      </c>
      <c r="M2387" s="11">
        <v>0.5</v>
      </c>
      <c r="O2387" s="16"/>
      <c r="P2387" s="14"/>
      <c r="Q2387" s="12"/>
      <c r="R2387" s="13"/>
    </row>
    <row r="2388" spans="1:18" ht="15.75" customHeight="1" x14ac:dyDescent="0.35">
      <c r="A2388" s="1"/>
      <c r="B2388" s="6" t="s">
        <v>14</v>
      </c>
      <c r="C2388" s="6">
        <v>1185732</v>
      </c>
      <c r="D2388" s="7">
        <v>44238</v>
      </c>
      <c r="E2388" s="6" t="s">
        <v>46</v>
      </c>
      <c r="F2388" s="6" t="s">
        <v>90</v>
      </c>
      <c r="G2388" s="6" t="s">
        <v>91</v>
      </c>
      <c r="H2388" s="6" t="s">
        <v>17</v>
      </c>
      <c r="I2388" s="8">
        <v>0.35000000000000003</v>
      </c>
      <c r="J2388" s="9">
        <v>8250</v>
      </c>
      <c r="K2388" s="10">
        <f t="shared" si="18"/>
        <v>2887.5000000000005</v>
      </c>
      <c r="L2388" s="10">
        <f t="shared" si="19"/>
        <v>1155.0000000000002</v>
      </c>
      <c r="M2388" s="11">
        <v>0.4</v>
      </c>
      <c r="O2388" s="16"/>
      <c r="P2388" s="14"/>
      <c r="Q2388" s="12"/>
      <c r="R2388" s="13"/>
    </row>
    <row r="2389" spans="1:18" ht="15.75" customHeight="1" x14ac:dyDescent="0.35">
      <c r="A2389" s="1"/>
      <c r="B2389" s="6" t="s">
        <v>14</v>
      </c>
      <c r="C2389" s="6">
        <v>1185732</v>
      </c>
      <c r="D2389" s="7">
        <v>44238</v>
      </c>
      <c r="E2389" s="6" t="s">
        <v>46</v>
      </c>
      <c r="F2389" s="6" t="s">
        <v>90</v>
      </c>
      <c r="G2389" s="6" t="s">
        <v>91</v>
      </c>
      <c r="H2389" s="6" t="s">
        <v>18</v>
      </c>
      <c r="I2389" s="8">
        <v>0.35000000000000003</v>
      </c>
      <c r="J2389" s="9">
        <v>4750</v>
      </c>
      <c r="K2389" s="10">
        <f t="shared" si="18"/>
        <v>1662.5000000000002</v>
      </c>
      <c r="L2389" s="10">
        <f t="shared" si="19"/>
        <v>581.875</v>
      </c>
      <c r="M2389" s="11">
        <v>0.35</v>
      </c>
      <c r="O2389" s="16"/>
      <c r="P2389" s="14"/>
      <c r="Q2389" s="12"/>
      <c r="R2389" s="13"/>
    </row>
    <row r="2390" spans="1:18" ht="15.75" customHeight="1" x14ac:dyDescent="0.35">
      <c r="A2390" s="1"/>
      <c r="B2390" s="6" t="s">
        <v>14</v>
      </c>
      <c r="C2390" s="6">
        <v>1185732</v>
      </c>
      <c r="D2390" s="7">
        <v>44238</v>
      </c>
      <c r="E2390" s="6" t="s">
        <v>46</v>
      </c>
      <c r="F2390" s="6" t="s">
        <v>90</v>
      </c>
      <c r="G2390" s="6" t="s">
        <v>91</v>
      </c>
      <c r="H2390" s="6" t="s">
        <v>19</v>
      </c>
      <c r="I2390" s="8">
        <v>0.25000000000000006</v>
      </c>
      <c r="J2390" s="9">
        <v>5250</v>
      </c>
      <c r="K2390" s="10">
        <f t="shared" si="18"/>
        <v>1312.5000000000002</v>
      </c>
      <c r="L2390" s="10">
        <f t="shared" si="19"/>
        <v>525.00000000000011</v>
      </c>
      <c r="M2390" s="11">
        <v>0.4</v>
      </c>
      <c r="O2390" s="16"/>
      <c r="P2390" s="14"/>
      <c r="Q2390" s="12"/>
      <c r="R2390" s="13"/>
    </row>
    <row r="2391" spans="1:18" ht="15.75" customHeight="1" x14ac:dyDescent="0.35">
      <c r="A2391" s="1"/>
      <c r="B2391" s="6" t="s">
        <v>14</v>
      </c>
      <c r="C2391" s="6">
        <v>1185732</v>
      </c>
      <c r="D2391" s="7">
        <v>44238</v>
      </c>
      <c r="E2391" s="6" t="s">
        <v>46</v>
      </c>
      <c r="F2391" s="6" t="s">
        <v>90</v>
      </c>
      <c r="G2391" s="6" t="s">
        <v>91</v>
      </c>
      <c r="H2391" s="6" t="s">
        <v>20</v>
      </c>
      <c r="I2391" s="8">
        <v>0.3</v>
      </c>
      <c r="J2391" s="9">
        <v>3750</v>
      </c>
      <c r="K2391" s="10">
        <f t="shared" si="18"/>
        <v>1125</v>
      </c>
      <c r="L2391" s="10">
        <f t="shared" si="19"/>
        <v>450</v>
      </c>
      <c r="M2391" s="11">
        <v>0.4</v>
      </c>
      <c r="O2391" s="16"/>
      <c r="P2391" s="14"/>
      <c r="Q2391" s="12"/>
      <c r="R2391" s="13"/>
    </row>
    <row r="2392" spans="1:18" ht="15.75" customHeight="1" x14ac:dyDescent="0.35">
      <c r="A2392" s="1"/>
      <c r="B2392" s="6" t="s">
        <v>14</v>
      </c>
      <c r="C2392" s="6">
        <v>1185732</v>
      </c>
      <c r="D2392" s="7">
        <v>44238</v>
      </c>
      <c r="E2392" s="6" t="s">
        <v>46</v>
      </c>
      <c r="F2392" s="6" t="s">
        <v>90</v>
      </c>
      <c r="G2392" s="6" t="s">
        <v>91</v>
      </c>
      <c r="H2392" s="6" t="s">
        <v>21</v>
      </c>
      <c r="I2392" s="8">
        <v>0.45</v>
      </c>
      <c r="J2392" s="9">
        <v>4500</v>
      </c>
      <c r="K2392" s="10">
        <f t="shared" si="18"/>
        <v>2025</v>
      </c>
      <c r="L2392" s="10">
        <f t="shared" si="19"/>
        <v>708.75</v>
      </c>
      <c r="M2392" s="11">
        <v>0.35</v>
      </c>
      <c r="O2392" s="16"/>
      <c r="P2392" s="14"/>
      <c r="Q2392" s="12"/>
      <c r="R2392" s="13"/>
    </row>
    <row r="2393" spans="1:18" ht="15.75" customHeight="1" x14ac:dyDescent="0.35">
      <c r="A2393" s="1"/>
      <c r="B2393" s="6" t="s">
        <v>14</v>
      </c>
      <c r="C2393" s="6">
        <v>1185732</v>
      </c>
      <c r="D2393" s="7">
        <v>44238</v>
      </c>
      <c r="E2393" s="6" t="s">
        <v>46</v>
      </c>
      <c r="F2393" s="6" t="s">
        <v>90</v>
      </c>
      <c r="G2393" s="6" t="s">
        <v>91</v>
      </c>
      <c r="H2393" s="6" t="s">
        <v>22</v>
      </c>
      <c r="I2393" s="8">
        <v>0.3</v>
      </c>
      <c r="J2393" s="9">
        <v>5500</v>
      </c>
      <c r="K2393" s="10">
        <f t="shared" si="18"/>
        <v>1650</v>
      </c>
      <c r="L2393" s="10">
        <f t="shared" si="19"/>
        <v>825</v>
      </c>
      <c r="M2393" s="11">
        <v>0.5</v>
      </c>
      <c r="O2393" s="16"/>
      <c r="P2393" s="14"/>
      <c r="Q2393" s="12"/>
      <c r="R2393" s="13"/>
    </row>
    <row r="2394" spans="1:18" ht="15.75" customHeight="1" x14ac:dyDescent="0.35">
      <c r="A2394" s="1"/>
      <c r="B2394" s="6" t="s">
        <v>14</v>
      </c>
      <c r="C2394" s="6">
        <v>1185732</v>
      </c>
      <c r="D2394" s="7">
        <v>44264</v>
      </c>
      <c r="E2394" s="6" t="s">
        <v>46</v>
      </c>
      <c r="F2394" s="6" t="s">
        <v>90</v>
      </c>
      <c r="G2394" s="6" t="s">
        <v>91</v>
      </c>
      <c r="H2394" s="6" t="s">
        <v>17</v>
      </c>
      <c r="I2394" s="8">
        <v>0.3</v>
      </c>
      <c r="J2394" s="9">
        <v>7700</v>
      </c>
      <c r="K2394" s="10">
        <f t="shared" si="18"/>
        <v>2310</v>
      </c>
      <c r="L2394" s="10">
        <f t="shared" si="19"/>
        <v>924</v>
      </c>
      <c r="M2394" s="11">
        <v>0.4</v>
      </c>
      <c r="O2394" s="16"/>
      <c r="P2394" s="14"/>
      <c r="Q2394" s="12"/>
      <c r="R2394" s="13"/>
    </row>
    <row r="2395" spans="1:18" ht="15.75" customHeight="1" x14ac:dyDescent="0.35">
      <c r="A2395" s="1"/>
      <c r="B2395" s="6" t="s">
        <v>14</v>
      </c>
      <c r="C2395" s="6">
        <v>1185732</v>
      </c>
      <c r="D2395" s="7">
        <v>44264</v>
      </c>
      <c r="E2395" s="6" t="s">
        <v>46</v>
      </c>
      <c r="F2395" s="6" t="s">
        <v>90</v>
      </c>
      <c r="G2395" s="6" t="s">
        <v>91</v>
      </c>
      <c r="H2395" s="6" t="s">
        <v>18</v>
      </c>
      <c r="I2395" s="8">
        <v>0.3</v>
      </c>
      <c r="J2395" s="9">
        <v>4500</v>
      </c>
      <c r="K2395" s="10">
        <f t="shared" si="18"/>
        <v>1350</v>
      </c>
      <c r="L2395" s="10">
        <f t="shared" si="19"/>
        <v>472.49999999999994</v>
      </c>
      <c r="M2395" s="11">
        <v>0.35</v>
      </c>
      <c r="O2395" s="16"/>
      <c r="P2395" s="14"/>
      <c r="Q2395" s="12"/>
      <c r="R2395" s="13"/>
    </row>
    <row r="2396" spans="1:18" ht="15.75" customHeight="1" x14ac:dyDescent="0.35">
      <c r="A2396" s="1"/>
      <c r="B2396" s="6" t="s">
        <v>14</v>
      </c>
      <c r="C2396" s="6">
        <v>1185732</v>
      </c>
      <c r="D2396" s="7">
        <v>44264</v>
      </c>
      <c r="E2396" s="6" t="s">
        <v>46</v>
      </c>
      <c r="F2396" s="6" t="s">
        <v>90</v>
      </c>
      <c r="G2396" s="6" t="s">
        <v>91</v>
      </c>
      <c r="H2396" s="6" t="s">
        <v>19</v>
      </c>
      <c r="I2396" s="8">
        <v>0.2</v>
      </c>
      <c r="J2396" s="9">
        <v>4750</v>
      </c>
      <c r="K2396" s="10">
        <f t="shared" si="18"/>
        <v>950</v>
      </c>
      <c r="L2396" s="10">
        <f t="shared" si="19"/>
        <v>380</v>
      </c>
      <c r="M2396" s="11">
        <v>0.4</v>
      </c>
      <c r="O2396" s="16"/>
      <c r="P2396" s="14"/>
      <c r="Q2396" s="12"/>
      <c r="R2396" s="13"/>
    </row>
    <row r="2397" spans="1:18" ht="15.75" customHeight="1" x14ac:dyDescent="0.35">
      <c r="A2397" s="1"/>
      <c r="B2397" s="6" t="s">
        <v>14</v>
      </c>
      <c r="C2397" s="6">
        <v>1185732</v>
      </c>
      <c r="D2397" s="7">
        <v>44264</v>
      </c>
      <c r="E2397" s="6" t="s">
        <v>46</v>
      </c>
      <c r="F2397" s="6" t="s">
        <v>90</v>
      </c>
      <c r="G2397" s="6" t="s">
        <v>91</v>
      </c>
      <c r="H2397" s="6" t="s">
        <v>20</v>
      </c>
      <c r="I2397" s="8">
        <v>0.24999999999999994</v>
      </c>
      <c r="J2397" s="9">
        <v>3250</v>
      </c>
      <c r="K2397" s="10">
        <f t="shared" si="18"/>
        <v>812.49999999999977</v>
      </c>
      <c r="L2397" s="10">
        <f t="shared" si="19"/>
        <v>324.99999999999994</v>
      </c>
      <c r="M2397" s="11">
        <v>0.4</v>
      </c>
      <c r="O2397" s="16"/>
      <c r="P2397" s="14"/>
      <c r="Q2397" s="12"/>
      <c r="R2397" s="13"/>
    </row>
    <row r="2398" spans="1:18" ht="15.75" customHeight="1" x14ac:dyDescent="0.35">
      <c r="A2398" s="1"/>
      <c r="B2398" s="6" t="s">
        <v>14</v>
      </c>
      <c r="C2398" s="6">
        <v>1185732</v>
      </c>
      <c r="D2398" s="7">
        <v>44264</v>
      </c>
      <c r="E2398" s="6" t="s">
        <v>46</v>
      </c>
      <c r="F2398" s="6" t="s">
        <v>90</v>
      </c>
      <c r="G2398" s="6" t="s">
        <v>91</v>
      </c>
      <c r="H2398" s="6" t="s">
        <v>21</v>
      </c>
      <c r="I2398" s="8">
        <v>0.40000000000000008</v>
      </c>
      <c r="J2398" s="9">
        <v>3750</v>
      </c>
      <c r="K2398" s="10">
        <f t="shared" si="18"/>
        <v>1500.0000000000002</v>
      </c>
      <c r="L2398" s="10">
        <f t="shared" si="19"/>
        <v>525</v>
      </c>
      <c r="M2398" s="11">
        <v>0.35</v>
      </c>
      <c r="O2398" s="16"/>
      <c r="P2398" s="14"/>
      <c r="Q2398" s="12"/>
      <c r="R2398" s="13"/>
    </row>
    <row r="2399" spans="1:18" ht="15.75" customHeight="1" x14ac:dyDescent="0.35">
      <c r="A2399" s="1"/>
      <c r="B2399" s="6" t="s">
        <v>14</v>
      </c>
      <c r="C2399" s="6">
        <v>1185732</v>
      </c>
      <c r="D2399" s="7">
        <v>44264</v>
      </c>
      <c r="E2399" s="6" t="s">
        <v>46</v>
      </c>
      <c r="F2399" s="6" t="s">
        <v>90</v>
      </c>
      <c r="G2399" s="6" t="s">
        <v>91</v>
      </c>
      <c r="H2399" s="6" t="s">
        <v>22</v>
      </c>
      <c r="I2399" s="8">
        <v>0.3</v>
      </c>
      <c r="J2399" s="9">
        <v>4750</v>
      </c>
      <c r="K2399" s="10">
        <f t="shared" si="18"/>
        <v>1425</v>
      </c>
      <c r="L2399" s="10">
        <f t="shared" si="19"/>
        <v>712.5</v>
      </c>
      <c r="M2399" s="11">
        <v>0.5</v>
      </c>
      <c r="O2399" s="16"/>
      <c r="P2399" s="14"/>
      <c r="Q2399" s="12"/>
      <c r="R2399" s="13"/>
    </row>
    <row r="2400" spans="1:18" ht="15.75" customHeight="1" x14ac:dyDescent="0.35">
      <c r="A2400" s="1"/>
      <c r="B2400" s="6" t="s">
        <v>14</v>
      </c>
      <c r="C2400" s="6">
        <v>1185732</v>
      </c>
      <c r="D2400" s="7">
        <v>44296</v>
      </c>
      <c r="E2400" s="6" t="s">
        <v>46</v>
      </c>
      <c r="F2400" s="6" t="s">
        <v>90</v>
      </c>
      <c r="G2400" s="6" t="s">
        <v>91</v>
      </c>
      <c r="H2400" s="6" t="s">
        <v>17</v>
      </c>
      <c r="I2400" s="8">
        <v>0.3</v>
      </c>
      <c r="J2400" s="9">
        <v>7250</v>
      </c>
      <c r="K2400" s="10">
        <f t="shared" si="18"/>
        <v>2175</v>
      </c>
      <c r="L2400" s="10">
        <f t="shared" si="19"/>
        <v>870</v>
      </c>
      <c r="M2400" s="11">
        <v>0.4</v>
      </c>
      <c r="O2400" s="16"/>
      <c r="P2400" s="14"/>
      <c r="Q2400" s="12"/>
      <c r="R2400" s="13"/>
    </row>
    <row r="2401" spans="1:18" ht="15.75" customHeight="1" x14ac:dyDescent="0.35">
      <c r="A2401" s="1"/>
      <c r="B2401" s="6" t="s">
        <v>14</v>
      </c>
      <c r="C2401" s="6">
        <v>1185732</v>
      </c>
      <c r="D2401" s="7">
        <v>44296</v>
      </c>
      <c r="E2401" s="6" t="s">
        <v>46</v>
      </c>
      <c r="F2401" s="6" t="s">
        <v>90</v>
      </c>
      <c r="G2401" s="6" t="s">
        <v>91</v>
      </c>
      <c r="H2401" s="6" t="s">
        <v>18</v>
      </c>
      <c r="I2401" s="8">
        <v>0.3</v>
      </c>
      <c r="J2401" s="9">
        <v>4250</v>
      </c>
      <c r="K2401" s="10">
        <f t="shared" si="18"/>
        <v>1275</v>
      </c>
      <c r="L2401" s="10">
        <f t="shared" si="19"/>
        <v>446.25</v>
      </c>
      <c r="M2401" s="11">
        <v>0.35</v>
      </c>
      <c r="O2401" s="16"/>
      <c r="P2401" s="14"/>
      <c r="Q2401" s="12"/>
      <c r="R2401" s="13"/>
    </row>
    <row r="2402" spans="1:18" ht="15.75" customHeight="1" x14ac:dyDescent="0.35">
      <c r="A2402" s="1"/>
      <c r="B2402" s="6" t="s">
        <v>14</v>
      </c>
      <c r="C2402" s="6">
        <v>1185732</v>
      </c>
      <c r="D2402" s="7">
        <v>44296</v>
      </c>
      <c r="E2402" s="6" t="s">
        <v>46</v>
      </c>
      <c r="F2402" s="6" t="s">
        <v>90</v>
      </c>
      <c r="G2402" s="6" t="s">
        <v>91</v>
      </c>
      <c r="H2402" s="6" t="s">
        <v>19</v>
      </c>
      <c r="I2402" s="8">
        <v>0.2</v>
      </c>
      <c r="J2402" s="9">
        <v>4250</v>
      </c>
      <c r="K2402" s="10">
        <f t="shared" si="18"/>
        <v>850</v>
      </c>
      <c r="L2402" s="10">
        <f t="shared" si="19"/>
        <v>340</v>
      </c>
      <c r="M2402" s="11">
        <v>0.4</v>
      </c>
      <c r="O2402" s="16"/>
      <c r="P2402" s="14"/>
      <c r="Q2402" s="12"/>
      <c r="R2402" s="13"/>
    </row>
    <row r="2403" spans="1:18" ht="15.75" customHeight="1" x14ac:dyDescent="0.35">
      <c r="A2403" s="1"/>
      <c r="B2403" s="6" t="s">
        <v>14</v>
      </c>
      <c r="C2403" s="6">
        <v>1185732</v>
      </c>
      <c r="D2403" s="7">
        <v>44296</v>
      </c>
      <c r="E2403" s="6" t="s">
        <v>46</v>
      </c>
      <c r="F2403" s="6" t="s">
        <v>90</v>
      </c>
      <c r="G2403" s="6" t="s">
        <v>91</v>
      </c>
      <c r="H2403" s="6" t="s">
        <v>20</v>
      </c>
      <c r="I2403" s="8">
        <v>0.24999999999999994</v>
      </c>
      <c r="J2403" s="9">
        <v>3500</v>
      </c>
      <c r="K2403" s="10">
        <f t="shared" si="18"/>
        <v>874.99999999999977</v>
      </c>
      <c r="L2403" s="10">
        <f t="shared" si="19"/>
        <v>349.99999999999994</v>
      </c>
      <c r="M2403" s="11">
        <v>0.4</v>
      </c>
      <c r="O2403" s="16"/>
      <c r="P2403" s="14"/>
      <c r="Q2403" s="12"/>
      <c r="R2403" s="13"/>
    </row>
    <row r="2404" spans="1:18" ht="15.75" customHeight="1" x14ac:dyDescent="0.35">
      <c r="A2404" s="1"/>
      <c r="B2404" s="6" t="s">
        <v>14</v>
      </c>
      <c r="C2404" s="6">
        <v>1185732</v>
      </c>
      <c r="D2404" s="7">
        <v>44296</v>
      </c>
      <c r="E2404" s="6" t="s">
        <v>46</v>
      </c>
      <c r="F2404" s="6" t="s">
        <v>90</v>
      </c>
      <c r="G2404" s="6" t="s">
        <v>91</v>
      </c>
      <c r="H2404" s="6" t="s">
        <v>21</v>
      </c>
      <c r="I2404" s="8">
        <v>0.45</v>
      </c>
      <c r="J2404" s="9">
        <v>3750</v>
      </c>
      <c r="K2404" s="10">
        <f t="shared" si="18"/>
        <v>1687.5</v>
      </c>
      <c r="L2404" s="10">
        <f t="shared" si="19"/>
        <v>590.625</v>
      </c>
      <c r="M2404" s="11">
        <v>0.35</v>
      </c>
      <c r="O2404" s="16"/>
      <c r="P2404" s="14"/>
      <c r="Q2404" s="12"/>
      <c r="R2404" s="13"/>
    </row>
    <row r="2405" spans="1:18" ht="15.75" customHeight="1" x14ac:dyDescent="0.35">
      <c r="A2405" s="1"/>
      <c r="B2405" s="6" t="s">
        <v>14</v>
      </c>
      <c r="C2405" s="6">
        <v>1185732</v>
      </c>
      <c r="D2405" s="7">
        <v>44296</v>
      </c>
      <c r="E2405" s="6" t="s">
        <v>46</v>
      </c>
      <c r="F2405" s="6" t="s">
        <v>90</v>
      </c>
      <c r="G2405" s="6" t="s">
        <v>91</v>
      </c>
      <c r="H2405" s="6" t="s">
        <v>22</v>
      </c>
      <c r="I2405" s="8">
        <v>0.35000000000000003</v>
      </c>
      <c r="J2405" s="9">
        <v>5250</v>
      </c>
      <c r="K2405" s="10">
        <f t="shared" si="18"/>
        <v>1837.5000000000002</v>
      </c>
      <c r="L2405" s="10">
        <f t="shared" si="19"/>
        <v>918.75000000000011</v>
      </c>
      <c r="M2405" s="11">
        <v>0.5</v>
      </c>
      <c r="O2405" s="16"/>
      <c r="P2405" s="14"/>
      <c r="Q2405" s="12"/>
      <c r="R2405" s="13"/>
    </row>
    <row r="2406" spans="1:18" ht="15.75" customHeight="1" x14ac:dyDescent="0.35">
      <c r="A2406" s="1"/>
      <c r="B2406" s="6" t="s">
        <v>14</v>
      </c>
      <c r="C2406" s="6">
        <v>1185732</v>
      </c>
      <c r="D2406" s="7">
        <v>44325</v>
      </c>
      <c r="E2406" s="6" t="s">
        <v>46</v>
      </c>
      <c r="F2406" s="6" t="s">
        <v>90</v>
      </c>
      <c r="G2406" s="6" t="s">
        <v>91</v>
      </c>
      <c r="H2406" s="6" t="s">
        <v>17</v>
      </c>
      <c r="I2406" s="8">
        <v>0.45</v>
      </c>
      <c r="J2406" s="9">
        <v>7950</v>
      </c>
      <c r="K2406" s="10">
        <f t="shared" si="18"/>
        <v>3577.5</v>
      </c>
      <c r="L2406" s="10">
        <f t="shared" si="19"/>
        <v>1431</v>
      </c>
      <c r="M2406" s="11">
        <v>0.4</v>
      </c>
      <c r="O2406" s="16"/>
      <c r="P2406" s="14"/>
      <c r="Q2406" s="12"/>
      <c r="R2406" s="13"/>
    </row>
    <row r="2407" spans="1:18" ht="15.75" customHeight="1" x14ac:dyDescent="0.35">
      <c r="A2407" s="1"/>
      <c r="B2407" s="6" t="s">
        <v>14</v>
      </c>
      <c r="C2407" s="6">
        <v>1185732</v>
      </c>
      <c r="D2407" s="7">
        <v>44325</v>
      </c>
      <c r="E2407" s="6" t="s">
        <v>46</v>
      </c>
      <c r="F2407" s="6" t="s">
        <v>90</v>
      </c>
      <c r="G2407" s="6" t="s">
        <v>91</v>
      </c>
      <c r="H2407" s="6" t="s">
        <v>18</v>
      </c>
      <c r="I2407" s="8">
        <v>0.45</v>
      </c>
      <c r="J2407" s="9">
        <v>5000</v>
      </c>
      <c r="K2407" s="10">
        <f t="shared" si="18"/>
        <v>2250</v>
      </c>
      <c r="L2407" s="10">
        <f t="shared" si="19"/>
        <v>787.5</v>
      </c>
      <c r="M2407" s="11">
        <v>0.35</v>
      </c>
      <c r="O2407" s="16"/>
      <c r="P2407" s="14"/>
      <c r="Q2407" s="12"/>
      <c r="R2407" s="13"/>
    </row>
    <row r="2408" spans="1:18" ht="15.75" customHeight="1" x14ac:dyDescent="0.35">
      <c r="A2408" s="1"/>
      <c r="B2408" s="6" t="s">
        <v>14</v>
      </c>
      <c r="C2408" s="6">
        <v>1185732</v>
      </c>
      <c r="D2408" s="7">
        <v>44325</v>
      </c>
      <c r="E2408" s="6" t="s">
        <v>46</v>
      </c>
      <c r="F2408" s="6" t="s">
        <v>90</v>
      </c>
      <c r="G2408" s="6" t="s">
        <v>91</v>
      </c>
      <c r="H2408" s="6" t="s">
        <v>19</v>
      </c>
      <c r="I2408" s="8">
        <v>0.4</v>
      </c>
      <c r="J2408" s="9">
        <v>4750</v>
      </c>
      <c r="K2408" s="10">
        <f t="shared" si="18"/>
        <v>1900</v>
      </c>
      <c r="L2408" s="10">
        <f t="shared" si="19"/>
        <v>760</v>
      </c>
      <c r="M2408" s="11">
        <v>0.4</v>
      </c>
      <c r="O2408" s="16"/>
      <c r="P2408" s="14"/>
      <c r="Q2408" s="12"/>
      <c r="R2408" s="13"/>
    </row>
    <row r="2409" spans="1:18" ht="15.75" customHeight="1" x14ac:dyDescent="0.35">
      <c r="A2409" s="1"/>
      <c r="B2409" s="6" t="s">
        <v>14</v>
      </c>
      <c r="C2409" s="6">
        <v>1185732</v>
      </c>
      <c r="D2409" s="7">
        <v>44325</v>
      </c>
      <c r="E2409" s="6" t="s">
        <v>46</v>
      </c>
      <c r="F2409" s="6" t="s">
        <v>90</v>
      </c>
      <c r="G2409" s="6" t="s">
        <v>91</v>
      </c>
      <c r="H2409" s="6" t="s">
        <v>20</v>
      </c>
      <c r="I2409" s="8">
        <v>0.4</v>
      </c>
      <c r="J2409" s="9">
        <v>4250</v>
      </c>
      <c r="K2409" s="10">
        <f t="shared" si="18"/>
        <v>1700</v>
      </c>
      <c r="L2409" s="10">
        <f t="shared" si="19"/>
        <v>680</v>
      </c>
      <c r="M2409" s="11">
        <v>0.4</v>
      </c>
      <c r="O2409" s="16"/>
      <c r="P2409" s="14"/>
      <c r="Q2409" s="12"/>
      <c r="R2409" s="13"/>
    </row>
    <row r="2410" spans="1:18" ht="15.75" customHeight="1" x14ac:dyDescent="0.35">
      <c r="A2410" s="1"/>
      <c r="B2410" s="6" t="s">
        <v>14</v>
      </c>
      <c r="C2410" s="6">
        <v>1185732</v>
      </c>
      <c r="D2410" s="7">
        <v>44325</v>
      </c>
      <c r="E2410" s="6" t="s">
        <v>46</v>
      </c>
      <c r="F2410" s="6" t="s">
        <v>90</v>
      </c>
      <c r="G2410" s="6" t="s">
        <v>91</v>
      </c>
      <c r="H2410" s="6" t="s">
        <v>21</v>
      </c>
      <c r="I2410" s="8">
        <v>0.49999999999999994</v>
      </c>
      <c r="J2410" s="9">
        <v>4500</v>
      </c>
      <c r="K2410" s="10">
        <f t="shared" si="18"/>
        <v>2249.9999999999995</v>
      </c>
      <c r="L2410" s="10">
        <f t="shared" si="19"/>
        <v>787.49999999999977</v>
      </c>
      <c r="M2410" s="11">
        <v>0.35</v>
      </c>
      <c r="O2410" s="16"/>
      <c r="P2410" s="14"/>
      <c r="Q2410" s="12"/>
      <c r="R2410" s="13"/>
    </row>
    <row r="2411" spans="1:18" ht="15.75" customHeight="1" x14ac:dyDescent="0.35">
      <c r="A2411" s="1"/>
      <c r="B2411" s="6" t="s">
        <v>14</v>
      </c>
      <c r="C2411" s="6">
        <v>1185732</v>
      </c>
      <c r="D2411" s="7">
        <v>44325</v>
      </c>
      <c r="E2411" s="6" t="s">
        <v>46</v>
      </c>
      <c r="F2411" s="6" t="s">
        <v>90</v>
      </c>
      <c r="G2411" s="6" t="s">
        <v>91</v>
      </c>
      <c r="H2411" s="6" t="s">
        <v>22</v>
      </c>
      <c r="I2411" s="8">
        <v>0.54999999999999993</v>
      </c>
      <c r="J2411" s="9">
        <v>5500</v>
      </c>
      <c r="K2411" s="10">
        <f t="shared" si="18"/>
        <v>3024.9999999999995</v>
      </c>
      <c r="L2411" s="10">
        <f t="shared" si="19"/>
        <v>1512.4999999999998</v>
      </c>
      <c r="M2411" s="11">
        <v>0.5</v>
      </c>
      <c r="O2411" s="16"/>
      <c r="P2411" s="14"/>
      <c r="Q2411" s="12"/>
      <c r="R2411" s="13"/>
    </row>
    <row r="2412" spans="1:18" ht="15.75" customHeight="1" x14ac:dyDescent="0.35">
      <c r="A2412" s="1"/>
      <c r="B2412" s="6" t="s">
        <v>14</v>
      </c>
      <c r="C2412" s="6">
        <v>1185732</v>
      </c>
      <c r="D2412" s="7">
        <v>44358</v>
      </c>
      <c r="E2412" s="6" t="s">
        <v>46</v>
      </c>
      <c r="F2412" s="6" t="s">
        <v>90</v>
      </c>
      <c r="G2412" s="6" t="s">
        <v>91</v>
      </c>
      <c r="H2412" s="6" t="s">
        <v>17</v>
      </c>
      <c r="I2412" s="8">
        <v>0.49999999999999994</v>
      </c>
      <c r="J2412" s="9">
        <v>8000</v>
      </c>
      <c r="K2412" s="10">
        <f t="shared" si="18"/>
        <v>3999.9999999999995</v>
      </c>
      <c r="L2412" s="10">
        <f t="shared" si="19"/>
        <v>1600</v>
      </c>
      <c r="M2412" s="11">
        <v>0.4</v>
      </c>
      <c r="O2412" s="16"/>
      <c r="P2412" s="14"/>
      <c r="Q2412" s="12"/>
      <c r="R2412" s="13"/>
    </row>
    <row r="2413" spans="1:18" ht="15.75" customHeight="1" x14ac:dyDescent="0.35">
      <c r="A2413" s="1"/>
      <c r="B2413" s="6" t="s">
        <v>14</v>
      </c>
      <c r="C2413" s="6">
        <v>1185732</v>
      </c>
      <c r="D2413" s="7">
        <v>44358</v>
      </c>
      <c r="E2413" s="6" t="s">
        <v>46</v>
      </c>
      <c r="F2413" s="6" t="s">
        <v>90</v>
      </c>
      <c r="G2413" s="6" t="s">
        <v>91</v>
      </c>
      <c r="H2413" s="6" t="s">
        <v>18</v>
      </c>
      <c r="I2413" s="8">
        <v>0.45</v>
      </c>
      <c r="J2413" s="9">
        <v>5500</v>
      </c>
      <c r="K2413" s="10">
        <f t="shared" si="18"/>
        <v>2475</v>
      </c>
      <c r="L2413" s="10">
        <f t="shared" si="19"/>
        <v>866.25</v>
      </c>
      <c r="M2413" s="11">
        <v>0.35</v>
      </c>
      <c r="O2413" s="16"/>
      <c r="P2413" s="14"/>
      <c r="Q2413" s="12"/>
      <c r="R2413" s="13"/>
    </row>
    <row r="2414" spans="1:18" ht="15.75" customHeight="1" x14ac:dyDescent="0.35">
      <c r="A2414" s="1"/>
      <c r="B2414" s="6" t="s">
        <v>14</v>
      </c>
      <c r="C2414" s="6">
        <v>1185732</v>
      </c>
      <c r="D2414" s="7">
        <v>44358</v>
      </c>
      <c r="E2414" s="6" t="s">
        <v>46</v>
      </c>
      <c r="F2414" s="6" t="s">
        <v>90</v>
      </c>
      <c r="G2414" s="6" t="s">
        <v>91</v>
      </c>
      <c r="H2414" s="6" t="s">
        <v>19</v>
      </c>
      <c r="I2414" s="8">
        <v>0.5</v>
      </c>
      <c r="J2414" s="9">
        <v>5250</v>
      </c>
      <c r="K2414" s="10">
        <f t="shared" si="18"/>
        <v>2625</v>
      </c>
      <c r="L2414" s="10">
        <f t="shared" si="19"/>
        <v>1050</v>
      </c>
      <c r="M2414" s="11">
        <v>0.4</v>
      </c>
      <c r="O2414" s="16"/>
      <c r="P2414" s="14"/>
      <c r="Q2414" s="12"/>
      <c r="R2414" s="13"/>
    </row>
    <row r="2415" spans="1:18" ht="15.75" customHeight="1" x14ac:dyDescent="0.35">
      <c r="A2415" s="1"/>
      <c r="B2415" s="6" t="s">
        <v>14</v>
      </c>
      <c r="C2415" s="6">
        <v>1185732</v>
      </c>
      <c r="D2415" s="7">
        <v>44358</v>
      </c>
      <c r="E2415" s="6" t="s">
        <v>46</v>
      </c>
      <c r="F2415" s="6" t="s">
        <v>90</v>
      </c>
      <c r="G2415" s="6" t="s">
        <v>91</v>
      </c>
      <c r="H2415" s="6" t="s">
        <v>20</v>
      </c>
      <c r="I2415" s="8">
        <v>0.5</v>
      </c>
      <c r="J2415" s="9">
        <v>5000</v>
      </c>
      <c r="K2415" s="10">
        <f t="shared" si="18"/>
        <v>2500</v>
      </c>
      <c r="L2415" s="10">
        <f t="shared" si="19"/>
        <v>1000</v>
      </c>
      <c r="M2415" s="11">
        <v>0.4</v>
      </c>
      <c r="O2415" s="16"/>
      <c r="P2415" s="14"/>
      <c r="Q2415" s="12"/>
      <c r="R2415" s="13"/>
    </row>
    <row r="2416" spans="1:18" ht="15.75" customHeight="1" x14ac:dyDescent="0.35">
      <c r="A2416" s="1"/>
      <c r="B2416" s="6" t="s">
        <v>14</v>
      </c>
      <c r="C2416" s="6">
        <v>1185732</v>
      </c>
      <c r="D2416" s="7">
        <v>44358</v>
      </c>
      <c r="E2416" s="6" t="s">
        <v>46</v>
      </c>
      <c r="F2416" s="6" t="s">
        <v>90</v>
      </c>
      <c r="G2416" s="6" t="s">
        <v>91</v>
      </c>
      <c r="H2416" s="6" t="s">
        <v>21</v>
      </c>
      <c r="I2416" s="8">
        <v>0.65</v>
      </c>
      <c r="J2416" s="9">
        <v>5000</v>
      </c>
      <c r="K2416" s="10">
        <f t="shared" si="18"/>
        <v>3250</v>
      </c>
      <c r="L2416" s="10">
        <f t="shared" si="19"/>
        <v>1137.5</v>
      </c>
      <c r="M2416" s="11">
        <v>0.35</v>
      </c>
      <c r="O2416" s="16"/>
      <c r="P2416" s="14"/>
      <c r="Q2416" s="12"/>
      <c r="R2416" s="13"/>
    </row>
    <row r="2417" spans="1:18" ht="15.75" customHeight="1" x14ac:dyDescent="0.35">
      <c r="A2417" s="1"/>
      <c r="B2417" s="6" t="s">
        <v>14</v>
      </c>
      <c r="C2417" s="6">
        <v>1185732</v>
      </c>
      <c r="D2417" s="7">
        <v>44358</v>
      </c>
      <c r="E2417" s="6" t="s">
        <v>46</v>
      </c>
      <c r="F2417" s="6" t="s">
        <v>90</v>
      </c>
      <c r="G2417" s="6" t="s">
        <v>91</v>
      </c>
      <c r="H2417" s="6" t="s">
        <v>22</v>
      </c>
      <c r="I2417" s="8">
        <v>0.70000000000000007</v>
      </c>
      <c r="J2417" s="9">
        <v>6750</v>
      </c>
      <c r="K2417" s="10">
        <f t="shared" si="18"/>
        <v>4725</v>
      </c>
      <c r="L2417" s="10">
        <f t="shared" si="19"/>
        <v>2362.5</v>
      </c>
      <c r="M2417" s="11">
        <v>0.5</v>
      </c>
      <c r="O2417" s="16"/>
      <c r="P2417" s="14"/>
      <c r="Q2417" s="12"/>
      <c r="R2417" s="13"/>
    </row>
    <row r="2418" spans="1:18" ht="15.75" customHeight="1" x14ac:dyDescent="0.35">
      <c r="A2418" s="1"/>
      <c r="B2418" s="6" t="s">
        <v>14</v>
      </c>
      <c r="C2418" s="6">
        <v>1185732</v>
      </c>
      <c r="D2418" s="7">
        <v>44386</v>
      </c>
      <c r="E2418" s="6" t="s">
        <v>46</v>
      </c>
      <c r="F2418" s="6" t="s">
        <v>90</v>
      </c>
      <c r="G2418" s="6" t="s">
        <v>91</v>
      </c>
      <c r="H2418" s="6" t="s">
        <v>17</v>
      </c>
      <c r="I2418" s="8">
        <v>0.65</v>
      </c>
      <c r="J2418" s="9">
        <v>9000</v>
      </c>
      <c r="K2418" s="10">
        <f t="shared" si="18"/>
        <v>5850</v>
      </c>
      <c r="L2418" s="10">
        <f t="shared" si="19"/>
        <v>2340</v>
      </c>
      <c r="M2418" s="11">
        <v>0.4</v>
      </c>
      <c r="O2418" s="16"/>
      <c r="P2418" s="14"/>
      <c r="Q2418" s="12"/>
      <c r="R2418" s="13"/>
    </row>
    <row r="2419" spans="1:18" ht="15.75" customHeight="1" x14ac:dyDescent="0.35">
      <c r="A2419" s="1"/>
      <c r="B2419" s="6" t="s">
        <v>14</v>
      </c>
      <c r="C2419" s="6">
        <v>1185732</v>
      </c>
      <c r="D2419" s="7">
        <v>44386</v>
      </c>
      <c r="E2419" s="6" t="s">
        <v>46</v>
      </c>
      <c r="F2419" s="6" t="s">
        <v>90</v>
      </c>
      <c r="G2419" s="6" t="s">
        <v>91</v>
      </c>
      <c r="H2419" s="6" t="s">
        <v>18</v>
      </c>
      <c r="I2419" s="8">
        <v>0.60000000000000009</v>
      </c>
      <c r="J2419" s="9">
        <v>6500</v>
      </c>
      <c r="K2419" s="10">
        <f t="shared" si="18"/>
        <v>3900.0000000000005</v>
      </c>
      <c r="L2419" s="10">
        <f t="shared" si="19"/>
        <v>1365</v>
      </c>
      <c r="M2419" s="11">
        <v>0.35</v>
      </c>
      <c r="O2419" s="16"/>
      <c r="P2419" s="14"/>
      <c r="Q2419" s="12"/>
      <c r="R2419" s="13"/>
    </row>
    <row r="2420" spans="1:18" ht="15.75" customHeight="1" x14ac:dyDescent="0.35">
      <c r="A2420" s="1"/>
      <c r="B2420" s="6" t="s">
        <v>14</v>
      </c>
      <c r="C2420" s="6">
        <v>1185732</v>
      </c>
      <c r="D2420" s="7">
        <v>44386</v>
      </c>
      <c r="E2420" s="6" t="s">
        <v>46</v>
      </c>
      <c r="F2420" s="6" t="s">
        <v>90</v>
      </c>
      <c r="G2420" s="6" t="s">
        <v>91</v>
      </c>
      <c r="H2420" s="6" t="s">
        <v>19</v>
      </c>
      <c r="I2420" s="8">
        <v>0.55000000000000004</v>
      </c>
      <c r="J2420" s="9">
        <v>5750</v>
      </c>
      <c r="K2420" s="10">
        <f t="shared" si="18"/>
        <v>3162.5000000000005</v>
      </c>
      <c r="L2420" s="10">
        <f t="shared" si="19"/>
        <v>1265.0000000000002</v>
      </c>
      <c r="M2420" s="11">
        <v>0.4</v>
      </c>
      <c r="O2420" s="16"/>
      <c r="P2420" s="14"/>
      <c r="Q2420" s="12"/>
      <c r="R2420" s="13"/>
    </row>
    <row r="2421" spans="1:18" ht="15.75" customHeight="1" x14ac:dyDescent="0.35">
      <c r="A2421" s="1"/>
      <c r="B2421" s="6" t="s">
        <v>14</v>
      </c>
      <c r="C2421" s="6">
        <v>1185732</v>
      </c>
      <c r="D2421" s="7">
        <v>44386</v>
      </c>
      <c r="E2421" s="6" t="s">
        <v>46</v>
      </c>
      <c r="F2421" s="6" t="s">
        <v>90</v>
      </c>
      <c r="G2421" s="6" t="s">
        <v>91</v>
      </c>
      <c r="H2421" s="6" t="s">
        <v>20</v>
      </c>
      <c r="I2421" s="8">
        <v>0.55000000000000004</v>
      </c>
      <c r="J2421" s="9">
        <v>5250</v>
      </c>
      <c r="K2421" s="10">
        <f t="shared" si="18"/>
        <v>2887.5000000000005</v>
      </c>
      <c r="L2421" s="10">
        <f t="shared" si="19"/>
        <v>1155.0000000000002</v>
      </c>
      <c r="M2421" s="11">
        <v>0.4</v>
      </c>
      <c r="O2421" s="16"/>
      <c r="P2421" s="14"/>
      <c r="Q2421" s="12"/>
      <c r="R2421" s="13"/>
    </row>
    <row r="2422" spans="1:18" ht="15.75" customHeight="1" x14ac:dyDescent="0.35">
      <c r="A2422" s="1"/>
      <c r="B2422" s="6" t="s">
        <v>14</v>
      </c>
      <c r="C2422" s="6">
        <v>1185732</v>
      </c>
      <c r="D2422" s="7">
        <v>44386</v>
      </c>
      <c r="E2422" s="6" t="s">
        <v>46</v>
      </c>
      <c r="F2422" s="6" t="s">
        <v>90</v>
      </c>
      <c r="G2422" s="6" t="s">
        <v>91</v>
      </c>
      <c r="H2422" s="6" t="s">
        <v>21</v>
      </c>
      <c r="I2422" s="8">
        <v>0.65</v>
      </c>
      <c r="J2422" s="9">
        <v>5500</v>
      </c>
      <c r="K2422" s="10">
        <f t="shared" si="18"/>
        <v>3575</v>
      </c>
      <c r="L2422" s="10">
        <f t="shared" si="19"/>
        <v>1251.25</v>
      </c>
      <c r="M2422" s="11">
        <v>0.35</v>
      </c>
      <c r="O2422" s="16"/>
      <c r="P2422" s="14"/>
      <c r="Q2422" s="12"/>
      <c r="R2422" s="13"/>
    </row>
    <row r="2423" spans="1:18" ht="15.75" customHeight="1" x14ac:dyDescent="0.35">
      <c r="A2423" s="1"/>
      <c r="B2423" s="6" t="s">
        <v>14</v>
      </c>
      <c r="C2423" s="6">
        <v>1185732</v>
      </c>
      <c r="D2423" s="7">
        <v>44386</v>
      </c>
      <c r="E2423" s="6" t="s">
        <v>46</v>
      </c>
      <c r="F2423" s="6" t="s">
        <v>90</v>
      </c>
      <c r="G2423" s="6" t="s">
        <v>91</v>
      </c>
      <c r="H2423" s="6" t="s">
        <v>22</v>
      </c>
      <c r="I2423" s="8">
        <v>0.70000000000000007</v>
      </c>
      <c r="J2423" s="9">
        <v>7250</v>
      </c>
      <c r="K2423" s="10">
        <f t="shared" si="18"/>
        <v>5075.0000000000009</v>
      </c>
      <c r="L2423" s="10">
        <f t="shared" si="19"/>
        <v>2537.5000000000005</v>
      </c>
      <c r="M2423" s="11">
        <v>0.5</v>
      </c>
      <c r="O2423" s="16"/>
      <c r="P2423" s="14"/>
      <c r="Q2423" s="12"/>
      <c r="R2423" s="13"/>
    </row>
    <row r="2424" spans="1:18" ht="15.75" customHeight="1" x14ac:dyDescent="0.35">
      <c r="A2424" s="1"/>
      <c r="B2424" s="6" t="s">
        <v>14</v>
      </c>
      <c r="C2424" s="6">
        <v>1185732</v>
      </c>
      <c r="D2424" s="7">
        <v>44418</v>
      </c>
      <c r="E2424" s="6" t="s">
        <v>46</v>
      </c>
      <c r="F2424" s="6" t="s">
        <v>90</v>
      </c>
      <c r="G2424" s="6" t="s">
        <v>91</v>
      </c>
      <c r="H2424" s="6" t="s">
        <v>17</v>
      </c>
      <c r="I2424" s="8">
        <v>0.65</v>
      </c>
      <c r="J2424" s="9">
        <v>8750</v>
      </c>
      <c r="K2424" s="10">
        <f t="shared" si="18"/>
        <v>5687.5</v>
      </c>
      <c r="L2424" s="10">
        <f t="shared" si="19"/>
        <v>2275</v>
      </c>
      <c r="M2424" s="11">
        <v>0.4</v>
      </c>
      <c r="O2424" s="16"/>
      <c r="P2424" s="14"/>
      <c r="Q2424" s="12"/>
      <c r="R2424" s="13"/>
    </row>
    <row r="2425" spans="1:18" ht="15.75" customHeight="1" x14ac:dyDescent="0.35">
      <c r="A2425" s="1"/>
      <c r="B2425" s="6" t="s">
        <v>14</v>
      </c>
      <c r="C2425" s="6">
        <v>1185732</v>
      </c>
      <c r="D2425" s="7">
        <v>44418</v>
      </c>
      <c r="E2425" s="6" t="s">
        <v>46</v>
      </c>
      <c r="F2425" s="6" t="s">
        <v>90</v>
      </c>
      <c r="G2425" s="6" t="s">
        <v>91</v>
      </c>
      <c r="H2425" s="6" t="s">
        <v>18</v>
      </c>
      <c r="I2425" s="8">
        <v>0.60000000000000009</v>
      </c>
      <c r="J2425" s="9">
        <v>6500</v>
      </c>
      <c r="K2425" s="10">
        <f t="shared" si="18"/>
        <v>3900.0000000000005</v>
      </c>
      <c r="L2425" s="10">
        <f t="shared" si="19"/>
        <v>1365</v>
      </c>
      <c r="M2425" s="11">
        <v>0.35</v>
      </c>
      <c r="O2425" s="16"/>
      <c r="P2425" s="14"/>
      <c r="Q2425" s="12"/>
      <c r="R2425" s="13"/>
    </row>
    <row r="2426" spans="1:18" ht="15.75" customHeight="1" x14ac:dyDescent="0.35">
      <c r="A2426" s="1"/>
      <c r="B2426" s="6" t="s">
        <v>14</v>
      </c>
      <c r="C2426" s="6">
        <v>1185732</v>
      </c>
      <c r="D2426" s="7">
        <v>44418</v>
      </c>
      <c r="E2426" s="6" t="s">
        <v>46</v>
      </c>
      <c r="F2426" s="6" t="s">
        <v>90</v>
      </c>
      <c r="G2426" s="6" t="s">
        <v>91</v>
      </c>
      <c r="H2426" s="6" t="s">
        <v>19</v>
      </c>
      <c r="I2426" s="8">
        <v>0.55000000000000004</v>
      </c>
      <c r="J2426" s="9">
        <v>5750</v>
      </c>
      <c r="K2426" s="10">
        <f t="shared" si="18"/>
        <v>3162.5000000000005</v>
      </c>
      <c r="L2426" s="10">
        <f t="shared" si="19"/>
        <v>1265.0000000000002</v>
      </c>
      <c r="M2426" s="11">
        <v>0.4</v>
      </c>
      <c r="O2426" s="16"/>
      <c r="P2426" s="14"/>
      <c r="Q2426" s="12"/>
      <c r="R2426" s="13"/>
    </row>
    <row r="2427" spans="1:18" ht="15.75" customHeight="1" x14ac:dyDescent="0.35">
      <c r="A2427" s="1"/>
      <c r="B2427" s="6" t="s">
        <v>14</v>
      </c>
      <c r="C2427" s="6">
        <v>1185732</v>
      </c>
      <c r="D2427" s="7">
        <v>44418</v>
      </c>
      <c r="E2427" s="6" t="s">
        <v>46</v>
      </c>
      <c r="F2427" s="6" t="s">
        <v>90</v>
      </c>
      <c r="G2427" s="6" t="s">
        <v>91</v>
      </c>
      <c r="H2427" s="6" t="s">
        <v>20</v>
      </c>
      <c r="I2427" s="8">
        <v>0.45</v>
      </c>
      <c r="J2427" s="9">
        <v>5250</v>
      </c>
      <c r="K2427" s="10">
        <f t="shared" si="18"/>
        <v>2362.5</v>
      </c>
      <c r="L2427" s="10">
        <f t="shared" si="19"/>
        <v>945</v>
      </c>
      <c r="M2427" s="11">
        <v>0.4</v>
      </c>
      <c r="O2427" s="16"/>
      <c r="P2427" s="14"/>
      <c r="Q2427" s="12"/>
      <c r="R2427" s="13"/>
    </row>
    <row r="2428" spans="1:18" ht="15.75" customHeight="1" x14ac:dyDescent="0.35">
      <c r="A2428" s="1"/>
      <c r="B2428" s="6" t="s">
        <v>14</v>
      </c>
      <c r="C2428" s="6">
        <v>1185732</v>
      </c>
      <c r="D2428" s="7">
        <v>44418</v>
      </c>
      <c r="E2428" s="6" t="s">
        <v>46</v>
      </c>
      <c r="F2428" s="6" t="s">
        <v>90</v>
      </c>
      <c r="G2428" s="6" t="s">
        <v>91</v>
      </c>
      <c r="H2428" s="6" t="s">
        <v>21</v>
      </c>
      <c r="I2428" s="8">
        <v>0.55000000000000004</v>
      </c>
      <c r="J2428" s="9">
        <v>5000</v>
      </c>
      <c r="K2428" s="10">
        <f t="shared" si="18"/>
        <v>2750</v>
      </c>
      <c r="L2428" s="10">
        <f t="shared" si="19"/>
        <v>962.49999999999989</v>
      </c>
      <c r="M2428" s="11">
        <v>0.35</v>
      </c>
      <c r="O2428" s="16"/>
      <c r="P2428" s="14"/>
      <c r="Q2428" s="12"/>
      <c r="R2428" s="13"/>
    </row>
    <row r="2429" spans="1:18" ht="15.75" customHeight="1" x14ac:dyDescent="0.35">
      <c r="A2429" s="1"/>
      <c r="B2429" s="6" t="s">
        <v>14</v>
      </c>
      <c r="C2429" s="6">
        <v>1185732</v>
      </c>
      <c r="D2429" s="7">
        <v>44418</v>
      </c>
      <c r="E2429" s="6" t="s">
        <v>46</v>
      </c>
      <c r="F2429" s="6" t="s">
        <v>90</v>
      </c>
      <c r="G2429" s="6" t="s">
        <v>91</v>
      </c>
      <c r="H2429" s="6" t="s">
        <v>22</v>
      </c>
      <c r="I2429" s="8">
        <v>0.60000000000000009</v>
      </c>
      <c r="J2429" s="9">
        <v>6750</v>
      </c>
      <c r="K2429" s="10">
        <f t="shared" si="18"/>
        <v>4050.0000000000005</v>
      </c>
      <c r="L2429" s="10">
        <f t="shared" si="19"/>
        <v>2025.0000000000002</v>
      </c>
      <c r="M2429" s="11">
        <v>0.5</v>
      </c>
      <c r="O2429" s="16"/>
      <c r="P2429" s="14"/>
      <c r="Q2429" s="12"/>
      <c r="R2429" s="13"/>
    </row>
    <row r="2430" spans="1:18" ht="15.75" customHeight="1" x14ac:dyDescent="0.35">
      <c r="A2430" s="1"/>
      <c r="B2430" s="6" t="s">
        <v>14</v>
      </c>
      <c r="C2430" s="6">
        <v>1185732</v>
      </c>
      <c r="D2430" s="7">
        <v>44448</v>
      </c>
      <c r="E2430" s="6" t="s">
        <v>46</v>
      </c>
      <c r="F2430" s="6" t="s">
        <v>90</v>
      </c>
      <c r="G2430" s="6" t="s">
        <v>91</v>
      </c>
      <c r="H2430" s="6" t="s">
        <v>17</v>
      </c>
      <c r="I2430" s="8">
        <v>0.55000000000000004</v>
      </c>
      <c r="J2430" s="9">
        <v>7750</v>
      </c>
      <c r="K2430" s="10">
        <f t="shared" si="18"/>
        <v>4262.5</v>
      </c>
      <c r="L2430" s="10">
        <f t="shared" si="19"/>
        <v>1705</v>
      </c>
      <c r="M2430" s="11">
        <v>0.4</v>
      </c>
      <c r="O2430" s="16"/>
      <c r="P2430" s="14"/>
      <c r="Q2430" s="12"/>
      <c r="R2430" s="13"/>
    </row>
    <row r="2431" spans="1:18" ht="15.75" customHeight="1" x14ac:dyDescent="0.35">
      <c r="A2431" s="1"/>
      <c r="B2431" s="6" t="s">
        <v>14</v>
      </c>
      <c r="C2431" s="6">
        <v>1185732</v>
      </c>
      <c r="D2431" s="7">
        <v>44448</v>
      </c>
      <c r="E2431" s="6" t="s">
        <v>46</v>
      </c>
      <c r="F2431" s="6" t="s">
        <v>90</v>
      </c>
      <c r="G2431" s="6" t="s">
        <v>91</v>
      </c>
      <c r="H2431" s="6" t="s">
        <v>18</v>
      </c>
      <c r="I2431" s="8">
        <v>0.50000000000000011</v>
      </c>
      <c r="J2431" s="9">
        <v>5750</v>
      </c>
      <c r="K2431" s="10">
        <f t="shared" si="18"/>
        <v>2875.0000000000005</v>
      </c>
      <c r="L2431" s="10">
        <f t="shared" si="19"/>
        <v>1006.2500000000001</v>
      </c>
      <c r="M2431" s="11">
        <v>0.35</v>
      </c>
      <c r="O2431" s="16"/>
      <c r="P2431" s="14"/>
      <c r="Q2431" s="12"/>
      <c r="R2431" s="13"/>
    </row>
    <row r="2432" spans="1:18" ht="15.75" customHeight="1" x14ac:dyDescent="0.35">
      <c r="A2432" s="1"/>
      <c r="B2432" s="6" t="s">
        <v>14</v>
      </c>
      <c r="C2432" s="6">
        <v>1185732</v>
      </c>
      <c r="D2432" s="7">
        <v>44448</v>
      </c>
      <c r="E2432" s="6" t="s">
        <v>46</v>
      </c>
      <c r="F2432" s="6" t="s">
        <v>90</v>
      </c>
      <c r="G2432" s="6" t="s">
        <v>91</v>
      </c>
      <c r="H2432" s="6" t="s">
        <v>19</v>
      </c>
      <c r="I2432" s="8">
        <v>0.25000000000000006</v>
      </c>
      <c r="J2432" s="9">
        <v>4750</v>
      </c>
      <c r="K2432" s="10">
        <f t="shared" si="18"/>
        <v>1187.5000000000002</v>
      </c>
      <c r="L2432" s="10">
        <f t="shared" si="19"/>
        <v>475.00000000000011</v>
      </c>
      <c r="M2432" s="11">
        <v>0.4</v>
      </c>
      <c r="O2432" s="16"/>
      <c r="P2432" s="14"/>
      <c r="Q2432" s="12"/>
      <c r="R2432" s="13"/>
    </row>
    <row r="2433" spans="1:18" ht="15.75" customHeight="1" x14ac:dyDescent="0.35">
      <c r="A2433" s="1"/>
      <c r="B2433" s="6" t="s">
        <v>14</v>
      </c>
      <c r="C2433" s="6">
        <v>1185732</v>
      </c>
      <c r="D2433" s="7">
        <v>44448</v>
      </c>
      <c r="E2433" s="6" t="s">
        <v>46</v>
      </c>
      <c r="F2433" s="6" t="s">
        <v>90</v>
      </c>
      <c r="G2433" s="6" t="s">
        <v>91</v>
      </c>
      <c r="H2433" s="6" t="s">
        <v>20</v>
      </c>
      <c r="I2433" s="8">
        <v>0.25000000000000006</v>
      </c>
      <c r="J2433" s="9">
        <v>4500</v>
      </c>
      <c r="K2433" s="10">
        <f t="shared" si="18"/>
        <v>1125.0000000000002</v>
      </c>
      <c r="L2433" s="10">
        <f t="shared" si="19"/>
        <v>450.00000000000011</v>
      </c>
      <c r="M2433" s="11">
        <v>0.4</v>
      </c>
      <c r="O2433" s="16"/>
      <c r="P2433" s="14"/>
      <c r="Q2433" s="12"/>
      <c r="R2433" s="13"/>
    </row>
    <row r="2434" spans="1:18" ht="15.75" customHeight="1" x14ac:dyDescent="0.35">
      <c r="A2434" s="1"/>
      <c r="B2434" s="6" t="s">
        <v>14</v>
      </c>
      <c r="C2434" s="6">
        <v>1185732</v>
      </c>
      <c r="D2434" s="7">
        <v>44448</v>
      </c>
      <c r="E2434" s="6" t="s">
        <v>46</v>
      </c>
      <c r="F2434" s="6" t="s">
        <v>90</v>
      </c>
      <c r="G2434" s="6" t="s">
        <v>91</v>
      </c>
      <c r="H2434" s="6" t="s">
        <v>21</v>
      </c>
      <c r="I2434" s="8">
        <v>0.35000000000000003</v>
      </c>
      <c r="J2434" s="9">
        <v>4500</v>
      </c>
      <c r="K2434" s="10">
        <f t="shared" si="18"/>
        <v>1575.0000000000002</v>
      </c>
      <c r="L2434" s="10">
        <f t="shared" si="19"/>
        <v>551.25</v>
      </c>
      <c r="M2434" s="11">
        <v>0.35</v>
      </c>
      <c r="O2434" s="16"/>
      <c r="P2434" s="14"/>
      <c r="Q2434" s="12"/>
      <c r="R2434" s="13"/>
    </row>
    <row r="2435" spans="1:18" ht="15.75" customHeight="1" x14ac:dyDescent="0.35">
      <c r="A2435" s="1"/>
      <c r="B2435" s="6" t="s">
        <v>14</v>
      </c>
      <c r="C2435" s="6">
        <v>1185732</v>
      </c>
      <c r="D2435" s="7">
        <v>44448</v>
      </c>
      <c r="E2435" s="6" t="s">
        <v>46</v>
      </c>
      <c r="F2435" s="6" t="s">
        <v>90</v>
      </c>
      <c r="G2435" s="6" t="s">
        <v>91</v>
      </c>
      <c r="H2435" s="6" t="s">
        <v>22</v>
      </c>
      <c r="I2435" s="8">
        <v>0.40000000000000008</v>
      </c>
      <c r="J2435" s="9">
        <v>5500</v>
      </c>
      <c r="K2435" s="10">
        <f t="shared" si="18"/>
        <v>2200.0000000000005</v>
      </c>
      <c r="L2435" s="10">
        <f t="shared" si="19"/>
        <v>1100.0000000000002</v>
      </c>
      <c r="M2435" s="11">
        <v>0.5</v>
      </c>
      <c r="O2435" s="16"/>
      <c r="P2435" s="14"/>
      <c r="Q2435" s="12"/>
      <c r="R2435" s="13"/>
    </row>
    <row r="2436" spans="1:18" ht="15.75" customHeight="1" x14ac:dyDescent="0.35">
      <c r="A2436" s="1"/>
      <c r="B2436" s="6" t="s">
        <v>14</v>
      </c>
      <c r="C2436" s="6">
        <v>1185732</v>
      </c>
      <c r="D2436" s="7">
        <v>44480</v>
      </c>
      <c r="E2436" s="6" t="s">
        <v>46</v>
      </c>
      <c r="F2436" s="6" t="s">
        <v>90</v>
      </c>
      <c r="G2436" s="6" t="s">
        <v>91</v>
      </c>
      <c r="H2436" s="6" t="s">
        <v>17</v>
      </c>
      <c r="I2436" s="8">
        <v>0.40000000000000008</v>
      </c>
      <c r="J2436" s="9">
        <v>7250</v>
      </c>
      <c r="K2436" s="10">
        <f t="shared" si="18"/>
        <v>2900.0000000000005</v>
      </c>
      <c r="L2436" s="10">
        <f t="shared" si="19"/>
        <v>1160.0000000000002</v>
      </c>
      <c r="M2436" s="11">
        <v>0.4</v>
      </c>
      <c r="O2436" s="16"/>
      <c r="P2436" s="14"/>
      <c r="Q2436" s="12"/>
      <c r="R2436" s="13"/>
    </row>
    <row r="2437" spans="1:18" ht="15.75" customHeight="1" x14ac:dyDescent="0.35">
      <c r="A2437" s="1"/>
      <c r="B2437" s="6" t="s">
        <v>14</v>
      </c>
      <c r="C2437" s="6">
        <v>1185732</v>
      </c>
      <c r="D2437" s="7">
        <v>44480</v>
      </c>
      <c r="E2437" s="6" t="s">
        <v>46</v>
      </c>
      <c r="F2437" s="6" t="s">
        <v>90</v>
      </c>
      <c r="G2437" s="6" t="s">
        <v>91</v>
      </c>
      <c r="H2437" s="6" t="s">
        <v>18</v>
      </c>
      <c r="I2437" s="8">
        <v>0.3000000000000001</v>
      </c>
      <c r="J2437" s="9">
        <v>5500</v>
      </c>
      <c r="K2437" s="10">
        <f t="shared" si="18"/>
        <v>1650.0000000000005</v>
      </c>
      <c r="L2437" s="10">
        <f t="shared" si="19"/>
        <v>577.50000000000011</v>
      </c>
      <c r="M2437" s="11">
        <v>0.35</v>
      </c>
      <c r="O2437" s="16"/>
      <c r="P2437" s="14"/>
      <c r="Q2437" s="12"/>
      <c r="R2437" s="13"/>
    </row>
    <row r="2438" spans="1:18" ht="15.75" customHeight="1" x14ac:dyDescent="0.35">
      <c r="A2438" s="1"/>
      <c r="B2438" s="6" t="s">
        <v>14</v>
      </c>
      <c r="C2438" s="6">
        <v>1185732</v>
      </c>
      <c r="D2438" s="7">
        <v>44480</v>
      </c>
      <c r="E2438" s="6" t="s">
        <v>46</v>
      </c>
      <c r="F2438" s="6" t="s">
        <v>90</v>
      </c>
      <c r="G2438" s="6" t="s">
        <v>91</v>
      </c>
      <c r="H2438" s="6" t="s">
        <v>19</v>
      </c>
      <c r="I2438" s="8">
        <v>0.3000000000000001</v>
      </c>
      <c r="J2438" s="9">
        <v>4250</v>
      </c>
      <c r="K2438" s="10">
        <f t="shared" si="18"/>
        <v>1275.0000000000005</v>
      </c>
      <c r="L2438" s="10">
        <f t="shared" si="19"/>
        <v>510.00000000000023</v>
      </c>
      <c r="M2438" s="11">
        <v>0.4</v>
      </c>
      <c r="O2438" s="16"/>
      <c r="P2438" s="14"/>
      <c r="Q2438" s="12"/>
      <c r="R2438" s="13"/>
    </row>
    <row r="2439" spans="1:18" ht="15.75" customHeight="1" x14ac:dyDescent="0.35">
      <c r="A2439" s="1"/>
      <c r="B2439" s="6" t="s">
        <v>14</v>
      </c>
      <c r="C2439" s="6">
        <v>1185732</v>
      </c>
      <c r="D2439" s="7">
        <v>44480</v>
      </c>
      <c r="E2439" s="6" t="s">
        <v>46</v>
      </c>
      <c r="F2439" s="6" t="s">
        <v>90</v>
      </c>
      <c r="G2439" s="6" t="s">
        <v>91</v>
      </c>
      <c r="H2439" s="6" t="s">
        <v>20</v>
      </c>
      <c r="I2439" s="8">
        <v>0.3000000000000001</v>
      </c>
      <c r="J2439" s="9">
        <v>4000</v>
      </c>
      <c r="K2439" s="10">
        <f t="shared" si="18"/>
        <v>1200.0000000000005</v>
      </c>
      <c r="L2439" s="10">
        <f t="shared" si="19"/>
        <v>480.00000000000023</v>
      </c>
      <c r="M2439" s="11">
        <v>0.4</v>
      </c>
      <c r="O2439" s="16"/>
      <c r="P2439" s="14"/>
      <c r="Q2439" s="12"/>
      <c r="R2439" s="13"/>
    </row>
    <row r="2440" spans="1:18" ht="15.75" customHeight="1" x14ac:dyDescent="0.35">
      <c r="A2440" s="1"/>
      <c r="B2440" s="6" t="s">
        <v>14</v>
      </c>
      <c r="C2440" s="6">
        <v>1185732</v>
      </c>
      <c r="D2440" s="7">
        <v>44480</v>
      </c>
      <c r="E2440" s="6" t="s">
        <v>46</v>
      </c>
      <c r="F2440" s="6" t="s">
        <v>90</v>
      </c>
      <c r="G2440" s="6" t="s">
        <v>91</v>
      </c>
      <c r="H2440" s="6" t="s">
        <v>21</v>
      </c>
      <c r="I2440" s="8">
        <v>0.40000000000000008</v>
      </c>
      <c r="J2440" s="9">
        <v>4000</v>
      </c>
      <c r="K2440" s="10">
        <f t="shared" si="18"/>
        <v>1600.0000000000002</v>
      </c>
      <c r="L2440" s="10">
        <f t="shared" si="19"/>
        <v>560</v>
      </c>
      <c r="M2440" s="11">
        <v>0.35</v>
      </c>
      <c r="O2440" s="16"/>
      <c r="P2440" s="14"/>
      <c r="Q2440" s="12"/>
      <c r="R2440" s="13"/>
    </row>
    <row r="2441" spans="1:18" ht="15.75" customHeight="1" x14ac:dyDescent="0.35">
      <c r="A2441" s="1"/>
      <c r="B2441" s="6" t="s">
        <v>14</v>
      </c>
      <c r="C2441" s="6">
        <v>1185732</v>
      </c>
      <c r="D2441" s="7">
        <v>44480</v>
      </c>
      <c r="E2441" s="6" t="s">
        <v>46</v>
      </c>
      <c r="F2441" s="6" t="s">
        <v>90</v>
      </c>
      <c r="G2441" s="6" t="s">
        <v>91</v>
      </c>
      <c r="H2441" s="6" t="s">
        <v>22</v>
      </c>
      <c r="I2441" s="8">
        <v>0.4</v>
      </c>
      <c r="J2441" s="9">
        <v>5250</v>
      </c>
      <c r="K2441" s="10">
        <f t="shared" si="18"/>
        <v>2100</v>
      </c>
      <c r="L2441" s="10">
        <f t="shared" si="19"/>
        <v>1050</v>
      </c>
      <c r="M2441" s="11">
        <v>0.5</v>
      </c>
      <c r="O2441" s="16"/>
      <c r="P2441" s="14"/>
      <c r="Q2441" s="12"/>
      <c r="R2441" s="13"/>
    </row>
    <row r="2442" spans="1:18" ht="15.75" customHeight="1" x14ac:dyDescent="0.35">
      <c r="A2442" s="1"/>
      <c r="B2442" s="6" t="s">
        <v>14</v>
      </c>
      <c r="C2442" s="6">
        <v>1185732</v>
      </c>
      <c r="D2442" s="7">
        <v>44510</v>
      </c>
      <c r="E2442" s="6" t="s">
        <v>46</v>
      </c>
      <c r="F2442" s="6" t="s">
        <v>90</v>
      </c>
      <c r="G2442" s="6" t="s">
        <v>91</v>
      </c>
      <c r="H2442" s="6" t="s">
        <v>17</v>
      </c>
      <c r="I2442" s="8">
        <v>0.35000000000000009</v>
      </c>
      <c r="J2442" s="9">
        <v>6750</v>
      </c>
      <c r="K2442" s="10">
        <f t="shared" si="18"/>
        <v>2362.5000000000005</v>
      </c>
      <c r="L2442" s="10">
        <f t="shared" si="19"/>
        <v>945.00000000000023</v>
      </c>
      <c r="M2442" s="11">
        <v>0.4</v>
      </c>
      <c r="O2442" s="16"/>
      <c r="P2442" s="14"/>
      <c r="Q2442" s="12"/>
      <c r="R2442" s="13"/>
    </row>
    <row r="2443" spans="1:18" ht="15.75" customHeight="1" x14ac:dyDescent="0.35">
      <c r="A2443" s="1"/>
      <c r="B2443" s="6" t="s">
        <v>14</v>
      </c>
      <c r="C2443" s="6">
        <v>1185732</v>
      </c>
      <c r="D2443" s="7">
        <v>44510</v>
      </c>
      <c r="E2443" s="6" t="s">
        <v>46</v>
      </c>
      <c r="F2443" s="6" t="s">
        <v>90</v>
      </c>
      <c r="G2443" s="6" t="s">
        <v>91</v>
      </c>
      <c r="H2443" s="6" t="s">
        <v>18</v>
      </c>
      <c r="I2443" s="8">
        <v>0.25000000000000011</v>
      </c>
      <c r="J2443" s="9">
        <v>5000</v>
      </c>
      <c r="K2443" s="10">
        <f t="shared" si="18"/>
        <v>1250.0000000000005</v>
      </c>
      <c r="L2443" s="10">
        <f t="shared" si="19"/>
        <v>437.50000000000011</v>
      </c>
      <c r="M2443" s="11">
        <v>0.35</v>
      </c>
      <c r="O2443" s="16"/>
      <c r="P2443" s="14"/>
      <c r="Q2443" s="12"/>
      <c r="R2443" s="13"/>
    </row>
    <row r="2444" spans="1:18" ht="15.75" customHeight="1" x14ac:dyDescent="0.35">
      <c r="A2444" s="1"/>
      <c r="B2444" s="6" t="s">
        <v>14</v>
      </c>
      <c r="C2444" s="6">
        <v>1185732</v>
      </c>
      <c r="D2444" s="7">
        <v>44510</v>
      </c>
      <c r="E2444" s="6" t="s">
        <v>46</v>
      </c>
      <c r="F2444" s="6" t="s">
        <v>90</v>
      </c>
      <c r="G2444" s="6" t="s">
        <v>91</v>
      </c>
      <c r="H2444" s="6" t="s">
        <v>19</v>
      </c>
      <c r="I2444" s="8">
        <v>0.35000000000000014</v>
      </c>
      <c r="J2444" s="9">
        <v>4450</v>
      </c>
      <c r="K2444" s="10">
        <f t="shared" si="18"/>
        <v>1557.5000000000007</v>
      </c>
      <c r="L2444" s="10">
        <f t="shared" si="19"/>
        <v>623.00000000000034</v>
      </c>
      <c r="M2444" s="11">
        <v>0.4</v>
      </c>
      <c r="O2444" s="16"/>
      <c r="P2444" s="14"/>
      <c r="Q2444" s="12"/>
      <c r="R2444" s="13"/>
    </row>
    <row r="2445" spans="1:18" ht="15.75" customHeight="1" x14ac:dyDescent="0.35">
      <c r="A2445" s="1"/>
      <c r="B2445" s="6" t="s">
        <v>14</v>
      </c>
      <c r="C2445" s="6">
        <v>1185732</v>
      </c>
      <c r="D2445" s="7">
        <v>44510</v>
      </c>
      <c r="E2445" s="6" t="s">
        <v>46</v>
      </c>
      <c r="F2445" s="6" t="s">
        <v>90</v>
      </c>
      <c r="G2445" s="6" t="s">
        <v>91</v>
      </c>
      <c r="H2445" s="6" t="s">
        <v>20</v>
      </c>
      <c r="I2445" s="8">
        <v>0.65000000000000024</v>
      </c>
      <c r="J2445" s="9">
        <v>5000</v>
      </c>
      <c r="K2445" s="10">
        <f t="shared" si="18"/>
        <v>3250.0000000000014</v>
      </c>
      <c r="L2445" s="10">
        <f t="shared" si="19"/>
        <v>1300.0000000000007</v>
      </c>
      <c r="M2445" s="11">
        <v>0.4</v>
      </c>
      <c r="O2445" s="16"/>
      <c r="P2445" s="14"/>
      <c r="Q2445" s="12"/>
      <c r="R2445" s="13"/>
    </row>
    <row r="2446" spans="1:18" ht="15.75" customHeight="1" x14ac:dyDescent="0.35">
      <c r="A2446" s="1"/>
      <c r="B2446" s="6" t="s">
        <v>14</v>
      </c>
      <c r="C2446" s="6">
        <v>1185732</v>
      </c>
      <c r="D2446" s="7">
        <v>44510</v>
      </c>
      <c r="E2446" s="6" t="s">
        <v>46</v>
      </c>
      <c r="F2446" s="6" t="s">
        <v>90</v>
      </c>
      <c r="G2446" s="6" t="s">
        <v>91</v>
      </c>
      <c r="H2446" s="6" t="s">
        <v>21</v>
      </c>
      <c r="I2446" s="8">
        <v>0.80000000000000016</v>
      </c>
      <c r="J2446" s="9">
        <v>4750</v>
      </c>
      <c r="K2446" s="10">
        <f t="shared" si="18"/>
        <v>3800.0000000000009</v>
      </c>
      <c r="L2446" s="10">
        <f t="shared" si="19"/>
        <v>1330.0000000000002</v>
      </c>
      <c r="M2446" s="11">
        <v>0.35</v>
      </c>
      <c r="O2446" s="16"/>
      <c r="P2446" s="14"/>
      <c r="Q2446" s="12"/>
      <c r="R2446" s="13"/>
    </row>
    <row r="2447" spans="1:18" ht="15.75" customHeight="1" x14ac:dyDescent="0.35">
      <c r="A2447" s="1"/>
      <c r="B2447" s="6" t="s">
        <v>14</v>
      </c>
      <c r="C2447" s="6">
        <v>1185732</v>
      </c>
      <c r="D2447" s="7">
        <v>44510</v>
      </c>
      <c r="E2447" s="6" t="s">
        <v>46</v>
      </c>
      <c r="F2447" s="6" t="s">
        <v>90</v>
      </c>
      <c r="G2447" s="6" t="s">
        <v>91</v>
      </c>
      <c r="H2447" s="6" t="s">
        <v>22</v>
      </c>
      <c r="I2447" s="8">
        <v>0.8</v>
      </c>
      <c r="J2447" s="9">
        <v>5750</v>
      </c>
      <c r="K2447" s="10">
        <f t="shared" si="18"/>
        <v>4600</v>
      </c>
      <c r="L2447" s="10">
        <f t="shared" si="19"/>
        <v>2300</v>
      </c>
      <c r="M2447" s="11">
        <v>0.5</v>
      </c>
      <c r="O2447" s="16"/>
      <c r="P2447" s="14"/>
      <c r="Q2447" s="12"/>
      <c r="R2447" s="13"/>
    </row>
    <row r="2448" spans="1:18" ht="15.75" customHeight="1" x14ac:dyDescent="0.35">
      <c r="A2448" s="1"/>
      <c r="B2448" s="6" t="s">
        <v>14</v>
      </c>
      <c r="C2448" s="6">
        <v>1185732</v>
      </c>
      <c r="D2448" s="7">
        <v>44539</v>
      </c>
      <c r="E2448" s="6" t="s">
        <v>46</v>
      </c>
      <c r="F2448" s="6" t="s">
        <v>90</v>
      </c>
      <c r="G2448" s="6" t="s">
        <v>91</v>
      </c>
      <c r="H2448" s="6" t="s">
        <v>17</v>
      </c>
      <c r="I2448" s="8">
        <v>0.75000000000000011</v>
      </c>
      <c r="J2448" s="9">
        <v>8250</v>
      </c>
      <c r="K2448" s="10">
        <f t="shared" si="18"/>
        <v>6187.5000000000009</v>
      </c>
      <c r="L2448" s="10">
        <f t="shared" si="19"/>
        <v>2475.0000000000005</v>
      </c>
      <c r="M2448" s="11">
        <v>0.4</v>
      </c>
      <c r="O2448" s="16"/>
      <c r="P2448" s="14"/>
      <c r="Q2448" s="12"/>
      <c r="R2448" s="13"/>
    </row>
    <row r="2449" spans="1:18" ht="15.75" customHeight="1" x14ac:dyDescent="0.35">
      <c r="A2449" s="1"/>
      <c r="B2449" s="6" t="s">
        <v>14</v>
      </c>
      <c r="C2449" s="6">
        <v>1185732</v>
      </c>
      <c r="D2449" s="7">
        <v>44539</v>
      </c>
      <c r="E2449" s="6" t="s">
        <v>46</v>
      </c>
      <c r="F2449" s="6" t="s">
        <v>90</v>
      </c>
      <c r="G2449" s="6" t="s">
        <v>91</v>
      </c>
      <c r="H2449" s="6" t="s">
        <v>18</v>
      </c>
      <c r="I2449" s="8">
        <v>0.65000000000000013</v>
      </c>
      <c r="J2449" s="9">
        <v>6250</v>
      </c>
      <c r="K2449" s="10">
        <f t="shared" si="18"/>
        <v>4062.5000000000009</v>
      </c>
      <c r="L2449" s="10">
        <f t="shared" si="19"/>
        <v>1421.8750000000002</v>
      </c>
      <c r="M2449" s="11">
        <v>0.35</v>
      </c>
      <c r="O2449" s="16"/>
      <c r="P2449" s="14"/>
      <c r="Q2449" s="12"/>
      <c r="R2449" s="13"/>
    </row>
    <row r="2450" spans="1:18" ht="15.75" customHeight="1" x14ac:dyDescent="0.35">
      <c r="A2450" s="1"/>
      <c r="B2450" s="6" t="s">
        <v>14</v>
      </c>
      <c r="C2450" s="6">
        <v>1185732</v>
      </c>
      <c r="D2450" s="7">
        <v>44539</v>
      </c>
      <c r="E2450" s="6" t="s">
        <v>46</v>
      </c>
      <c r="F2450" s="6" t="s">
        <v>90</v>
      </c>
      <c r="G2450" s="6" t="s">
        <v>91</v>
      </c>
      <c r="H2450" s="6" t="s">
        <v>19</v>
      </c>
      <c r="I2450" s="8">
        <v>0.65000000000000013</v>
      </c>
      <c r="J2450" s="9">
        <v>5750</v>
      </c>
      <c r="K2450" s="10">
        <f t="shared" si="18"/>
        <v>3737.5000000000009</v>
      </c>
      <c r="L2450" s="10">
        <f t="shared" si="19"/>
        <v>1495.0000000000005</v>
      </c>
      <c r="M2450" s="11">
        <v>0.4</v>
      </c>
      <c r="O2450" s="16"/>
      <c r="P2450" s="14"/>
      <c r="Q2450" s="12"/>
      <c r="R2450" s="13"/>
    </row>
    <row r="2451" spans="1:18" ht="15.75" customHeight="1" x14ac:dyDescent="0.35">
      <c r="A2451" s="1"/>
      <c r="B2451" s="6" t="s">
        <v>14</v>
      </c>
      <c r="C2451" s="6">
        <v>1185732</v>
      </c>
      <c r="D2451" s="7">
        <v>44539</v>
      </c>
      <c r="E2451" s="6" t="s">
        <v>46</v>
      </c>
      <c r="F2451" s="6" t="s">
        <v>90</v>
      </c>
      <c r="G2451" s="6" t="s">
        <v>91</v>
      </c>
      <c r="H2451" s="6" t="s">
        <v>20</v>
      </c>
      <c r="I2451" s="8">
        <v>0.65000000000000013</v>
      </c>
      <c r="J2451" s="9">
        <v>5250</v>
      </c>
      <c r="K2451" s="10">
        <f t="shared" si="18"/>
        <v>3412.5000000000009</v>
      </c>
      <c r="L2451" s="10">
        <f t="shared" si="19"/>
        <v>1365.0000000000005</v>
      </c>
      <c r="M2451" s="11">
        <v>0.4</v>
      </c>
      <c r="O2451" s="16"/>
      <c r="P2451" s="14"/>
      <c r="Q2451" s="12"/>
      <c r="R2451" s="13"/>
    </row>
    <row r="2452" spans="1:18" ht="15.75" customHeight="1" x14ac:dyDescent="0.35">
      <c r="A2452" s="1"/>
      <c r="B2452" s="6" t="s">
        <v>14</v>
      </c>
      <c r="C2452" s="6">
        <v>1185732</v>
      </c>
      <c r="D2452" s="7">
        <v>44539</v>
      </c>
      <c r="E2452" s="6" t="s">
        <v>46</v>
      </c>
      <c r="F2452" s="6" t="s">
        <v>90</v>
      </c>
      <c r="G2452" s="6" t="s">
        <v>91</v>
      </c>
      <c r="H2452" s="6" t="s">
        <v>21</v>
      </c>
      <c r="I2452" s="8">
        <v>0.75000000000000011</v>
      </c>
      <c r="J2452" s="9">
        <v>5250</v>
      </c>
      <c r="K2452" s="10">
        <f t="shared" si="18"/>
        <v>3937.5000000000005</v>
      </c>
      <c r="L2452" s="10">
        <f t="shared" si="19"/>
        <v>1378.125</v>
      </c>
      <c r="M2452" s="11">
        <v>0.35</v>
      </c>
      <c r="O2452" s="16"/>
      <c r="P2452" s="14"/>
      <c r="Q2452" s="12"/>
      <c r="R2452" s="13"/>
    </row>
    <row r="2453" spans="1:18" ht="15.75" customHeight="1" x14ac:dyDescent="0.35">
      <c r="A2453" s="1"/>
      <c r="B2453" s="6" t="s">
        <v>14</v>
      </c>
      <c r="C2453" s="6">
        <v>1185732</v>
      </c>
      <c r="D2453" s="7">
        <v>44539</v>
      </c>
      <c r="E2453" s="6" t="s">
        <v>46</v>
      </c>
      <c r="F2453" s="6" t="s">
        <v>90</v>
      </c>
      <c r="G2453" s="6" t="s">
        <v>91</v>
      </c>
      <c r="H2453" s="6" t="s">
        <v>22</v>
      </c>
      <c r="I2453" s="8">
        <v>0.8</v>
      </c>
      <c r="J2453" s="9">
        <v>6250</v>
      </c>
      <c r="K2453" s="10">
        <f t="shared" si="18"/>
        <v>5000</v>
      </c>
      <c r="L2453" s="10">
        <f t="shared" si="19"/>
        <v>2500</v>
      </c>
      <c r="M2453" s="11">
        <v>0.5</v>
      </c>
      <c r="O2453" s="16"/>
      <c r="P2453" s="14"/>
      <c r="Q2453" s="12"/>
      <c r="R2453" s="13"/>
    </row>
    <row r="2454" spans="1:18" ht="15.75" customHeight="1" x14ac:dyDescent="0.35">
      <c r="A2454" s="1" t="s">
        <v>39</v>
      </c>
      <c r="B2454" s="6" t="s">
        <v>14</v>
      </c>
      <c r="C2454" s="6">
        <v>1185732</v>
      </c>
      <c r="D2454" s="7">
        <v>44218</v>
      </c>
      <c r="E2454" s="6" t="s">
        <v>33</v>
      </c>
      <c r="F2454" s="6" t="s">
        <v>92</v>
      </c>
      <c r="G2454" s="6" t="s">
        <v>93</v>
      </c>
      <c r="H2454" s="6" t="s">
        <v>17</v>
      </c>
      <c r="I2454" s="8">
        <v>0.4</v>
      </c>
      <c r="J2454" s="9">
        <v>5000</v>
      </c>
      <c r="K2454" s="10">
        <f t="shared" si="18"/>
        <v>2000</v>
      </c>
      <c r="L2454" s="10">
        <f t="shared" si="19"/>
        <v>800</v>
      </c>
      <c r="M2454" s="11">
        <v>0.4</v>
      </c>
      <c r="O2454" s="16"/>
      <c r="P2454" s="14"/>
      <c r="Q2454" s="12"/>
      <c r="R2454" s="13"/>
    </row>
    <row r="2455" spans="1:18" ht="15.75" customHeight="1" x14ac:dyDescent="0.35">
      <c r="A2455" s="1"/>
      <c r="B2455" s="6" t="s">
        <v>14</v>
      </c>
      <c r="C2455" s="6">
        <v>1185732</v>
      </c>
      <c r="D2455" s="7">
        <v>44218</v>
      </c>
      <c r="E2455" s="6" t="s">
        <v>33</v>
      </c>
      <c r="F2455" s="6" t="s">
        <v>92</v>
      </c>
      <c r="G2455" s="6" t="s">
        <v>93</v>
      </c>
      <c r="H2455" s="6" t="s">
        <v>18</v>
      </c>
      <c r="I2455" s="8">
        <v>0.4</v>
      </c>
      <c r="J2455" s="9">
        <v>3000</v>
      </c>
      <c r="K2455" s="10">
        <f t="shared" si="18"/>
        <v>1200</v>
      </c>
      <c r="L2455" s="10">
        <f t="shared" si="19"/>
        <v>420</v>
      </c>
      <c r="M2455" s="11">
        <v>0.35</v>
      </c>
      <c r="O2455" s="16"/>
      <c r="P2455" s="14"/>
      <c r="Q2455" s="12"/>
      <c r="R2455" s="13"/>
    </row>
    <row r="2456" spans="1:18" ht="15.75" customHeight="1" x14ac:dyDescent="0.35">
      <c r="A2456" s="1"/>
      <c r="B2456" s="6" t="s">
        <v>14</v>
      </c>
      <c r="C2456" s="6">
        <v>1185732</v>
      </c>
      <c r="D2456" s="7">
        <v>44218</v>
      </c>
      <c r="E2456" s="6" t="s">
        <v>33</v>
      </c>
      <c r="F2456" s="6" t="s">
        <v>92</v>
      </c>
      <c r="G2456" s="6" t="s">
        <v>93</v>
      </c>
      <c r="H2456" s="6" t="s">
        <v>19</v>
      </c>
      <c r="I2456" s="8">
        <v>0.30000000000000004</v>
      </c>
      <c r="J2456" s="9">
        <v>3000</v>
      </c>
      <c r="K2456" s="10">
        <f t="shared" si="18"/>
        <v>900.00000000000011</v>
      </c>
      <c r="L2456" s="10">
        <f t="shared" si="19"/>
        <v>360.00000000000006</v>
      </c>
      <c r="M2456" s="11">
        <v>0.4</v>
      </c>
      <c r="O2456" s="16"/>
      <c r="P2456" s="14"/>
      <c r="Q2456" s="12"/>
      <c r="R2456" s="13"/>
    </row>
    <row r="2457" spans="1:18" ht="15.75" customHeight="1" x14ac:dyDescent="0.35">
      <c r="A2457" s="1"/>
      <c r="B2457" s="6" t="s">
        <v>14</v>
      </c>
      <c r="C2457" s="6">
        <v>1185732</v>
      </c>
      <c r="D2457" s="7">
        <v>44218</v>
      </c>
      <c r="E2457" s="6" t="s">
        <v>33</v>
      </c>
      <c r="F2457" s="6" t="s">
        <v>92</v>
      </c>
      <c r="G2457" s="6" t="s">
        <v>93</v>
      </c>
      <c r="H2457" s="6" t="s">
        <v>20</v>
      </c>
      <c r="I2457" s="8">
        <v>0.35000000000000003</v>
      </c>
      <c r="J2457" s="9">
        <v>1500</v>
      </c>
      <c r="K2457" s="10">
        <f t="shared" si="18"/>
        <v>525</v>
      </c>
      <c r="L2457" s="10">
        <f t="shared" si="19"/>
        <v>210</v>
      </c>
      <c r="M2457" s="11">
        <v>0.4</v>
      </c>
      <c r="O2457" s="16"/>
      <c r="P2457" s="14"/>
      <c r="Q2457" s="12"/>
      <c r="R2457" s="13"/>
    </row>
    <row r="2458" spans="1:18" ht="15.75" customHeight="1" x14ac:dyDescent="0.35">
      <c r="A2458" s="1"/>
      <c r="B2458" s="6" t="s">
        <v>14</v>
      </c>
      <c r="C2458" s="6">
        <v>1185732</v>
      </c>
      <c r="D2458" s="7">
        <v>44218</v>
      </c>
      <c r="E2458" s="6" t="s">
        <v>33</v>
      </c>
      <c r="F2458" s="6" t="s">
        <v>92</v>
      </c>
      <c r="G2458" s="6" t="s">
        <v>93</v>
      </c>
      <c r="H2458" s="6" t="s">
        <v>21</v>
      </c>
      <c r="I2458" s="8">
        <v>0.49999999999999994</v>
      </c>
      <c r="J2458" s="9">
        <v>2000</v>
      </c>
      <c r="K2458" s="10">
        <f t="shared" si="18"/>
        <v>999.99999999999989</v>
      </c>
      <c r="L2458" s="10">
        <f t="shared" si="19"/>
        <v>349.99999999999994</v>
      </c>
      <c r="M2458" s="11">
        <v>0.35</v>
      </c>
      <c r="O2458" s="16"/>
      <c r="P2458" s="14"/>
      <c r="Q2458" s="12"/>
      <c r="R2458" s="13"/>
    </row>
    <row r="2459" spans="1:18" ht="15.75" customHeight="1" x14ac:dyDescent="0.35">
      <c r="A2459" s="1"/>
      <c r="B2459" s="6" t="s">
        <v>14</v>
      </c>
      <c r="C2459" s="6">
        <v>1185732</v>
      </c>
      <c r="D2459" s="7">
        <v>44218</v>
      </c>
      <c r="E2459" s="6" t="s">
        <v>33</v>
      </c>
      <c r="F2459" s="6" t="s">
        <v>92</v>
      </c>
      <c r="G2459" s="6" t="s">
        <v>93</v>
      </c>
      <c r="H2459" s="6" t="s">
        <v>22</v>
      </c>
      <c r="I2459" s="8">
        <v>0.4</v>
      </c>
      <c r="J2459" s="9">
        <v>3000</v>
      </c>
      <c r="K2459" s="10">
        <f t="shared" si="18"/>
        <v>1200</v>
      </c>
      <c r="L2459" s="10">
        <f t="shared" si="19"/>
        <v>480</v>
      </c>
      <c r="M2459" s="11">
        <v>0.4</v>
      </c>
      <c r="O2459" s="16"/>
      <c r="P2459" s="14"/>
      <c r="Q2459" s="12"/>
      <c r="R2459" s="13"/>
    </row>
    <row r="2460" spans="1:18" ht="15.75" customHeight="1" x14ac:dyDescent="0.35">
      <c r="A2460" s="1"/>
      <c r="B2460" s="6" t="s">
        <v>14</v>
      </c>
      <c r="C2460" s="6">
        <v>1185732</v>
      </c>
      <c r="D2460" s="7">
        <v>44249</v>
      </c>
      <c r="E2460" s="6" t="s">
        <v>33</v>
      </c>
      <c r="F2460" s="6" t="s">
        <v>92</v>
      </c>
      <c r="G2460" s="6" t="s">
        <v>93</v>
      </c>
      <c r="H2460" s="6" t="s">
        <v>17</v>
      </c>
      <c r="I2460" s="8">
        <v>0.4</v>
      </c>
      <c r="J2460" s="9">
        <v>5500</v>
      </c>
      <c r="K2460" s="10">
        <f t="shared" si="18"/>
        <v>2200</v>
      </c>
      <c r="L2460" s="10">
        <f t="shared" si="19"/>
        <v>880</v>
      </c>
      <c r="M2460" s="11">
        <v>0.4</v>
      </c>
      <c r="O2460" s="16"/>
      <c r="P2460" s="14"/>
      <c r="Q2460" s="12"/>
      <c r="R2460" s="13"/>
    </row>
    <row r="2461" spans="1:18" ht="15.75" customHeight="1" x14ac:dyDescent="0.35">
      <c r="A2461" s="1"/>
      <c r="B2461" s="6" t="s">
        <v>14</v>
      </c>
      <c r="C2461" s="6">
        <v>1185732</v>
      </c>
      <c r="D2461" s="7">
        <v>44249</v>
      </c>
      <c r="E2461" s="6" t="s">
        <v>33</v>
      </c>
      <c r="F2461" s="6" t="s">
        <v>92</v>
      </c>
      <c r="G2461" s="6" t="s">
        <v>93</v>
      </c>
      <c r="H2461" s="6" t="s">
        <v>18</v>
      </c>
      <c r="I2461" s="8">
        <v>0.4</v>
      </c>
      <c r="J2461" s="9">
        <v>2000</v>
      </c>
      <c r="K2461" s="10">
        <f t="shared" si="18"/>
        <v>800</v>
      </c>
      <c r="L2461" s="10">
        <f t="shared" si="19"/>
        <v>280</v>
      </c>
      <c r="M2461" s="11">
        <v>0.35</v>
      </c>
      <c r="O2461" s="16"/>
      <c r="P2461" s="14"/>
      <c r="Q2461" s="12"/>
      <c r="R2461" s="13"/>
    </row>
    <row r="2462" spans="1:18" ht="15.75" customHeight="1" x14ac:dyDescent="0.35">
      <c r="A2462" s="1"/>
      <c r="B2462" s="6" t="s">
        <v>14</v>
      </c>
      <c r="C2462" s="6">
        <v>1185732</v>
      </c>
      <c r="D2462" s="7">
        <v>44249</v>
      </c>
      <c r="E2462" s="6" t="s">
        <v>33</v>
      </c>
      <c r="F2462" s="6" t="s">
        <v>92</v>
      </c>
      <c r="G2462" s="6" t="s">
        <v>93</v>
      </c>
      <c r="H2462" s="6" t="s">
        <v>19</v>
      </c>
      <c r="I2462" s="8">
        <v>0.30000000000000004</v>
      </c>
      <c r="J2462" s="9">
        <v>2500</v>
      </c>
      <c r="K2462" s="10">
        <f t="shared" si="18"/>
        <v>750.00000000000011</v>
      </c>
      <c r="L2462" s="10">
        <f t="shared" si="19"/>
        <v>300.00000000000006</v>
      </c>
      <c r="M2462" s="11">
        <v>0.4</v>
      </c>
      <c r="O2462" s="16"/>
      <c r="P2462" s="14"/>
      <c r="Q2462" s="12"/>
      <c r="R2462" s="13"/>
    </row>
    <row r="2463" spans="1:18" ht="15.75" customHeight="1" x14ac:dyDescent="0.35">
      <c r="A2463" s="1"/>
      <c r="B2463" s="6" t="s">
        <v>14</v>
      </c>
      <c r="C2463" s="6">
        <v>1185732</v>
      </c>
      <c r="D2463" s="7">
        <v>44249</v>
      </c>
      <c r="E2463" s="6" t="s">
        <v>33</v>
      </c>
      <c r="F2463" s="6" t="s">
        <v>92</v>
      </c>
      <c r="G2463" s="6" t="s">
        <v>93</v>
      </c>
      <c r="H2463" s="6" t="s">
        <v>20</v>
      </c>
      <c r="I2463" s="8">
        <v>0.35000000000000003</v>
      </c>
      <c r="J2463" s="9">
        <v>1250</v>
      </c>
      <c r="K2463" s="10">
        <f t="shared" si="18"/>
        <v>437.50000000000006</v>
      </c>
      <c r="L2463" s="10">
        <f t="shared" si="19"/>
        <v>175.00000000000003</v>
      </c>
      <c r="M2463" s="11">
        <v>0.4</v>
      </c>
      <c r="O2463" s="16"/>
      <c r="P2463" s="14"/>
      <c r="Q2463" s="12"/>
      <c r="R2463" s="13"/>
    </row>
    <row r="2464" spans="1:18" ht="15.75" customHeight="1" x14ac:dyDescent="0.35">
      <c r="A2464" s="1"/>
      <c r="B2464" s="6" t="s">
        <v>14</v>
      </c>
      <c r="C2464" s="6">
        <v>1185732</v>
      </c>
      <c r="D2464" s="7">
        <v>44249</v>
      </c>
      <c r="E2464" s="6" t="s">
        <v>33</v>
      </c>
      <c r="F2464" s="6" t="s">
        <v>92</v>
      </c>
      <c r="G2464" s="6" t="s">
        <v>93</v>
      </c>
      <c r="H2464" s="6" t="s">
        <v>21</v>
      </c>
      <c r="I2464" s="8">
        <v>0.49999999999999994</v>
      </c>
      <c r="J2464" s="9">
        <v>2000</v>
      </c>
      <c r="K2464" s="10">
        <f t="shared" si="18"/>
        <v>999.99999999999989</v>
      </c>
      <c r="L2464" s="10">
        <f t="shared" si="19"/>
        <v>349.99999999999994</v>
      </c>
      <c r="M2464" s="11">
        <v>0.35</v>
      </c>
      <c r="O2464" s="16"/>
      <c r="P2464" s="14"/>
      <c r="Q2464" s="12"/>
      <c r="R2464" s="13"/>
    </row>
    <row r="2465" spans="1:18" ht="15.75" customHeight="1" x14ac:dyDescent="0.35">
      <c r="A2465" s="1"/>
      <c r="B2465" s="6" t="s">
        <v>14</v>
      </c>
      <c r="C2465" s="6">
        <v>1185732</v>
      </c>
      <c r="D2465" s="7">
        <v>44249</v>
      </c>
      <c r="E2465" s="6" t="s">
        <v>33</v>
      </c>
      <c r="F2465" s="6" t="s">
        <v>92</v>
      </c>
      <c r="G2465" s="6" t="s">
        <v>93</v>
      </c>
      <c r="H2465" s="6" t="s">
        <v>22</v>
      </c>
      <c r="I2465" s="8">
        <v>0.4</v>
      </c>
      <c r="J2465" s="9">
        <v>3000</v>
      </c>
      <c r="K2465" s="10">
        <f t="shared" si="18"/>
        <v>1200</v>
      </c>
      <c r="L2465" s="10">
        <f t="shared" si="19"/>
        <v>480</v>
      </c>
      <c r="M2465" s="11">
        <v>0.4</v>
      </c>
      <c r="O2465" s="16"/>
      <c r="P2465" s="14"/>
      <c r="Q2465" s="12"/>
      <c r="R2465" s="13"/>
    </row>
    <row r="2466" spans="1:18" ht="15.75" customHeight="1" x14ac:dyDescent="0.35">
      <c r="A2466" s="1"/>
      <c r="B2466" s="6" t="s">
        <v>14</v>
      </c>
      <c r="C2466" s="6">
        <v>1185732</v>
      </c>
      <c r="D2466" s="7">
        <v>44276</v>
      </c>
      <c r="E2466" s="6" t="s">
        <v>33</v>
      </c>
      <c r="F2466" s="6" t="s">
        <v>92</v>
      </c>
      <c r="G2466" s="6" t="s">
        <v>93</v>
      </c>
      <c r="H2466" s="6" t="s">
        <v>17</v>
      </c>
      <c r="I2466" s="8">
        <v>0.45</v>
      </c>
      <c r="J2466" s="9">
        <v>5200</v>
      </c>
      <c r="K2466" s="10">
        <f t="shared" si="18"/>
        <v>2340</v>
      </c>
      <c r="L2466" s="10">
        <f t="shared" si="19"/>
        <v>936</v>
      </c>
      <c r="M2466" s="11">
        <v>0.4</v>
      </c>
      <c r="O2466" s="16"/>
      <c r="P2466" s="14"/>
      <c r="Q2466" s="12"/>
      <c r="R2466" s="13"/>
    </row>
    <row r="2467" spans="1:18" ht="15.75" customHeight="1" x14ac:dyDescent="0.35">
      <c r="A2467" s="1"/>
      <c r="B2467" s="6" t="s">
        <v>14</v>
      </c>
      <c r="C2467" s="6">
        <v>1185732</v>
      </c>
      <c r="D2467" s="7">
        <v>44276</v>
      </c>
      <c r="E2467" s="6" t="s">
        <v>33</v>
      </c>
      <c r="F2467" s="6" t="s">
        <v>92</v>
      </c>
      <c r="G2467" s="6" t="s">
        <v>93</v>
      </c>
      <c r="H2467" s="6" t="s">
        <v>18</v>
      </c>
      <c r="I2467" s="8">
        <v>0.45</v>
      </c>
      <c r="J2467" s="9">
        <v>2250</v>
      </c>
      <c r="K2467" s="10">
        <f t="shared" si="18"/>
        <v>1012.5</v>
      </c>
      <c r="L2467" s="10">
        <f t="shared" si="19"/>
        <v>354.375</v>
      </c>
      <c r="M2467" s="11">
        <v>0.35</v>
      </c>
      <c r="O2467" s="16"/>
      <c r="P2467" s="14"/>
      <c r="Q2467" s="12"/>
      <c r="R2467" s="13"/>
    </row>
    <row r="2468" spans="1:18" ht="15.75" customHeight="1" x14ac:dyDescent="0.35">
      <c r="A2468" s="1"/>
      <c r="B2468" s="6" t="s">
        <v>14</v>
      </c>
      <c r="C2468" s="6">
        <v>1185732</v>
      </c>
      <c r="D2468" s="7">
        <v>44276</v>
      </c>
      <c r="E2468" s="6" t="s">
        <v>33</v>
      </c>
      <c r="F2468" s="6" t="s">
        <v>92</v>
      </c>
      <c r="G2468" s="6" t="s">
        <v>93</v>
      </c>
      <c r="H2468" s="6" t="s">
        <v>19</v>
      </c>
      <c r="I2468" s="8">
        <v>0.35000000000000003</v>
      </c>
      <c r="J2468" s="9">
        <v>2500</v>
      </c>
      <c r="K2468" s="10">
        <f t="shared" si="18"/>
        <v>875.00000000000011</v>
      </c>
      <c r="L2468" s="10">
        <f t="shared" si="19"/>
        <v>350.00000000000006</v>
      </c>
      <c r="M2468" s="11">
        <v>0.4</v>
      </c>
      <c r="O2468" s="16"/>
      <c r="P2468" s="14"/>
      <c r="Q2468" s="12"/>
      <c r="R2468" s="13"/>
    </row>
    <row r="2469" spans="1:18" ht="15.75" customHeight="1" x14ac:dyDescent="0.35">
      <c r="A2469" s="1"/>
      <c r="B2469" s="6" t="s">
        <v>14</v>
      </c>
      <c r="C2469" s="6">
        <v>1185732</v>
      </c>
      <c r="D2469" s="7">
        <v>44276</v>
      </c>
      <c r="E2469" s="6" t="s">
        <v>33</v>
      </c>
      <c r="F2469" s="6" t="s">
        <v>92</v>
      </c>
      <c r="G2469" s="6" t="s">
        <v>93</v>
      </c>
      <c r="H2469" s="6" t="s">
        <v>20</v>
      </c>
      <c r="I2469" s="8">
        <v>0.4</v>
      </c>
      <c r="J2469" s="9">
        <v>1000</v>
      </c>
      <c r="K2469" s="10">
        <f t="shared" si="18"/>
        <v>400</v>
      </c>
      <c r="L2469" s="10">
        <f t="shared" si="19"/>
        <v>160</v>
      </c>
      <c r="M2469" s="11">
        <v>0.4</v>
      </c>
      <c r="O2469" s="16"/>
      <c r="P2469" s="14"/>
      <c r="Q2469" s="12"/>
      <c r="R2469" s="13"/>
    </row>
    <row r="2470" spans="1:18" ht="15.75" customHeight="1" x14ac:dyDescent="0.35">
      <c r="A2470" s="1"/>
      <c r="B2470" s="6" t="s">
        <v>14</v>
      </c>
      <c r="C2470" s="6">
        <v>1185732</v>
      </c>
      <c r="D2470" s="7">
        <v>44276</v>
      </c>
      <c r="E2470" s="6" t="s">
        <v>33</v>
      </c>
      <c r="F2470" s="6" t="s">
        <v>92</v>
      </c>
      <c r="G2470" s="6" t="s">
        <v>93</v>
      </c>
      <c r="H2470" s="6" t="s">
        <v>21</v>
      </c>
      <c r="I2470" s="8">
        <v>0.54999999999999993</v>
      </c>
      <c r="J2470" s="9">
        <v>1500</v>
      </c>
      <c r="K2470" s="10">
        <f t="shared" si="18"/>
        <v>824.99999999999989</v>
      </c>
      <c r="L2470" s="10">
        <f t="shared" si="19"/>
        <v>288.74999999999994</v>
      </c>
      <c r="M2470" s="11">
        <v>0.35</v>
      </c>
      <c r="O2470" s="16"/>
      <c r="P2470" s="14"/>
      <c r="Q2470" s="12"/>
      <c r="R2470" s="13"/>
    </row>
    <row r="2471" spans="1:18" ht="15.75" customHeight="1" x14ac:dyDescent="0.35">
      <c r="A2471" s="1"/>
      <c r="B2471" s="6" t="s">
        <v>14</v>
      </c>
      <c r="C2471" s="6">
        <v>1185732</v>
      </c>
      <c r="D2471" s="7">
        <v>44276</v>
      </c>
      <c r="E2471" s="6" t="s">
        <v>33</v>
      </c>
      <c r="F2471" s="6" t="s">
        <v>92</v>
      </c>
      <c r="G2471" s="6" t="s">
        <v>93</v>
      </c>
      <c r="H2471" s="6" t="s">
        <v>22</v>
      </c>
      <c r="I2471" s="8">
        <v>0.45</v>
      </c>
      <c r="J2471" s="9">
        <v>2500</v>
      </c>
      <c r="K2471" s="10">
        <f t="shared" si="18"/>
        <v>1125</v>
      </c>
      <c r="L2471" s="10">
        <f t="shared" si="19"/>
        <v>450</v>
      </c>
      <c r="M2471" s="11">
        <v>0.4</v>
      </c>
      <c r="O2471" s="16"/>
      <c r="P2471" s="14"/>
      <c r="Q2471" s="12"/>
      <c r="R2471" s="13"/>
    </row>
    <row r="2472" spans="1:18" ht="15.75" customHeight="1" x14ac:dyDescent="0.35">
      <c r="A2472" s="1"/>
      <c r="B2472" s="6" t="s">
        <v>14</v>
      </c>
      <c r="C2472" s="6">
        <v>1185732</v>
      </c>
      <c r="D2472" s="7">
        <v>44308</v>
      </c>
      <c r="E2472" s="6" t="s">
        <v>33</v>
      </c>
      <c r="F2472" s="6" t="s">
        <v>92</v>
      </c>
      <c r="G2472" s="6" t="s">
        <v>93</v>
      </c>
      <c r="H2472" s="6" t="s">
        <v>17</v>
      </c>
      <c r="I2472" s="8">
        <v>0.45</v>
      </c>
      <c r="J2472" s="9">
        <v>4750</v>
      </c>
      <c r="K2472" s="10">
        <f t="shared" si="18"/>
        <v>2137.5</v>
      </c>
      <c r="L2472" s="10">
        <f t="shared" si="19"/>
        <v>855</v>
      </c>
      <c r="M2472" s="11">
        <v>0.4</v>
      </c>
      <c r="O2472" s="16"/>
      <c r="P2472" s="14"/>
      <c r="Q2472" s="12"/>
      <c r="R2472" s="13"/>
    </row>
    <row r="2473" spans="1:18" ht="15.75" customHeight="1" x14ac:dyDescent="0.35">
      <c r="A2473" s="1"/>
      <c r="B2473" s="6" t="s">
        <v>14</v>
      </c>
      <c r="C2473" s="6">
        <v>1185732</v>
      </c>
      <c r="D2473" s="7">
        <v>44308</v>
      </c>
      <c r="E2473" s="6" t="s">
        <v>33</v>
      </c>
      <c r="F2473" s="6" t="s">
        <v>92</v>
      </c>
      <c r="G2473" s="6" t="s">
        <v>93</v>
      </c>
      <c r="H2473" s="6" t="s">
        <v>18</v>
      </c>
      <c r="I2473" s="8">
        <v>0.45</v>
      </c>
      <c r="J2473" s="9">
        <v>1750</v>
      </c>
      <c r="K2473" s="10">
        <f t="shared" si="18"/>
        <v>787.5</v>
      </c>
      <c r="L2473" s="10">
        <f t="shared" si="19"/>
        <v>275.625</v>
      </c>
      <c r="M2473" s="11">
        <v>0.35</v>
      </c>
      <c r="O2473" s="16"/>
      <c r="P2473" s="14"/>
      <c r="Q2473" s="12"/>
      <c r="R2473" s="13"/>
    </row>
    <row r="2474" spans="1:18" ht="15.75" customHeight="1" x14ac:dyDescent="0.35">
      <c r="A2474" s="1"/>
      <c r="B2474" s="6" t="s">
        <v>14</v>
      </c>
      <c r="C2474" s="6">
        <v>1185732</v>
      </c>
      <c r="D2474" s="7">
        <v>44308</v>
      </c>
      <c r="E2474" s="6" t="s">
        <v>33</v>
      </c>
      <c r="F2474" s="6" t="s">
        <v>92</v>
      </c>
      <c r="G2474" s="6" t="s">
        <v>93</v>
      </c>
      <c r="H2474" s="6" t="s">
        <v>19</v>
      </c>
      <c r="I2474" s="8">
        <v>0.4</v>
      </c>
      <c r="J2474" s="9">
        <v>1750</v>
      </c>
      <c r="K2474" s="10">
        <f t="shared" si="18"/>
        <v>700</v>
      </c>
      <c r="L2474" s="10">
        <f t="shared" si="19"/>
        <v>280</v>
      </c>
      <c r="M2474" s="11">
        <v>0.4</v>
      </c>
      <c r="O2474" s="16"/>
      <c r="P2474" s="14"/>
      <c r="Q2474" s="12"/>
      <c r="R2474" s="13"/>
    </row>
    <row r="2475" spans="1:18" ht="15.75" customHeight="1" x14ac:dyDescent="0.35">
      <c r="A2475" s="1"/>
      <c r="B2475" s="6" t="s">
        <v>14</v>
      </c>
      <c r="C2475" s="6">
        <v>1185732</v>
      </c>
      <c r="D2475" s="7">
        <v>44308</v>
      </c>
      <c r="E2475" s="6" t="s">
        <v>33</v>
      </c>
      <c r="F2475" s="6" t="s">
        <v>92</v>
      </c>
      <c r="G2475" s="6" t="s">
        <v>93</v>
      </c>
      <c r="H2475" s="6" t="s">
        <v>20</v>
      </c>
      <c r="I2475" s="8">
        <v>0.45</v>
      </c>
      <c r="J2475" s="9">
        <v>1000</v>
      </c>
      <c r="K2475" s="10">
        <f t="shared" si="18"/>
        <v>450</v>
      </c>
      <c r="L2475" s="10">
        <f t="shared" si="19"/>
        <v>180</v>
      </c>
      <c r="M2475" s="11">
        <v>0.4</v>
      </c>
      <c r="O2475" s="16"/>
      <c r="P2475" s="14"/>
      <c r="Q2475" s="12"/>
      <c r="R2475" s="13"/>
    </row>
    <row r="2476" spans="1:18" ht="15.75" customHeight="1" x14ac:dyDescent="0.35">
      <c r="A2476" s="1"/>
      <c r="B2476" s="6" t="s">
        <v>14</v>
      </c>
      <c r="C2476" s="6">
        <v>1185732</v>
      </c>
      <c r="D2476" s="7">
        <v>44308</v>
      </c>
      <c r="E2476" s="6" t="s">
        <v>33</v>
      </c>
      <c r="F2476" s="6" t="s">
        <v>92</v>
      </c>
      <c r="G2476" s="6" t="s">
        <v>93</v>
      </c>
      <c r="H2476" s="6" t="s">
        <v>21</v>
      </c>
      <c r="I2476" s="8">
        <v>0.5</v>
      </c>
      <c r="J2476" s="9">
        <v>1250</v>
      </c>
      <c r="K2476" s="10">
        <f t="shared" si="18"/>
        <v>625</v>
      </c>
      <c r="L2476" s="10">
        <f t="shared" si="19"/>
        <v>218.75</v>
      </c>
      <c r="M2476" s="11">
        <v>0.35</v>
      </c>
      <c r="O2476" s="16"/>
      <c r="P2476" s="14"/>
      <c r="Q2476" s="12"/>
      <c r="R2476" s="13"/>
    </row>
    <row r="2477" spans="1:18" ht="15.75" customHeight="1" x14ac:dyDescent="0.35">
      <c r="A2477" s="1"/>
      <c r="B2477" s="6" t="s">
        <v>14</v>
      </c>
      <c r="C2477" s="6">
        <v>1185732</v>
      </c>
      <c r="D2477" s="7">
        <v>44308</v>
      </c>
      <c r="E2477" s="6" t="s">
        <v>33</v>
      </c>
      <c r="F2477" s="6" t="s">
        <v>92</v>
      </c>
      <c r="G2477" s="6" t="s">
        <v>93</v>
      </c>
      <c r="H2477" s="6" t="s">
        <v>22</v>
      </c>
      <c r="I2477" s="8">
        <v>0.4</v>
      </c>
      <c r="J2477" s="9">
        <v>2500</v>
      </c>
      <c r="K2477" s="10">
        <f t="shared" si="18"/>
        <v>1000</v>
      </c>
      <c r="L2477" s="10">
        <f t="shared" si="19"/>
        <v>400</v>
      </c>
      <c r="M2477" s="11">
        <v>0.4</v>
      </c>
      <c r="O2477" s="16"/>
      <c r="P2477" s="14"/>
      <c r="Q2477" s="12"/>
      <c r="R2477" s="13"/>
    </row>
    <row r="2478" spans="1:18" ht="15.75" customHeight="1" x14ac:dyDescent="0.35">
      <c r="A2478" s="1"/>
      <c r="B2478" s="6" t="s">
        <v>14</v>
      </c>
      <c r="C2478" s="6">
        <v>1185732</v>
      </c>
      <c r="D2478" s="7">
        <v>44339</v>
      </c>
      <c r="E2478" s="6" t="s">
        <v>33</v>
      </c>
      <c r="F2478" s="6" t="s">
        <v>92</v>
      </c>
      <c r="G2478" s="6" t="s">
        <v>93</v>
      </c>
      <c r="H2478" s="6" t="s">
        <v>17</v>
      </c>
      <c r="I2478" s="8">
        <v>0.5</v>
      </c>
      <c r="J2478" s="9">
        <v>5200</v>
      </c>
      <c r="K2478" s="10">
        <f t="shared" si="18"/>
        <v>2600</v>
      </c>
      <c r="L2478" s="10">
        <f t="shared" si="19"/>
        <v>1040</v>
      </c>
      <c r="M2478" s="11">
        <v>0.4</v>
      </c>
      <c r="O2478" s="16"/>
      <c r="P2478" s="14"/>
      <c r="Q2478" s="12"/>
      <c r="R2478" s="13"/>
    </row>
    <row r="2479" spans="1:18" ht="15.75" customHeight="1" x14ac:dyDescent="0.35">
      <c r="A2479" s="1"/>
      <c r="B2479" s="6" t="s">
        <v>14</v>
      </c>
      <c r="C2479" s="6">
        <v>1185732</v>
      </c>
      <c r="D2479" s="7">
        <v>44339</v>
      </c>
      <c r="E2479" s="6" t="s">
        <v>33</v>
      </c>
      <c r="F2479" s="6" t="s">
        <v>92</v>
      </c>
      <c r="G2479" s="6" t="s">
        <v>93</v>
      </c>
      <c r="H2479" s="6" t="s">
        <v>18</v>
      </c>
      <c r="I2479" s="8">
        <v>0.45000000000000007</v>
      </c>
      <c r="J2479" s="9">
        <v>2250</v>
      </c>
      <c r="K2479" s="10">
        <f t="shared" si="18"/>
        <v>1012.5000000000001</v>
      </c>
      <c r="L2479" s="10">
        <f t="shared" si="19"/>
        <v>354.375</v>
      </c>
      <c r="M2479" s="11">
        <v>0.35</v>
      </c>
      <c r="O2479" s="16"/>
      <c r="P2479" s="14"/>
      <c r="Q2479" s="12"/>
      <c r="R2479" s="13"/>
    </row>
    <row r="2480" spans="1:18" ht="15.75" customHeight="1" x14ac:dyDescent="0.35">
      <c r="A2480" s="1"/>
      <c r="B2480" s="6" t="s">
        <v>14</v>
      </c>
      <c r="C2480" s="6">
        <v>1185732</v>
      </c>
      <c r="D2480" s="7">
        <v>44339</v>
      </c>
      <c r="E2480" s="6" t="s">
        <v>33</v>
      </c>
      <c r="F2480" s="6" t="s">
        <v>92</v>
      </c>
      <c r="G2480" s="6" t="s">
        <v>93</v>
      </c>
      <c r="H2480" s="6" t="s">
        <v>19</v>
      </c>
      <c r="I2480" s="8">
        <v>0.4</v>
      </c>
      <c r="J2480" s="9">
        <v>2000</v>
      </c>
      <c r="K2480" s="10">
        <f t="shared" si="18"/>
        <v>800</v>
      </c>
      <c r="L2480" s="10">
        <f t="shared" si="19"/>
        <v>320</v>
      </c>
      <c r="M2480" s="11">
        <v>0.4</v>
      </c>
      <c r="O2480" s="16"/>
      <c r="P2480" s="14"/>
      <c r="Q2480" s="12"/>
      <c r="R2480" s="13"/>
    </row>
    <row r="2481" spans="1:18" ht="15.75" customHeight="1" x14ac:dyDescent="0.35">
      <c r="A2481" s="1"/>
      <c r="B2481" s="6" t="s">
        <v>14</v>
      </c>
      <c r="C2481" s="6">
        <v>1185732</v>
      </c>
      <c r="D2481" s="7">
        <v>44339</v>
      </c>
      <c r="E2481" s="6" t="s">
        <v>33</v>
      </c>
      <c r="F2481" s="6" t="s">
        <v>92</v>
      </c>
      <c r="G2481" s="6" t="s">
        <v>93</v>
      </c>
      <c r="H2481" s="6" t="s">
        <v>20</v>
      </c>
      <c r="I2481" s="8">
        <v>0.4</v>
      </c>
      <c r="J2481" s="9">
        <v>1250</v>
      </c>
      <c r="K2481" s="10">
        <f t="shared" si="18"/>
        <v>500</v>
      </c>
      <c r="L2481" s="10">
        <f t="shared" si="19"/>
        <v>200</v>
      </c>
      <c r="M2481" s="11">
        <v>0.4</v>
      </c>
      <c r="O2481" s="16"/>
      <c r="P2481" s="14"/>
      <c r="Q2481" s="12"/>
      <c r="R2481" s="13"/>
    </row>
    <row r="2482" spans="1:18" ht="15.75" customHeight="1" x14ac:dyDescent="0.35">
      <c r="A2482" s="1"/>
      <c r="B2482" s="6" t="s">
        <v>14</v>
      </c>
      <c r="C2482" s="6">
        <v>1185732</v>
      </c>
      <c r="D2482" s="7">
        <v>44339</v>
      </c>
      <c r="E2482" s="6" t="s">
        <v>33</v>
      </c>
      <c r="F2482" s="6" t="s">
        <v>92</v>
      </c>
      <c r="G2482" s="6" t="s">
        <v>93</v>
      </c>
      <c r="H2482" s="6" t="s">
        <v>21</v>
      </c>
      <c r="I2482" s="8">
        <v>0.5</v>
      </c>
      <c r="J2482" s="9">
        <v>1500</v>
      </c>
      <c r="K2482" s="10">
        <f t="shared" si="18"/>
        <v>750</v>
      </c>
      <c r="L2482" s="10">
        <f t="shared" si="19"/>
        <v>262.5</v>
      </c>
      <c r="M2482" s="11">
        <v>0.35</v>
      </c>
      <c r="O2482" s="16"/>
      <c r="P2482" s="14"/>
      <c r="Q2482" s="12"/>
      <c r="R2482" s="13"/>
    </row>
    <row r="2483" spans="1:18" ht="15.75" customHeight="1" x14ac:dyDescent="0.35">
      <c r="A2483" s="1"/>
      <c r="B2483" s="6" t="s">
        <v>14</v>
      </c>
      <c r="C2483" s="6">
        <v>1185732</v>
      </c>
      <c r="D2483" s="7">
        <v>44339</v>
      </c>
      <c r="E2483" s="6" t="s">
        <v>33</v>
      </c>
      <c r="F2483" s="6" t="s">
        <v>92</v>
      </c>
      <c r="G2483" s="6" t="s">
        <v>93</v>
      </c>
      <c r="H2483" s="6" t="s">
        <v>22</v>
      </c>
      <c r="I2483" s="8">
        <v>0.55000000000000004</v>
      </c>
      <c r="J2483" s="9">
        <v>2750</v>
      </c>
      <c r="K2483" s="10">
        <f t="shared" si="18"/>
        <v>1512.5000000000002</v>
      </c>
      <c r="L2483" s="10">
        <f t="shared" si="19"/>
        <v>605.00000000000011</v>
      </c>
      <c r="M2483" s="11">
        <v>0.4</v>
      </c>
      <c r="O2483" s="16"/>
      <c r="P2483" s="14"/>
      <c r="Q2483" s="12"/>
      <c r="R2483" s="13"/>
    </row>
    <row r="2484" spans="1:18" ht="15.75" customHeight="1" x14ac:dyDescent="0.35">
      <c r="A2484" s="1"/>
      <c r="B2484" s="6" t="s">
        <v>14</v>
      </c>
      <c r="C2484" s="6">
        <v>1185732</v>
      </c>
      <c r="D2484" s="7">
        <v>44369</v>
      </c>
      <c r="E2484" s="6" t="s">
        <v>33</v>
      </c>
      <c r="F2484" s="6" t="s">
        <v>92</v>
      </c>
      <c r="G2484" s="6" t="s">
        <v>93</v>
      </c>
      <c r="H2484" s="6" t="s">
        <v>17</v>
      </c>
      <c r="I2484" s="8">
        <v>0.4</v>
      </c>
      <c r="J2484" s="9">
        <v>5250</v>
      </c>
      <c r="K2484" s="10">
        <f t="shared" si="18"/>
        <v>2100</v>
      </c>
      <c r="L2484" s="10">
        <f t="shared" si="19"/>
        <v>840</v>
      </c>
      <c r="M2484" s="11">
        <v>0.4</v>
      </c>
      <c r="O2484" s="16"/>
      <c r="P2484" s="14"/>
      <c r="Q2484" s="12"/>
      <c r="R2484" s="13"/>
    </row>
    <row r="2485" spans="1:18" ht="15.75" customHeight="1" x14ac:dyDescent="0.35">
      <c r="A2485" s="1"/>
      <c r="B2485" s="6" t="s">
        <v>14</v>
      </c>
      <c r="C2485" s="6">
        <v>1185732</v>
      </c>
      <c r="D2485" s="7">
        <v>44369</v>
      </c>
      <c r="E2485" s="6" t="s">
        <v>33</v>
      </c>
      <c r="F2485" s="6" t="s">
        <v>92</v>
      </c>
      <c r="G2485" s="6" t="s">
        <v>93</v>
      </c>
      <c r="H2485" s="6" t="s">
        <v>18</v>
      </c>
      <c r="I2485" s="8">
        <v>0.35000000000000009</v>
      </c>
      <c r="J2485" s="9">
        <v>2750</v>
      </c>
      <c r="K2485" s="10">
        <f t="shared" si="18"/>
        <v>962.50000000000023</v>
      </c>
      <c r="L2485" s="10">
        <f t="shared" si="19"/>
        <v>336.87500000000006</v>
      </c>
      <c r="M2485" s="11">
        <v>0.35</v>
      </c>
      <c r="O2485" s="16"/>
      <c r="P2485" s="14"/>
      <c r="Q2485" s="12"/>
      <c r="R2485" s="13"/>
    </row>
    <row r="2486" spans="1:18" ht="15.75" customHeight="1" x14ac:dyDescent="0.35">
      <c r="A2486" s="1"/>
      <c r="B2486" s="6" t="s">
        <v>14</v>
      </c>
      <c r="C2486" s="6">
        <v>1185732</v>
      </c>
      <c r="D2486" s="7">
        <v>44369</v>
      </c>
      <c r="E2486" s="6" t="s">
        <v>33</v>
      </c>
      <c r="F2486" s="6" t="s">
        <v>92</v>
      </c>
      <c r="G2486" s="6" t="s">
        <v>93</v>
      </c>
      <c r="H2486" s="6" t="s">
        <v>19</v>
      </c>
      <c r="I2486" s="8">
        <v>0.30000000000000004</v>
      </c>
      <c r="J2486" s="9">
        <v>2250</v>
      </c>
      <c r="K2486" s="10">
        <f t="shared" si="18"/>
        <v>675.00000000000011</v>
      </c>
      <c r="L2486" s="10">
        <f t="shared" si="19"/>
        <v>270.00000000000006</v>
      </c>
      <c r="M2486" s="11">
        <v>0.4</v>
      </c>
      <c r="O2486" s="16"/>
      <c r="P2486" s="14"/>
      <c r="Q2486" s="12"/>
      <c r="R2486" s="13"/>
    </row>
    <row r="2487" spans="1:18" ht="15.75" customHeight="1" x14ac:dyDescent="0.35">
      <c r="A2487" s="1"/>
      <c r="B2487" s="6" t="s">
        <v>14</v>
      </c>
      <c r="C2487" s="6">
        <v>1185732</v>
      </c>
      <c r="D2487" s="7">
        <v>44369</v>
      </c>
      <c r="E2487" s="6" t="s">
        <v>33</v>
      </c>
      <c r="F2487" s="6" t="s">
        <v>92</v>
      </c>
      <c r="G2487" s="6" t="s">
        <v>93</v>
      </c>
      <c r="H2487" s="6" t="s">
        <v>20</v>
      </c>
      <c r="I2487" s="8">
        <v>0.30000000000000004</v>
      </c>
      <c r="J2487" s="9">
        <v>2000</v>
      </c>
      <c r="K2487" s="10">
        <f t="shared" si="18"/>
        <v>600.00000000000011</v>
      </c>
      <c r="L2487" s="10">
        <f t="shared" si="19"/>
        <v>240.00000000000006</v>
      </c>
      <c r="M2487" s="11">
        <v>0.4</v>
      </c>
      <c r="O2487" s="16"/>
      <c r="P2487" s="14"/>
      <c r="Q2487" s="12"/>
      <c r="R2487" s="13"/>
    </row>
    <row r="2488" spans="1:18" ht="15.75" customHeight="1" x14ac:dyDescent="0.35">
      <c r="A2488" s="1"/>
      <c r="B2488" s="6" t="s">
        <v>14</v>
      </c>
      <c r="C2488" s="6">
        <v>1185732</v>
      </c>
      <c r="D2488" s="7">
        <v>44369</v>
      </c>
      <c r="E2488" s="6" t="s">
        <v>33</v>
      </c>
      <c r="F2488" s="6" t="s">
        <v>92</v>
      </c>
      <c r="G2488" s="6" t="s">
        <v>93</v>
      </c>
      <c r="H2488" s="6" t="s">
        <v>21</v>
      </c>
      <c r="I2488" s="8">
        <v>0.5</v>
      </c>
      <c r="J2488" s="9">
        <v>2000</v>
      </c>
      <c r="K2488" s="10">
        <f t="shared" si="18"/>
        <v>1000</v>
      </c>
      <c r="L2488" s="10">
        <f t="shared" si="19"/>
        <v>350</v>
      </c>
      <c r="M2488" s="11">
        <v>0.35</v>
      </c>
      <c r="O2488" s="16"/>
      <c r="P2488" s="14"/>
      <c r="Q2488" s="12"/>
      <c r="R2488" s="13"/>
    </row>
    <row r="2489" spans="1:18" ht="15.75" customHeight="1" x14ac:dyDescent="0.35">
      <c r="A2489" s="1"/>
      <c r="B2489" s="6" t="s">
        <v>14</v>
      </c>
      <c r="C2489" s="6">
        <v>1185732</v>
      </c>
      <c r="D2489" s="7">
        <v>44369</v>
      </c>
      <c r="E2489" s="6" t="s">
        <v>33</v>
      </c>
      <c r="F2489" s="6" t="s">
        <v>92</v>
      </c>
      <c r="G2489" s="6" t="s">
        <v>93</v>
      </c>
      <c r="H2489" s="6" t="s">
        <v>22</v>
      </c>
      <c r="I2489" s="8">
        <v>0.55000000000000004</v>
      </c>
      <c r="J2489" s="9">
        <v>3750</v>
      </c>
      <c r="K2489" s="10">
        <f t="shared" si="18"/>
        <v>2062.5</v>
      </c>
      <c r="L2489" s="10">
        <f t="shared" si="19"/>
        <v>825</v>
      </c>
      <c r="M2489" s="11">
        <v>0.4</v>
      </c>
      <c r="O2489" s="16"/>
      <c r="P2489" s="14"/>
      <c r="Q2489" s="12"/>
      <c r="R2489" s="13"/>
    </row>
    <row r="2490" spans="1:18" ht="15.75" customHeight="1" x14ac:dyDescent="0.35">
      <c r="A2490" s="1"/>
      <c r="B2490" s="6" t="s">
        <v>14</v>
      </c>
      <c r="C2490" s="6">
        <v>1185732</v>
      </c>
      <c r="D2490" s="7">
        <v>44398</v>
      </c>
      <c r="E2490" s="6" t="s">
        <v>33</v>
      </c>
      <c r="F2490" s="6" t="s">
        <v>92</v>
      </c>
      <c r="G2490" s="6" t="s">
        <v>93</v>
      </c>
      <c r="H2490" s="6" t="s">
        <v>17</v>
      </c>
      <c r="I2490" s="8">
        <v>0.5</v>
      </c>
      <c r="J2490" s="9">
        <v>6000</v>
      </c>
      <c r="K2490" s="10">
        <f t="shared" si="18"/>
        <v>3000</v>
      </c>
      <c r="L2490" s="10">
        <f t="shared" si="19"/>
        <v>1200</v>
      </c>
      <c r="M2490" s="11">
        <v>0.4</v>
      </c>
      <c r="O2490" s="16"/>
      <c r="P2490" s="14"/>
      <c r="Q2490" s="12"/>
      <c r="R2490" s="13"/>
    </row>
    <row r="2491" spans="1:18" ht="15.75" customHeight="1" x14ac:dyDescent="0.35">
      <c r="A2491" s="1"/>
      <c r="B2491" s="6" t="s">
        <v>14</v>
      </c>
      <c r="C2491" s="6">
        <v>1185732</v>
      </c>
      <c r="D2491" s="7">
        <v>44398</v>
      </c>
      <c r="E2491" s="6" t="s">
        <v>33</v>
      </c>
      <c r="F2491" s="6" t="s">
        <v>92</v>
      </c>
      <c r="G2491" s="6" t="s">
        <v>93</v>
      </c>
      <c r="H2491" s="6" t="s">
        <v>18</v>
      </c>
      <c r="I2491" s="8">
        <v>0.45000000000000007</v>
      </c>
      <c r="J2491" s="9">
        <v>3500</v>
      </c>
      <c r="K2491" s="10">
        <f t="shared" si="18"/>
        <v>1575.0000000000002</v>
      </c>
      <c r="L2491" s="10">
        <f t="shared" si="19"/>
        <v>551.25</v>
      </c>
      <c r="M2491" s="11">
        <v>0.35</v>
      </c>
      <c r="O2491" s="16"/>
      <c r="P2491" s="14"/>
      <c r="Q2491" s="12"/>
      <c r="R2491" s="13"/>
    </row>
    <row r="2492" spans="1:18" ht="15.75" customHeight="1" x14ac:dyDescent="0.35">
      <c r="A2492" s="1"/>
      <c r="B2492" s="6" t="s">
        <v>14</v>
      </c>
      <c r="C2492" s="6">
        <v>1185732</v>
      </c>
      <c r="D2492" s="7">
        <v>44398</v>
      </c>
      <c r="E2492" s="6" t="s">
        <v>33</v>
      </c>
      <c r="F2492" s="6" t="s">
        <v>92</v>
      </c>
      <c r="G2492" s="6" t="s">
        <v>93</v>
      </c>
      <c r="H2492" s="6" t="s">
        <v>19</v>
      </c>
      <c r="I2492" s="8">
        <v>0.4</v>
      </c>
      <c r="J2492" s="9">
        <v>2750</v>
      </c>
      <c r="K2492" s="10">
        <f t="shared" si="18"/>
        <v>1100</v>
      </c>
      <c r="L2492" s="10">
        <f t="shared" si="19"/>
        <v>440</v>
      </c>
      <c r="M2492" s="11">
        <v>0.4</v>
      </c>
      <c r="O2492" s="16"/>
      <c r="P2492" s="14"/>
      <c r="Q2492" s="12"/>
      <c r="R2492" s="13"/>
    </row>
    <row r="2493" spans="1:18" ht="15.75" customHeight="1" x14ac:dyDescent="0.35">
      <c r="A2493" s="1"/>
      <c r="B2493" s="6" t="s">
        <v>14</v>
      </c>
      <c r="C2493" s="6">
        <v>1185732</v>
      </c>
      <c r="D2493" s="7">
        <v>44398</v>
      </c>
      <c r="E2493" s="6" t="s">
        <v>33</v>
      </c>
      <c r="F2493" s="6" t="s">
        <v>92</v>
      </c>
      <c r="G2493" s="6" t="s">
        <v>93</v>
      </c>
      <c r="H2493" s="6" t="s">
        <v>20</v>
      </c>
      <c r="I2493" s="8">
        <v>0.4</v>
      </c>
      <c r="J2493" s="9">
        <v>2250</v>
      </c>
      <c r="K2493" s="10">
        <f t="shared" si="18"/>
        <v>900</v>
      </c>
      <c r="L2493" s="10">
        <f t="shared" si="19"/>
        <v>360</v>
      </c>
      <c r="M2493" s="11">
        <v>0.4</v>
      </c>
      <c r="O2493" s="16"/>
      <c r="P2493" s="14"/>
      <c r="Q2493" s="12"/>
      <c r="R2493" s="13"/>
    </row>
    <row r="2494" spans="1:18" ht="15.75" customHeight="1" x14ac:dyDescent="0.35">
      <c r="A2494" s="1"/>
      <c r="B2494" s="6" t="s">
        <v>14</v>
      </c>
      <c r="C2494" s="6">
        <v>1185732</v>
      </c>
      <c r="D2494" s="7">
        <v>44398</v>
      </c>
      <c r="E2494" s="6" t="s">
        <v>33</v>
      </c>
      <c r="F2494" s="6" t="s">
        <v>92</v>
      </c>
      <c r="G2494" s="6" t="s">
        <v>93</v>
      </c>
      <c r="H2494" s="6" t="s">
        <v>21</v>
      </c>
      <c r="I2494" s="8">
        <v>0.5</v>
      </c>
      <c r="J2494" s="9">
        <v>2500</v>
      </c>
      <c r="K2494" s="10">
        <f t="shared" si="18"/>
        <v>1250</v>
      </c>
      <c r="L2494" s="10">
        <f t="shared" si="19"/>
        <v>437.5</v>
      </c>
      <c r="M2494" s="11">
        <v>0.35</v>
      </c>
      <c r="O2494" s="16"/>
      <c r="P2494" s="14"/>
      <c r="Q2494" s="12"/>
      <c r="R2494" s="13"/>
    </row>
    <row r="2495" spans="1:18" ht="15.75" customHeight="1" x14ac:dyDescent="0.35">
      <c r="A2495" s="1"/>
      <c r="B2495" s="6" t="s">
        <v>14</v>
      </c>
      <c r="C2495" s="6">
        <v>1185732</v>
      </c>
      <c r="D2495" s="7">
        <v>44398</v>
      </c>
      <c r="E2495" s="6" t="s">
        <v>33</v>
      </c>
      <c r="F2495" s="6" t="s">
        <v>92</v>
      </c>
      <c r="G2495" s="6" t="s">
        <v>93</v>
      </c>
      <c r="H2495" s="6" t="s">
        <v>22</v>
      </c>
      <c r="I2495" s="8">
        <v>0.55000000000000004</v>
      </c>
      <c r="J2495" s="9">
        <v>4250</v>
      </c>
      <c r="K2495" s="10">
        <f t="shared" si="18"/>
        <v>2337.5</v>
      </c>
      <c r="L2495" s="10">
        <f t="shared" si="19"/>
        <v>935</v>
      </c>
      <c r="M2495" s="11">
        <v>0.4</v>
      </c>
      <c r="O2495" s="16"/>
      <c r="P2495" s="14"/>
      <c r="Q2495" s="12"/>
      <c r="R2495" s="13"/>
    </row>
    <row r="2496" spans="1:18" ht="15.75" customHeight="1" x14ac:dyDescent="0.35">
      <c r="A2496" s="1"/>
      <c r="B2496" s="6" t="s">
        <v>14</v>
      </c>
      <c r="C2496" s="6">
        <v>1185732</v>
      </c>
      <c r="D2496" s="7">
        <v>44430</v>
      </c>
      <c r="E2496" s="6" t="s">
        <v>33</v>
      </c>
      <c r="F2496" s="6" t="s">
        <v>92</v>
      </c>
      <c r="G2496" s="6" t="s">
        <v>93</v>
      </c>
      <c r="H2496" s="6" t="s">
        <v>17</v>
      </c>
      <c r="I2496" s="8">
        <v>0.5</v>
      </c>
      <c r="J2496" s="9">
        <v>5750</v>
      </c>
      <c r="K2496" s="10">
        <f t="shared" si="18"/>
        <v>2875</v>
      </c>
      <c r="L2496" s="10">
        <f t="shared" si="19"/>
        <v>1150</v>
      </c>
      <c r="M2496" s="11">
        <v>0.4</v>
      </c>
      <c r="O2496" s="16"/>
      <c r="P2496" s="14"/>
      <c r="Q2496" s="12"/>
      <c r="R2496" s="13"/>
    </row>
    <row r="2497" spans="1:18" ht="15.75" customHeight="1" x14ac:dyDescent="0.35">
      <c r="A2497" s="1"/>
      <c r="B2497" s="6" t="s">
        <v>14</v>
      </c>
      <c r="C2497" s="6">
        <v>1185732</v>
      </c>
      <c r="D2497" s="7">
        <v>44430</v>
      </c>
      <c r="E2497" s="6" t="s">
        <v>33</v>
      </c>
      <c r="F2497" s="6" t="s">
        <v>92</v>
      </c>
      <c r="G2497" s="6" t="s">
        <v>93</v>
      </c>
      <c r="H2497" s="6" t="s">
        <v>18</v>
      </c>
      <c r="I2497" s="8">
        <v>0.45000000000000007</v>
      </c>
      <c r="J2497" s="9">
        <v>3500</v>
      </c>
      <c r="K2497" s="10">
        <f t="shared" si="18"/>
        <v>1575.0000000000002</v>
      </c>
      <c r="L2497" s="10">
        <f t="shared" si="19"/>
        <v>551.25</v>
      </c>
      <c r="M2497" s="11">
        <v>0.35</v>
      </c>
      <c r="O2497" s="16"/>
      <c r="P2497" s="14"/>
      <c r="Q2497" s="12"/>
      <c r="R2497" s="13"/>
    </row>
    <row r="2498" spans="1:18" ht="15.75" customHeight="1" x14ac:dyDescent="0.35">
      <c r="A2498" s="1"/>
      <c r="B2498" s="6" t="s">
        <v>14</v>
      </c>
      <c r="C2498" s="6">
        <v>1185732</v>
      </c>
      <c r="D2498" s="7">
        <v>44430</v>
      </c>
      <c r="E2498" s="6" t="s">
        <v>33</v>
      </c>
      <c r="F2498" s="6" t="s">
        <v>92</v>
      </c>
      <c r="G2498" s="6" t="s">
        <v>93</v>
      </c>
      <c r="H2498" s="6" t="s">
        <v>19</v>
      </c>
      <c r="I2498" s="8">
        <v>0.4</v>
      </c>
      <c r="J2498" s="9">
        <v>2750</v>
      </c>
      <c r="K2498" s="10">
        <f t="shared" si="18"/>
        <v>1100</v>
      </c>
      <c r="L2498" s="10">
        <f t="shared" si="19"/>
        <v>440</v>
      </c>
      <c r="M2498" s="11">
        <v>0.4</v>
      </c>
      <c r="O2498" s="16"/>
      <c r="P2498" s="14"/>
      <c r="Q2498" s="12"/>
      <c r="R2498" s="13"/>
    </row>
    <row r="2499" spans="1:18" ht="15.75" customHeight="1" x14ac:dyDescent="0.35">
      <c r="A2499" s="1"/>
      <c r="B2499" s="6" t="s">
        <v>14</v>
      </c>
      <c r="C2499" s="6">
        <v>1185732</v>
      </c>
      <c r="D2499" s="7">
        <v>44430</v>
      </c>
      <c r="E2499" s="6" t="s">
        <v>33</v>
      </c>
      <c r="F2499" s="6" t="s">
        <v>92</v>
      </c>
      <c r="G2499" s="6" t="s">
        <v>93</v>
      </c>
      <c r="H2499" s="6" t="s">
        <v>20</v>
      </c>
      <c r="I2499" s="8">
        <v>0.4</v>
      </c>
      <c r="J2499" s="9">
        <v>2500</v>
      </c>
      <c r="K2499" s="10">
        <f t="shared" si="18"/>
        <v>1000</v>
      </c>
      <c r="L2499" s="10">
        <f t="shared" si="19"/>
        <v>400</v>
      </c>
      <c r="M2499" s="11">
        <v>0.4</v>
      </c>
      <c r="O2499" s="16"/>
      <c r="P2499" s="14"/>
      <c r="Q2499" s="12"/>
      <c r="R2499" s="13"/>
    </row>
    <row r="2500" spans="1:18" ht="15.75" customHeight="1" x14ac:dyDescent="0.35">
      <c r="A2500" s="1"/>
      <c r="B2500" s="6" t="s">
        <v>14</v>
      </c>
      <c r="C2500" s="6">
        <v>1185732</v>
      </c>
      <c r="D2500" s="7">
        <v>44430</v>
      </c>
      <c r="E2500" s="6" t="s">
        <v>33</v>
      </c>
      <c r="F2500" s="6" t="s">
        <v>92</v>
      </c>
      <c r="G2500" s="6" t="s">
        <v>93</v>
      </c>
      <c r="H2500" s="6" t="s">
        <v>21</v>
      </c>
      <c r="I2500" s="8">
        <v>0.5</v>
      </c>
      <c r="J2500" s="9">
        <v>2250</v>
      </c>
      <c r="K2500" s="10">
        <f t="shared" si="18"/>
        <v>1125</v>
      </c>
      <c r="L2500" s="10">
        <f t="shared" si="19"/>
        <v>393.75</v>
      </c>
      <c r="M2500" s="11">
        <v>0.35</v>
      </c>
      <c r="O2500" s="16"/>
      <c r="P2500" s="14"/>
      <c r="Q2500" s="12"/>
      <c r="R2500" s="13"/>
    </row>
    <row r="2501" spans="1:18" ht="15.75" customHeight="1" x14ac:dyDescent="0.35">
      <c r="A2501" s="1"/>
      <c r="B2501" s="6" t="s">
        <v>14</v>
      </c>
      <c r="C2501" s="6">
        <v>1185732</v>
      </c>
      <c r="D2501" s="7">
        <v>44430</v>
      </c>
      <c r="E2501" s="6" t="s">
        <v>33</v>
      </c>
      <c r="F2501" s="6" t="s">
        <v>92</v>
      </c>
      <c r="G2501" s="6" t="s">
        <v>93</v>
      </c>
      <c r="H2501" s="6" t="s">
        <v>22</v>
      </c>
      <c r="I2501" s="8">
        <v>0.55000000000000004</v>
      </c>
      <c r="J2501" s="9">
        <v>4000</v>
      </c>
      <c r="K2501" s="10">
        <f t="shared" si="18"/>
        <v>2200</v>
      </c>
      <c r="L2501" s="10">
        <f t="shared" si="19"/>
        <v>880</v>
      </c>
      <c r="M2501" s="11">
        <v>0.4</v>
      </c>
      <c r="O2501" s="16"/>
      <c r="P2501" s="14"/>
      <c r="Q2501" s="12"/>
      <c r="R2501" s="13"/>
    </row>
    <row r="2502" spans="1:18" ht="15.75" customHeight="1" x14ac:dyDescent="0.35">
      <c r="A2502" s="1"/>
      <c r="B2502" s="6" t="s">
        <v>14</v>
      </c>
      <c r="C2502" s="6">
        <v>1185732</v>
      </c>
      <c r="D2502" s="7">
        <v>44462</v>
      </c>
      <c r="E2502" s="6" t="s">
        <v>33</v>
      </c>
      <c r="F2502" s="6" t="s">
        <v>92</v>
      </c>
      <c r="G2502" s="6" t="s">
        <v>93</v>
      </c>
      <c r="H2502" s="6" t="s">
        <v>17</v>
      </c>
      <c r="I2502" s="8">
        <v>0.5</v>
      </c>
      <c r="J2502" s="9">
        <v>5250</v>
      </c>
      <c r="K2502" s="10">
        <f t="shared" si="18"/>
        <v>2625</v>
      </c>
      <c r="L2502" s="10">
        <f t="shared" si="19"/>
        <v>1050</v>
      </c>
      <c r="M2502" s="11">
        <v>0.4</v>
      </c>
      <c r="O2502" s="16"/>
      <c r="P2502" s="14"/>
      <c r="Q2502" s="12"/>
      <c r="R2502" s="13"/>
    </row>
    <row r="2503" spans="1:18" ht="15.75" customHeight="1" x14ac:dyDescent="0.35">
      <c r="A2503" s="1"/>
      <c r="B2503" s="6" t="s">
        <v>14</v>
      </c>
      <c r="C2503" s="6">
        <v>1185732</v>
      </c>
      <c r="D2503" s="7">
        <v>44462</v>
      </c>
      <c r="E2503" s="6" t="s">
        <v>33</v>
      </c>
      <c r="F2503" s="6" t="s">
        <v>92</v>
      </c>
      <c r="G2503" s="6" t="s">
        <v>93</v>
      </c>
      <c r="H2503" s="6" t="s">
        <v>18</v>
      </c>
      <c r="I2503" s="8">
        <v>0.45000000000000007</v>
      </c>
      <c r="J2503" s="9">
        <v>3250</v>
      </c>
      <c r="K2503" s="10">
        <f t="shared" si="18"/>
        <v>1462.5000000000002</v>
      </c>
      <c r="L2503" s="10">
        <f t="shared" si="19"/>
        <v>511.87500000000006</v>
      </c>
      <c r="M2503" s="11">
        <v>0.35</v>
      </c>
      <c r="O2503" s="16"/>
      <c r="P2503" s="14"/>
      <c r="Q2503" s="12"/>
      <c r="R2503" s="13"/>
    </row>
    <row r="2504" spans="1:18" ht="15.75" customHeight="1" x14ac:dyDescent="0.35">
      <c r="A2504" s="1"/>
      <c r="B2504" s="6" t="s">
        <v>14</v>
      </c>
      <c r="C2504" s="6">
        <v>1185732</v>
      </c>
      <c r="D2504" s="7">
        <v>44462</v>
      </c>
      <c r="E2504" s="6" t="s">
        <v>33</v>
      </c>
      <c r="F2504" s="6" t="s">
        <v>92</v>
      </c>
      <c r="G2504" s="6" t="s">
        <v>93</v>
      </c>
      <c r="H2504" s="6" t="s">
        <v>19</v>
      </c>
      <c r="I2504" s="8">
        <v>0.35000000000000003</v>
      </c>
      <c r="J2504" s="9">
        <v>2250</v>
      </c>
      <c r="K2504" s="10">
        <f t="shared" si="18"/>
        <v>787.50000000000011</v>
      </c>
      <c r="L2504" s="10">
        <f t="shared" si="19"/>
        <v>315.00000000000006</v>
      </c>
      <c r="M2504" s="11">
        <v>0.4</v>
      </c>
      <c r="O2504" s="16"/>
      <c r="P2504" s="14"/>
      <c r="Q2504" s="12"/>
      <c r="R2504" s="13"/>
    </row>
    <row r="2505" spans="1:18" ht="15.75" customHeight="1" x14ac:dyDescent="0.35">
      <c r="A2505" s="1"/>
      <c r="B2505" s="6" t="s">
        <v>14</v>
      </c>
      <c r="C2505" s="6">
        <v>1185732</v>
      </c>
      <c r="D2505" s="7">
        <v>44462</v>
      </c>
      <c r="E2505" s="6" t="s">
        <v>33</v>
      </c>
      <c r="F2505" s="6" t="s">
        <v>92</v>
      </c>
      <c r="G2505" s="6" t="s">
        <v>93</v>
      </c>
      <c r="H2505" s="6" t="s">
        <v>20</v>
      </c>
      <c r="I2505" s="8">
        <v>0.35000000000000003</v>
      </c>
      <c r="J2505" s="9">
        <v>2000</v>
      </c>
      <c r="K2505" s="10">
        <f t="shared" si="18"/>
        <v>700.00000000000011</v>
      </c>
      <c r="L2505" s="10">
        <f t="shared" si="19"/>
        <v>280.00000000000006</v>
      </c>
      <c r="M2505" s="11">
        <v>0.4</v>
      </c>
      <c r="O2505" s="16"/>
      <c r="P2505" s="14"/>
      <c r="Q2505" s="12"/>
      <c r="R2505" s="13"/>
    </row>
    <row r="2506" spans="1:18" ht="15.75" customHeight="1" x14ac:dyDescent="0.35">
      <c r="A2506" s="1"/>
      <c r="B2506" s="6" t="s">
        <v>14</v>
      </c>
      <c r="C2506" s="6">
        <v>1185732</v>
      </c>
      <c r="D2506" s="7">
        <v>44462</v>
      </c>
      <c r="E2506" s="6" t="s">
        <v>33</v>
      </c>
      <c r="F2506" s="6" t="s">
        <v>92</v>
      </c>
      <c r="G2506" s="6" t="s">
        <v>93</v>
      </c>
      <c r="H2506" s="6" t="s">
        <v>21</v>
      </c>
      <c r="I2506" s="8">
        <v>0.45</v>
      </c>
      <c r="J2506" s="9">
        <v>2000</v>
      </c>
      <c r="K2506" s="10">
        <f t="shared" si="18"/>
        <v>900</v>
      </c>
      <c r="L2506" s="10">
        <f t="shared" si="19"/>
        <v>315</v>
      </c>
      <c r="M2506" s="11">
        <v>0.35</v>
      </c>
      <c r="O2506" s="16"/>
      <c r="P2506" s="14"/>
      <c r="Q2506" s="12"/>
      <c r="R2506" s="13"/>
    </row>
    <row r="2507" spans="1:18" ht="15.75" customHeight="1" x14ac:dyDescent="0.35">
      <c r="A2507" s="1"/>
      <c r="B2507" s="6" t="s">
        <v>14</v>
      </c>
      <c r="C2507" s="6">
        <v>1185732</v>
      </c>
      <c r="D2507" s="7">
        <v>44462</v>
      </c>
      <c r="E2507" s="6" t="s">
        <v>33</v>
      </c>
      <c r="F2507" s="6" t="s">
        <v>92</v>
      </c>
      <c r="G2507" s="6" t="s">
        <v>93</v>
      </c>
      <c r="H2507" s="6" t="s">
        <v>22</v>
      </c>
      <c r="I2507" s="8">
        <v>0.5</v>
      </c>
      <c r="J2507" s="9">
        <v>2750</v>
      </c>
      <c r="K2507" s="10">
        <f t="shared" si="18"/>
        <v>1375</v>
      </c>
      <c r="L2507" s="10">
        <f t="shared" si="19"/>
        <v>550</v>
      </c>
      <c r="M2507" s="11">
        <v>0.4</v>
      </c>
      <c r="O2507" s="16"/>
      <c r="P2507" s="14"/>
      <c r="Q2507" s="12"/>
      <c r="R2507" s="13"/>
    </row>
    <row r="2508" spans="1:18" ht="15.75" customHeight="1" x14ac:dyDescent="0.35">
      <c r="A2508" s="1"/>
      <c r="B2508" s="6" t="s">
        <v>14</v>
      </c>
      <c r="C2508" s="6">
        <v>1185732</v>
      </c>
      <c r="D2508" s="7">
        <v>44491</v>
      </c>
      <c r="E2508" s="6" t="s">
        <v>33</v>
      </c>
      <c r="F2508" s="6" t="s">
        <v>92</v>
      </c>
      <c r="G2508" s="6" t="s">
        <v>93</v>
      </c>
      <c r="H2508" s="6" t="s">
        <v>17</v>
      </c>
      <c r="I2508" s="8">
        <v>0.54999999999999993</v>
      </c>
      <c r="J2508" s="9">
        <v>4500</v>
      </c>
      <c r="K2508" s="10">
        <f t="shared" si="18"/>
        <v>2474.9999999999995</v>
      </c>
      <c r="L2508" s="10">
        <f t="shared" si="19"/>
        <v>989.99999999999989</v>
      </c>
      <c r="M2508" s="11">
        <v>0.4</v>
      </c>
      <c r="O2508" s="16"/>
      <c r="P2508" s="14"/>
      <c r="Q2508" s="12"/>
      <c r="R2508" s="13"/>
    </row>
    <row r="2509" spans="1:18" ht="15.75" customHeight="1" x14ac:dyDescent="0.35">
      <c r="A2509" s="1"/>
      <c r="B2509" s="6" t="s">
        <v>14</v>
      </c>
      <c r="C2509" s="6">
        <v>1185732</v>
      </c>
      <c r="D2509" s="7">
        <v>44491</v>
      </c>
      <c r="E2509" s="6" t="s">
        <v>33</v>
      </c>
      <c r="F2509" s="6" t="s">
        <v>92</v>
      </c>
      <c r="G2509" s="6" t="s">
        <v>93</v>
      </c>
      <c r="H2509" s="6" t="s">
        <v>18</v>
      </c>
      <c r="I2509" s="8">
        <v>0.45</v>
      </c>
      <c r="J2509" s="9">
        <v>2750</v>
      </c>
      <c r="K2509" s="10">
        <f t="shared" si="18"/>
        <v>1237.5</v>
      </c>
      <c r="L2509" s="10">
        <f t="shared" si="19"/>
        <v>433.125</v>
      </c>
      <c r="M2509" s="11">
        <v>0.35</v>
      </c>
      <c r="O2509" s="16"/>
      <c r="P2509" s="14"/>
      <c r="Q2509" s="12"/>
      <c r="R2509" s="13"/>
    </row>
    <row r="2510" spans="1:18" ht="15.75" customHeight="1" x14ac:dyDescent="0.35">
      <c r="A2510" s="1"/>
      <c r="B2510" s="6" t="s">
        <v>14</v>
      </c>
      <c r="C2510" s="6">
        <v>1185732</v>
      </c>
      <c r="D2510" s="7">
        <v>44491</v>
      </c>
      <c r="E2510" s="6" t="s">
        <v>33</v>
      </c>
      <c r="F2510" s="6" t="s">
        <v>92</v>
      </c>
      <c r="G2510" s="6" t="s">
        <v>93</v>
      </c>
      <c r="H2510" s="6" t="s">
        <v>19</v>
      </c>
      <c r="I2510" s="8">
        <v>0.45</v>
      </c>
      <c r="J2510" s="9">
        <v>1750</v>
      </c>
      <c r="K2510" s="10">
        <f t="shared" si="18"/>
        <v>787.5</v>
      </c>
      <c r="L2510" s="10">
        <f t="shared" si="19"/>
        <v>315</v>
      </c>
      <c r="M2510" s="11">
        <v>0.4</v>
      </c>
      <c r="O2510" s="16"/>
      <c r="P2510" s="14"/>
      <c r="Q2510" s="12"/>
      <c r="R2510" s="13"/>
    </row>
    <row r="2511" spans="1:18" ht="15.75" customHeight="1" x14ac:dyDescent="0.35">
      <c r="A2511" s="1"/>
      <c r="B2511" s="6" t="s">
        <v>14</v>
      </c>
      <c r="C2511" s="6">
        <v>1185732</v>
      </c>
      <c r="D2511" s="7">
        <v>44491</v>
      </c>
      <c r="E2511" s="6" t="s">
        <v>33</v>
      </c>
      <c r="F2511" s="6" t="s">
        <v>92</v>
      </c>
      <c r="G2511" s="6" t="s">
        <v>93</v>
      </c>
      <c r="H2511" s="6" t="s">
        <v>20</v>
      </c>
      <c r="I2511" s="8">
        <v>0.45</v>
      </c>
      <c r="J2511" s="9">
        <v>1500</v>
      </c>
      <c r="K2511" s="10">
        <f t="shared" si="18"/>
        <v>675</v>
      </c>
      <c r="L2511" s="10">
        <f t="shared" si="19"/>
        <v>270</v>
      </c>
      <c r="M2511" s="11">
        <v>0.4</v>
      </c>
      <c r="O2511" s="16"/>
      <c r="P2511" s="14"/>
      <c r="Q2511" s="12"/>
      <c r="R2511" s="13"/>
    </row>
    <row r="2512" spans="1:18" ht="15.75" customHeight="1" x14ac:dyDescent="0.35">
      <c r="A2512" s="1"/>
      <c r="B2512" s="6" t="s">
        <v>14</v>
      </c>
      <c r="C2512" s="6">
        <v>1185732</v>
      </c>
      <c r="D2512" s="7">
        <v>44491</v>
      </c>
      <c r="E2512" s="6" t="s">
        <v>33</v>
      </c>
      <c r="F2512" s="6" t="s">
        <v>92</v>
      </c>
      <c r="G2512" s="6" t="s">
        <v>93</v>
      </c>
      <c r="H2512" s="6" t="s">
        <v>21</v>
      </c>
      <c r="I2512" s="8">
        <v>0.54999999999999993</v>
      </c>
      <c r="J2512" s="9">
        <v>1500</v>
      </c>
      <c r="K2512" s="10">
        <f t="shared" si="18"/>
        <v>824.99999999999989</v>
      </c>
      <c r="L2512" s="10">
        <f t="shared" si="19"/>
        <v>288.74999999999994</v>
      </c>
      <c r="M2512" s="11">
        <v>0.35</v>
      </c>
      <c r="O2512" s="16"/>
      <c r="P2512" s="14"/>
      <c r="Q2512" s="12"/>
      <c r="R2512" s="13"/>
    </row>
    <row r="2513" spans="1:18" ht="15.75" customHeight="1" x14ac:dyDescent="0.35">
      <c r="A2513" s="1"/>
      <c r="B2513" s="6" t="s">
        <v>14</v>
      </c>
      <c r="C2513" s="6">
        <v>1185732</v>
      </c>
      <c r="D2513" s="7">
        <v>44491</v>
      </c>
      <c r="E2513" s="6" t="s">
        <v>33</v>
      </c>
      <c r="F2513" s="6" t="s">
        <v>92</v>
      </c>
      <c r="G2513" s="6" t="s">
        <v>93</v>
      </c>
      <c r="H2513" s="6" t="s">
        <v>22</v>
      </c>
      <c r="I2513" s="8">
        <v>0.54999999999999993</v>
      </c>
      <c r="J2513" s="9">
        <v>2750</v>
      </c>
      <c r="K2513" s="10">
        <f t="shared" si="18"/>
        <v>1512.4999999999998</v>
      </c>
      <c r="L2513" s="10">
        <f t="shared" si="19"/>
        <v>604.99999999999989</v>
      </c>
      <c r="M2513" s="11">
        <v>0.4</v>
      </c>
      <c r="O2513" s="16"/>
      <c r="P2513" s="14"/>
      <c r="Q2513" s="12"/>
      <c r="R2513" s="13"/>
    </row>
    <row r="2514" spans="1:18" ht="15.75" customHeight="1" x14ac:dyDescent="0.35">
      <c r="A2514" s="1"/>
      <c r="B2514" s="6" t="s">
        <v>14</v>
      </c>
      <c r="C2514" s="6">
        <v>1185732</v>
      </c>
      <c r="D2514" s="7">
        <v>44522</v>
      </c>
      <c r="E2514" s="6" t="s">
        <v>33</v>
      </c>
      <c r="F2514" s="6" t="s">
        <v>92</v>
      </c>
      <c r="G2514" s="6" t="s">
        <v>93</v>
      </c>
      <c r="H2514" s="6" t="s">
        <v>17</v>
      </c>
      <c r="I2514" s="8">
        <v>0.5</v>
      </c>
      <c r="J2514" s="9">
        <v>4250</v>
      </c>
      <c r="K2514" s="10">
        <f t="shared" si="18"/>
        <v>2125</v>
      </c>
      <c r="L2514" s="10">
        <f t="shared" si="19"/>
        <v>850</v>
      </c>
      <c r="M2514" s="11">
        <v>0.4</v>
      </c>
      <c r="O2514" s="16"/>
      <c r="P2514" s="14"/>
      <c r="Q2514" s="12"/>
      <c r="R2514" s="13"/>
    </row>
    <row r="2515" spans="1:18" ht="15.75" customHeight="1" x14ac:dyDescent="0.35">
      <c r="A2515" s="1"/>
      <c r="B2515" s="6" t="s">
        <v>14</v>
      </c>
      <c r="C2515" s="6">
        <v>1185732</v>
      </c>
      <c r="D2515" s="7">
        <v>44522</v>
      </c>
      <c r="E2515" s="6" t="s">
        <v>33</v>
      </c>
      <c r="F2515" s="6" t="s">
        <v>92</v>
      </c>
      <c r="G2515" s="6" t="s">
        <v>93</v>
      </c>
      <c r="H2515" s="6" t="s">
        <v>18</v>
      </c>
      <c r="I2515" s="8">
        <v>0.4</v>
      </c>
      <c r="J2515" s="9">
        <v>2750</v>
      </c>
      <c r="K2515" s="10">
        <f t="shared" si="18"/>
        <v>1100</v>
      </c>
      <c r="L2515" s="10">
        <f t="shared" si="19"/>
        <v>385</v>
      </c>
      <c r="M2515" s="11">
        <v>0.35</v>
      </c>
      <c r="O2515" s="16"/>
      <c r="P2515" s="14"/>
      <c r="Q2515" s="12"/>
      <c r="R2515" s="13"/>
    </row>
    <row r="2516" spans="1:18" ht="15.75" customHeight="1" x14ac:dyDescent="0.35">
      <c r="A2516" s="1"/>
      <c r="B2516" s="6" t="s">
        <v>14</v>
      </c>
      <c r="C2516" s="6">
        <v>1185732</v>
      </c>
      <c r="D2516" s="7">
        <v>44522</v>
      </c>
      <c r="E2516" s="6" t="s">
        <v>33</v>
      </c>
      <c r="F2516" s="6" t="s">
        <v>92</v>
      </c>
      <c r="G2516" s="6" t="s">
        <v>93</v>
      </c>
      <c r="H2516" s="6" t="s">
        <v>19</v>
      </c>
      <c r="I2516" s="8">
        <v>0.45</v>
      </c>
      <c r="J2516" s="9">
        <v>2200</v>
      </c>
      <c r="K2516" s="10">
        <f t="shared" si="18"/>
        <v>990</v>
      </c>
      <c r="L2516" s="10">
        <f t="shared" si="19"/>
        <v>396</v>
      </c>
      <c r="M2516" s="11">
        <v>0.4</v>
      </c>
      <c r="O2516" s="16"/>
      <c r="P2516" s="14"/>
      <c r="Q2516" s="12"/>
      <c r="R2516" s="13"/>
    </row>
    <row r="2517" spans="1:18" ht="15.75" customHeight="1" x14ac:dyDescent="0.35">
      <c r="A2517" s="1"/>
      <c r="B2517" s="6" t="s">
        <v>14</v>
      </c>
      <c r="C2517" s="6">
        <v>1185732</v>
      </c>
      <c r="D2517" s="7">
        <v>44522</v>
      </c>
      <c r="E2517" s="6" t="s">
        <v>33</v>
      </c>
      <c r="F2517" s="6" t="s">
        <v>92</v>
      </c>
      <c r="G2517" s="6" t="s">
        <v>93</v>
      </c>
      <c r="H2517" s="6" t="s">
        <v>20</v>
      </c>
      <c r="I2517" s="8">
        <v>0.55000000000000004</v>
      </c>
      <c r="J2517" s="9">
        <v>2000</v>
      </c>
      <c r="K2517" s="10">
        <f t="shared" si="18"/>
        <v>1100</v>
      </c>
      <c r="L2517" s="10">
        <f t="shared" si="19"/>
        <v>440</v>
      </c>
      <c r="M2517" s="11">
        <v>0.4</v>
      </c>
      <c r="O2517" s="16"/>
      <c r="P2517" s="14"/>
      <c r="Q2517" s="12"/>
      <c r="R2517" s="13"/>
    </row>
    <row r="2518" spans="1:18" ht="15.75" customHeight="1" x14ac:dyDescent="0.35">
      <c r="A2518" s="1"/>
      <c r="B2518" s="6" t="s">
        <v>14</v>
      </c>
      <c r="C2518" s="6">
        <v>1185732</v>
      </c>
      <c r="D2518" s="7">
        <v>44522</v>
      </c>
      <c r="E2518" s="6" t="s">
        <v>33</v>
      </c>
      <c r="F2518" s="6" t="s">
        <v>92</v>
      </c>
      <c r="G2518" s="6" t="s">
        <v>93</v>
      </c>
      <c r="H2518" s="6" t="s">
        <v>21</v>
      </c>
      <c r="I2518" s="8">
        <v>0.65</v>
      </c>
      <c r="J2518" s="9">
        <v>1750</v>
      </c>
      <c r="K2518" s="10">
        <f t="shared" si="18"/>
        <v>1137.5</v>
      </c>
      <c r="L2518" s="10">
        <f t="shared" si="19"/>
        <v>398.125</v>
      </c>
      <c r="M2518" s="11">
        <v>0.35</v>
      </c>
      <c r="O2518" s="16"/>
      <c r="P2518" s="14"/>
      <c r="Q2518" s="12"/>
      <c r="R2518" s="13"/>
    </row>
    <row r="2519" spans="1:18" ht="15.75" customHeight="1" x14ac:dyDescent="0.35">
      <c r="A2519" s="1"/>
      <c r="B2519" s="6" t="s">
        <v>14</v>
      </c>
      <c r="C2519" s="6">
        <v>1185732</v>
      </c>
      <c r="D2519" s="7">
        <v>44522</v>
      </c>
      <c r="E2519" s="6" t="s">
        <v>33</v>
      </c>
      <c r="F2519" s="6" t="s">
        <v>92</v>
      </c>
      <c r="G2519" s="6" t="s">
        <v>93</v>
      </c>
      <c r="H2519" s="6" t="s">
        <v>22</v>
      </c>
      <c r="I2519" s="8">
        <v>0.7</v>
      </c>
      <c r="J2519" s="9">
        <v>2750</v>
      </c>
      <c r="K2519" s="10">
        <f t="shared" si="18"/>
        <v>1924.9999999999998</v>
      </c>
      <c r="L2519" s="10">
        <f t="shared" si="19"/>
        <v>770</v>
      </c>
      <c r="M2519" s="11">
        <v>0.4</v>
      </c>
      <c r="O2519" s="16"/>
      <c r="P2519" s="14"/>
      <c r="Q2519" s="12"/>
      <c r="R2519" s="13"/>
    </row>
    <row r="2520" spans="1:18" ht="15.75" customHeight="1" x14ac:dyDescent="0.35">
      <c r="A2520" s="1"/>
      <c r="B2520" s="6" t="s">
        <v>14</v>
      </c>
      <c r="C2520" s="6">
        <v>1185732</v>
      </c>
      <c r="D2520" s="7">
        <v>44551</v>
      </c>
      <c r="E2520" s="6" t="s">
        <v>33</v>
      </c>
      <c r="F2520" s="6" t="s">
        <v>92</v>
      </c>
      <c r="G2520" s="6" t="s">
        <v>93</v>
      </c>
      <c r="H2520" s="6" t="s">
        <v>17</v>
      </c>
      <c r="I2520" s="8">
        <v>0.65</v>
      </c>
      <c r="J2520" s="9">
        <v>5250</v>
      </c>
      <c r="K2520" s="10">
        <f t="shared" si="18"/>
        <v>3412.5</v>
      </c>
      <c r="L2520" s="10">
        <f t="shared" si="19"/>
        <v>1365</v>
      </c>
      <c r="M2520" s="11">
        <v>0.4</v>
      </c>
      <c r="O2520" s="16"/>
      <c r="P2520" s="14"/>
      <c r="Q2520" s="12"/>
      <c r="R2520" s="13"/>
    </row>
    <row r="2521" spans="1:18" ht="15.75" customHeight="1" x14ac:dyDescent="0.35">
      <c r="A2521" s="1"/>
      <c r="B2521" s="6" t="s">
        <v>14</v>
      </c>
      <c r="C2521" s="6">
        <v>1185732</v>
      </c>
      <c r="D2521" s="7">
        <v>44551</v>
      </c>
      <c r="E2521" s="6" t="s">
        <v>33</v>
      </c>
      <c r="F2521" s="6" t="s">
        <v>92</v>
      </c>
      <c r="G2521" s="6" t="s">
        <v>93</v>
      </c>
      <c r="H2521" s="6" t="s">
        <v>18</v>
      </c>
      <c r="I2521" s="8">
        <v>0.55000000000000004</v>
      </c>
      <c r="J2521" s="9">
        <v>3250</v>
      </c>
      <c r="K2521" s="10">
        <f t="shared" si="18"/>
        <v>1787.5000000000002</v>
      </c>
      <c r="L2521" s="10">
        <f t="shared" si="19"/>
        <v>625.625</v>
      </c>
      <c r="M2521" s="11">
        <v>0.35</v>
      </c>
      <c r="O2521" s="16"/>
      <c r="P2521" s="14"/>
      <c r="Q2521" s="12"/>
      <c r="R2521" s="13"/>
    </row>
    <row r="2522" spans="1:18" ht="15.75" customHeight="1" x14ac:dyDescent="0.35">
      <c r="A2522" s="1"/>
      <c r="B2522" s="6" t="s">
        <v>14</v>
      </c>
      <c r="C2522" s="6">
        <v>1185732</v>
      </c>
      <c r="D2522" s="7">
        <v>44551</v>
      </c>
      <c r="E2522" s="6" t="s">
        <v>33</v>
      </c>
      <c r="F2522" s="6" t="s">
        <v>92</v>
      </c>
      <c r="G2522" s="6" t="s">
        <v>93</v>
      </c>
      <c r="H2522" s="6" t="s">
        <v>19</v>
      </c>
      <c r="I2522" s="8">
        <v>0.55000000000000004</v>
      </c>
      <c r="J2522" s="9">
        <v>2750</v>
      </c>
      <c r="K2522" s="10">
        <f t="shared" si="18"/>
        <v>1512.5000000000002</v>
      </c>
      <c r="L2522" s="10">
        <f t="shared" si="19"/>
        <v>605.00000000000011</v>
      </c>
      <c r="M2522" s="11">
        <v>0.4</v>
      </c>
      <c r="O2522" s="16"/>
      <c r="P2522" s="14"/>
      <c r="Q2522" s="12"/>
      <c r="R2522" s="13"/>
    </row>
    <row r="2523" spans="1:18" ht="15.75" customHeight="1" x14ac:dyDescent="0.35">
      <c r="A2523" s="1"/>
      <c r="B2523" s="6" t="s">
        <v>14</v>
      </c>
      <c r="C2523" s="6">
        <v>1185732</v>
      </c>
      <c r="D2523" s="7">
        <v>44551</v>
      </c>
      <c r="E2523" s="6" t="s">
        <v>33</v>
      </c>
      <c r="F2523" s="6" t="s">
        <v>92</v>
      </c>
      <c r="G2523" s="6" t="s">
        <v>93</v>
      </c>
      <c r="H2523" s="6" t="s">
        <v>20</v>
      </c>
      <c r="I2523" s="8">
        <v>0.5</v>
      </c>
      <c r="J2523" s="9">
        <v>2250</v>
      </c>
      <c r="K2523" s="10">
        <f t="shared" si="18"/>
        <v>1125</v>
      </c>
      <c r="L2523" s="10">
        <f t="shared" si="19"/>
        <v>450</v>
      </c>
      <c r="M2523" s="11">
        <v>0.4</v>
      </c>
      <c r="O2523" s="16"/>
      <c r="P2523" s="14"/>
      <c r="Q2523" s="12"/>
      <c r="R2523" s="13"/>
    </row>
    <row r="2524" spans="1:18" ht="15.75" customHeight="1" x14ac:dyDescent="0.35">
      <c r="A2524" s="1"/>
      <c r="B2524" s="6" t="s">
        <v>14</v>
      </c>
      <c r="C2524" s="6">
        <v>1185732</v>
      </c>
      <c r="D2524" s="7">
        <v>44551</v>
      </c>
      <c r="E2524" s="6" t="s">
        <v>33</v>
      </c>
      <c r="F2524" s="6" t="s">
        <v>92</v>
      </c>
      <c r="G2524" s="6" t="s">
        <v>93</v>
      </c>
      <c r="H2524" s="6" t="s">
        <v>21</v>
      </c>
      <c r="I2524" s="8">
        <v>0.6</v>
      </c>
      <c r="J2524" s="9">
        <v>2250</v>
      </c>
      <c r="K2524" s="10">
        <f t="shared" si="18"/>
        <v>1350</v>
      </c>
      <c r="L2524" s="10">
        <f t="shared" si="19"/>
        <v>472.49999999999994</v>
      </c>
      <c r="M2524" s="11">
        <v>0.35</v>
      </c>
      <c r="O2524" s="16"/>
      <c r="P2524" s="14"/>
      <c r="Q2524" s="12"/>
      <c r="R2524" s="13"/>
    </row>
    <row r="2525" spans="1:18" ht="15.75" customHeight="1" x14ac:dyDescent="0.35">
      <c r="A2525" s="1"/>
      <c r="B2525" s="6" t="s">
        <v>14</v>
      </c>
      <c r="C2525" s="6">
        <v>1185732</v>
      </c>
      <c r="D2525" s="7">
        <v>44551</v>
      </c>
      <c r="E2525" s="6" t="s">
        <v>33</v>
      </c>
      <c r="F2525" s="6" t="s">
        <v>92</v>
      </c>
      <c r="G2525" s="6" t="s">
        <v>93</v>
      </c>
      <c r="H2525" s="6" t="s">
        <v>22</v>
      </c>
      <c r="I2525" s="8">
        <v>0.64999999999999991</v>
      </c>
      <c r="J2525" s="9">
        <v>3250</v>
      </c>
      <c r="K2525" s="10">
        <f t="shared" si="18"/>
        <v>2112.4999999999995</v>
      </c>
      <c r="L2525" s="10">
        <f t="shared" si="19"/>
        <v>844.99999999999989</v>
      </c>
      <c r="M2525" s="11">
        <v>0.4</v>
      </c>
      <c r="O2525" s="16"/>
      <c r="P2525" s="14"/>
      <c r="Q2525" s="12"/>
      <c r="R2525" s="13"/>
    </row>
    <row r="2526" spans="1:18" ht="15.75" customHeight="1" x14ac:dyDescent="0.35">
      <c r="A2526" s="1" t="s">
        <v>39</v>
      </c>
      <c r="B2526" s="6" t="s">
        <v>14</v>
      </c>
      <c r="C2526" s="6">
        <v>1185732</v>
      </c>
      <c r="D2526" s="7">
        <v>44216</v>
      </c>
      <c r="E2526" s="6" t="s">
        <v>46</v>
      </c>
      <c r="F2526" s="6" t="s">
        <v>94</v>
      </c>
      <c r="G2526" s="6" t="s">
        <v>95</v>
      </c>
      <c r="H2526" s="6" t="s">
        <v>17</v>
      </c>
      <c r="I2526" s="8">
        <v>0.30000000000000004</v>
      </c>
      <c r="J2526" s="9">
        <v>7250</v>
      </c>
      <c r="K2526" s="10">
        <f t="shared" si="18"/>
        <v>2175.0000000000005</v>
      </c>
      <c r="L2526" s="10">
        <f t="shared" si="19"/>
        <v>870.00000000000023</v>
      </c>
      <c r="M2526" s="11">
        <v>0.4</v>
      </c>
      <c r="O2526" s="16"/>
      <c r="P2526" s="14"/>
      <c r="Q2526" s="12"/>
      <c r="R2526" s="13"/>
    </row>
    <row r="2527" spans="1:18" ht="15.75" customHeight="1" x14ac:dyDescent="0.35">
      <c r="A2527" s="1"/>
      <c r="B2527" s="6" t="s">
        <v>14</v>
      </c>
      <c r="C2527" s="6">
        <v>1185732</v>
      </c>
      <c r="D2527" s="7">
        <v>44216</v>
      </c>
      <c r="E2527" s="6" t="s">
        <v>46</v>
      </c>
      <c r="F2527" s="6" t="s">
        <v>94</v>
      </c>
      <c r="G2527" s="6" t="s">
        <v>95</v>
      </c>
      <c r="H2527" s="6" t="s">
        <v>18</v>
      </c>
      <c r="I2527" s="8">
        <v>0.30000000000000004</v>
      </c>
      <c r="J2527" s="9">
        <v>5250</v>
      </c>
      <c r="K2527" s="10">
        <f t="shared" si="18"/>
        <v>1575.0000000000002</v>
      </c>
      <c r="L2527" s="10">
        <f t="shared" si="19"/>
        <v>551.25</v>
      </c>
      <c r="M2527" s="11">
        <v>0.35</v>
      </c>
      <c r="O2527" s="16"/>
      <c r="P2527" s="14"/>
      <c r="Q2527" s="12"/>
      <c r="R2527" s="13"/>
    </row>
    <row r="2528" spans="1:18" ht="15.75" customHeight="1" x14ac:dyDescent="0.35">
      <c r="A2528" s="1"/>
      <c r="B2528" s="6" t="s">
        <v>14</v>
      </c>
      <c r="C2528" s="6">
        <v>1185732</v>
      </c>
      <c r="D2528" s="7">
        <v>44216</v>
      </c>
      <c r="E2528" s="6" t="s">
        <v>46</v>
      </c>
      <c r="F2528" s="6" t="s">
        <v>94</v>
      </c>
      <c r="G2528" s="6" t="s">
        <v>95</v>
      </c>
      <c r="H2528" s="6" t="s">
        <v>19</v>
      </c>
      <c r="I2528" s="8">
        <v>0.20000000000000007</v>
      </c>
      <c r="J2528" s="9">
        <v>5250</v>
      </c>
      <c r="K2528" s="10">
        <f t="shared" si="18"/>
        <v>1050.0000000000005</v>
      </c>
      <c r="L2528" s="10">
        <f t="shared" si="19"/>
        <v>420.00000000000023</v>
      </c>
      <c r="M2528" s="11">
        <v>0.4</v>
      </c>
      <c r="O2528" s="16"/>
      <c r="P2528" s="14"/>
      <c r="Q2528" s="12"/>
      <c r="R2528" s="13"/>
    </row>
    <row r="2529" spans="1:18" ht="15.75" customHeight="1" x14ac:dyDescent="0.35">
      <c r="A2529" s="1"/>
      <c r="B2529" s="6" t="s">
        <v>14</v>
      </c>
      <c r="C2529" s="6">
        <v>1185732</v>
      </c>
      <c r="D2529" s="7">
        <v>44216</v>
      </c>
      <c r="E2529" s="6" t="s">
        <v>46</v>
      </c>
      <c r="F2529" s="6" t="s">
        <v>94</v>
      </c>
      <c r="G2529" s="6" t="s">
        <v>95</v>
      </c>
      <c r="H2529" s="6" t="s">
        <v>20</v>
      </c>
      <c r="I2529" s="8">
        <v>0.25</v>
      </c>
      <c r="J2529" s="9">
        <v>3750</v>
      </c>
      <c r="K2529" s="10">
        <f t="shared" si="18"/>
        <v>937.5</v>
      </c>
      <c r="L2529" s="10">
        <f t="shared" si="19"/>
        <v>375</v>
      </c>
      <c r="M2529" s="11">
        <v>0.4</v>
      </c>
      <c r="O2529" s="16"/>
      <c r="P2529" s="14"/>
      <c r="Q2529" s="12"/>
      <c r="R2529" s="13"/>
    </row>
    <row r="2530" spans="1:18" ht="15.75" customHeight="1" x14ac:dyDescent="0.35">
      <c r="A2530" s="1"/>
      <c r="B2530" s="6" t="s">
        <v>14</v>
      </c>
      <c r="C2530" s="6">
        <v>1185732</v>
      </c>
      <c r="D2530" s="7">
        <v>44216</v>
      </c>
      <c r="E2530" s="6" t="s">
        <v>46</v>
      </c>
      <c r="F2530" s="6" t="s">
        <v>94</v>
      </c>
      <c r="G2530" s="6" t="s">
        <v>95</v>
      </c>
      <c r="H2530" s="6" t="s">
        <v>21</v>
      </c>
      <c r="I2530" s="8">
        <v>0.4</v>
      </c>
      <c r="J2530" s="9">
        <v>4250</v>
      </c>
      <c r="K2530" s="10">
        <f t="shared" si="18"/>
        <v>1700</v>
      </c>
      <c r="L2530" s="10">
        <f t="shared" si="19"/>
        <v>595</v>
      </c>
      <c r="M2530" s="11">
        <v>0.35</v>
      </c>
      <c r="O2530" s="16"/>
      <c r="P2530" s="14"/>
      <c r="Q2530" s="12"/>
      <c r="R2530" s="13"/>
    </row>
    <row r="2531" spans="1:18" ht="15.75" customHeight="1" x14ac:dyDescent="0.35">
      <c r="A2531" s="1"/>
      <c r="B2531" s="6" t="s">
        <v>14</v>
      </c>
      <c r="C2531" s="6">
        <v>1185732</v>
      </c>
      <c r="D2531" s="7">
        <v>44216</v>
      </c>
      <c r="E2531" s="6" t="s">
        <v>46</v>
      </c>
      <c r="F2531" s="6" t="s">
        <v>94</v>
      </c>
      <c r="G2531" s="6" t="s">
        <v>95</v>
      </c>
      <c r="H2531" s="6" t="s">
        <v>22</v>
      </c>
      <c r="I2531" s="8">
        <v>0.30000000000000004</v>
      </c>
      <c r="J2531" s="9">
        <v>5250</v>
      </c>
      <c r="K2531" s="10">
        <f t="shared" si="18"/>
        <v>1575.0000000000002</v>
      </c>
      <c r="L2531" s="10">
        <f t="shared" si="19"/>
        <v>787.50000000000011</v>
      </c>
      <c r="M2531" s="11">
        <v>0.5</v>
      </c>
      <c r="O2531" s="16"/>
      <c r="P2531" s="14"/>
      <c r="Q2531" s="12"/>
      <c r="R2531" s="13"/>
    </row>
    <row r="2532" spans="1:18" ht="15.75" customHeight="1" x14ac:dyDescent="0.35">
      <c r="A2532" s="1"/>
      <c r="B2532" s="6" t="s">
        <v>14</v>
      </c>
      <c r="C2532" s="6">
        <v>1185732</v>
      </c>
      <c r="D2532" s="7">
        <v>44245</v>
      </c>
      <c r="E2532" s="6" t="s">
        <v>46</v>
      </c>
      <c r="F2532" s="6" t="s">
        <v>94</v>
      </c>
      <c r="G2532" s="6" t="s">
        <v>95</v>
      </c>
      <c r="H2532" s="6" t="s">
        <v>17</v>
      </c>
      <c r="I2532" s="8">
        <v>0.30000000000000004</v>
      </c>
      <c r="J2532" s="9">
        <v>7750</v>
      </c>
      <c r="K2532" s="10">
        <f t="shared" si="18"/>
        <v>2325.0000000000005</v>
      </c>
      <c r="L2532" s="10">
        <f t="shared" si="19"/>
        <v>930.00000000000023</v>
      </c>
      <c r="M2532" s="11">
        <v>0.4</v>
      </c>
      <c r="O2532" s="16"/>
      <c r="P2532" s="14"/>
      <c r="Q2532" s="12"/>
      <c r="R2532" s="13"/>
    </row>
    <row r="2533" spans="1:18" ht="15.75" customHeight="1" x14ac:dyDescent="0.35">
      <c r="A2533" s="1"/>
      <c r="B2533" s="6" t="s">
        <v>14</v>
      </c>
      <c r="C2533" s="6">
        <v>1185732</v>
      </c>
      <c r="D2533" s="7">
        <v>44245</v>
      </c>
      <c r="E2533" s="6" t="s">
        <v>46</v>
      </c>
      <c r="F2533" s="6" t="s">
        <v>94</v>
      </c>
      <c r="G2533" s="6" t="s">
        <v>95</v>
      </c>
      <c r="H2533" s="6" t="s">
        <v>18</v>
      </c>
      <c r="I2533" s="8">
        <v>0.30000000000000004</v>
      </c>
      <c r="J2533" s="9">
        <v>4250</v>
      </c>
      <c r="K2533" s="10">
        <f t="shared" si="18"/>
        <v>1275.0000000000002</v>
      </c>
      <c r="L2533" s="10">
        <f t="shared" si="19"/>
        <v>446.25000000000006</v>
      </c>
      <c r="M2533" s="11">
        <v>0.35</v>
      </c>
      <c r="O2533" s="16"/>
      <c r="P2533" s="14"/>
      <c r="Q2533" s="12"/>
      <c r="R2533" s="13"/>
    </row>
    <row r="2534" spans="1:18" ht="15.75" customHeight="1" x14ac:dyDescent="0.35">
      <c r="A2534" s="1"/>
      <c r="B2534" s="6" t="s">
        <v>14</v>
      </c>
      <c r="C2534" s="6">
        <v>1185732</v>
      </c>
      <c r="D2534" s="7">
        <v>44245</v>
      </c>
      <c r="E2534" s="6" t="s">
        <v>46</v>
      </c>
      <c r="F2534" s="6" t="s">
        <v>94</v>
      </c>
      <c r="G2534" s="6" t="s">
        <v>95</v>
      </c>
      <c r="H2534" s="6" t="s">
        <v>19</v>
      </c>
      <c r="I2534" s="8">
        <v>0.20000000000000007</v>
      </c>
      <c r="J2534" s="9">
        <v>4750</v>
      </c>
      <c r="K2534" s="10">
        <f t="shared" si="18"/>
        <v>950.00000000000034</v>
      </c>
      <c r="L2534" s="10">
        <f t="shared" si="19"/>
        <v>380.00000000000017</v>
      </c>
      <c r="M2534" s="11">
        <v>0.4</v>
      </c>
      <c r="O2534" s="16"/>
      <c r="P2534" s="14"/>
      <c r="Q2534" s="12"/>
      <c r="R2534" s="13"/>
    </row>
    <row r="2535" spans="1:18" ht="15.75" customHeight="1" x14ac:dyDescent="0.35">
      <c r="A2535" s="1"/>
      <c r="B2535" s="6" t="s">
        <v>14</v>
      </c>
      <c r="C2535" s="6">
        <v>1185732</v>
      </c>
      <c r="D2535" s="7">
        <v>44245</v>
      </c>
      <c r="E2535" s="6" t="s">
        <v>46</v>
      </c>
      <c r="F2535" s="6" t="s">
        <v>94</v>
      </c>
      <c r="G2535" s="6" t="s">
        <v>95</v>
      </c>
      <c r="H2535" s="6" t="s">
        <v>20</v>
      </c>
      <c r="I2535" s="8">
        <v>0.25</v>
      </c>
      <c r="J2535" s="9">
        <v>3250</v>
      </c>
      <c r="K2535" s="10">
        <f t="shared" si="18"/>
        <v>812.5</v>
      </c>
      <c r="L2535" s="10">
        <f t="shared" si="19"/>
        <v>325</v>
      </c>
      <c r="M2535" s="11">
        <v>0.4</v>
      </c>
      <c r="O2535" s="16"/>
      <c r="P2535" s="14"/>
      <c r="Q2535" s="12"/>
      <c r="R2535" s="13"/>
    </row>
    <row r="2536" spans="1:18" ht="15.75" customHeight="1" x14ac:dyDescent="0.35">
      <c r="A2536" s="1"/>
      <c r="B2536" s="6" t="s">
        <v>14</v>
      </c>
      <c r="C2536" s="6">
        <v>1185732</v>
      </c>
      <c r="D2536" s="7">
        <v>44245</v>
      </c>
      <c r="E2536" s="6" t="s">
        <v>46</v>
      </c>
      <c r="F2536" s="6" t="s">
        <v>94</v>
      </c>
      <c r="G2536" s="6" t="s">
        <v>95</v>
      </c>
      <c r="H2536" s="6" t="s">
        <v>21</v>
      </c>
      <c r="I2536" s="8">
        <v>0.4</v>
      </c>
      <c r="J2536" s="9">
        <v>4000</v>
      </c>
      <c r="K2536" s="10">
        <f t="shared" si="18"/>
        <v>1600</v>
      </c>
      <c r="L2536" s="10">
        <f t="shared" si="19"/>
        <v>560</v>
      </c>
      <c r="M2536" s="11">
        <v>0.35</v>
      </c>
      <c r="O2536" s="16"/>
      <c r="P2536" s="14"/>
      <c r="Q2536" s="12"/>
      <c r="R2536" s="13"/>
    </row>
    <row r="2537" spans="1:18" ht="15.75" customHeight="1" x14ac:dyDescent="0.35">
      <c r="A2537" s="1"/>
      <c r="B2537" s="6" t="s">
        <v>14</v>
      </c>
      <c r="C2537" s="6">
        <v>1185732</v>
      </c>
      <c r="D2537" s="7">
        <v>44245</v>
      </c>
      <c r="E2537" s="6" t="s">
        <v>46</v>
      </c>
      <c r="F2537" s="6" t="s">
        <v>94</v>
      </c>
      <c r="G2537" s="6" t="s">
        <v>95</v>
      </c>
      <c r="H2537" s="6" t="s">
        <v>22</v>
      </c>
      <c r="I2537" s="8">
        <v>0.25</v>
      </c>
      <c r="J2537" s="9">
        <v>5000</v>
      </c>
      <c r="K2537" s="10">
        <f t="shared" si="18"/>
        <v>1250</v>
      </c>
      <c r="L2537" s="10">
        <f t="shared" si="19"/>
        <v>625</v>
      </c>
      <c r="M2537" s="11">
        <v>0.5</v>
      </c>
      <c r="O2537" s="16"/>
      <c r="P2537" s="14"/>
      <c r="Q2537" s="12"/>
      <c r="R2537" s="13"/>
    </row>
    <row r="2538" spans="1:18" ht="15.75" customHeight="1" x14ac:dyDescent="0.35">
      <c r="A2538" s="1"/>
      <c r="B2538" s="6" t="s">
        <v>14</v>
      </c>
      <c r="C2538" s="6">
        <v>1185732</v>
      </c>
      <c r="D2538" s="7">
        <v>44271</v>
      </c>
      <c r="E2538" s="6" t="s">
        <v>46</v>
      </c>
      <c r="F2538" s="6" t="s">
        <v>94</v>
      </c>
      <c r="G2538" s="6" t="s">
        <v>95</v>
      </c>
      <c r="H2538" s="6" t="s">
        <v>17</v>
      </c>
      <c r="I2538" s="8">
        <v>0.25</v>
      </c>
      <c r="J2538" s="9">
        <v>7200</v>
      </c>
      <c r="K2538" s="10">
        <f t="shared" si="18"/>
        <v>1800</v>
      </c>
      <c r="L2538" s="10">
        <f t="shared" si="19"/>
        <v>720</v>
      </c>
      <c r="M2538" s="11">
        <v>0.4</v>
      </c>
      <c r="O2538" s="16"/>
      <c r="P2538" s="14"/>
      <c r="Q2538" s="12"/>
      <c r="R2538" s="13"/>
    </row>
    <row r="2539" spans="1:18" ht="15.75" customHeight="1" x14ac:dyDescent="0.35">
      <c r="A2539" s="1"/>
      <c r="B2539" s="6" t="s">
        <v>14</v>
      </c>
      <c r="C2539" s="6">
        <v>1185732</v>
      </c>
      <c r="D2539" s="7">
        <v>44271</v>
      </c>
      <c r="E2539" s="6" t="s">
        <v>46</v>
      </c>
      <c r="F2539" s="6" t="s">
        <v>94</v>
      </c>
      <c r="G2539" s="6" t="s">
        <v>95</v>
      </c>
      <c r="H2539" s="6" t="s">
        <v>18</v>
      </c>
      <c r="I2539" s="8">
        <v>0.25</v>
      </c>
      <c r="J2539" s="9">
        <v>4000</v>
      </c>
      <c r="K2539" s="10">
        <f t="shared" si="18"/>
        <v>1000</v>
      </c>
      <c r="L2539" s="10">
        <f t="shared" si="19"/>
        <v>350</v>
      </c>
      <c r="M2539" s="11">
        <v>0.35</v>
      </c>
      <c r="O2539" s="16"/>
      <c r="P2539" s="14"/>
      <c r="Q2539" s="12"/>
      <c r="R2539" s="13"/>
    </row>
    <row r="2540" spans="1:18" ht="15.75" customHeight="1" x14ac:dyDescent="0.35">
      <c r="A2540" s="1"/>
      <c r="B2540" s="6" t="s">
        <v>14</v>
      </c>
      <c r="C2540" s="6">
        <v>1185732</v>
      </c>
      <c r="D2540" s="7">
        <v>44271</v>
      </c>
      <c r="E2540" s="6" t="s">
        <v>46</v>
      </c>
      <c r="F2540" s="6" t="s">
        <v>94</v>
      </c>
      <c r="G2540" s="6" t="s">
        <v>95</v>
      </c>
      <c r="H2540" s="6" t="s">
        <v>19</v>
      </c>
      <c r="I2540" s="8">
        <v>0.15000000000000002</v>
      </c>
      <c r="J2540" s="9">
        <v>4250</v>
      </c>
      <c r="K2540" s="10">
        <f t="shared" si="18"/>
        <v>637.50000000000011</v>
      </c>
      <c r="L2540" s="10">
        <f t="shared" si="19"/>
        <v>255.00000000000006</v>
      </c>
      <c r="M2540" s="11">
        <v>0.4</v>
      </c>
      <c r="O2540" s="16"/>
      <c r="P2540" s="14"/>
      <c r="Q2540" s="12"/>
      <c r="R2540" s="13"/>
    </row>
    <row r="2541" spans="1:18" ht="15.75" customHeight="1" x14ac:dyDescent="0.35">
      <c r="A2541" s="1"/>
      <c r="B2541" s="6" t="s">
        <v>14</v>
      </c>
      <c r="C2541" s="6">
        <v>1185732</v>
      </c>
      <c r="D2541" s="7">
        <v>44271</v>
      </c>
      <c r="E2541" s="6" t="s">
        <v>46</v>
      </c>
      <c r="F2541" s="6" t="s">
        <v>94</v>
      </c>
      <c r="G2541" s="6" t="s">
        <v>95</v>
      </c>
      <c r="H2541" s="6" t="s">
        <v>20</v>
      </c>
      <c r="I2541" s="8">
        <v>0.19999999999999996</v>
      </c>
      <c r="J2541" s="9">
        <v>2750</v>
      </c>
      <c r="K2541" s="10">
        <f t="shared" si="18"/>
        <v>549.99999999999989</v>
      </c>
      <c r="L2541" s="10">
        <f t="shared" si="19"/>
        <v>219.99999999999997</v>
      </c>
      <c r="M2541" s="11">
        <v>0.4</v>
      </c>
      <c r="O2541" s="16"/>
      <c r="P2541" s="14"/>
      <c r="Q2541" s="12"/>
      <c r="R2541" s="13"/>
    </row>
    <row r="2542" spans="1:18" ht="15.75" customHeight="1" x14ac:dyDescent="0.35">
      <c r="A2542" s="1"/>
      <c r="B2542" s="6" t="s">
        <v>14</v>
      </c>
      <c r="C2542" s="6">
        <v>1185732</v>
      </c>
      <c r="D2542" s="7">
        <v>44271</v>
      </c>
      <c r="E2542" s="6" t="s">
        <v>46</v>
      </c>
      <c r="F2542" s="6" t="s">
        <v>94</v>
      </c>
      <c r="G2542" s="6" t="s">
        <v>95</v>
      </c>
      <c r="H2542" s="6" t="s">
        <v>21</v>
      </c>
      <c r="I2542" s="8">
        <v>0.35000000000000009</v>
      </c>
      <c r="J2542" s="9">
        <v>3250</v>
      </c>
      <c r="K2542" s="10">
        <f t="shared" si="18"/>
        <v>1137.5000000000002</v>
      </c>
      <c r="L2542" s="10">
        <f t="shared" si="19"/>
        <v>398.12500000000006</v>
      </c>
      <c r="M2542" s="11">
        <v>0.35</v>
      </c>
      <c r="O2542" s="16"/>
      <c r="P2542" s="14"/>
      <c r="Q2542" s="12"/>
      <c r="R2542" s="13"/>
    </row>
    <row r="2543" spans="1:18" ht="15.75" customHeight="1" x14ac:dyDescent="0.35">
      <c r="A2543" s="1"/>
      <c r="B2543" s="6" t="s">
        <v>14</v>
      </c>
      <c r="C2543" s="6">
        <v>1185732</v>
      </c>
      <c r="D2543" s="7">
        <v>44271</v>
      </c>
      <c r="E2543" s="6" t="s">
        <v>46</v>
      </c>
      <c r="F2543" s="6" t="s">
        <v>94</v>
      </c>
      <c r="G2543" s="6" t="s">
        <v>95</v>
      </c>
      <c r="H2543" s="6" t="s">
        <v>22</v>
      </c>
      <c r="I2543" s="8">
        <v>0.25</v>
      </c>
      <c r="J2543" s="9">
        <v>4250</v>
      </c>
      <c r="K2543" s="10">
        <f t="shared" si="18"/>
        <v>1062.5</v>
      </c>
      <c r="L2543" s="10">
        <f t="shared" si="19"/>
        <v>531.25</v>
      </c>
      <c r="M2543" s="11">
        <v>0.5</v>
      </c>
      <c r="O2543" s="16"/>
      <c r="P2543" s="14"/>
      <c r="Q2543" s="12"/>
      <c r="R2543" s="13"/>
    </row>
    <row r="2544" spans="1:18" ht="15.75" customHeight="1" x14ac:dyDescent="0.35">
      <c r="A2544" s="1"/>
      <c r="B2544" s="6" t="s">
        <v>14</v>
      </c>
      <c r="C2544" s="6">
        <v>1185732</v>
      </c>
      <c r="D2544" s="7">
        <v>44303</v>
      </c>
      <c r="E2544" s="6" t="s">
        <v>46</v>
      </c>
      <c r="F2544" s="6" t="s">
        <v>94</v>
      </c>
      <c r="G2544" s="6" t="s">
        <v>95</v>
      </c>
      <c r="H2544" s="6" t="s">
        <v>17</v>
      </c>
      <c r="I2544" s="8">
        <v>0.25</v>
      </c>
      <c r="J2544" s="9">
        <v>6750</v>
      </c>
      <c r="K2544" s="10">
        <f t="shared" si="18"/>
        <v>1687.5</v>
      </c>
      <c r="L2544" s="10">
        <f t="shared" si="19"/>
        <v>675</v>
      </c>
      <c r="M2544" s="11">
        <v>0.4</v>
      </c>
      <c r="O2544" s="16"/>
      <c r="P2544" s="14"/>
      <c r="Q2544" s="12"/>
      <c r="R2544" s="13"/>
    </row>
    <row r="2545" spans="1:18" ht="15.75" customHeight="1" x14ac:dyDescent="0.35">
      <c r="A2545" s="1"/>
      <c r="B2545" s="6" t="s">
        <v>14</v>
      </c>
      <c r="C2545" s="6">
        <v>1185732</v>
      </c>
      <c r="D2545" s="7">
        <v>44303</v>
      </c>
      <c r="E2545" s="6" t="s">
        <v>46</v>
      </c>
      <c r="F2545" s="6" t="s">
        <v>94</v>
      </c>
      <c r="G2545" s="6" t="s">
        <v>95</v>
      </c>
      <c r="H2545" s="6" t="s">
        <v>18</v>
      </c>
      <c r="I2545" s="8">
        <v>0.25</v>
      </c>
      <c r="J2545" s="9">
        <v>3750</v>
      </c>
      <c r="K2545" s="10">
        <f t="shared" si="18"/>
        <v>937.5</v>
      </c>
      <c r="L2545" s="10">
        <f t="shared" si="19"/>
        <v>328.125</v>
      </c>
      <c r="M2545" s="11">
        <v>0.35</v>
      </c>
      <c r="O2545" s="16"/>
      <c r="P2545" s="14"/>
      <c r="Q2545" s="12"/>
      <c r="R2545" s="13"/>
    </row>
    <row r="2546" spans="1:18" ht="15.75" customHeight="1" x14ac:dyDescent="0.35">
      <c r="A2546" s="1"/>
      <c r="B2546" s="6" t="s">
        <v>14</v>
      </c>
      <c r="C2546" s="6">
        <v>1185732</v>
      </c>
      <c r="D2546" s="7">
        <v>44303</v>
      </c>
      <c r="E2546" s="6" t="s">
        <v>46</v>
      </c>
      <c r="F2546" s="6" t="s">
        <v>94</v>
      </c>
      <c r="G2546" s="6" t="s">
        <v>95</v>
      </c>
      <c r="H2546" s="6" t="s">
        <v>19</v>
      </c>
      <c r="I2546" s="8">
        <v>0.15000000000000002</v>
      </c>
      <c r="J2546" s="9">
        <v>3750</v>
      </c>
      <c r="K2546" s="10">
        <f t="shared" si="18"/>
        <v>562.50000000000011</v>
      </c>
      <c r="L2546" s="10">
        <f t="shared" si="19"/>
        <v>225.00000000000006</v>
      </c>
      <c r="M2546" s="11">
        <v>0.4</v>
      </c>
      <c r="O2546" s="16"/>
      <c r="P2546" s="14"/>
      <c r="Q2546" s="12"/>
      <c r="R2546" s="13"/>
    </row>
    <row r="2547" spans="1:18" ht="15.75" customHeight="1" x14ac:dyDescent="0.35">
      <c r="A2547" s="1"/>
      <c r="B2547" s="6" t="s">
        <v>14</v>
      </c>
      <c r="C2547" s="6">
        <v>1185732</v>
      </c>
      <c r="D2547" s="7">
        <v>44303</v>
      </c>
      <c r="E2547" s="6" t="s">
        <v>46</v>
      </c>
      <c r="F2547" s="6" t="s">
        <v>94</v>
      </c>
      <c r="G2547" s="6" t="s">
        <v>95</v>
      </c>
      <c r="H2547" s="6" t="s">
        <v>20</v>
      </c>
      <c r="I2547" s="8">
        <v>0.19999999999999996</v>
      </c>
      <c r="J2547" s="9">
        <v>3000</v>
      </c>
      <c r="K2547" s="10">
        <f t="shared" si="18"/>
        <v>599.99999999999989</v>
      </c>
      <c r="L2547" s="10">
        <f t="shared" si="19"/>
        <v>239.99999999999997</v>
      </c>
      <c r="M2547" s="11">
        <v>0.4</v>
      </c>
      <c r="O2547" s="16"/>
      <c r="P2547" s="14"/>
      <c r="Q2547" s="12"/>
      <c r="R2547" s="13"/>
    </row>
    <row r="2548" spans="1:18" ht="15.75" customHeight="1" x14ac:dyDescent="0.35">
      <c r="A2548" s="1"/>
      <c r="B2548" s="6" t="s">
        <v>14</v>
      </c>
      <c r="C2548" s="6">
        <v>1185732</v>
      </c>
      <c r="D2548" s="7">
        <v>44303</v>
      </c>
      <c r="E2548" s="6" t="s">
        <v>46</v>
      </c>
      <c r="F2548" s="6" t="s">
        <v>94</v>
      </c>
      <c r="G2548" s="6" t="s">
        <v>95</v>
      </c>
      <c r="H2548" s="6" t="s">
        <v>21</v>
      </c>
      <c r="I2548" s="8">
        <v>0.4</v>
      </c>
      <c r="J2548" s="9">
        <v>3250</v>
      </c>
      <c r="K2548" s="10">
        <f t="shared" si="18"/>
        <v>1300</v>
      </c>
      <c r="L2548" s="10">
        <f t="shared" si="19"/>
        <v>454.99999999999994</v>
      </c>
      <c r="M2548" s="11">
        <v>0.35</v>
      </c>
      <c r="O2548" s="16"/>
      <c r="P2548" s="14"/>
      <c r="Q2548" s="12"/>
      <c r="R2548" s="13"/>
    </row>
    <row r="2549" spans="1:18" ht="15.75" customHeight="1" x14ac:dyDescent="0.35">
      <c r="A2549" s="1"/>
      <c r="B2549" s="6" t="s">
        <v>14</v>
      </c>
      <c r="C2549" s="6">
        <v>1185732</v>
      </c>
      <c r="D2549" s="7">
        <v>44303</v>
      </c>
      <c r="E2549" s="6" t="s">
        <v>46</v>
      </c>
      <c r="F2549" s="6" t="s">
        <v>94</v>
      </c>
      <c r="G2549" s="6" t="s">
        <v>95</v>
      </c>
      <c r="H2549" s="6" t="s">
        <v>22</v>
      </c>
      <c r="I2549" s="8">
        <v>0.30000000000000004</v>
      </c>
      <c r="J2549" s="9">
        <v>4750</v>
      </c>
      <c r="K2549" s="10">
        <f t="shared" si="18"/>
        <v>1425.0000000000002</v>
      </c>
      <c r="L2549" s="10">
        <f t="shared" si="19"/>
        <v>712.50000000000011</v>
      </c>
      <c r="M2549" s="11">
        <v>0.5</v>
      </c>
      <c r="O2549" s="16"/>
      <c r="P2549" s="14"/>
      <c r="Q2549" s="12"/>
      <c r="R2549" s="13"/>
    </row>
    <row r="2550" spans="1:18" ht="15.75" customHeight="1" x14ac:dyDescent="0.35">
      <c r="A2550" s="1"/>
      <c r="B2550" s="6" t="s">
        <v>14</v>
      </c>
      <c r="C2550" s="6">
        <v>1185732</v>
      </c>
      <c r="D2550" s="7">
        <v>44332</v>
      </c>
      <c r="E2550" s="6" t="s">
        <v>46</v>
      </c>
      <c r="F2550" s="6" t="s">
        <v>94</v>
      </c>
      <c r="G2550" s="6" t="s">
        <v>95</v>
      </c>
      <c r="H2550" s="6" t="s">
        <v>17</v>
      </c>
      <c r="I2550" s="8">
        <v>0.4</v>
      </c>
      <c r="J2550" s="9">
        <v>7450</v>
      </c>
      <c r="K2550" s="10">
        <f t="shared" si="18"/>
        <v>2980</v>
      </c>
      <c r="L2550" s="10">
        <f t="shared" si="19"/>
        <v>1192</v>
      </c>
      <c r="M2550" s="11">
        <v>0.4</v>
      </c>
      <c r="O2550" s="16"/>
      <c r="P2550" s="14"/>
      <c r="Q2550" s="12"/>
      <c r="R2550" s="13"/>
    </row>
    <row r="2551" spans="1:18" ht="15.75" customHeight="1" x14ac:dyDescent="0.35">
      <c r="A2551" s="1"/>
      <c r="B2551" s="6" t="s">
        <v>14</v>
      </c>
      <c r="C2551" s="6">
        <v>1185732</v>
      </c>
      <c r="D2551" s="7">
        <v>44332</v>
      </c>
      <c r="E2551" s="6" t="s">
        <v>46</v>
      </c>
      <c r="F2551" s="6" t="s">
        <v>94</v>
      </c>
      <c r="G2551" s="6" t="s">
        <v>95</v>
      </c>
      <c r="H2551" s="6" t="s">
        <v>18</v>
      </c>
      <c r="I2551" s="8">
        <v>0.4</v>
      </c>
      <c r="J2551" s="9">
        <v>4500</v>
      </c>
      <c r="K2551" s="10">
        <f t="shared" si="18"/>
        <v>1800</v>
      </c>
      <c r="L2551" s="10">
        <f t="shared" si="19"/>
        <v>630</v>
      </c>
      <c r="M2551" s="11">
        <v>0.35</v>
      </c>
      <c r="O2551" s="16"/>
      <c r="P2551" s="14"/>
      <c r="Q2551" s="12"/>
      <c r="R2551" s="13"/>
    </row>
    <row r="2552" spans="1:18" ht="15.75" customHeight="1" x14ac:dyDescent="0.35">
      <c r="A2552" s="1"/>
      <c r="B2552" s="6" t="s">
        <v>14</v>
      </c>
      <c r="C2552" s="6">
        <v>1185732</v>
      </c>
      <c r="D2552" s="7">
        <v>44332</v>
      </c>
      <c r="E2552" s="6" t="s">
        <v>46</v>
      </c>
      <c r="F2552" s="6" t="s">
        <v>94</v>
      </c>
      <c r="G2552" s="6" t="s">
        <v>95</v>
      </c>
      <c r="H2552" s="6" t="s">
        <v>19</v>
      </c>
      <c r="I2552" s="8">
        <v>0.35000000000000003</v>
      </c>
      <c r="J2552" s="9">
        <v>4250</v>
      </c>
      <c r="K2552" s="10">
        <f t="shared" si="18"/>
        <v>1487.5000000000002</v>
      </c>
      <c r="L2552" s="10">
        <f t="shared" si="19"/>
        <v>595.00000000000011</v>
      </c>
      <c r="M2552" s="11">
        <v>0.4</v>
      </c>
      <c r="O2552" s="16"/>
      <c r="P2552" s="14"/>
      <c r="Q2552" s="12"/>
      <c r="R2552" s="13"/>
    </row>
    <row r="2553" spans="1:18" ht="15.75" customHeight="1" x14ac:dyDescent="0.35">
      <c r="A2553" s="1"/>
      <c r="B2553" s="6" t="s">
        <v>14</v>
      </c>
      <c r="C2553" s="6">
        <v>1185732</v>
      </c>
      <c r="D2553" s="7">
        <v>44332</v>
      </c>
      <c r="E2553" s="6" t="s">
        <v>46</v>
      </c>
      <c r="F2553" s="6" t="s">
        <v>94</v>
      </c>
      <c r="G2553" s="6" t="s">
        <v>95</v>
      </c>
      <c r="H2553" s="6" t="s">
        <v>20</v>
      </c>
      <c r="I2553" s="8">
        <v>0.35000000000000003</v>
      </c>
      <c r="J2553" s="9">
        <v>3750</v>
      </c>
      <c r="K2553" s="10">
        <f t="shared" si="18"/>
        <v>1312.5000000000002</v>
      </c>
      <c r="L2553" s="10">
        <f t="shared" si="19"/>
        <v>525.00000000000011</v>
      </c>
      <c r="M2553" s="11">
        <v>0.4</v>
      </c>
      <c r="O2553" s="16"/>
      <c r="P2553" s="14"/>
      <c r="Q2553" s="12"/>
      <c r="R2553" s="13"/>
    </row>
    <row r="2554" spans="1:18" ht="15.75" customHeight="1" x14ac:dyDescent="0.35">
      <c r="A2554" s="1"/>
      <c r="B2554" s="6" t="s">
        <v>14</v>
      </c>
      <c r="C2554" s="6">
        <v>1185732</v>
      </c>
      <c r="D2554" s="7">
        <v>44332</v>
      </c>
      <c r="E2554" s="6" t="s">
        <v>46</v>
      </c>
      <c r="F2554" s="6" t="s">
        <v>94</v>
      </c>
      <c r="G2554" s="6" t="s">
        <v>95</v>
      </c>
      <c r="H2554" s="6" t="s">
        <v>21</v>
      </c>
      <c r="I2554" s="8">
        <v>0.44999999999999996</v>
      </c>
      <c r="J2554" s="9">
        <v>4000</v>
      </c>
      <c r="K2554" s="10">
        <f t="shared" si="18"/>
        <v>1799.9999999999998</v>
      </c>
      <c r="L2554" s="10">
        <f t="shared" si="19"/>
        <v>629.99999999999989</v>
      </c>
      <c r="M2554" s="11">
        <v>0.35</v>
      </c>
      <c r="O2554" s="16"/>
      <c r="P2554" s="14"/>
      <c r="Q2554" s="12"/>
      <c r="R2554" s="13"/>
    </row>
    <row r="2555" spans="1:18" ht="15.75" customHeight="1" x14ac:dyDescent="0.35">
      <c r="A2555" s="1"/>
      <c r="B2555" s="6" t="s">
        <v>14</v>
      </c>
      <c r="C2555" s="6">
        <v>1185732</v>
      </c>
      <c r="D2555" s="7">
        <v>44332</v>
      </c>
      <c r="E2555" s="6" t="s">
        <v>46</v>
      </c>
      <c r="F2555" s="6" t="s">
        <v>94</v>
      </c>
      <c r="G2555" s="6" t="s">
        <v>95</v>
      </c>
      <c r="H2555" s="6" t="s">
        <v>22</v>
      </c>
      <c r="I2555" s="8">
        <v>0.49999999999999994</v>
      </c>
      <c r="J2555" s="9">
        <v>5000</v>
      </c>
      <c r="K2555" s="10">
        <f t="shared" si="18"/>
        <v>2499.9999999999995</v>
      </c>
      <c r="L2555" s="10">
        <f t="shared" si="19"/>
        <v>1249.9999999999998</v>
      </c>
      <c r="M2555" s="11">
        <v>0.5</v>
      </c>
      <c r="O2555" s="16"/>
      <c r="P2555" s="14"/>
      <c r="Q2555" s="12"/>
      <c r="R2555" s="13"/>
    </row>
    <row r="2556" spans="1:18" ht="15.75" customHeight="1" x14ac:dyDescent="0.35">
      <c r="A2556" s="1"/>
      <c r="B2556" s="6" t="s">
        <v>14</v>
      </c>
      <c r="C2556" s="6">
        <v>1185732</v>
      </c>
      <c r="D2556" s="7">
        <v>44365</v>
      </c>
      <c r="E2556" s="6" t="s">
        <v>46</v>
      </c>
      <c r="F2556" s="6" t="s">
        <v>94</v>
      </c>
      <c r="G2556" s="6" t="s">
        <v>95</v>
      </c>
      <c r="H2556" s="6" t="s">
        <v>17</v>
      </c>
      <c r="I2556" s="8">
        <v>0.44999999999999996</v>
      </c>
      <c r="J2556" s="9">
        <v>7500</v>
      </c>
      <c r="K2556" s="10">
        <f t="shared" ref="K2556:K2810" si="20">I2556*J2556</f>
        <v>3374.9999999999995</v>
      </c>
      <c r="L2556" s="10">
        <f t="shared" ref="L2556:L2810" si="21">K2556*M2556</f>
        <v>1350</v>
      </c>
      <c r="M2556" s="11">
        <v>0.4</v>
      </c>
      <c r="O2556" s="16"/>
      <c r="P2556" s="14"/>
      <c r="Q2556" s="12"/>
      <c r="R2556" s="13"/>
    </row>
    <row r="2557" spans="1:18" ht="15.75" customHeight="1" x14ac:dyDescent="0.35">
      <c r="A2557" s="1"/>
      <c r="B2557" s="6" t="s">
        <v>14</v>
      </c>
      <c r="C2557" s="6">
        <v>1185732</v>
      </c>
      <c r="D2557" s="7">
        <v>44365</v>
      </c>
      <c r="E2557" s="6" t="s">
        <v>46</v>
      </c>
      <c r="F2557" s="6" t="s">
        <v>94</v>
      </c>
      <c r="G2557" s="6" t="s">
        <v>95</v>
      </c>
      <c r="H2557" s="6" t="s">
        <v>18</v>
      </c>
      <c r="I2557" s="8">
        <v>0.4</v>
      </c>
      <c r="J2557" s="9">
        <v>5000</v>
      </c>
      <c r="K2557" s="10">
        <f t="shared" si="20"/>
        <v>2000</v>
      </c>
      <c r="L2557" s="10">
        <f t="shared" si="21"/>
        <v>700</v>
      </c>
      <c r="M2557" s="11">
        <v>0.35</v>
      </c>
      <c r="O2557" s="16"/>
      <c r="P2557" s="14"/>
      <c r="Q2557" s="12"/>
      <c r="R2557" s="13"/>
    </row>
    <row r="2558" spans="1:18" ht="15.75" customHeight="1" x14ac:dyDescent="0.35">
      <c r="A2558" s="1"/>
      <c r="B2558" s="6" t="s">
        <v>14</v>
      </c>
      <c r="C2558" s="6">
        <v>1185732</v>
      </c>
      <c r="D2558" s="7">
        <v>44365</v>
      </c>
      <c r="E2558" s="6" t="s">
        <v>46</v>
      </c>
      <c r="F2558" s="6" t="s">
        <v>94</v>
      </c>
      <c r="G2558" s="6" t="s">
        <v>95</v>
      </c>
      <c r="H2558" s="6" t="s">
        <v>19</v>
      </c>
      <c r="I2558" s="8">
        <v>0.45</v>
      </c>
      <c r="J2558" s="9">
        <v>4750</v>
      </c>
      <c r="K2558" s="10">
        <f t="shared" si="20"/>
        <v>2137.5</v>
      </c>
      <c r="L2558" s="10">
        <f t="shared" si="21"/>
        <v>855</v>
      </c>
      <c r="M2558" s="11">
        <v>0.4</v>
      </c>
      <c r="O2558" s="16"/>
      <c r="P2558" s="14"/>
      <c r="Q2558" s="12"/>
      <c r="R2558" s="13"/>
    </row>
    <row r="2559" spans="1:18" ht="15.75" customHeight="1" x14ac:dyDescent="0.35">
      <c r="A2559" s="1"/>
      <c r="B2559" s="6" t="s">
        <v>14</v>
      </c>
      <c r="C2559" s="6">
        <v>1185732</v>
      </c>
      <c r="D2559" s="7">
        <v>44365</v>
      </c>
      <c r="E2559" s="6" t="s">
        <v>46</v>
      </c>
      <c r="F2559" s="6" t="s">
        <v>94</v>
      </c>
      <c r="G2559" s="6" t="s">
        <v>95</v>
      </c>
      <c r="H2559" s="6" t="s">
        <v>20</v>
      </c>
      <c r="I2559" s="8">
        <v>0.45</v>
      </c>
      <c r="J2559" s="9">
        <v>4500</v>
      </c>
      <c r="K2559" s="10">
        <f t="shared" si="20"/>
        <v>2025</v>
      </c>
      <c r="L2559" s="10">
        <f t="shared" si="21"/>
        <v>810</v>
      </c>
      <c r="M2559" s="11">
        <v>0.4</v>
      </c>
      <c r="O2559" s="16"/>
      <c r="P2559" s="14"/>
      <c r="Q2559" s="12"/>
      <c r="R2559" s="13"/>
    </row>
    <row r="2560" spans="1:18" ht="15.75" customHeight="1" x14ac:dyDescent="0.35">
      <c r="A2560" s="1"/>
      <c r="B2560" s="6" t="s">
        <v>14</v>
      </c>
      <c r="C2560" s="6">
        <v>1185732</v>
      </c>
      <c r="D2560" s="7">
        <v>44365</v>
      </c>
      <c r="E2560" s="6" t="s">
        <v>46</v>
      </c>
      <c r="F2560" s="6" t="s">
        <v>94</v>
      </c>
      <c r="G2560" s="6" t="s">
        <v>95</v>
      </c>
      <c r="H2560" s="6" t="s">
        <v>21</v>
      </c>
      <c r="I2560" s="8">
        <v>0.6</v>
      </c>
      <c r="J2560" s="9">
        <v>4500</v>
      </c>
      <c r="K2560" s="10">
        <f t="shared" si="20"/>
        <v>2700</v>
      </c>
      <c r="L2560" s="10">
        <f t="shared" si="21"/>
        <v>944.99999999999989</v>
      </c>
      <c r="M2560" s="11">
        <v>0.35</v>
      </c>
      <c r="O2560" s="16"/>
      <c r="P2560" s="14"/>
      <c r="Q2560" s="12"/>
      <c r="R2560" s="13"/>
    </row>
    <row r="2561" spans="1:18" ht="15.75" customHeight="1" x14ac:dyDescent="0.35">
      <c r="A2561" s="1"/>
      <c r="B2561" s="6" t="s">
        <v>14</v>
      </c>
      <c r="C2561" s="6">
        <v>1185732</v>
      </c>
      <c r="D2561" s="7">
        <v>44365</v>
      </c>
      <c r="E2561" s="6" t="s">
        <v>46</v>
      </c>
      <c r="F2561" s="6" t="s">
        <v>94</v>
      </c>
      <c r="G2561" s="6" t="s">
        <v>95</v>
      </c>
      <c r="H2561" s="6" t="s">
        <v>22</v>
      </c>
      <c r="I2561" s="8">
        <v>0.65</v>
      </c>
      <c r="J2561" s="9">
        <v>6250</v>
      </c>
      <c r="K2561" s="10">
        <f t="shared" si="20"/>
        <v>4062.5</v>
      </c>
      <c r="L2561" s="10">
        <f t="shared" si="21"/>
        <v>2031.25</v>
      </c>
      <c r="M2561" s="11">
        <v>0.5</v>
      </c>
      <c r="O2561" s="16"/>
      <c r="P2561" s="14"/>
      <c r="Q2561" s="12"/>
      <c r="R2561" s="13"/>
    </row>
    <row r="2562" spans="1:18" ht="15.75" customHeight="1" x14ac:dyDescent="0.35">
      <c r="A2562" s="1"/>
      <c r="B2562" s="6" t="s">
        <v>14</v>
      </c>
      <c r="C2562" s="6">
        <v>1185732</v>
      </c>
      <c r="D2562" s="7">
        <v>44393</v>
      </c>
      <c r="E2562" s="6" t="s">
        <v>46</v>
      </c>
      <c r="F2562" s="6" t="s">
        <v>94</v>
      </c>
      <c r="G2562" s="6" t="s">
        <v>95</v>
      </c>
      <c r="H2562" s="6" t="s">
        <v>17</v>
      </c>
      <c r="I2562" s="8">
        <v>0.6</v>
      </c>
      <c r="J2562" s="9">
        <v>8500</v>
      </c>
      <c r="K2562" s="10">
        <f t="shared" si="20"/>
        <v>5100</v>
      </c>
      <c r="L2562" s="10">
        <f t="shared" si="21"/>
        <v>2040</v>
      </c>
      <c r="M2562" s="11">
        <v>0.4</v>
      </c>
      <c r="O2562" s="16"/>
      <c r="P2562" s="14"/>
      <c r="Q2562" s="12"/>
      <c r="R2562" s="13"/>
    </row>
    <row r="2563" spans="1:18" ht="15.75" customHeight="1" x14ac:dyDescent="0.35">
      <c r="A2563" s="1"/>
      <c r="B2563" s="6" t="s">
        <v>14</v>
      </c>
      <c r="C2563" s="6">
        <v>1185732</v>
      </c>
      <c r="D2563" s="7">
        <v>44393</v>
      </c>
      <c r="E2563" s="6" t="s">
        <v>46</v>
      </c>
      <c r="F2563" s="6" t="s">
        <v>94</v>
      </c>
      <c r="G2563" s="6" t="s">
        <v>95</v>
      </c>
      <c r="H2563" s="6" t="s">
        <v>18</v>
      </c>
      <c r="I2563" s="8">
        <v>0.55000000000000004</v>
      </c>
      <c r="J2563" s="9">
        <v>6000</v>
      </c>
      <c r="K2563" s="10">
        <f t="shared" si="20"/>
        <v>3300.0000000000005</v>
      </c>
      <c r="L2563" s="10">
        <f t="shared" si="21"/>
        <v>1155</v>
      </c>
      <c r="M2563" s="11">
        <v>0.35</v>
      </c>
      <c r="O2563" s="16"/>
      <c r="P2563" s="14"/>
      <c r="Q2563" s="12"/>
      <c r="R2563" s="13"/>
    </row>
    <row r="2564" spans="1:18" ht="15.75" customHeight="1" x14ac:dyDescent="0.35">
      <c r="A2564" s="1"/>
      <c r="B2564" s="6" t="s">
        <v>14</v>
      </c>
      <c r="C2564" s="6">
        <v>1185732</v>
      </c>
      <c r="D2564" s="7">
        <v>44393</v>
      </c>
      <c r="E2564" s="6" t="s">
        <v>46</v>
      </c>
      <c r="F2564" s="6" t="s">
        <v>94</v>
      </c>
      <c r="G2564" s="6" t="s">
        <v>95</v>
      </c>
      <c r="H2564" s="6" t="s">
        <v>19</v>
      </c>
      <c r="I2564" s="8">
        <v>0.5</v>
      </c>
      <c r="J2564" s="9">
        <v>5250</v>
      </c>
      <c r="K2564" s="10">
        <f t="shared" si="20"/>
        <v>2625</v>
      </c>
      <c r="L2564" s="10">
        <f t="shared" si="21"/>
        <v>1050</v>
      </c>
      <c r="M2564" s="11">
        <v>0.4</v>
      </c>
      <c r="O2564" s="16"/>
      <c r="P2564" s="14"/>
      <c r="Q2564" s="12"/>
      <c r="R2564" s="13"/>
    </row>
    <row r="2565" spans="1:18" ht="15.75" customHeight="1" x14ac:dyDescent="0.35">
      <c r="A2565" s="1"/>
      <c r="B2565" s="6" t="s">
        <v>14</v>
      </c>
      <c r="C2565" s="6">
        <v>1185732</v>
      </c>
      <c r="D2565" s="7">
        <v>44393</v>
      </c>
      <c r="E2565" s="6" t="s">
        <v>46</v>
      </c>
      <c r="F2565" s="6" t="s">
        <v>94</v>
      </c>
      <c r="G2565" s="6" t="s">
        <v>95</v>
      </c>
      <c r="H2565" s="6" t="s">
        <v>20</v>
      </c>
      <c r="I2565" s="8">
        <v>0.5</v>
      </c>
      <c r="J2565" s="9">
        <v>4750</v>
      </c>
      <c r="K2565" s="10">
        <f t="shared" si="20"/>
        <v>2375</v>
      </c>
      <c r="L2565" s="10">
        <f t="shared" si="21"/>
        <v>950</v>
      </c>
      <c r="M2565" s="11">
        <v>0.4</v>
      </c>
      <c r="O2565" s="16"/>
      <c r="P2565" s="14"/>
      <c r="Q2565" s="12"/>
      <c r="R2565" s="13"/>
    </row>
    <row r="2566" spans="1:18" ht="15.75" customHeight="1" x14ac:dyDescent="0.35">
      <c r="A2566" s="1"/>
      <c r="B2566" s="6" t="s">
        <v>14</v>
      </c>
      <c r="C2566" s="6">
        <v>1185732</v>
      </c>
      <c r="D2566" s="7">
        <v>44393</v>
      </c>
      <c r="E2566" s="6" t="s">
        <v>46</v>
      </c>
      <c r="F2566" s="6" t="s">
        <v>94</v>
      </c>
      <c r="G2566" s="6" t="s">
        <v>95</v>
      </c>
      <c r="H2566" s="6" t="s">
        <v>21</v>
      </c>
      <c r="I2566" s="8">
        <v>0.6</v>
      </c>
      <c r="J2566" s="9">
        <v>5000</v>
      </c>
      <c r="K2566" s="10">
        <f t="shared" si="20"/>
        <v>3000</v>
      </c>
      <c r="L2566" s="10">
        <f t="shared" si="21"/>
        <v>1050</v>
      </c>
      <c r="M2566" s="11">
        <v>0.35</v>
      </c>
      <c r="O2566" s="16"/>
      <c r="P2566" s="14"/>
      <c r="Q2566" s="12"/>
      <c r="R2566" s="13"/>
    </row>
    <row r="2567" spans="1:18" ht="15.75" customHeight="1" x14ac:dyDescent="0.35">
      <c r="A2567" s="1"/>
      <c r="B2567" s="6" t="s">
        <v>14</v>
      </c>
      <c r="C2567" s="6">
        <v>1185732</v>
      </c>
      <c r="D2567" s="7">
        <v>44393</v>
      </c>
      <c r="E2567" s="6" t="s">
        <v>46</v>
      </c>
      <c r="F2567" s="6" t="s">
        <v>94</v>
      </c>
      <c r="G2567" s="6" t="s">
        <v>95</v>
      </c>
      <c r="H2567" s="6" t="s">
        <v>22</v>
      </c>
      <c r="I2567" s="8">
        <v>0.65</v>
      </c>
      <c r="J2567" s="9">
        <v>6750</v>
      </c>
      <c r="K2567" s="10">
        <f t="shared" si="20"/>
        <v>4387.5</v>
      </c>
      <c r="L2567" s="10">
        <f t="shared" si="21"/>
        <v>2193.75</v>
      </c>
      <c r="M2567" s="11">
        <v>0.5</v>
      </c>
      <c r="O2567" s="16"/>
      <c r="P2567" s="14"/>
      <c r="Q2567" s="12"/>
      <c r="R2567" s="13"/>
    </row>
    <row r="2568" spans="1:18" ht="15.75" customHeight="1" x14ac:dyDescent="0.35">
      <c r="A2568" s="1"/>
      <c r="B2568" s="6" t="s">
        <v>14</v>
      </c>
      <c r="C2568" s="6">
        <v>1185732</v>
      </c>
      <c r="D2568" s="7">
        <v>44425</v>
      </c>
      <c r="E2568" s="6" t="s">
        <v>46</v>
      </c>
      <c r="F2568" s="6" t="s">
        <v>94</v>
      </c>
      <c r="G2568" s="6" t="s">
        <v>95</v>
      </c>
      <c r="H2568" s="6" t="s">
        <v>17</v>
      </c>
      <c r="I2568" s="8">
        <v>0.6</v>
      </c>
      <c r="J2568" s="9">
        <v>8250</v>
      </c>
      <c r="K2568" s="10">
        <f t="shared" si="20"/>
        <v>4950</v>
      </c>
      <c r="L2568" s="10">
        <f t="shared" si="21"/>
        <v>1980</v>
      </c>
      <c r="M2568" s="11">
        <v>0.4</v>
      </c>
      <c r="O2568" s="16"/>
      <c r="P2568" s="14"/>
      <c r="Q2568" s="12"/>
      <c r="R2568" s="13"/>
    </row>
    <row r="2569" spans="1:18" ht="15.75" customHeight="1" x14ac:dyDescent="0.35">
      <c r="A2569" s="1"/>
      <c r="B2569" s="6" t="s">
        <v>14</v>
      </c>
      <c r="C2569" s="6">
        <v>1185732</v>
      </c>
      <c r="D2569" s="7">
        <v>44425</v>
      </c>
      <c r="E2569" s="6" t="s">
        <v>46</v>
      </c>
      <c r="F2569" s="6" t="s">
        <v>94</v>
      </c>
      <c r="G2569" s="6" t="s">
        <v>95</v>
      </c>
      <c r="H2569" s="6" t="s">
        <v>18</v>
      </c>
      <c r="I2569" s="8">
        <v>0.55000000000000004</v>
      </c>
      <c r="J2569" s="9">
        <v>6000</v>
      </c>
      <c r="K2569" s="10">
        <f t="shared" si="20"/>
        <v>3300.0000000000005</v>
      </c>
      <c r="L2569" s="10">
        <f t="shared" si="21"/>
        <v>1155</v>
      </c>
      <c r="M2569" s="11">
        <v>0.35</v>
      </c>
      <c r="O2569" s="16"/>
      <c r="P2569" s="14"/>
      <c r="Q2569" s="12"/>
      <c r="R2569" s="13"/>
    </row>
    <row r="2570" spans="1:18" ht="15.75" customHeight="1" x14ac:dyDescent="0.35">
      <c r="A2570" s="1"/>
      <c r="B2570" s="6" t="s">
        <v>14</v>
      </c>
      <c r="C2570" s="6">
        <v>1185732</v>
      </c>
      <c r="D2570" s="7">
        <v>44425</v>
      </c>
      <c r="E2570" s="6" t="s">
        <v>46</v>
      </c>
      <c r="F2570" s="6" t="s">
        <v>94</v>
      </c>
      <c r="G2570" s="6" t="s">
        <v>95</v>
      </c>
      <c r="H2570" s="6" t="s">
        <v>19</v>
      </c>
      <c r="I2570" s="8">
        <v>0.5</v>
      </c>
      <c r="J2570" s="9">
        <v>5250</v>
      </c>
      <c r="K2570" s="10">
        <f t="shared" si="20"/>
        <v>2625</v>
      </c>
      <c r="L2570" s="10">
        <f t="shared" si="21"/>
        <v>1050</v>
      </c>
      <c r="M2570" s="11">
        <v>0.4</v>
      </c>
      <c r="O2570" s="16"/>
      <c r="P2570" s="14"/>
      <c r="Q2570" s="12"/>
      <c r="R2570" s="13"/>
    </row>
    <row r="2571" spans="1:18" ht="15.75" customHeight="1" x14ac:dyDescent="0.35">
      <c r="A2571" s="1"/>
      <c r="B2571" s="6" t="s">
        <v>14</v>
      </c>
      <c r="C2571" s="6">
        <v>1185732</v>
      </c>
      <c r="D2571" s="7">
        <v>44425</v>
      </c>
      <c r="E2571" s="6" t="s">
        <v>46</v>
      </c>
      <c r="F2571" s="6" t="s">
        <v>94</v>
      </c>
      <c r="G2571" s="6" t="s">
        <v>95</v>
      </c>
      <c r="H2571" s="6" t="s">
        <v>20</v>
      </c>
      <c r="I2571" s="8">
        <v>0.4</v>
      </c>
      <c r="J2571" s="9">
        <v>4750</v>
      </c>
      <c r="K2571" s="10">
        <f t="shared" si="20"/>
        <v>1900</v>
      </c>
      <c r="L2571" s="10">
        <f t="shared" si="21"/>
        <v>760</v>
      </c>
      <c r="M2571" s="11">
        <v>0.4</v>
      </c>
      <c r="O2571" s="16"/>
      <c r="P2571" s="14"/>
      <c r="Q2571" s="12"/>
      <c r="R2571" s="13"/>
    </row>
    <row r="2572" spans="1:18" ht="15.75" customHeight="1" x14ac:dyDescent="0.35">
      <c r="A2572" s="1"/>
      <c r="B2572" s="6" t="s">
        <v>14</v>
      </c>
      <c r="C2572" s="6">
        <v>1185732</v>
      </c>
      <c r="D2572" s="7">
        <v>44425</v>
      </c>
      <c r="E2572" s="6" t="s">
        <v>46</v>
      </c>
      <c r="F2572" s="6" t="s">
        <v>94</v>
      </c>
      <c r="G2572" s="6" t="s">
        <v>95</v>
      </c>
      <c r="H2572" s="6" t="s">
        <v>21</v>
      </c>
      <c r="I2572" s="8">
        <v>0.5</v>
      </c>
      <c r="J2572" s="9">
        <v>4500</v>
      </c>
      <c r="K2572" s="10">
        <f t="shared" si="20"/>
        <v>2250</v>
      </c>
      <c r="L2572" s="10">
        <f t="shared" si="21"/>
        <v>787.5</v>
      </c>
      <c r="M2572" s="11">
        <v>0.35</v>
      </c>
      <c r="O2572" s="16"/>
      <c r="P2572" s="14"/>
      <c r="Q2572" s="12"/>
      <c r="R2572" s="13"/>
    </row>
    <row r="2573" spans="1:18" ht="15.75" customHeight="1" x14ac:dyDescent="0.35">
      <c r="A2573" s="1"/>
      <c r="B2573" s="6" t="s">
        <v>14</v>
      </c>
      <c r="C2573" s="6">
        <v>1185732</v>
      </c>
      <c r="D2573" s="7">
        <v>44425</v>
      </c>
      <c r="E2573" s="6" t="s">
        <v>46</v>
      </c>
      <c r="F2573" s="6" t="s">
        <v>94</v>
      </c>
      <c r="G2573" s="6" t="s">
        <v>95</v>
      </c>
      <c r="H2573" s="6" t="s">
        <v>22</v>
      </c>
      <c r="I2573" s="8">
        <v>0.55000000000000004</v>
      </c>
      <c r="J2573" s="9">
        <v>6250</v>
      </c>
      <c r="K2573" s="10">
        <f t="shared" si="20"/>
        <v>3437.5000000000005</v>
      </c>
      <c r="L2573" s="10">
        <f t="shared" si="21"/>
        <v>1718.7500000000002</v>
      </c>
      <c r="M2573" s="11">
        <v>0.5</v>
      </c>
      <c r="O2573" s="16"/>
      <c r="P2573" s="14"/>
      <c r="Q2573" s="12"/>
      <c r="R2573" s="13"/>
    </row>
    <row r="2574" spans="1:18" ht="15.75" customHeight="1" x14ac:dyDescent="0.35">
      <c r="A2574" s="1"/>
      <c r="B2574" s="6" t="s">
        <v>14</v>
      </c>
      <c r="C2574" s="6">
        <v>1185732</v>
      </c>
      <c r="D2574" s="7">
        <v>44455</v>
      </c>
      <c r="E2574" s="6" t="s">
        <v>46</v>
      </c>
      <c r="F2574" s="6" t="s">
        <v>94</v>
      </c>
      <c r="G2574" s="6" t="s">
        <v>95</v>
      </c>
      <c r="H2574" s="6" t="s">
        <v>17</v>
      </c>
      <c r="I2574" s="8">
        <v>0.5</v>
      </c>
      <c r="J2574" s="9">
        <v>7250</v>
      </c>
      <c r="K2574" s="10">
        <f t="shared" si="20"/>
        <v>3625</v>
      </c>
      <c r="L2574" s="10">
        <f t="shared" si="21"/>
        <v>1450</v>
      </c>
      <c r="M2574" s="11">
        <v>0.4</v>
      </c>
      <c r="O2574" s="16"/>
      <c r="P2574" s="14"/>
      <c r="Q2574" s="12"/>
      <c r="R2574" s="13"/>
    </row>
    <row r="2575" spans="1:18" ht="15.75" customHeight="1" x14ac:dyDescent="0.35">
      <c r="A2575" s="1"/>
      <c r="B2575" s="6" t="s">
        <v>14</v>
      </c>
      <c r="C2575" s="6">
        <v>1185732</v>
      </c>
      <c r="D2575" s="7">
        <v>44455</v>
      </c>
      <c r="E2575" s="6" t="s">
        <v>46</v>
      </c>
      <c r="F2575" s="6" t="s">
        <v>94</v>
      </c>
      <c r="G2575" s="6" t="s">
        <v>95</v>
      </c>
      <c r="H2575" s="6" t="s">
        <v>18</v>
      </c>
      <c r="I2575" s="8">
        <v>0.45000000000000012</v>
      </c>
      <c r="J2575" s="9">
        <v>5250</v>
      </c>
      <c r="K2575" s="10">
        <f t="shared" si="20"/>
        <v>2362.5000000000005</v>
      </c>
      <c r="L2575" s="10">
        <f t="shared" si="21"/>
        <v>826.87500000000011</v>
      </c>
      <c r="M2575" s="11">
        <v>0.35</v>
      </c>
      <c r="O2575" s="16"/>
      <c r="P2575" s="14"/>
      <c r="Q2575" s="12"/>
      <c r="R2575" s="13"/>
    </row>
    <row r="2576" spans="1:18" ht="15.75" customHeight="1" x14ac:dyDescent="0.35">
      <c r="A2576" s="1"/>
      <c r="B2576" s="6" t="s">
        <v>14</v>
      </c>
      <c r="C2576" s="6">
        <v>1185732</v>
      </c>
      <c r="D2576" s="7">
        <v>44455</v>
      </c>
      <c r="E2576" s="6" t="s">
        <v>46</v>
      </c>
      <c r="F2576" s="6" t="s">
        <v>94</v>
      </c>
      <c r="G2576" s="6" t="s">
        <v>95</v>
      </c>
      <c r="H2576" s="6" t="s">
        <v>19</v>
      </c>
      <c r="I2576" s="8">
        <v>0.20000000000000007</v>
      </c>
      <c r="J2576" s="9">
        <v>4250</v>
      </c>
      <c r="K2576" s="10">
        <f t="shared" si="20"/>
        <v>850.00000000000023</v>
      </c>
      <c r="L2576" s="10">
        <f t="shared" si="21"/>
        <v>340.00000000000011</v>
      </c>
      <c r="M2576" s="11">
        <v>0.4</v>
      </c>
      <c r="O2576" s="16"/>
      <c r="P2576" s="14"/>
      <c r="Q2576" s="12"/>
      <c r="R2576" s="13"/>
    </row>
    <row r="2577" spans="1:18" ht="15.75" customHeight="1" x14ac:dyDescent="0.35">
      <c r="A2577" s="1"/>
      <c r="B2577" s="6" t="s">
        <v>14</v>
      </c>
      <c r="C2577" s="6">
        <v>1185732</v>
      </c>
      <c r="D2577" s="7">
        <v>44455</v>
      </c>
      <c r="E2577" s="6" t="s">
        <v>46</v>
      </c>
      <c r="F2577" s="6" t="s">
        <v>94</v>
      </c>
      <c r="G2577" s="6" t="s">
        <v>95</v>
      </c>
      <c r="H2577" s="6" t="s">
        <v>20</v>
      </c>
      <c r="I2577" s="8">
        <v>0.20000000000000007</v>
      </c>
      <c r="J2577" s="9">
        <v>4000</v>
      </c>
      <c r="K2577" s="10">
        <f t="shared" si="20"/>
        <v>800.00000000000023</v>
      </c>
      <c r="L2577" s="10">
        <f t="shared" si="21"/>
        <v>320.00000000000011</v>
      </c>
      <c r="M2577" s="11">
        <v>0.4</v>
      </c>
      <c r="O2577" s="16"/>
      <c r="P2577" s="14"/>
      <c r="Q2577" s="12"/>
      <c r="R2577" s="13"/>
    </row>
    <row r="2578" spans="1:18" ht="15.75" customHeight="1" x14ac:dyDescent="0.35">
      <c r="A2578" s="1"/>
      <c r="B2578" s="6" t="s">
        <v>14</v>
      </c>
      <c r="C2578" s="6">
        <v>1185732</v>
      </c>
      <c r="D2578" s="7">
        <v>44455</v>
      </c>
      <c r="E2578" s="6" t="s">
        <v>46</v>
      </c>
      <c r="F2578" s="6" t="s">
        <v>94</v>
      </c>
      <c r="G2578" s="6" t="s">
        <v>95</v>
      </c>
      <c r="H2578" s="6" t="s">
        <v>21</v>
      </c>
      <c r="I2578" s="8">
        <v>0.30000000000000004</v>
      </c>
      <c r="J2578" s="9">
        <v>4000</v>
      </c>
      <c r="K2578" s="10">
        <f t="shared" si="20"/>
        <v>1200.0000000000002</v>
      </c>
      <c r="L2578" s="10">
        <f t="shared" si="21"/>
        <v>420.00000000000006</v>
      </c>
      <c r="M2578" s="11">
        <v>0.35</v>
      </c>
      <c r="O2578" s="16"/>
      <c r="P2578" s="14"/>
      <c r="Q2578" s="12"/>
      <c r="R2578" s="13"/>
    </row>
    <row r="2579" spans="1:18" ht="15.75" customHeight="1" x14ac:dyDescent="0.35">
      <c r="A2579" s="1"/>
      <c r="B2579" s="6" t="s">
        <v>14</v>
      </c>
      <c r="C2579" s="6">
        <v>1185732</v>
      </c>
      <c r="D2579" s="7">
        <v>44455</v>
      </c>
      <c r="E2579" s="6" t="s">
        <v>46</v>
      </c>
      <c r="F2579" s="6" t="s">
        <v>94</v>
      </c>
      <c r="G2579" s="6" t="s">
        <v>95</v>
      </c>
      <c r="H2579" s="6" t="s">
        <v>22</v>
      </c>
      <c r="I2579" s="8">
        <v>0.35000000000000009</v>
      </c>
      <c r="J2579" s="9">
        <v>5000</v>
      </c>
      <c r="K2579" s="10">
        <f t="shared" si="20"/>
        <v>1750.0000000000005</v>
      </c>
      <c r="L2579" s="10">
        <f t="shared" si="21"/>
        <v>875.00000000000023</v>
      </c>
      <c r="M2579" s="11">
        <v>0.5</v>
      </c>
      <c r="O2579" s="16"/>
      <c r="P2579" s="14"/>
      <c r="Q2579" s="12"/>
      <c r="R2579" s="13"/>
    </row>
    <row r="2580" spans="1:18" ht="15.75" customHeight="1" x14ac:dyDescent="0.35">
      <c r="A2580" s="1"/>
      <c r="B2580" s="6" t="s">
        <v>14</v>
      </c>
      <c r="C2580" s="6">
        <v>1185732</v>
      </c>
      <c r="D2580" s="7">
        <v>44487</v>
      </c>
      <c r="E2580" s="6" t="s">
        <v>46</v>
      </c>
      <c r="F2580" s="6" t="s">
        <v>94</v>
      </c>
      <c r="G2580" s="6" t="s">
        <v>95</v>
      </c>
      <c r="H2580" s="6" t="s">
        <v>17</v>
      </c>
      <c r="I2580" s="8">
        <v>0.35000000000000009</v>
      </c>
      <c r="J2580" s="9">
        <v>6750</v>
      </c>
      <c r="K2580" s="10">
        <f t="shared" si="20"/>
        <v>2362.5000000000005</v>
      </c>
      <c r="L2580" s="10">
        <f t="shared" si="21"/>
        <v>945.00000000000023</v>
      </c>
      <c r="M2580" s="11">
        <v>0.4</v>
      </c>
      <c r="O2580" s="16"/>
      <c r="P2580" s="14"/>
      <c r="Q2580" s="12"/>
      <c r="R2580" s="13"/>
    </row>
    <row r="2581" spans="1:18" ht="15.75" customHeight="1" x14ac:dyDescent="0.35">
      <c r="A2581" s="1"/>
      <c r="B2581" s="6" t="s">
        <v>14</v>
      </c>
      <c r="C2581" s="6">
        <v>1185732</v>
      </c>
      <c r="D2581" s="7">
        <v>44487</v>
      </c>
      <c r="E2581" s="6" t="s">
        <v>46</v>
      </c>
      <c r="F2581" s="6" t="s">
        <v>94</v>
      </c>
      <c r="G2581" s="6" t="s">
        <v>95</v>
      </c>
      <c r="H2581" s="6" t="s">
        <v>18</v>
      </c>
      <c r="I2581" s="8">
        <v>0.25000000000000011</v>
      </c>
      <c r="J2581" s="9">
        <v>5000</v>
      </c>
      <c r="K2581" s="10">
        <f t="shared" si="20"/>
        <v>1250.0000000000005</v>
      </c>
      <c r="L2581" s="10">
        <f t="shared" si="21"/>
        <v>437.50000000000011</v>
      </c>
      <c r="M2581" s="11">
        <v>0.35</v>
      </c>
      <c r="O2581" s="16"/>
      <c r="P2581" s="14"/>
      <c r="Q2581" s="12"/>
      <c r="R2581" s="13"/>
    </row>
    <row r="2582" spans="1:18" ht="15.75" customHeight="1" x14ac:dyDescent="0.35">
      <c r="A2582" s="1"/>
      <c r="B2582" s="6" t="s">
        <v>14</v>
      </c>
      <c r="C2582" s="6">
        <v>1185732</v>
      </c>
      <c r="D2582" s="7">
        <v>44487</v>
      </c>
      <c r="E2582" s="6" t="s">
        <v>46</v>
      </c>
      <c r="F2582" s="6" t="s">
        <v>94</v>
      </c>
      <c r="G2582" s="6" t="s">
        <v>95</v>
      </c>
      <c r="H2582" s="6" t="s">
        <v>19</v>
      </c>
      <c r="I2582" s="8">
        <v>0.25000000000000011</v>
      </c>
      <c r="J2582" s="9">
        <v>3750</v>
      </c>
      <c r="K2582" s="10">
        <f t="shared" si="20"/>
        <v>937.50000000000045</v>
      </c>
      <c r="L2582" s="10">
        <f t="shared" si="21"/>
        <v>375.00000000000023</v>
      </c>
      <c r="M2582" s="11">
        <v>0.4</v>
      </c>
      <c r="O2582" s="16"/>
      <c r="P2582" s="14"/>
      <c r="Q2582" s="12"/>
      <c r="R2582" s="13"/>
    </row>
    <row r="2583" spans="1:18" ht="15.75" customHeight="1" x14ac:dyDescent="0.35">
      <c r="A2583" s="1"/>
      <c r="B2583" s="6" t="s">
        <v>14</v>
      </c>
      <c r="C2583" s="6">
        <v>1185732</v>
      </c>
      <c r="D2583" s="7">
        <v>44487</v>
      </c>
      <c r="E2583" s="6" t="s">
        <v>46</v>
      </c>
      <c r="F2583" s="6" t="s">
        <v>94</v>
      </c>
      <c r="G2583" s="6" t="s">
        <v>95</v>
      </c>
      <c r="H2583" s="6" t="s">
        <v>20</v>
      </c>
      <c r="I2583" s="8">
        <v>0.25000000000000011</v>
      </c>
      <c r="J2583" s="9">
        <v>3500</v>
      </c>
      <c r="K2583" s="10">
        <f t="shared" si="20"/>
        <v>875.00000000000034</v>
      </c>
      <c r="L2583" s="10">
        <f t="shared" si="21"/>
        <v>350.00000000000017</v>
      </c>
      <c r="M2583" s="11">
        <v>0.4</v>
      </c>
      <c r="O2583" s="16"/>
      <c r="P2583" s="14"/>
      <c r="Q2583" s="12"/>
      <c r="R2583" s="13"/>
    </row>
    <row r="2584" spans="1:18" ht="15.75" customHeight="1" x14ac:dyDescent="0.35">
      <c r="A2584" s="1"/>
      <c r="B2584" s="6" t="s">
        <v>14</v>
      </c>
      <c r="C2584" s="6">
        <v>1185732</v>
      </c>
      <c r="D2584" s="7">
        <v>44487</v>
      </c>
      <c r="E2584" s="6" t="s">
        <v>46</v>
      </c>
      <c r="F2584" s="6" t="s">
        <v>94</v>
      </c>
      <c r="G2584" s="6" t="s">
        <v>95</v>
      </c>
      <c r="H2584" s="6" t="s">
        <v>21</v>
      </c>
      <c r="I2584" s="8">
        <v>0.35000000000000009</v>
      </c>
      <c r="J2584" s="9">
        <v>3500</v>
      </c>
      <c r="K2584" s="10">
        <f t="shared" si="20"/>
        <v>1225.0000000000002</v>
      </c>
      <c r="L2584" s="10">
        <f t="shared" si="21"/>
        <v>428.75000000000006</v>
      </c>
      <c r="M2584" s="11">
        <v>0.35</v>
      </c>
      <c r="O2584" s="16"/>
      <c r="P2584" s="14"/>
      <c r="Q2584" s="12"/>
      <c r="R2584" s="13"/>
    </row>
    <row r="2585" spans="1:18" ht="15.75" customHeight="1" x14ac:dyDescent="0.35">
      <c r="A2585" s="1"/>
      <c r="B2585" s="6" t="s">
        <v>14</v>
      </c>
      <c r="C2585" s="6">
        <v>1185732</v>
      </c>
      <c r="D2585" s="7">
        <v>44487</v>
      </c>
      <c r="E2585" s="6" t="s">
        <v>46</v>
      </c>
      <c r="F2585" s="6" t="s">
        <v>94</v>
      </c>
      <c r="G2585" s="6" t="s">
        <v>95</v>
      </c>
      <c r="H2585" s="6" t="s">
        <v>22</v>
      </c>
      <c r="I2585" s="8">
        <v>0.35000000000000003</v>
      </c>
      <c r="J2585" s="9">
        <v>4750</v>
      </c>
      <c r="K2585" s="10">
        <f t="shared" si="20"/>
        <v>1662.5000000000002</v>
      </c>
      <c r="L2585" s="10">
        <f t="shared" si="21"/>
        <v>831.25000000000011</v>
      </c>
      <c r="M2585" s="11">
        <v>0.5</v>
      </c>
      <c r="O2585" s="16"/>
      <c r="P2585" s="14"/>
      <c r="Q2585" s="12"/>
      <c r="R2585" s="13"/>
    </row>
    <row r="2586" spans="1:18" ht="15.75" customHeight="1" x14ac:dyDescent="0.35">
      <c r="A2586" s="1"/>
      <c r="B2586" s="6" t="s">
        <v>14</v>
      </c>
      <c r="C2586" s="6">
        <v>1185732</v>
      </c>
      <c r="D2586" s="7">
        <v>44517</v>
      </c>
      <c r="E2586" s="6" t="s">
        <v>46</v>
      </c>
      <c r="F2586" s="6" t="s">
        <v>94</v>
      </c>
      <c r="G2586" s="6" t="s">
        <v>95</v>
      </c>
      <c r="H2586" s="6" t="s">
        <v>17</v>
      </c>
      <c r="I2586" s="8">
        <v>0.3000000000000001</v>
      </c>
      <c r="J2586" s="9">
        <v>6250</v>
      </c>
      <c r="K2586" s="10">
        <f t="shared" si="20"/>
        <v>1875.0000000000007</v>
      </c>
      <c r="L2586" s="10">
        <f t="shared" si="21"/>
        <v>750.00000000000034</v>
      </c>
      <c r="M2586" s="11">
        <v>0.4</v>
      </c>
      <c r="O2586" s="16"/>
      <c r="P2586" s="14"/>
      <c r="Q2586" s="12"/>
      <c r="R2586" s="13"/>
    </row>
    <row r="2587" spans="1:18" ht="15.75" customHeight="1" x14ac:dyDescent="0.35">
      <c r="A2587" s="1"/>
      <c r="B2587" s="6" t="s">
        <v>14</v>
      </c>
      <c r="C2587" s="6">
        <v>1185732</v>
      </c>
      <c r="D2587" s="7">
        <v>44517</v>
      </c>
      <c r="E2587" s="6" t="s">
        <v>46</v>
      </c>
      <c r="F2587" s="6" t="s">
        <v>94</v>
      </c>
      <c r="G2587" s="6" t="s">
        <v>95</v>
      </c>
      <c r="H2587" s="6" t="s">
        <v>18</v>
      </c>
      <c r="I2587" s="8">
        <v>0.20000000000000012</v>
      </c>
      <c r="J2587" s="9">
        <v>4500</v>
      </c>
      <c r="K2587" s="10">
        <f t="shared" si="20"/>
        <v>900.00000000000057</v>
      </c>
      <c r="L2587" s="10">
        <f t="shared" si="21"/>
        <v>315.00000000000017</v>
      </c>
      <c r="M2587" s="11">
        <v>0.35</v>
      </c>
      <c r="O2587" s="16"/>
      <c r="P2587" s="14"/>
      <c r="Q2587" s="12"/>
      <c r="R2587" s="13"/>
    </row>
    <row r="2588" spans="1:18" ht="15.75" customHeight="1" x14ac:dyDescent="0.35">
      <c r="A2588" s="1"/>
      <c r="B2588" s="6" t="s">
        <v>14</v>
      </c>
      <c r="C2588" s="6">
        <v>1185732</v>
      </c>
      <c r="D2588" s="7">
        <v>44517</v>
      </c>
      <c r="E2588" s="6" t="s">
        <v>46</v>
      </c>
      <c r="F2588" s="6" t="s">
        <v>94</v>
      </c>
      <c r="G2588" s="6" t="s">
        <v>95</v>
      </c>
      <c r="H2588" s="6" t="s">
        <v>19</v>
      </c>
      <c r="I2588" s="8">
        <v>0.30000000000000016</v>
      </c>
      <c r="J2588" s="9">
        <v>3950</v>
      </c>
      <c r="K2588" s="10">
        <f t="shared" si="20"/>
        <v>1185.0000000000007</v>
      </c>
      <c r="L2588" s="10">
        <f t="shared" si="21"/>
        <v>474.00000000000028</v>
      </c>
      <c r="M2588" s="11">
        <v>0.4</v>
      </c>
      <c r="O2588" s="16"/>
      <c r="P2588" s="14"/>
      <c r="Q2588" s="12"/>
      <c r="R2588" s="13"/>
    </row>
    <row r="2589" spans="1:18" ht="15.75" customHeight="1" x14ac:dyDescent="0.35">
      <c r="A2589" s="1"/>
      <c r="B2589" s="6" t="s">
        <v>14</v>
      </c>
      <c r="C2589" s="6">
        <v>1185732</v>
      </c>
      <c r="D2589" s="7">
        <v>44517</v>
      </c>
      <c r="E2589" s="6" t="s">
        <v>46</v>
      </c>
      <c r="F2589" s="6" t="s">
        <v>94</v>
      </c>
      <c r="G2589" s="6" t="s">
        <v>95</v>
      </c>
      <c r="H2589" s="6" t="s">
        <v>20</v>
      </c>
      <c r="I2589" s="8">
        <v>0.6000000000000002</v>
      </c>
      <c r="J2589" s="9">
        <v>4500</v>
      </c>
      <c r="K2589" s="10">
        <f t="shared" si="20"/>
        <v>2700.0000000000009</v>
      </c>
      <c r="L2589" s="10">
        <f t="shared" si="21"/>
        <v>1080.0000000000005</v>
      </c>
      <c r="M2589" s="11">
        <v>0.4</v>
      </c>
      <c r="O2589" s="16"/>
      <c r="P2589" s="14"/>
      <c r="Q2589" s="12"/>
      <c r="R2589" s="13"/>
    </row>
    <row r="2590" spans="1:18" ht="15.75" customHeight="1" x14ac:dyDescent="0.35">
      <c r="A2590" s="1"/>
      <c r="B2590" s="6" t="s">
        <v>14</v>
      </c>
      <c r="C2590" s="6">
        <v>1185732</v>
      </c>
      <c r="D2590" s="7">
        <v>44517</v>
      </c>
      <c r="E2590" s="6" t="s">
        <v>46</v>
      </c>
      <c r="F2590" s="6" t="s">
        <v>94</v>
      </c>
      <c r="G2590" s="6" t="s">
        <v>95</v>
      </c>
      <c r="H2590" s="6" t="s">
        <v>21</v>
      </c>
      <c r="I2590" s="8">
        <v>0.75000000000000011</v>
      </c>
      <c r="J2590" s="9">
        <v>4250</v>
      </c>
      <c r="K2590" s="10">
        <f t="shared" si="20"/>
        <v>3187.5000000000005</v>
      </c>
      <c r="L2590" s="10">
        <f t="shared" si="21"/>
        <v>1115.625</v>
      </c>
      <c r="M2590" s="11">
        <v>0.35</v>
      </c>
      <c r="O2590" s="16"/>
      <c r="P2590" s="14"/>
      <c r="Q2590" s="12"/>
      <c r="R2590" s="13"/>
    </row>
    <row r="2591" spans="1:18" ht="15.75" customHeight="1" x14ac:dyDescent="0.35">
      <c r="A2591" s="1"/>
      <c r="B2591" s="6" t="s">
        <v>14</v>
      </c>
      <c r="C2591" s="6">
        <v>1185732</v>
      </c>
      <c r="D2591" s="7">
        <v>44517</v>
      </c>
      <c r="E2591" s="6" t="s">
        <v>46</v>
      </c>
      <c r="F2591" s="6" t="s">
        <v>94</v>
      </c>
      <c r="G2591" s="6" t="s">
        <v>95</v>
      </c>
      <c r="H2591" s="6" t="s">
        <v>22</v>
      </c>
      <c r="I2591" s="8">
        <v>0.75</v>
      </c>
      <c r="J2591" s="9">
        <v>5250</v>
      </c>
      <c r="K2591" s="10">
        <f t="shared" si="20"/>
        <v>3937.5</v>
      </c>
      <c r="L2591" s="10">
        <f t="shared" si="21"/>
        <v>1968.75</v>
      </c>
      <c r="M2591" s="11">
        <v>0.5</v>
      </c>
      <c r="O2591" s="16"/>
      <c r="P2591" s="14"/>
      <c r="Q2591" s="12"/>
      <c r="R2591" s="13"/>
    </row>
    <row r="2592" spans="1:18" ht="15.75" customHeight="1" x14ac:dyDescent="0.35">
      <c r="A2592" s="1"/>
      <c r="B2592" s="6" t="s">
        <v>14</v>
      </c>
      <c r="C2592" s="6">
        <v>1185732</v>
      </c>
      <c r="D2592" s="7">
        <v>44546</v>
      </c>
      <c r="E2592" s="6" t="s">
        <v>46</v>
      </c>
      <c r="F2592" s="6" t="s">
        <v>94</v>
      </c>
      <c r="G2592" s="6" t="s">
        <v>95</v>
      </c>
      <c r="H2592" s="6" t="s">
        <v>17</v>
      </c>
      <c r="I2592" s="8">
        <v>0.70000000000000007</v>
      </c>
      <c r="J2592" s="9">
        <v>7750</v>
      </c>
      <c r="K2592" s="10">
        <f t="shared" si="20"/>
        <v>5425.0000000000009</v>
      </c>
      <c r="L2592" s="10">
        <f t="shared" si="21"/>
        <v>2170.0000000000005</v>
      </c>
      <c r="M2592" s="11">
        <v>0.4</v>
      </c>
      <c r="O2592" s="16"/>
      <c r="P2592" s="14"/>
      <c r="Q2592" s="12"/>
      <c r="R2592" s="13"/>
    </row>
    <row r="2593" spans="1:18" ht="15.75" customHeight="1" x14ac:dyDescent="0.35">
      <c r="A2593" s="1"/>
      <c r="B2593" s="6" t="s">
        <v>14</v>
      </c>
      <c r="C2593" s="6">
        <v>1185732</v>
      </c>
      <c r="D2593" s="7">
        <v>44546</v>
      </c>
      <c r="E2593" s="6" t="s">
        <v>46</v>
      </c>
      <c r="F2593" s="6" t="s">
        <v>94</v>
      </c>
      <c r="G2593" s="6" t="s">
        <v>95</v>
      </c>
      <c r="H2593" s="6" t="s">
        <v>18</v>
      </c>
      <c r="I2593" s="8">
        <v>0.60000000000000009</v>
      </c>
      <c r="J2593" s="9">
        <v>5750</v>
      </c>
      <c r="K2593" s="10">
        <f t="shared" si="20"/>
        <v>3450.0000000000005</v>
      </c>
      <c r="L2593" s="10">
        <f t="shared" si="21"/>
        <v>1207.5</v>
      </c>
      <c r="M2593" s="11">
        <v>0.35</v>
      </c>
      <c r="O2593" s="16"/>
      <c r="P2593" s="14"/>
      <c r="Q2593" s="12"/>
      <c r="R2593" s="13"/>
    </row>
    <row r="2594" spans="1:18" ht="15.75" customHeight="1" x14ac:dyDescent="0.35">
      <c r="A2594" s="1"/>
      <c r="B2594" s="6" t="s">
        <v>14</v>
      </c>
      <c r="C2594" s="6">
        <v>1185732</v>
      </c>
      <c r="D2594" s="7">
        <v>44546</v>
      </c>
      <c r="E2594" s="6" t="s">
        <v>46</v>
      </c>
      <c r="F2594" s="6" t="s">
        <v>94</v>
      </c>
      <c r="G2594" s="6" t="s">
        <v>95</v>
      </c>
      <c r="H2594" s="6" t="s">
        <v>19</v>
      </c>
      <c r="I2594" s="8">
        <v>0.60000000000000009</v>
      </c>
      <c r="J2594" s="9">
        <v>5250</v>
      </c>
      <c r="K2594" s="10">
        <f t="shared" si="20"/>
        <v>3150.0000000000005</v>
      </c>
      <c r="L2594" s="10">
        <f t="shared" si="21"/>
        <v>1260.0000000000002</v>
      </c>
      <c r="M2594" s="11">
        <v>0.4</v>
      </c>
      <c r="O2594" s="16"/>
      <c r="P2594" s="14"/>
      <c r="Q2594" s="12"/>
      <c r="R2594" s="13"/>
    </row>
    <row r="2595" spans="1:18" ht="15.75" customHeight="1" x14ac:dyDescent="0.35">
      <c r="A2595" s="1"/>
      <c r="B2595" s="6" t="s">
        <v>14</v>
      </c>
      <c r="C2595" s="6">
        <v>1185732</v>
      </c>
      <c r="D2595" s="7">
        <v>44546</v>
      </c>
      <c r="E2595" s="6" t="s">
        <v>46</v>
      </c>
      <c r="F2595" s="6" t="s">
        <v>94</v>
      </c>
      <c r="G2595" s="6" t="s">
        <v>95</v>
      </c>
      <c r="H2595" s="6" t="s">
        <v>20</v>
      </c>
      <c r="I2595" s="8">
        <v>0.60000000000000009</v>
      </c>
      <c r="J2595" s="9">
        <v>4750</v>
      </c>
      <c r="K2595" s="10">
        <f t="shared" si="20"/>
        <v>2850.0000000000005</v>
      </c>
      <c r="L2595" s="10">
        <f t="shared" si="21"/>
        <v>1140.0000000000002</v>
      </c>
      <c r="M2595" s="11">
        <v>0.4</v>
      </c>
      <c r="O2595" s="16"/>
      <c r="P2595" s="14"/>
      <c r="Q2595" s="12"/>
      <c r="R2595" s="13"/>
    </row>
    <row r="2596" spans="1:18" ht="15.75" customHeight="1" x14ac:dyDescent="0.35">
      <c r="A2596" s="1"/>
      <c r="B2596" s="6" t="s">
        <v>14</v>
      </c>
      <c r="C2596" s="6">
        <v>1185732</v>
      </c>
      <c r="D2596" s="7">
        <v>44546</v>
      </c>
      <c r="E2596" s="6" t="s">
        <v>46</v>
      </c>
      <c r="F2596" s="6" t="s">
        <v>94</v>
      </c>
      <c r="G2596" s="6" t="s">
        <v>95</v>
      </c>
      <c r="H2596" s="6" t="s">
        <v>21</v>
      </c>
      <c r="I2596" s="8">
        <v>0.70000000000000007</v>
      </c>
      <c r="J2596" s="9">
        <v>4750</v>
      </c>
      <c r="K2596" s="10">
        <f t="shared" si="20"/>
        <v>3325.0000000000005</v>
      </c>
      <c r="L2596" s="10">
        <f t="shared" si="21"/>
        <v>1163.75</v>
      </c>
      <c r="M2596" s="11">
        <v>0.35</v>
      </c>
      <c r="O2596" s="16"/>
      <c r="P2596" s="14"/>
      <c r="Q2596" s="12"/>
      <c r="R2596" s="13"/>
    </row>
    <row r="2597" spans="1:18" ht="15.75" customHeight="1" x14ac:dyDescent="0.35">
      <c r="A2597" s="1"/>
      <c r="B2597" s="6" t="s">
        <v>14</v>
      </c>
      <c r="C2597" s="6">
        <v>1185732</v>
      </c>
      <c r="D2597" s="7">
        <v>44546</v>
      </c>
      <c r="E2597" s="6" t="s">
        <v>46</v>
      </c>
      <c r="F2597" s="6" t="s">
        <v>94</v>
      </c>
      <c r="G2597" s="6" t="s">
        <v>95</v>
      </c>
      <c r="H2597" s="6" t="s">
        <v>22</v>
      </c>
      <c r="I2597" s="8">
        <v>0.75</v>
      </c>
      <c r="J2597" s="9">
        <v>5750</v>
      </c>
      <c r="K2597" s="10">
        <f t="shared" si="20"/>
        <v>4312.5</v>
      </c>
      <c r="L2597" s="10">
        <f t="shared" si="21"/>
        <v>2156.25</v>
      </c>
      <c r="M2597" s="11">
        <v>0.5</v>
      </c>
      <c r="O2597" s="16"/>
      <c r="P2597" s="14"/>
      <c r="Q2597" s="12"/>
      <c r="R2597" s="13"/>
    </row>
    <row r="2598" spans="1:18" ht="15.75" customHeight="1" x14ac:dyDescent="0.35">
      <c r="A2598" s="1" t="s">
        <v>39</v>
      </c>
      <c r="B2598" s="6" t="s">
        <v>23</v>
      </c>
      <c r="C2598" s="6">
        <v>1197831</v>
      </c>
      <c r="D2598" s="7">
        <v>44219</v>
      </c>
      <c r="E2598" s="6" t="s">
        <v>24</v>
      </c>
      <c r="F2598" s="6" t="s">
        <v>96</v>
      </c>
      <c r="G2598" s="6" t="s">
        <v>97</v>
      </c>
      <c r="H2598" s="6" t="s">
        <v>17</v>
      </c>
      <c r="I2598" s="8">
        <v>0.25000000000000006</v>
      </c>
      <c r="J2598" s="9">
        <v>6500</v>
      </c>
      <c r="K2598" s="10">
        <f t="shared" si="20"/>
        <v>1625.0000000000005</v>
      </c>
      <c r="L2598" s="10">
        <f t="shared" si="21"/>
        <v>650.00000000000023</v>
      </c>
      <c r="M2598" s="11">
        <v>0.4</v>
      </c>
      <c r="O2598" s="16"/>
      <c r="P2598" s="14"/>
      <c r="Q2598" s="12"/>
      <c r="R2598" s="13"/>
    </row>
    <row r="2599" spans="1:18" ht="15.75" customHeight="1" x14ac:dyDescent="0.35">
      <c r="A2599" s="1"/>
      <c r="B2599" s="6" t="s">
        <v>23</v>
      </c>
      <c r="C2599" s="6">
        <v>1197831</v>
      </c>
      <c r="D2599" s="7">
        <v>44219</v>
      </c>
      <c r="E2599" s="6" t="s">
        <v>24</v>
      </c>
      <c r="F2599" s="6" t="s">
        <v>96</v>
      </c>
      <c r="G2599" s="6" t="s">
        <v>97</v>
      </c>
      <c r="H2599" s="6" t="s">
        <v>18</v>
      </c>
      <c r="I2599" s="8">
        <v>0.25000000000000006</v>
      </c>
      <c r="J2599" s="9">
        <v>4500</v>
      </c>
      <c r="K2599" s="10">
        <f t="shared" si="20"/>
        <v>1125.0000000000002</v>
      </c>
      <c r="L2599" s="10">
        <f t="shared" si="21"/>
        <v>393.75000000000006</v>
      </c>
      <c r="M2599" s="11">
        <v>0.35</v>
      </c>
      <c r="O2599" s="16"/>
      <c r="P2599" s="14"/>
      <c r="Q2599" s="12"/>
      <c r="R2599" s="13"/>
    </row>
    <row r="2600" spans="1:18" ht="15.75" customHeight="1" x14ac:dyDescent="0.35">
      <c r="A2600" s="1"/>
      <c r="B2600" s="6" t="s">
        <v>23</v>
      </c>
      <c r="C2600" s="6">
        <v>1197831</v>
      </c>
      <c r="D2600" s="7">
        <v>44219</v>
      </c>
      <c r="E2600" s="6" t="s">
        <v>24</v>
      </c>
      <c r="F2600" s="6" t="s">
        <v>96</v>
      </c>
      <c r="G2600" s="6" t="s">
        <v>97</v>
      </c>
      <c r="H2600" s="6" t="s">
        <v>19</v>
      </c>
      <c r="I2600" s="8">
        <v>0.15000000000000008</v>
      </c>
      <c r="J2600" s="9">
        <v>4500</v>
      </c>
      <c r="K2600" s="10">
        <f t="shared" si="20"/>
        <v>675.00000000000034</v>
      </c>
      <c r="L2600" s="10">
        <f t="shared" si="21"/>
        <v>270.00000000000017</v>
      </c>
      <c r="M2600" s="11">
        <v>0.4</v>
      </c>
      <c r="O2600" s="16"/>
      <c r="P2600" s="14"/>
      <c r="Q2600" s="12"/>
      <c r="R2600" s="13"/>
    </row>
    <row r="2601" spans="1:18" ht="15.75" customHeight="1" x14ac:dyDescent="0.35">
      <c r="A2601" s="1"/>
      <c r="B2601" s="6" t="s">
        <v>23</v>
      </c>
      <c r="C2601" s="6">
        <v>1197831</v>
      </c>
      <c r="D2601" s="7">
        <v>44219</v>
      </c>
      <c r="E2601" s="6" t="s">
        <v>24</v>
      </c>
      <c r="F2601" s="6" t="s">
        <v>96</v>
      </c>
      <c r="G2601" s="6" t="s">
        <v>97</v>
      </c>
      <c r="H2601" s="6" t="s">
        <v>20</v>
      </c>
      <c r="I2601" s="8">
        <v>0.2</v>
      </c>
      <c r="J2601" s="9">
        <v>3000</v>
      </c>
      <c r="K2601" s="10">
        <f t="shared" si="20"/>
        <v>600</v>
      </c>
      <c r="L2601" s="10">
        <f t="shared" si="21"/>
        <v>240</v>
      </c>
      <c r="M2601" s="11">
        <v>0.4</v>
      </c>
      <c r="O2601" s="16"/>
      <c r="P2601" s="14"/>
      <c r="Q2601" s="12"/>
      <c r="R2601" s="13"/>
    </row>
    <row r="2602" spans="1:18" ht="15.75" customHeight="1" x14ac:dyDescent="0.35">
      <c r="A2602" s="1"/>
      <c r="B2602" s="6" t="s">
        <v>23</v>
      </c>
      <c r="C2602" s="6">
        <v>1197831</v>
      </c>
      <c r="D2602" s="7">
        <v>44219</v>
      </c>
      <c r="E2602" s="6" t="s">
        <v>24</v>
      </c>
      <c r="F2602" s="6" t="s">
        <v>96</v>
      </c>
      <c r="G2602" s="6" t="s">
        <v>97</v>
      </c>
      <c r="H2602" s="6" t="s">
        <v>21</v>
      </c>
      <c r="I2602" s="8">
        <v>0.35000000000000003</v>
      </c>
      <c r="J2602" s="9">
        <v>3500</v>
      </c>
      <c r="K2602" s="10">
        <f t="shared" si="20"/>
        <v>1225.0000000000002</v>
      </c>
      <c r="L2602" s="10">
        <f t="shared" si="21"/>
        <v>428.75000000000006</v>
      </c>
      <c r="M2602" s="11">
        <v>0.35</v>
      </c>
      <c r="O2602" s="16"/>
      <c r="P2602" s="14"/>
      <c r="Q2602" s="12"/>
      <c r="R2602" s="13"/>
    </row>
    <row r="2603" spans="1:18" ht="15.75" customHeight="1" x14ac:dyDescent="0.35">
      <c r="A2603" s="1"/>
      <c r="B2603" s="6" t="s">
        <v>23</v>
      </c>
      <c r="C2603" s="6">
        <v>1197831</v>
      </c>
      <c r="D2603" s="7">
        <v>44219</v>
      </c>
      <c r="E2603" s="6" t="s">
        <v>24</v>
      </c>
      <c r="F2603" s="6" t="s">
        <v>96</v>
      </c>
      <c r="G2603" s="6" t="s">
        <v>97</v>
      </c>
      <c r="H2603" s="6" t="s">
        <v>22</v>
      </c>
      <c r="I2603" s="8">
        <v>0.25000000000000006</v>
      </c>
      <c r="J2603" s="9">
        <v>4500</v>
      </c>
      <c r="K2603" s="10">
        <f t="shared" si="20"/>
        <v>1125.0000000000002</v>
      </c>
      <c r="L2603" s="10">
        <f t="shared" si="21"/>
        <v>450.00000000000011</v>
      </c>
      <c r="M2603" s="11">
        <v>0.4</v>
      </c>
      <c r="O2603" s="16"/>
      <c r="P2603" s="14"/>
      <c r="Q2603" s="12"/>
      <c r="R2603" s="13"/>
    </row>
    <row r="2604" spans="1:18" ht="15.75" customHeight="1" x14ac:dyDescent="0.35">
      <c r="A2604" s="1"/>
      <c r="B2604" s="6" t="s">
        <v>23</v>
      </c>
      <c r="C2604" s="6">
        <v>1197831</v>
      </c>
      <c r="D2604" s="7">
        <v>44248</v>
      </c>
      <c r="E2604" s="6" t="s">
        <v>24</v>
      </c>
      <c r="F2604" s="6" t="s">
        <v>96</v>
      </c>
      <c r="G2604" s="6" t="s">
        <v>97</v>
      </c>
      <c r="H2604" s="6" t="s">
        <v>17</v>
      </c>
      <c r="I2604" s="8">
        <v>0.25000000000000006</v>
      </c>
      <c r="J2604" s="9">
        <v>7000</v>
      </c>
      <c r="K2604" s="10">
        <f t="shared" si="20"/>
        <v>1750.0000000000005</v>
      </c>
      <c r="L2604" s="10">
        <f t="shared" si="21"/>
        <v>700.00000000000023</v>
      </c>
      <c r="M2604" s="11">
        <v>0.4</v>
      </c>
      <c r="O2604" s="16"/>
      <c r="P2604" s="14"/>
      <c r="Q2604" s="12"/>
      <c r="R2604" s="13"/>
    </row>
    <row r="2605" spans="1:18" ht="15.75" customHeight="1" x14ac:dyDescent="0.35">
      <c r="A2605" s="1"/>
      <c r="B2605" s="6" t="s">
        <v>23</v>
      </c>
      <c r="C2605" s="6">
        <v>1197831</v>
      </c>
      <c r="D2605" s="7">
        <v>44248</v>
      </c>
      <c r="E2605" s="6" t="s">
        <v>24</v>
      </c>
      <c r="F2605" s="6" t="s">
        <v>96</v>
      </c>
      <c r="G2605" s="6" t="s">
        <v>97</v>
      </c>
      <c r="H2605" s="6" t="s">
        <v>18</v>
      </c>
      <c r="I2605" s="8">
        <v>0.25000000000000006</v>
      </c>
      <c r="J2605" s="9">
        <v>3500</v>
      </c>
      <c r="K2605" s="10">
        <f t="shared" si="20"/>
        <v>875.00000000000023</v>
      </c>
      <c r="L2605" s="10">
        <f t="shared" si="21"/>
        <v>306.25000000000006</v>
      </c>
      <c r="M2605" s="11">
        <v>0.35</v>
      </c>
      <c r="O2605" s="16"/>
      <c r="P2605" s="14"/>
      <c r="Q2605" s="12"/>
      <c r="R2605" s="13"/>
    </row>
    <row r="2606" spans="1:18" ht="15.75" customHeight="1" x14ac:dyDescent="0.35">
      <c r="A2606" s="1"/>
      <c r="B2606" s="6" t="s">
        <v>23</v>
      </c>
      <c r="C2606" s="6">
        <v>1197831</v>
      </c>
      <c r="D2606" s="7">
        <v>44248</v>
      </c>
      <c r="E2606" s="6" t="s">
        <v>24</v>
      </c>
      <c r="F2606" s="6" t="s">
        <v>96</v>
      </c>
      <c r="G2606" s="6" t="s">
        <v>97</v>
      </c>
      <c r="H2606" s="6" t="s">
        <v>19</v>
      </c>
      <c r="I2606" s="8">
        <v>0.15000000000000008</v>
      </c>
      <c r="J2606" s="9">
        <v>4000</v>
      </c>
      <c r="K2606" s="10">
        <f t="shared" si="20"/>
        <v>600.00000000000034</v>
      </c>
      <c r="L2606" s="10">
        <f t="shared" si="21"/>
        <v>240.00000000000014</v>
      </c>
      <c r="M2606" s="11">
        <v>0.4</v>
      </c>
      <c r="O2606" s="16"/>
      <c r="P2606" s="14"/>
      <c r="Q2606" s="12"/>
      <c r="R2606" s="13"/>
    </row>
    <row r="2607" spans="1:18" ht="15.75" customHeight="1" x14ac:dyDescent="0.35">
      <c r="A2607" s="1"/>
      <c r="B2607" s="6" t="s">
        <v>23</v>
      </c>
      <c r="C2607" s="6">
        <v>1197831</v>
      </c>
      <c r="D2607" s="7">
        <v>44248</v>
      </c>
      <c r="E2607" s="6" t="s">
        <v>24</v>
      </c>
      <c r="F2607" s="6" t="s">
        <v>96</v>
      </c>
      <c r="G2607" s="6" t="s">
        <v>97</v>
      </c>
      <c r="H2607" s="6" t="s">
        <v>20</v>
      </c>
      <c r="I2607" s="8">
        <v>0.2</v>
      </c>
      <c r="J2607" s="9">
        <v>2500</v>
      </c>
      <c r="K2607" s="10">
        <f t="shared" si="20"/>
        <v>500</v>
      </c>
      <c r="L2607" s="10">
        <f t="shared" si="21"/>
        <v>200</v>
      </c>
      <c r="M2607" s="11">
        <v>0.4</v>
      </c>
      <c r="O2607" s="16"/>
      <c r="P2607" s="14"/>
      <c r="Q2607" s="12"/>
      <c r="R2607" s="13"/>
    </row>
    <row r="2608" spans="1:18" ht="15.75" customHeight="1" x14ac:dyDescent="0.35">
      <c r="A2608" s="1"/>
      <c r="B2608" s="6" t="s">
        <v>23</v>
      </c>
      <c r="C2608" s="6">
        <v>1197831</v>
      </c>
      <c r="D2608" s="7">
        <v>44248</v>
      </c>
      <c r="E2608" s="6" t="s">
        <v>24</v>
      </c>
      <c r="F2608" s="6" t="s">
        <v>96</v>
      </c>
      <c r="G2608" s="6" t="s">
        <v>97</v>
      </c>
      <c r="H2608" s="6" t="s">
        <v>21</v>
      </c>
      <c r="I2608" s="8">
        <v>0.35000000000000003</v>
      </c>
      <c r="J2608" s="9">
        <v>3250</v>
      </c>
      <c r="K2608" s="10">
        <f t="shared" si="20"/>
        <v>1137.5</v>
      </c>
      <c r="L2608" s="10">
        <f t="shared" si="21"/>
        <v>398.125</v>
      </c>
      <c r="M2608" s="11">
        <v>0.35</v>
      </c>
      <c r="O2608" s="16"/>
      <c r="P2608" s="14"/>
      <c r="Q2608" s="12"/>
      <c r="R2608" s="13"/>
    </row>
    <row r="2609" spans="1:18" ht="15.75" customHeight="1" x14ac:dyDescent="0.35">
      <c r="A2609" s="1"/>
      <c r="B2609" s="6" t="s">
        <v>23</v>
      </c>
      <c r="C2609" s="6">
        <v>1197831</v>
      </c>
      <c r="D2609" s="7">
        <v>44248</v>
      </c>
      <c r="E2609" s="6" t="s">
        <v>24</v>
      </c>
      <c r="F2609" s="6" t="s">
        <v>96</v>
      </c>
      <c r="G2609" s="6" t="s">
        <v>97</v>
      </c>
      <c r="H2609" s="6" t="s">
        <v>22</v>
      </c>
      <c r="I2609" s="8">
        <v>0.2</v>
      </c>
      <c r="J2609" s="9">
        <v>4250</v>
      </c>
      <c r="K2609" s="10">
        <f t="shared" si="20"/>
        <v>850</v>
      </c>
      <c r="L2609" s="10">
        <f t="shared" si="21"/>
        <v>340</v>
      </c>
      <c r="M2609" s="11">
        <v>0.4</v>
      </c>
      <c r="O2609" s="16"/>
      <c r="P2609" s="14"/>
      <c r="Q2609" s="12"/>
      <c r="R2609" s="13"/>
    </row>
    <row r="2610" spans="1:18" ht="15.75" customHeight="1" x14ac:dyDescent="0.35">
      <c r="A2610" s="1"/>
      <c r="B2610" s="6" t="s">
        <v>23</v>
      </c>
      <c r="C2610" s="6">
        <v>1197831</v>
      </c>
      <c r="D2610" s="7">
        <v>44274</v>
      </c>
      <c r="E2610" s="6" t="s">
        <v>24</v>
      </c>
      <c r="F2610" s="6" t="s">
        <v>96</v>
      </c>
      <c r="G2610" s="6" t="s">
        <v>97</v>
      </c>
      <c r="H2610" s="6" t="s">
        <v>17</v>
      </c>
      <c r="I2610" s="8">
        <v>0.2</v>
      </c>
      <c r="J2610" s="9">
        <v>6450</v>
      </c>
      <c r="K2610" s="10">
        <f t="shared" si="20"/>
        <v>1290</v>
      </c>
      <c r="L2610" s="10">
        <f t="shared" si="21"/>
        <v>516</v>
      </c>
      <c r="M2610" s="11">
        <v>0.4</v>
      </c>
      <c r="O2610" s="16"/>
      <c r="P2610" s="14"/>
      <c r="Q2610" s="12"/>
      <c r="R2610" s="13"/>
    </row>
    <row r="2611" spans="1:18" ht="15.75" customHeight="1" x14ac:dyDescent="0.35">
      <c r="A2611" s="1"/>
      <c r="B2611" s="6" t="s">
        <v>23</v>
      </c>
      <c r="C2611" s="6">
        <v>1197831</v>
      </c>
      <c r="D2611" s="7">
        <v>44274</v>
      </c>
      <c r="E2611" s="6" t="s">
        <v>24</v>
      </c>
      <c r="F2611" s="6" t="s">
        <v>96</v>
      </c>
      <c r="G2611" s="6" t="s">
        <v>97</v>
      </c>
      <c r="H2611" s="6" t="s">
        <v>18</v>
      </c>
      <c r="I2611" s="8">
        <v>0.2</v>
      </c>
      <c r="J2611" s="9">
        <v>3250</v>
      </c>
      <c r="K2611" s="10">
        <f t="shared" si="20"/>
        <v>650</v>
      </c>
      <c r="L2611" s="10">
        <f t="shared" si="21"/>
        <v>227.49999999999997</v>
      </c>
      <c r="M2611" s="11">
        <v>0.35</v>
      </c>
      <c r="O2611" s="16"/>
      <c r="P2611" s="14"/>
      <c r="Q2611" s="12"/>
      <c r="R2611" s="13"/>
    </row>
    <row r="2612" spans="1:18" ht="15.75" customHeight="1" x14ac:dyDescent="0.35">
      <c r="A2612" s="1"/>
      <c r="B2612" s="6" t="s">
        <v>23</v>
      </c>
      <c r="C2612" s="6">
        <v>1197831</v>
      </c>
      <c r="D2612" s="7">
        <v>44274</v>
      </c>
      <c r="E2612" s="6" t="s">
        <v>24</v>
      </c>
      <c r="F2612" s="6" t="s">
        <v>96</v>
      </c>
      <c r="G2612" s="6" t="s">
        <v>97</v>
      </c>
      <c r="H2612" s="6" t="s">
        <v>19</v>
      </c>
      <c r="I2612" s="8">
        <v>0.10000000000000002</v>
      </c>
      <c r="J2612" s="9">
        <v>3500</v>
      </c>
      <c r="K2612" s="10">
        <f t="shared" si="20"/>
        <v>350.00000000000006</v>
      </c>
      <c r="L2612" s="10">
        <f t="shared" si="21"/>
        <v>140.00000000000003</v>
      </c>
      <c r="M2612" s="11">
        <v>0.4</v>
      </c>
      <c r="O2612" s="16"/>
      <c r="P2612" s="14"/>
      <c r="Q2612" s="12"/>
      <c r="R2612" s="13"/>
    </row>
    <row r="2613" spans="1:18" ht="15.75" customHeight="1" x14ac:dyDescent="0.35">
      <c r="A2613" s="1"/>
      <c r="B2613" s="6" t="s">
        <v>23</v>
      </c>
      <c r="C2613" s="6">
        <v>1197831</v>
      </c>
      <c r="D2613" s="7">
        <v>44274</v>
      </c>
      <c r="E2613" s="6" t="s">
        <v>24</v>
      </c>
      <c r="F2613" s="6" t="s">
        <v>96</v>
      </c>
      <c r="G2613" s="6" t="s">
        <v>97</v>
      </c>
      <c r="H2613" s="6" t="s">
        <v>20</v>
      </c>
      <c r="I2613" s="8">
        <v>0.19999999999999996</v>
      </c>
      <c r="J2613" s="9">
        <v>2000</v>
      </c>
      <c r="K2613" s="10">
        <f t="shared" si="20"/>
        <v>399.99999999999989</v>
      </c>
      <c r="L2613" s="10">
        <f t="shared" si="21"/>
        <v>159.99999999999997</v>
      </c>
      <c r="M2613" s="11">
        <v>0.4</v>
      </c>
      <c r="O2613" s="16"/>
      <c r="P2613" s="14"/>
      <c r="Q2613" s="12"/>
      <c r="R2613" s="13"/>
    </row>
    <row r="2614" spans="1:18" ht="15.75" customHeight="1" x14ac:dyDescent="0.35">
      <c r="A2614" s="1"/>
      <c r="B2614" s="6" t="s">
        <v>23</v>
      </c>
      <c r="C2614" s="6">
        <v>1197831</v>
      </c>
      <c r="D2614" s="7">
        <v>44274</v>
      </c>
      <c r="E2614" s="6" t="s">
        <v>24</v>
      </c>
      <c r="F2614" s="6" t="s">
        <v>96</v>
      </c>
      <c r="G2614" s="6" t="s">
        <v>97</v>
      </c>
      <c r="H2614" s="6" t="s">
        <v>21</v>
      </c>
      <c r="I2614" s="8">
        <v>0.35000000000000009</v>
      </c>
      <c r="J2614" s="9">
        <v>2500</v>
      </c>
      <c r="K2614" s="10">
        <f t="shared" si="20"/>
        <v>875.00000000000023</v>
      </c>
      <c r="L2614" s="10">
        <f t="shared" si="21"/>
        <v>306.25000000000006</v>
      </c>
      <c r="M2614" s="11">
        <v>0.35</v>
      </c>
      <c r="O2614" s="16"/>
      <c r="P2614" s="14"/>
      <c r="Q2614" s="12"/>
      <c r="R2614" s="13"/>
    </row>
    <row r="2615" spans="1:18" ht="15.75" customHeight="1" x14ac:dyDescent="0.35">
      <c r="A2615" s="1"/>
      <c r="B2615" s="6" t="s">
        <v>23</v>
      </c>
      <c r="C2615" s="6">
        <v>1197831</v>
      </c>
      <c r="D2615" s="7">
        <v>44274</v>
      </c>
      <c r="E2615" s="6" t="s">
        <v>24</v>
      </c>
      <c r="F2615" s="6" t="s">
        <v>96</v>
      </c>
      <c r="G2615" s="6" t="s">
        <v>97</v>
      </c>
      <c r="H2615" s="6" t="s">
        <v>22</v>
      </c>
      <c r="I2615" s="8">
        <v>0.25</v>
      </c>
      <c r="J2615" s="9">
        <v>3500</v>
      </c>
      <c r="K2615" s="10">
        <f t="shared" si="20"/>
        <v>875</v>
      </c>
      <c r="L2615" s="10">
        <f t="shared" si="21"/>
        <v>350</v>
      </c>
      <c r="M2615" s="11">
        <v>0.4</v>
      </c>
      <c r="O2615" s="16"/>
      <c r="P2615" s="14"/>
      <c r="Q2615" s="12"/>
      <c r="R2615" s="13"/>
    </row>
    <row r="2616" spans="1:18" ht="15.75" customHeight="1" x14ac:dyDescent="0.35">
      <c r="A2616" s="1"/>
      <c r="B2616" s="6" t="s">
        <v>23</v>
      </c>
      <c r="C2616" s="6">
        <v>1197831</v>
      </c>
      <c r="D2616" s="7">
        <v>44306</v>
      </c>
      <c r="E2616" s="6" t="s">
        <v>24</v>
      </c>
      <c r="F2616" s="6" t="s">
        <v>96</v>
      </c>
      <c r="G2616" s="6" t="s">
        <v>97</v>
      </c>
      <c r="H2616" s="6" t="s">
        <v>17</v>
      </c>
      <c r="I2616" s="8">
        <v>0.25</v>
      </c>
      <c r="J2616" s="9">
        <v>6000</v>
      </c>
      <c r="K2616" s="10">
        <f t="shared" si="20"/>
        <v>1500</v>
      </c>
      <c r="L2616" s="10">
        <f t="shared" si="21"/>
        <v>600</v>
      </c>
      <c r="M2616" s="11">
        <v>0.4</v>
      </c>
      <c r="O2616" s="16"/>
      <c r="P2616" s="14"/>
      <c r="Q2616" s="12"/>
      <c r="R2616" s="13"/>
    </row>
    <row r="2617" spans="1:18" ht="15.75" customHeight="1" x14ac:dyDescent="0.35">
      <c r="A2617" s="1"/>
      <c r="B2617" s="6" t="s">
        <v>23</v>
      </c>
      <c r="C2617" s="6">
        <v>1197831</v>
      </c>
      <c r="D2617" s="7">
        <v>44306</v>
      </c>
      <c r="E2617" s="6" t="s">
        <v>24</v>
      </c>
      <c r="F2617" s="6" t="s">
        <v>96</v>
      </c>
      <c r="G2617" s="6" t="s">
        <v>97</v>
      </c>
      <c r="H2617" s="6" t="s">
        <v>18</v>
      </c>
      <c r="I2617" s="8">
        <v>0.25</v>
      </c>
      <c r="J2617" s="9">
        <v>3000</v>
      </c>
      <c r="K2617" s="10">
        <f t="shared" si="20"/>
        <v>750</v>
      </c>
      <c r="L2617" s="10">
        <f t="shared" si="21"/>
        <v>262.5</v>
      </c>
      <c r="M2617" s="11">
        <v>0.35</v>
      </c>
      <c r="O2617" s="16"/>
      <c r="P2617" s="14"/>
      <c r="Q2617" s="12"/>
      <c r="R2617" s="13"/>
    </row>
    <row r="2618" spans="1:18" ht="15.75" customHeight="1" x14ac:dyDescent="0.35">
      <c r="A2618" s="1"/>
      <c r="B2618" s="6" t="s">
        <v>23</v>
      </c>
      <c r="C2618" s="6">
        <v>1197831</v>
      </c>
      <c r="D2618" s="7">
        <v>44306</v>
      </c>
      <c r="E2618" s="6" t="s">
        <v>24</v>
      </c>
      <c r="F2618" s="6" t="s">
        <v>96</v>
      </c>
      <c r="G2618" s="6" t="s">
        <v>97</v>
      </c>
      <c r="H2618" s="6" t="s">
        <v>19</v>
      </c>
      <c r="I2618" s="8">
        <v>0.15000000000000002</v>
      </c>
      <c r="J2618" s="9">
        <v>3000</v>
      </c>
      <c r="K2618" s="10">
        <f t="shared" si="20"/>
        <v>450.00000000000006</v>
      </c>
      <c r="L2618" s="10">
        <f t="shared" si="21"/>
        <v>180.00000000000003</v>
      </c>
      <c r="M2618" s="11">
        <v>0.4</v>
      </c>
      <c r="O2618" s="16"/>
      <c r="P2618" s="14"/>
      <c r="Q2618" s="12"/>
      <c r="R2618" s="13"/>
    </row>
    <row r="2619" spans="1:18" ht="15.75" customHeight="1" x14ac:dyDescent="0.35">
      <c r="A2619" s="1"/>
      <c r="B2619" s="6" t="s">
        <v>23</v>
      </c>
      <c r="C2619" s="6">
        <v>1197831</v>
      </c>
      <c r="D2619" s="7">
        <v>44306</v>
      </c>
      <c r="E2619" s="6" t="s">
        <v>24</v>
      </c>
      <c r="F2619" s="6" t="s">
        <v>96</v>
      </c>
      <c r="G2619" s="6" t="s">
        <v>97</v>
      </c>
      <c r="H2619" s="6" t="s">
        <v>20</v>
      </c>
      <c r="I2619" s="8">
        <v>0.19999999999999996</v>
      </c>
      <c r="J2619" s="9">
        <v>2250</v>
      </c>
      <c r="K2619" s="10">
        <f t="shared" si="20"/>
        <v>449.99999999999989</v>
      </c>
      <c r="L2619" s="10">
        <f t="shared" si="21"/>
        <v>179.99999999999997</v>
      </c>
      <c r="M2619" s="11">
        <v>0.4</v>
      </c>
      <c r="O2619" s="16"/>
      <c r="P2619" s="14"/>
      <c r="Q2619" s="12"/>
      <c r="R2619" s="13"/>
    </row>
    <row r="2620" spans="1:18" ht="15.75" customHeight="1" x14ac:dyDescent="0.35">
      <c r="A2620" s="1"/>
      <c r="B2620" s="6" t="s">
        <v>23</v>
      </c>
      <c r="C2620" s="6">
        <v>1197831</v>
      </c>
      <c r="D2620" s="7">
        <v>44306</v>
      </c>
      <c r="E2620" s="6" t="s">
        <v>24</v>
      </c>
      <c r="F2620" s="6" t="s">
        <v>96</v>
      </c>
      <c r="G2620" s="6" t="s">
        <v>97</v>
      </c>
      <c r="H2620" s="6" t="s">
        <v>21</v>
      </c>
      <c r="I2620" s="8">
        <v>0.4</v>
      </c>
      <c r="J2620" s="9">
        <v>2500</v>
      </c>
      <c r="K2620" s="10">
        <f t="shared" si="20"/>
        <v>1000</v>
      </c>
      <c r="L2620" s="10">
        <f t="shared" si="21"/>
        <v>350</v>
      </c>
      <c r="M2620" s="11">
        <v>0.35</v>
      </c>
      <c r="O2620" s="16"/>
      <c r="P2620" s="14"/>
      <c r="Q2620" s="12"/>
      <c r="R2620" s="13"/>
    </row>
    <row r="2621" spans="1:18" ht="15.75" customHeight="1" x14ac:dyDescent="0.35">
      <c r="A2621" s="1"/>
      <c r="B2621" s="6" t="s">
        <v>23</v>
      </c>
      <c r="C2621" s="6">
        <v>1197831</v>
      </c>
      <c r="D2621" s="7">
        <v>44306</v>
      </c>
      <c r="E2621" s="6" t="s">
        <v>24</v>
      </c>
      <c r="F2621" s="6" t="s">
        <v>96</v>
      </c>
      <c r="G2621" s="6" t="s">
        <v>97</v>
      </c>
      <c r="H2621" s="6" t="s">
        <v>22</v>
      </c>
      <c r="I2621" s="8">
        <v>0.30000000000000004</v>
      </c>
      <c r="J2621" s="9">
        <v>4000</v>
      </c>
      <c r="K2621" s="10">
        <f t="shared" si="20"/>
        <v>1200.0000000000002</v>
      </c>
      <c r="L2621" s="10">
        <f t="shared" si="21"/>
        <v>480.00000000000011</v>
      </c>
      <c r="M2621" s="11">
        <v>0.4</v>
      </c>
      <c r="O2621" s="16"/>
      <c r="P2621" s="14"/>
      <c r="Q2621" s="12"/>
      <c r="R2621" s="13"/>
    </row>
    <row r="2622" spans="1:18" ht="15.75" customHeight="1" x14ac:dyDescent="0.35">
      <c r="A2622" s="1"/>
      <c r="B2622" s="6" t="s">
        <v>23</v>
      </c>
      <c r="C2622" s="6">
        <v>1197831</v>
      </c>
      <c r="D2622" s="7">
        <v>44335</v>
      </c>
      <c r="E2622" s="6" t="s">
        <v>24</v>
      </c>
      <c r="F2622" s="6" t="s">
        <v>96</v>
      </c>
      <c r="G2622" s="6" t="s">
        <v>97</v>
      </c>
      <c r="H2622" s="6" t="s">
        <v>17</v>
      </c>
      <c r="I2622" s="8">
        <v>0.4</v>
      </c>
      <c r="J2622" s="9">
        <v>6700</v>
      </c>
      <c r="K2622" s="10">
        <f t="shared" si="20"/>
        <v>2680</v>
      </c>
      <c r="L2622" s="10">
        <f t="shared" si="21"/>
        <v>1072</v>
      </c>
      <c r="M2622" s="11">
        <v>0.4</v>
      </c>
      <c r="O2622" s="16"/>
      <c r="P2622" s="14"/>
      <c r="Q2622" s="12"/>
      <c r="R2622" s="13"/>
    </row>
    <row r="2623" spans="1:18" ht="15.75" customHeight="1" x14ac:dyDescent="0.35">
      <c r="A2623" s="1"/>
      <c r="B2623" s="6" t="s">
        <v>23</v>
      </c>
      <c r="C2623" s="6">
        <v>1197831</v>
      </c>
      <c r="D2623" s="7">
        <v>44335</v>
      </c>
      <c r="E2623" s="6" t="s">
        <v>24</v>
      </c>
      <c r="F2623" s="6" t="s">
        <v>96</v>
      </c>
      <c r="G2623" s="6" t="s">
        <v>97</v>
      </c>
      <c r="H2623" s="6" t="s">
        <v>18</v>
      </c>
      <c r="I2623" s="8">
        <v>0.4</v>
      </c>
      <c r="J2623" s="9">
        <v>3750</v>
      </c>
      <c r="K2623" s="10">
        <f t="shared" si="20"/>
        <v>1500</v>
      </c>
      <c r="L2623" s="10">
        <f t="shared" si="21"/>
        <v>525</v>
      </c>
      <c r="M2623" s="11">
        <v>0.35</v>
      </c>
      <c r="O2623" s="16"/>
      <c r="P2623" s="14"/>
      <c r="Q2623" s="12"/>
      <c r="R2623" s="13"/>
    </row>
    <row r="2624" spans="1:18" ht="15.75" customHeight="1" x14ac:dyDescent="0.35">
      <c r="A2624" s="1"/>
      <c r="B2624" s="6" t="s">
        <v>23</v>
      </c>
      <c r="C2624" s="6">
        <v>1197831</v>
      </c>
      <c r="D2624" s="7">
        <v>44335</v>
      </c>
      <c r="E2624" s="6" t="s">
        <v>24</v>
      </c>
      <c r="F2624" s="6" t="s">
        <v>96</v>
      </c>
      <c r="G2624" s="6" t="s">
        <v>97</v>
      </c>
      <c r="H2624" s="6" t="s">
        <v>19</v>
      </c>
      <c r="I2624" s="8">
        <v>0.35000000000000003</v>
      </c>
      <c r="J2624" s="9">
        <v>3500</v>
      </c>
      <c r="K2624" s="10">
        <f t="shared" si="20"/>
        <v>1225.0000000000002</v>
      </c>
      <c r="L2624" s="10">
        <f t="shared" si="21"/>
        <v>490.00000000000011</v>
      </c>
      <c r="M2624" s="11">
        <v>0.4</v>
      </c>
      <c r="O2624" s="16"/>
      <c r="P2624" s="14"/>
      <c r="Q2624" s="12"/>
      <c r="R2624" s="13"/>
    </row>
    <row r="2625" spans="1:18" ht="15.75" customHeight="1" x14ac:dyDescent="0.35">
      <c r="A2625" s="1"/>
      <c r="B2625" s="6" t="s">
        <v>23</v>
      </c>
      <c r="C2625" s="6">
        <v>1197831</v>
      </c>
      <c r="D2625" s="7">
        <v>44335</v>
      </c>
      <c r="E2625" s="6" t="s">
        <v>24</v>
      </c>
      <c r="F2625" s="6" t="s">
        <v>96</v>
      </c>
      <c r="G2625" s="6" t="s">
        <v>97</v>
      </c>
      <c r="H2625" s="6" t="s">
        <v>20</v>
      </c>
      <c r="I2625" s="8">
        <v>0.35000000000000003</v>
      </c>
      <c r="J2625" s="9">
        <v>3000</v>
      </c>
      <c r="K2625" s="10">
        <f t="shared" si="20"/>
        <v>1050</v>
      </c>
      <c r="L2625" s="10">
        <f t="shared" si="21"/>
        <v>420</v>
      </c>
      <c r="M2625" s="11">
        <v>0.4</v>
      </c>
      <c r="O2625" s="16"/>
      <c r="P2625" s="14"/>
      <c r="Q2625" s="12"/>
      <c r="R2625" s="13"/>
    </row>
    <row r="2626" spans="1:18" ht="15.75" customHeight="1" x14ac:dyDescent="0.35">
      <c r="A2626" s="1"/>
      <c r="B2626" s="6" t="s">
        <v>23</v>
      </c>
      <c r="C2626" s="6">
        <v>1197831</v>
      </c>
      <c r="D2626" s="7">
        <v>44335</v>
      </c>
      <c r="E2626" s="6" t="s">
        <v>24</v>
      </c>
      <c r="F2626" s="6" t="s">
        <v>96</v>
      </c>
      <c r="G2626" s="6" t="s">
        <v>97</v>
      </c>
      <c r="H2626" s="6" t="s">
        <v>21</v>
      </c>
      <c r="I2626" s="8">
        <v>0.44999999999999996</v>
      </c>
      <c r="J2626" s="9">
        <v>3250</v>
      </c>
      <c r="K2626" s="10">
        <f t="shared" si="20"/>
        <v>1462.4999999999998</v>
      </c>
      <c r="L2626" s="10">
        <f t="shared" si="21"/>
        <v>511.87499999999989</v>
      </c>
      <c r="M2626" s="11">
        <v>0.35</v>
      </c>
      <c r="O2626" s="16"/>
      <c r="P2626" s="14"/>
      <c r="Q2626" s="12"/>
      <c r="R2626" s="13"/>
    </row>
    <row r="2627" spans="1:18" ht="15.75" customHeight="1" x14ac:dyDescent="0.35">
      <c r="A2627" s="1"/>
      <c r="B2627" s="6" t="s">
        <v>23</v>
      </c>
      <c r="C2627" s="6">
        <v>1197831</v>
      </c>
      <c r="D2627" s="7">
        <v>44335</v>
      </c>
      <c r="E2627" s="6" t="s">
        <v>24</v>
      </c>
      <c r="F2627" s="6" t="s">
        <v>96</v>
      </c>
      <c r="G2627" s="6" t="s">
        <v>97</v>
      </c>
      <c r="H2627" s="6" t="s">
        <v>22</v>
      </c>
      <c r="I2627" s="8">
        <v>0.44999999999999996</v>
      </c>
      <c r="J2627" s="9">
        <v>4250</v>
      </c>
      <c r="K2627" s="10">
        <f t="shared" si="20"/>
        <v>1912.4999999999998</v>
      </c>
      <c r="L2627" s="10">
        <f t="shared" si="21"/>
        <v>765</v>
      </c>
      <c r="M2627" s="11">
        <v>0.4</v>
      </c>
      <c r="O2627" s="16"/>
      <c r="P2627" s="14"/>
      <c r="Q2627" s="12"/>
      <c r="R2627" s="13"/>
    </row>
    <row r="2628" spans="1:18" ht="15.75" customHeight="1" x14ac:dyDescent="0.35">
      <c r="A2628" s="1"/>
      <c r="B2628" s="6" t="s">
        <v>23</v>
      </c>
      <c r="C2628" s="6">
        <v>1197831</v>
      </c>
      <c r="D2628" s="7">
        <v>44368</v>
      </c>
      <c r="E2628" s="6" t="s">
        <v>24</v>
      </c>
      <c r="F2628" s="6" t="s">
        <v>96</v>
      </c>
      <c r="G2628" s="6" t="s">
        <v>97</v>
      </c>
      <c r="H2628" s="6" t="s">
        <v>17</v>
      </c>
      <c r="I2628" s="8">
        <v>0.39999999999999997</v>
      </c>
      <c r="J2628" s="9">
        <v>6750</v>
      </c>
      <c r="K2628" s="10">
        <f t="shared" si="20"/>
        <v>2700</v>
      </c>
      <c r="L2628" s="10">
        <f t="shared" si="21"/>
        <v>1080</v>
      </c>
      <c r="M2628" s="11">
        <v>0.4</v>
      </c>
      <c r="O2628" s="16"/>
      <c r="P2628" s="14"/>
      <c r="Q2628" s="12"/>
      <c r="R2628" s="13"/>
    </row>
    <row r="2629" spans="1:18" ht="15.75" customHeight="1" x14ac:dyDescent="0.35">
      <c r="A2629" s="1"/>
      <c r="B2629" s="6" t="s">
        <v>23</v>
      </c>
      <c r="C2629" s="6">
        <v>1197831</v>
      </c>
      <c r="D2629" s="7">
        <v>44368</v>
      </c>
      <c r="E2629" s="6" t="s">
        <v>24</v>
      </c>
      <c r="F2629" s="6" t="s">
        <v>96</v>
      </c>
      <c r="G2629" s="6" t="s">
        <v>97</v>
      </c>
      <c r="H2629" s="6" t="s">
        <v>18</v>
      </c>
      <c r="I2629" s="8">
        <v>0.35000000000000003</v>
      </c>
      <c r="J2629" s="9">
        <v>4250</v>
      </c>
      <c r="K2629" s="10">
        <f t="shared" si="20"/>
        <v>1487.5000000000002</v>
      </c>
      <c r="L2629" s="10">
        <f t="shared" si="21"/>
        <v>520.625</v>
      </c>
      <c r="M2629" s="11">
        <v>0.35</v>
      </c>
      <c r="O2629" s="16"/>
      <c r="P2629" s="14"/>
      <c r="Q2629" s="12"/>
      <c r="R2629" s="13"/>
    </row>
    <row r="2630" spans="1:18" ht="15.75" customHeight="1" x14ac:dyDescent="0.35">
      <c r="A2630" s="1"/>
      <c r="B2630" s="6" t="s">
        <v>23</v>
      </c>
      <c r="C2630" s="6">
        <v>1197831</v>
      </c>
      <c r="D2630" s="7">
        <v>44368</v>
      </c>
      <c r="E2630" s="6" t="s">
        <v>24</v>
      </c>
      <c r="F2630" s="6" t="s">
        <v>96</v>
      </c>
      <c r="G2630" s="6" t="s">
        <v>97</v>
      </c>
      <c r="H2630" s="6" t="s">
        <v>19</v>
      </c>
      <c r="I2630" s="8">
        <v>0.4</v>
      </c>
      <c r="J2630" s="9">
        <v>4000</v>
      </c>
      <c r="K2630" s="10">
        <f t="shared" si="20"/>
        <v>1600</v>
      </c>
      <c r="L2630" s="10">
        <f t="shared" si="21"/>
        <v>640</v>
      </c>
      <c r="M2630" s="11">
        <v>0.4</v>
      </c>
      <c r="O2630" s="16"/>
      <c r="P2630" s="14"/>
      <c r="Q2630" s="12"/>
      <c r="R2630" s="13"/>
    </row>
    <row r="2631" spans="1:18" ht="15.75" customHeight="1" x14ac:dyDescent="0.35">
      <c r="A2631" s="1"/>
      <c r="B2631" s="6" t="s">
        <v>23</v>
      </c>
      <c r="C2631" s="6">
        <v>1197831</v>
      </c>
      <c r="D2631" s="7">
        <v>44368</v>
      </c>
      <c r="E2631" s="6" t="s">
        <v>24</v>
      </c>
      <c r="F2631" s="6" t="s">
        <v>96</v>
      </c>
      <c r="G2631" s="6" t="s">
        <v>97</v>
      </c>
      <c r="H2631" s="6" t="s">
        <v>20</v>
      </c>
      <c r="I2631" s="8">
        <v>0.4</v>
      </c>
      <c r="J2631" s="9">
        <v>3750</v>
      </c>
      <c r="K2631" s="10">
        <f t="shared" si="20"/>
        <v>1500</v>
      </c>
      <c r="L2631" s="10">
        <f t="shared" si="21"/>
        <v>600</v>
      </c>
      <c r="M2631" s="11">
        <v>0.4</v>
      </c>
      <c r="O2631" s="16"/>
      <c r="P2631" s="14"/>
      <c r="Q2631" s="12"/>
      <c r="R2631" s="13"/>
    </row>
    <row r="2632" spans="1:18" ht="15.75" customHeight="1" x14ac:dyDescent="0.35">
      <c r="A2632" s="1"/>
      <c r="B2632" s="6" t="s">
        <v>23</v>
      </c>
      <c r="C2632" s="6">
        <v>1197831</v>
      </c>
      <c r="D2632" s="7">
        <v>44368</v>
      </c>
      <c r="E2632" s="6" t="s">
        <v>24</v>
      </c>
      <c r="F2632" s="6" t="s">
        <v>96</v>
      </c>
      <c r="G2632" s="6" t="s">
        <v>97</v>
      </c>
      <c r="H2632" s="6" t="s">
        <v>21</v>
      </c>
      <c r="I2632" s="8">
        <v>0.54999999999999993</v>
      </c>
      <c r="J2632" s="9">
        <v>3750</v>
      </c>
      <c r="K2632" s="10">
        <f t="shared" si="20"/>
        <v>2062.4999999999995</v>
      </c>
      <c r="L2632" s="10">
        <f t="shared" si="21"/>
        <v>721.87499999999977</v>
      </c>
      <c r="M2632" s="11">
        <v>0.35</v>
      </c>
      <c r="O2632" s="16"/>
      <c r="P2632" s="14"/>
      <c r="Q2632" s="12"/>
      <c r="R2632" s="13"/>
    </row>
    <row r="2633" spans="1:18" ht="15.75" customHeight="1" x14ac:dyDescent="0.35">
      <c r="A2633" s="1"/>
      <c r="B2633" s="6" t="s">
        <v>23</v>
      </c>
      <c r="C2633" s="6">
        <v>1197831</v>
      </c>
      <c r="D2633" s="7">
        <v>44368</v>
      </c>
      <c r="E2633" s="6" t="s">
        <v>24</v>
      </c>
      <c r="F2633" s="6" t="s">
        <v>96</v>
      </c>
      <c r="G2633" s="6" t="s">
        <v>97</v>
      </c>
      <c r="H2633" s="6" t="s">
        <v>22</v>
      </c>
      <c r="I2633" s="8">
        <v>0.6</v>
      </c>
      <c r="J2633" s="9">
        <v>5500</v>
      </c>
      <c r="K2633" s="10">
        <f t="shared" si="20"/>
        <v>3300</v>
      </c>
      <c r="L2633" s="10">
        <f t="shared" si="21"/>
        <v>1320</v>
      </c>
      <c r="M2633" s="11">
        <v>0.4</v>
      </c>
      <c r="O2633" s="16"/>
      <c r="P2633" s="14"/>
      <c r="Q2633" s="12"/>
      <c r="R2633" s="13"/>
    </row>
    <row r="2634" spans="1:18" ht="15.75" customHeight="1" x14ac:dyDescent="0.35">
      <c r="A2634" s="1"/>
      <c r="B2634" s="6" t="s">
        <v>23</v>
      </c>
      <c r="C2634" s="6">
        <v>1197831</v>
      </c>
      <c r="D2634" s="7">
        <v>44396</v>
      </c>
      <c r="E2634" s="6" t="s">
        <v>24</v>
      </c>
      <c r="F2634" s="6" t="s">
        <v>96</v>
      </c>
      <c r="G2634" s="6" t="s">
        <v>97</v>
      </c>
      <c r="H2634" s="6" t="s">
        <v>17</v>
      </c>
      <c r="I2634" s="8">
        <v>0.54999999999999993</v>
      </c>
      <c r="J2634" s="9">
        <v>7750</v>
      </c>
      <c r="K2634" s="10">
        <f t="shared" si="20"/>
        <v>4262.4999999999991</v>
      </c>
      <c r="L2634" s="10">
        <f t="shared" si="21"/>
        <v>1704.9999999999998</v>
      </c>
      <c r="M2634" s="11">
        <v>0.4</v>
      </c>
      <c r="O2634" s="16"/>
      <c r="P2634" s="14"/>
      <c r="Q2634" s="12"/>
      <c r="R2634" s="13"/>
    </row>
    <row r="2635" spans="1:18" ht="15.75" customHeight="1" x14ac:dyDescent="0.35">
      <c r="A2635" s="1"/>
      <c r="B2635" s="6" t="s">
        <v>23</v>
      </c>
      <c r="C2635" s="6">
        <v>1197831</v>
      </c>
      <c r="D2635" s="7">
        <v>44396</v>
      </c>
      <c r="E2635" s="6" t="s">
        <v>24</v>
      </c>
      <c r="F2635" s="6" t="s">
        <v>96</v>
      </c>
      <c r="G2635" s="6" t="s">
        <v>97</v>
      </c>
      <c r="H2635" s="6" t="s">
        <v>18</v>
      </c>
      <c r="I2635" s="8">
        <v>0.5</v>
      </c>
      <c r="J2635" s="9">
        <v>5250</v>
      </c>
      <c r="K2635" s="10">
        <f t="shared" si="20"/>
        <v>2625</v>
      </c>
      <c r="L2635" s="10">
        <f t="shared" si="21"/>
        <v>918.74999999999989</v>
      </c>
      <c r="M2635" s="11">
        <v>0.35</v>
      </c>
      <c r="O2635" s="16"/>
      <c r="P2635" s="14"/>
      <c r="Q2635" s="12"/>
      <c r="R2635" s="13"/>
    </row>
    <row r="2636" spans="1:18" ht="15.75" customHeight="1" x14ac:dyDescent="0.35">
      <c r="A2636" s="1"/>
      <c r="B2636" s="6" t="s">
        <v>23</v>
      </c>
      <c r="C2636" s="6">
        <v>1197831</v>
      </c>
      <c r="D2636" s="7">
        <v>44396</v>
      </c>
      <c r="E2636" s="6" t="s">
        <v>24</v>
      </c>
      <c r="F2636" s="6" t="s">
        <v>96</v>
      </c>
      <c r="G2636" s="6" t="s">
        <v>97</v>
      </c>
      <c r="H2636" s="6" t="s">
        <v>19</v>
      </c>
      <c r="I2636" s="8">
        <v>0.45</v>
      </c>
      <c r="J2636" s="9">
        <v>4500</v>
      </c>
      <c r="K2636" s="10">
        <f t="shared" si="20"/>
        <v>2025</v>
      </c>
      <c r="L2636" s="10">
        <f t="shared" si="21"/>
        <v>810</v>
      </c>
      <c r="M2636" s="11">
        <v>0.4</v>
      </c>
      <c r="O2636" s="16"/>
      <c r="P2636" s="14"/>
      <c r="Q2636" s="12"/>
      <c r="R2636" s="13"/>
    </row>
    <row r="2637" spans="1:18" ht="15.75" customHeight="1" x14ac:dyDescent="0.35">
      <c r="A2637" s="1"/>
      <c r="B2637" s="6" t="s">
        <v>23</v>
      </c>
      <c r="C2637" s="6">
        <v>1197831</v>
      </c>
      <c r="D2637" s="7">
        <v>44396</v>
      </c>
      <c r="E2637" s="6" t="s">
        <v>24</v>
      </c>
      <c r="F2637" s="6" t="s">
        <v>96</v>
      </c>
      <c r="G2637" s="6" t="s">
        <v>97</v>
      </c>
      <c r="H2637" s="6" t="s">
        <v>20</v>
      </c>
      <c r="I2637" s="8">
        <v>0.45</v>
      </c>
      <c r="J2637" s="9">
        <v>4000</v>
      </c>
      <c r="K2637" s="10">
        <f t="shared" si="20"/>
        <v>1800</v>
      </c>
      <c r="L2637" s="10">
        <f t="shared" si="21"/>
        <v>720</v>
      </c>
      <c r="M2637" s="11">
        <v>0.4</v>
      </c>
      <c r="O2637" s="16"/>
      <c r="P2637" s="14"/>
      <c r="Q2637" s="12"/>
      <c r="R2637" s="13"/>
    </row>
    <row r="2638" spans="1:18" ht="15.75" customHeight="1" x14ac:dyDescent="0.35">
      <c r="A2638" s="1"/>
      <c r="B2638" s="6" t="s">
        <v>23</v>
      </c>
      <c r="C2638" s="6">
        <v>1197831</v>
      </c>
      <c r="D2638" s="7">
        <v>44396</v>
      </c>
      <c r="E2638" s="6" t="s">
        <v>24</v>
      </c>
      <c r="F2638" s="6" t="s">
        <v>96</v>
      </c>
      <c r="G2638" s="6" t="s">
        <v>97</v>
      </c>
      <c r="H2638" s="6" t="s">
        <v>21</v>
      </c>
      <c r="I2638" s="8">
        <v>0.6</v>
      </c>
      <c r="J2638" s="9">
        <v>4250</v>
      </c>
      <c r="K2638" s="10">
        <f t="shared" si="20"/>
        <v>2550</v>
      </c>
      <c r="L2638" s="10">
        <f t="shared" si="21"/>
        <v>892.5</v>
      </c>
      <c r="M2638" s="11">
        <v>0.35</v>
      </c>
      <c r="O2638" s="16"/>
      <c r="P2638" s="14"/>
      <c r="Q2638" s="12"/>
      <c r="R2638" s="13"/>
    </row>
    <row r="2639" spans="1:18" ht="15.75" customHeight="1" x14ac:dyDescent="0.35">
      <c r="A2639" s="1"/>
      <c r="B2639" s="6" t="s">
        <v>23</v>
      </c>
      <c r="C2639" s="6">
        <v>1197831</v>
      </c>
      <c r="D2639" s="7">
        <v>44396</v>
      </c>
      <c r="E2639" s="6" t="s">
        <v>24</v>
      </c>
      <c r="F2639" s="6" t="s">
        <v>96</v>
      </c>
      <c r="G2639" s="6" t="s">
        <v>97</v>
      </c>
      <c r="H2639" s="6" t="s">
        <v>22</v>
      </c>
      <c r="I2639" s="8">
        <v>0.65</v>
      </c>
      <c r="J2639" s="9">
        <v>6000</v>
      </c>
      <c r="K2639" s="10">
        <f t="shared" si="20"/>
        <v>3900</v>
      </c>
      <c r="L2639" s="10">
        <f t="shared" si="21"/>
        <v>1560</v>
      </c>
      <c r="M2639" s="11">
        <v>0.4</v>
      </c>
      <c r="O2639" s="16"/>
      <c r="P2639" s="14"/>
      <c r="Q2639" s="12"/>
      <c r="R2639" s="13"/>
    </row>
    <row r="2640" spans="1:18" ht="15.75" customHeight="1" x14ac:dyDescent="0.35">
      <c r="A2640" s="1"/>
      <c r="B2640" s="6" t="s">
        <v>23</v>
      </c>
      <c r="C2640" s="6">
        <v>1197831</v>
      </c>
      <c r="D2640" s="7">
        <v>44428</v>
      </c>
      <c r="E2640" s="6" t="s">
        <v>24</v>
      </c>
      <c r="F2640" s="6" t="s">
        <v>96</v>
      </c>
      <c r="G2640" s="6" t="s">
        <v>97</v>
      </c>
      <c r="H2640" s="6" t="s">
        <v>17</v>
      </c>
      <c r="I2640" s="8">
        <v>0.6</v>
      </c>
      <c r="J2640" s="9">
        <v>7500</v>
      </c>
      <c r="K2640" s="10">
        <f t="shared" si="20"/>
        <v>4500</v>
      </c>
      <c r="L2640" s="10">
        <f t="shared" si="21"/>
        <v>1800</v>
      </c>
      <c r="M2640" s="11">
        <v>0.4</v>
      </c>
      <c r="O2640" s="16"/>
      <c r="P2640" s="14"/>
      <c r="Q2640" s="12"/>
      <c r="R2640" s="13"/>
    </row>
    <row r="2641" spans="1:18" ht="15.75" customHeight="1" x14ac:dyDescent="0.35">
      <c r="A2641" s="1"/>
      <c r="B2641" s="6" t="s">
        <v>23</v>
      </c>
      <c r="C2641" s="6">
        <v>1197831</v>
      </c>
      <c r="D2641" s="7">
        <v>44428</v>
      </c>
      <c r="E2641" s="6" t="s">
        <v>24</v>
      </c>
      <c r="F2641" s="6" t="s">
        <v>96</v>
      </c>
      <c r="G2641" s="6" t="s">
        <v>97</v>
      </c>
      <c r="H2641" s="6" t="s">
        <v>18</v>
      </c>
      <c r="I2641" s="8">
        <v>0.55000000000000004</v>
      </c>
      <c r="J2641" s="9">
        <v>5250</v>
      </c>
      <c r="K2641" s="10">
        <f t="shared" si="20"/>
        <v>2887.5000000000005</v>
      </c>
      <c r="L2641" s="10">
        <f t="shared" si="21"/>
        <v>1010.6250000000001</v>
      </c>
      <c r="M2641" s="11">
        <v>0.35</v>
      </c>
      <c r="O2641" s="16"/>
      <c r="P2641" s="14"/>
      <c r="Q2641" s="12"/>
      <c r="R2641" s="13"/>
    </row>
    <row r="2642" spans="1:18" ht="15.75" customHeight="1" x14ac:dyDescent="0.35">
      <c r="A2642" s="1"/>
      <c r="B2642" s="6" t="s">
        <v>23</v>
      </c>
      <c r="C2642" s="6">
        <v>1197831</v>
      </c>
      <c r="D2642" s="7">
        <v>44428</v>
      </c>
      <c r="E2642" s="6" t="s">
        <v>24</v>
      </c>
      <c r="F2642" s="6" t="s">
        <v>96</v>
      </c>
      <c r="G2642" s="6" t="s">
        <v>97</v>
      </c>
      <c r="H2642" s="6" t="s">
        <v>19</v>
      </c>
      <c r="I2642" s="8">
        <v>0.5</v>
      </c>
      <c r="J2642" s="9">
        <v>4500</v>
      </c>
      <c r="K2642" s="10">
        <f t="shared" si="20"/>
        <v>2250</v>
      </c>
      <c r="L2642" s="10">
        <f t="shared" si="21"/>
        <v>900</v>
      </c>
      <c r="M2642" s="11">
        <v>0.4</v>
      </c>
      <c r="O2642" s="16"/>
      <c r="P2642" s="14"/>
      <c r="Q2642" s="12"/>
      <c r="R2642" s="13"/>
    </row>
    <row r="2643" spans="1:18" ht="15.75" customHeight="1" x14ac:dyDescent="0.35">
      <c r="A2643" s="1"/>
      <c r="B2643" s="6" t="s">
        <v>23</v>
      </c>
      <c r="C2643" s="6">
        <v>1197831</v>
      </c>
      <c r="D2643" s="7">
        <v>44428</v>
      </c>
      <c r="E2643" s="6" t="s">
        <v>24</v>
      </c>
      <c r="F2643" s="6" t="s">
        <v>96</v>
      </c>
      <c r="G2643" s="6" t="s">
        <v>97</v>
      </c>
      <c r="H2643" s="6" t="s">
        <v>20</v>
      </c>
      <c r="I2643" s="8">
        <v>0.4</v>
      </c>
      <c r="J2643" s="9">
        <v>4000</v>
      </c>
      <c r="K2643" s="10">
        <f t="shared" si="20"/>
        <v>1600</v>
      </c>
      <c r="L2643" s="10">
        <f t="shared" si="21"/>
        <v>640</v>
      </c>
      <c r="M2643" s="11">
        <v>0.4</v>
      </c>
      <c r="O2643" s="16"/>
      <c r="P2643" s="14"/>
      <c r="Q2643" s="12"/>
      <c r="R2643" s="13"/>
    </row>
    <row r="2644" spans="1:18" ht="15.75" customHeight="1" x14ac:dyDescent="0.35">
      <c r="A2644" s="1"/>
      <c r="B2644" s="6" t="s">
        <v>23</v>
      </c>
      <c r="C2644" s="6">
        <v>1197831</v>
      </c>
      <c r="D2644" s="7">
        <v>44428</v>
      </c>
      <c r="E2644" s="6" t="s">
        <v>24</v>
      </c>
      <c r="F2644" s="6" t="s">
        <v>96</v>
      </c>
      <c r="G2644" s="6" t="s">
        <v>97</v>
      </c>
      <c r="H2644" s="6" t="s">
        <v>21</v>
      </c>
      <c r="I2644" s="8">
        <v>0.5</v>
      </c>
      <c r="J2644" s="9">
        <v>3750</v>
      </c>
      <c r="K2644" s="10">
        <f t="shared" si="20"/>
        <v>1875</v>
      </c>
      <c r="L2644" s="10">
        <f t="shared" si="21"/>
        <v>656.25</v>
      </c>
      <c r="M2644" s="11">
        <v>0.35</v>
      </c>
      <c r="O2644" s="16"/>
      <c r="P2644" s="14"/>
      <c r="Q2644" s="12"/>
      <c r="R2644" s="13"/>
    </row>
    <row r="2645" spans="1:18" ht="15.75" customHeight="1" x14ac:dyDescent="0.35">
      <c r="A2645" s="1"/>
      <c r="B2645" s="6" t="s">
        <v>23</v>
      </c>
      <c r="C2645" s="6">
        <v>1197831</v>
      </c>
      <c r="D2645" s="7">
        <v>44428</v>
      </c>
      <c r="E2645" s="6" t="s">
        <v>24</v>
      </c>
      <c r="F2645" s="6" t="s">
        <v>96</v>
      </c>
      <c r="G2645" s="6" t="s">
        <v>97</v>
      </c>
      <c r="H2645" s="6" t="s">
        <v>22</v>
      </c>
      <c r="I2645" s="8">
        <v>0.55000000000000004</v>
      </c>
      <c r="J2645" s="9">
        <v>5500</v>
      </c>
      <c r="K2645" s="10">
        <f t="shared" si="20"/>
        <v>3025.0000000000005</v>
      </c>
      <c r="L2645" s="10">
        <f t="shared" si="21"/>
        <v>1210.0000000000002</v>
      </c>
      <c r="M2645" s="11">
        <v>0.4</v>
      </c>
      <c r="O2645" s="16"/>
      <c r="P2645" s="14"/>
      <c r="Q2645" s="12"/>
      <c r="R2645" s="13"/>
    </row>
    <row r="2646" spans="1:18" ht="15.75" customHeight="1" x14ac:dyDescent="0.35">
      <c r="A2646" s="1"/>
      <c r="B2646" s="6" t="s">
        <v>23</v>
      </c>
      <c r="C2646" s="6">
        <v>1197831</v>
      </c>
      <c r="D2646" s="7">
        <v>44458</v>
      </c>
      <c r="E2646" s="6" t="s">
        <v>24</v>
      </c>
      <c r="F2646" s="6" t="s">
        <v>96</v>
      </c>
      <c r="G2646" s="6" t="s">
        <v>97</v>
      </c>
      <c r="H2646" s="6" t="s">
        <v>17</v>
      </c>
      <c r="I2646" s="8">
        <v>0.5</v>
      </c>
      <c r="J2646" s="9">
        <v>6500</v>
      </c>
      <c r="K2646" s="10">
        <f t="shared" si="20"/>
        <v>3250</v>
      </c>
      <c r="L2646" s="10">
        <f t="shared" si="21"/>
        <v>1300</v>
      </c>
      <c r="M2646" s="11">
        <v>0.4</v>
      </c>
      <c r="O2646" s="16"/>
      <c r="P2646" s="14"/>
      <c r="Q2646" s="12"/>
      <c r="R2646" s="13"/>
    </row>
    <row r="2647" spans="1:18" ht="15.75" customHeight="1" x14ac:dyDescent="0.35">
      <c r="A2647" s="1"/>
      <c r="B2647" s="6" t="s">
        <v>23</v>
      </c>
      <c r="C2647" s="6">
        <v>1197831</v>
      </c>
      <c r="D2647" s="7">
        <v>44458</v>
      </c>
      <c r="E2647" s="6" t="s">
        <v>24</v>
      </c>
      <c r="F2647" s="6" t="s">
        <v>96</v>
      </c>
      <c r="G2647" s="6" t="s">
        <v>97</v>
      </c>
      <c r="H2647" s="6" t="s">
        <v>18</v>
      </c>
      <c r="I2647" s="8">
        <v>0.40000000000000013</v>
      </c>
      <c r="J2647" s="9">
        <v>4500</v>
      </c>
      <c r="K2647" s="10">
        <f t="shared" si="20"/>
        <v>1800.0000000000007</v>
      </c>
      <c r="L2647" s="10">
        <f t="shared" si="21"/>
        <v>630.00000000000023</v>
      </c>
      <c r="M2647" s="11">
        <v>0.35</v>
      </c>
      <c r="O2647" s="16"/>
      <c r="P2647" s="14"/>
      <c r="Q2647" s="12"/>
      <c r="R2647" s="13"/>
    </row>
    <row r="2648" spans="1:18" ht="15.75" customHeight="1" x14ac:dyDescent="0.35">
      <c r="A2648" s="1"/>
      <c r="B2648" s="6" t="s">
        <v>23</v>
      </c>
      <c r="C2648" s="6">
        <v>1197831</v>
      </c>
      <c r="D2648" s="7">
        <v>44458</v>
      </c>
      <c r="E2648" s="6" t="s">
        <v>24</v>
      </c>
      <c r="F2648" s="6" t="s">
        <v>96</v>
      </c>
      <c r="G2648" s="6" t="s">
        <v>97</v>
      </c>
      <c r="H2648" s="6" t="s">
        <v>19</v>
      </c>
      <c r="I2648" s="8">
        <v>0.15000000000000008</v>
      </c>
      <c r="J2648" s="9">
        <v>3500</v>
      </c>
      <c r="K2648" s="10">
        <f t="shared" si="20"/>
        <v>525.00000000000023</v>
      </c>
      <c r="L2648" s="10">
        <f t="shared" si="21"/>
        <v>210.00000000000011</v>
      </c>
      <c r="M2648" s="11">
        <v>0.4</v>
      </c>
      <c r="O2648" s="16"/>
      <c r="P2648" s="14"/>
      <c r="Q2648" s="12"/>
      <c r="R2648" s="13"/>
    </row>
    <row r="2649" spans="1:18" ht="15.75" customHeight="1" x14ac:dyDescent="0.35">
      <c r="A2649" s="1"/>
      <c r="B2649" s="6" t="s">
        <v>23</v>
      </c>
      <c r="C2649" s="6">
        <v>1197831</v>
      </c>
      <c r="D2649" s="7">
        <v>44458</v>
      </c>
      <c r="E2649" s="6" t="s">
        <v>24</v>
      </c>
      <c r="F2649" s="6" t="s">
        <v>96</v>
      </c>
      <c r="G2649" s="6" t="s">
        <v>97</v>
      </c>
      <c r="H2649" s="6" t="s">
        <v>20</v>
      </c>
      <c r="I2649" s="8">
        <v>0.15000000000000008</v>
      </c>
      <c r="J2649" s="9">
        <v>3250</v>
      </c>
      <c r="K2649" s="10">
        <f t="shared" si="20"/>
        <v>487.50000000000023</v>
      </c>
      <c r="L2649" s="10">
        <f t="shared" si="21"/>
        <v>195.00000000000011</v>
      </c>
      <c r="M2649" s="11">
        <v>0.4</v>
      </c>
      <c r="O2649" s="16"/>
      <c r="P2649" s="14"/>
      <c r="Q2649" s="12"/>
      <c r="R2649" s="13"/>
    </row>
    <row r="2650" spans="1:18" ht="15.75" customHeight="1" x14ac:dyDescent="0.35">
      <c r="A2650" s="1"/>
      <c r="B2650" s="6" t="s">
        <v>23</v>
      </c>
      <c r="C2650" s="6">
        <v>1197831</v>
      </c>
      <c r="D2650" s="7">
        <v>44458</v>
      </c>
      <c r="E2650" s="6" t="s">
        <v>24</v>
      </c>
      <c r="F2650" s="6" t="s">
        <v>96</v>
      </c>
      <c r="G2650" s="6" t="s">
        <v>97</v>
      </c>
      <c r="H2650" s="6" t="s">
        <v>21</v>
      </c>
      <c r="I2650" s="8">
        <v>0.25000000000000006</v>
      </c>
      <c r="J2650" s="9">
        <v>3250</v>
      </c>
      <c r="K2650" s="10">
        <f t="shared" si="20"/>
        <v>812.50000000000023</v>
      </c>
      <c r="L2650" s="10">
        <f t="shared" si="21"/>
        <v>284.37500000000006</v>
      </c>
      <c r="M2650" s="11">
        <v>0.35</v>
      </c>
      <c r="O2650" s="16"/>
      <c r="P2650" s="14"/>
      <c r="Q2650" s="12"/>
      <c r="R2650" s="13"/>
    </row>
    <row r="2651" spans="1:18" ht="15.75" customHeight="1" x14ac:dyDescent="0.35">
      <c r="A2651" s="1"/>
      <c r="B2651" s="6" t="s">
        <v>23</v>
      </c>
      <c r="C2651" s="6">
        <v>1197831</v>
      </c>
      <c r="D2651" s="7">
        <v>44458</v>
      </c>
      <c r="E2651" s="6" t="s">
        <v>24</v>
      </c>
      <c r="F2651" s="6" t="s">
        <v>96</v>
      </c>
      <c r="G2651" s="6" t="s">
        <v>97</v>
      </c>
      <c r="H2651" s="6" t="s">
        <v>22</v>
      </c>
      <c r="I2651" s="8">
        <v>0.3000000000000001</v>
      </c>
      <c r="J2651" s="9">
        <v>4250</v>
      </c>
      <c r="K2651" s="10">
        <f t="shared" si="20"/>
        <v>1275.0000000000005</v>
      </c>
      <c r="L2651" s="10">
        <f t="shared" si="21"/>
        <v>510.00000000000023</v>
      </c>
      <c r="M2651" s="11">
        <v>0.4</v>
      </c>
      <c r="O2651" s="16"/>
      <c r="P2651" s="14"/>
      <c r="Q2651" s="12"/>
      <c r="R2651" s="13"/>
    </row>
    <row r="2652" spans="1:18" ht="15.75" customHeight="1" x14ac:dyDescent="0.35">
      <c r="A2652" s="1"/>
      <c r="B2652" s="6" t="s">
        <v>23</v>
      </c>
      <c r="C2652" s="6">
        <v>1197831</v>
      </c>
      <c r="D2652" s="7">
        <v>44490</v>
      </c>
      <c r="E2652" s="6" t="s">
        <v>24</v>
      </c>
      <c r="F2652" s="6" t="s">
        <v>96</v>
      </c>
      <c r="G2652" s="6" t="s">
        <v>97</v>
      </c>
      <c r="H2652" s="6" t="s">
        <v>17</v>
      </c>
      <c r="I2652" s="8">
        <v>0.3000000000000001</v>
      </c>
      <c r="J2652" s="9">
        <v>6000</v>
      </c>
      <c r="K2652" s="10">
        <f t="shared" si="20"/>
        <v>1800.0000000000007</v>
      </c>
      <c r="L2652" s="10">
        <f t="shared" si="21"/>
        <v>720.00000000000034</v>
      </c>
      <c r="M2652" s="11">
        <v>0.4</v>
      </c>
      <c r="O2652" s="16"/>
      <c r="P2652" s="14"/>
      <c r="Q2652" s="12"/>
      <c r="R2652" s="13"/>
    </row>
    <row r="2653" spans="1:18" ht="15.75" customHeight="1" x14ac:dyDescent="0.35">
      <c r="A2653" s="1"/>
      <c r="B2653" s="6" t="s">
        <v>23</v>
      </c>
      <c r="C2653" s="6">
        <v>1197831</v>
      </c>
      <c r="D2653" s="7">
        <v>44490</v>
      </c>
      <c r="E2653" s="6" t="s">
        <v>24</v>
      </c>
      <c r="F2653" s="6" t="s">
        <v>96</v>
      </c>
      <c r="G2653" s="6" t="s">
        <v>97</v>
      </c>
      <c r="H2653" s="6" t="s">
        <v>18</v>
      </c>
      <c r="I2653" s="8">
        <v>0.20000000000000012</v>
      </c>
      <c r="J2653" s="9">
        <v>4250</v>
      </c>
      <c r="K2653" s="10">
        <f t="shared" si="20"/>
        <v>850.00000000000057</v>
      </c>
      <c r="L2653" s="10">
        <f t="shared" si="21"/>
        <v>297.50000000000017</v>
      </c>
      <c r="M2653" s="11">
        <v>0.35</v>
      </c>
      <c r="O2653" s="16"/>
      <c r="P2653" s="14"/>
      <c r="Q2653" s="12"/>
      <c r="R2653" s="13"/>
    </row>
    <row r="2654" spans="1:18" ht="15.75" customHeight="1" x14ac:dyDescent="0.35">
      <c r="A2654" s="1"/>
      <c r="B2654" s="6" t="s">
        <v>23</v>
      </c>
      <c r="C2654" s="6">
        <v>1197831</v>
      </c>
      <c r="D2654" s="7">
        <v>44490</v>
      </c>
      <c r="E2654" s="6" t="s">
        <v>24</v>
      </c>
      <c r="F2654" s="6" t="s">
        <v>96</v>
      </c>
      <c r="G2654" s="6" t="s">
        <v>97</v>
      </c>
      <c r="H2654" s="6" t="s">
        <v>19</v>
      </c>
      <c r="I2654" s="8">
        <v>0.20000000000000012</v>
      </c>
      <c r="J2654" s="9">
        <v>3000</v>
      </c>
      <c r="K2654" s="10">
        <f t="shared" si="20"/>
        <v>600.00000000000034</v>
      </c>
      <c r="L2654" s="10">
        <f t="shared" si="21"/>
        <v>240.00000000000014</v>
      </c>
      <c r="M2654" s="11">
        <v>0.4</v>
      </c>
      <c r="O2654" s="16"/>
      <c r="P2654" s="14"/>
      <c r="Q2654" s="12"/>
      <c r="R2654" s="13"/>
    </row>
    <row r="2655" spans="1:18" ht="15.75" customHeight="1" x14ac:dyDescent="0.35">
      <c r="A2655" s="1"/>
      <c r="B2655" s="6" t="s">
        <v>23</v>
      </c>
      <c r="C2655" s="6">
        <v>1197831</v>
      </c>
      <c r="D2655" s="7">
        <v>44490</v>
      </c>
      <c r="E2655" s="6" t="s">
        <v>24</v>
      </c>
      <c r="F2655" s="6" t="s">
        <v>96</v>
      </c>
      <c r="G2655" s="6" t="s">
        <v>97</v>
      </c>
      <c r="H2655" s="6" t="s">
        <v>20</v>
      </c>
      <c r="I2655" s="8">
        <v>0.20000000000000012</v>
      </c>
      <c r="J2655" s="9">
        <v>2750</v>
      </c>
      <c r="K2655" s="10">
        <f t="shared" si="20"/>
        <v>550.00000000000034</v>
      </c>
      <c r="L2655" s="10">
        <f t="shared" si="21"/>
        <v>220.00000000000014</v>
      </c>
      <c r="M2655" s="11">
        <v>0.4</v>
      </c>
      <c r="O2655" s="16"/>
      <c r="P2655" s="14"/>
      <c r="Q2655" s="12"/>
      <c r="R2655" s="13"/>
    </row>
    <row r="2656" spans="1:18" ht="15.75" customHeight="1" x14ac:dyDescent="0.35">
      <c r="A2656" s="1"/>
      <c r="B2656" s="6" t="s">
        <v>23</v>
      </c>
      <c r="C2656" s="6">
        <v>1197831</v>
      </c>
      <c r="D2656" s="7">
        <v>44490</v>
      </c>
      <c r="E2656" s="6" t="s">
        <v>24</v>
      </c>
      <c r="F2656" s="6" t="s">
        <v>96</v>
      </c>
      <c r="G2656" s="6" t="s">
        <v>97</v>
      </c>
      <c r="H2656" s="6" t="s">
        <v>21</v>
      </c>
      <c r="I2656" s="8">
        <v>0.3000000000000001</v>
      </c>
      <c r="J2656" s="9">
        <v>2750</v>
      </c>
      <c r="K2656" s="10">
        <f t="shared" si="20"/>
        <v>825.00000000000023</v>
      </c>
      <c r="L2656" s="10">
        <f t="shared" si="21"/>
        <v>288.75000000000006</v>
      </c>
      <c r="M2656" s="11">
        <v>0.35</v>
      </c>
      <c r="O2656" s="16"/>
      <c r="P2656" s="14"/>
      <c r="Q2656" s="12"/>
      <c r="R2656" s="13"/>
    </row>
    <row r="2657" spans="1:18" ht="15.75" customHeight="1" x14ac:dyDescent="0.35">
      <c r="A2657" s="1"/>
      <c r="B2657" s="6" t="s">
        <v>23</v>
      </c>
      <c r="C2657" s="6">
        <v>1197831</v>
      </c>
      <c r="D2657" s="7">
        <v>44490</v>
      </c>
      <c r="E2657" s="6" t="s">
        <v>24</v>
      </c>
      <c r="F2657" s="6" t="s">
        <v>96</v>
      </c>
      <c r="G2657" s="6" t="s">
        <v>97</v>
      </c>
      <c r="H2657" s="6" t="s">
        <v>22</v>
      </c>
      <c r="I2657" s="8">
        <v>0.30000000000000004</v>
      </c>
      <c r="J2657" s="9">
        <v>4000</v>
      </c>
      <c r="K2657" s="10">
        <f t="shared" si="20"/>
        <v>1200.0000000000002</v>
      </c>
      <c r="L2657" s="10">
        <f t="shared" si="21"/>
        <v>480.00000000000011</v>
      </c>
      <c r="M2657" s="11">
        <v>0.4</v>
      </c>
      <c r="O2657" s="16"/>
      <c r="P2657" s="14"/>
      <c r="Q2657" s="12"/>
      <c r="R2657" s="13"/>
    </row>
    <row r="2658" spans="1:18" ht="15.75" customHeight="1" x14ac:dyDescent="0.35">
      <c r="A2658" s="1"/>
      <c r="B2658" s="6" t="s">
        <v>23</v>
      </c>
      <c r="C2658" s="6">
        <v>1197831</v>
      </c>
      <c r="D2658" s="7">
        <v>44520</v>
      </c>
      <c r="E2658" s="6" t="s">
        <v>24</v>
      </c>
      <c r="F2658" s="6" t="s">
        <v>96</v>
      </c>
      <c r="G2658" s="6" t="s">
        <v>97</v>
      </c>
      <c r="H2658" s="6" t="s">
        <v>17</v>
      </c>
      <c r="I2658" s="8">
        <v>0.25000000000000011</v>
      </c>
      <c r="J2658" s="9">
        <v>5500</v>
      </c>
      <c r="K2658" s="10">
        <f t="shared" si="20"/>
        <v>1375.0000000000007</v>
      </c>
      <c r="L2658" s="10">
        <f t="shared" si="21"/>
        <v>550.00000000000034</v>
      </c>
      <c r="M2658" s="11">
        <v>0.4</v>
      </c>
      <c r="O2658" s="16"/>
      <c r="P2658" s="14"/>
      <c r="Q2658" s="12"/>
      <c r="R2658" s="13"/>
    </row>
    <row r="2659" spans="1:18" ht="15.75" customHeight="1" x14ac:dyDescent="0.35">
      <c r="A2659" s="1"/>
      <c r="B2659" s="6" t="s">
        <v>23</v>
      </c>
      <c r="C2659" s="6">
        <v>1197831</v>
      </c>
      <c r="D2659" s="7">
        <v>44520</v>
      </c>
      <c r="E2659" s="6" t="s">
        <v>24</v>
      </c>
      <c r="F2659" s="6" t="s">
        <v>96</v>
      </c>
      <c r="G2659" s="6" t="s">
        <v>97</v>
      </c>
      <c r="H2659" s="6" t="s">
        <v>18</v>
      </c>
      <c r="I2659" s="8">
        <v>0.15000000000000013</v>
      </c>
      <c r="J2659" s="9">
        <v>3750</v>
      </c>
      <c r="K2659" s="10">
        <f t="shared" si="20"/>
        <v>562.50000000000045</v>
      </c>
      <c r="L2659" s="10">
        <f t="shared" si="21"/>
        <v>196.87500000000014</v>
      </c>
      <c r="M2659" s="11">
        <v>0.35</v>
      </c>
      <c r="O2659" s="16"/>
      <c r="P2659" s="14"/>
      <c r="Q2659" s="12"/>
      <c r="R2659" s="13"/>
    </row>
    <row r="2660" spans="1:18" ht="15.75" customHeight="1" x14ac:dyDescent="0.35">
      <c r="A2660" s="1"/>
      <c r="B2660" s="6" t="s">
        <v>23</v>
      </c>
      <c r="C2660" s="6">
        <v>1197831</v>
      </c>
      <c r="D2660" s="7">
        <v>44520</v>
      </c>
      <c r="E2660" s="6" t="s">
        <v>24</v>
      </c>
      <c r="F2660" s="6" t="s">
        <v>96</v>
      </c>
      <c r="G2660" s="6" t="s">
        <v>97</v>
      </c>
      <c r="H2660" s="6" t="s">
        <v>19</v>
      </c>
      <c r="I2660" s="8">
        <v>0.25000000000000017</v>
      </c>
      <c r="J2660" s="9">
        <v>3200</v>
      </c>
      <c r="K2660" s="10">
        <f t="shared" si="20"/>
        <v>800.00000000000057</v>
      </c>
      <c r="L2660" s="10">
        <f t="shared" si="21"/>
        <v>320.00000000000023</v>
      </c>
      <c r="M2660" s="11">
        <v>0.4</v>
      </c>
      <c r="O2660" s="16"/>
      <c r="P2660" s="14"/>
      <c r="Q2660" s="12"/>
      <c r="R2660" s="13"/>
    </row>
    <row r="2661" spans="1:18" ht="15.75" customHeight="1" x14ac:dyDescent="0.35">
      <c r="A2661" s="1"/>
      <c r="B2661" s="6" t="s">
        <v>23</v>
      </c>
      <c r="C2661" s="6">
        <v>1197831</v>
      </c>
      <c r="D2661" s="7">
        <v>44520</v>
      </c>
      <c r="E2661" s="6" t="s">
        <v>24</v>
      </c>
      <c r="F2661" s="6" t="s">
        <v>96</v>
      </c>
      <c r="G2661" s="6" t="s">
        <v>97</v>
      </c>
      <c r="H2661" s="6" t="s">
        <v>20</v>
      </c>
      <c r="I2661" s="8">
        <v>0.55000000000000016</v>
      </c>
      <c r="J2661" s="9">
        <v>3750</v>
      </c>
      <c r="K2661" s="10">
        <f t="shared" si="20"/>
        <v>2062.5000000000005</v>
      </c>
      <c r="L2661" s="10">
        <f t="shared" si="21"/>
        <v>825.00000000000023</v>
      </c>
      <c r="M2661" s="11">
        <v>0.4</v>
      </c>
      <c r="O2661" s="16"/>
      <c r="P2661" s="14"/>
      <c r="Q2661" s="12"/>
      <c r="R2661" s="13"/>
    </row>
    <row r="2662" spans="1:18" ht="15.75" customHeight="1" x14ac:dyDescent="0.35">
      <c r="A2662" s="1"/>
      <c r="B2662" s="6" t="s">
        <v>23</v>
      </c>
      <c r="C2662" s="6">
        <v>1197831</v>
      </c>
      <c r="D2662" s="7">
        <v>44520</v>
      </c>
      <c r="E2662" s="6" t="s">
        <v>24</v>
      </c>
      <c r="F2662" s="6" t="s">
        <v>96</v>
      </c>
      <c r="G2662" s="6" t="s">
        <v>97</v>
      </c>
      <c r="H2662" s="6" t="s">
        <v>21</v>
      </c>
      <c r="I2662" s="8">
        <v>0.75000000000000011</v>
      </c>
      <c r="J2662" s="9">
        <v>3500</v>
      </c>
      <c r="K2662" s="10">
        <f t="shared" si="20"/>
        <v>2625.0000000000005</v>
      </c>
      <c r="L2662" s="10">
        <f t="shared" si="21"/>
        <v>918.75000000000011</v>
      </c>
      <c r="M2662" s="11">
        <v>0.35</v>
      </c>
      <c r="O2662" s="16"/>
      <c r="P2662" s="14"/>
      <c r="Q2662" s="12"/>
      <c r="R2662" s="13"/>
    </row>
    <row r="2663" spans="1:18" ht="15.75" customHeight="1" x14ac:dyDescent="0.35">
      <c r="A2663" s="1"/>
      <c r="B2663" s="6" t="s">
        <v>23</v>
      </c>
      <c r="C2663" s="6">
        <v>1197831</v>
      </c>
      <c r="D2663" s="7">
        <v>44520</v>
      </c>
      <c r="E2663" s="6" t="s">
        <v>24</v>
      </c>
      <c r="F2663" s="6" t="s">
        <v>96</v>
      </c>
      <c r="G2663" s="6" t="s">
        <v>97</v>
      </c>
      <c r="H2663" s="6" t="s">
        <v>22</v>
      </c>
      <c r="I2663" s="8">
        <v>0.75</v>
      </c>
      <c r="J2663" s="9">
        <v>4500</v>
      </c>
      <c r="K2663" s="10">
        <f t="shared" si="20"/>
        <v>3375</v>
      </c>
      <c r="L2663" s="10">
        <f t="shared" si="21"/>
        <v>1350</v>
      </c>
      <c r="M2663" s="11">
        <v>0.4</v>
      </c>
      <c r="O2663" s="16"/>
      <c r="P2663" s="14"/>
      <c r="Q2663" s="12"/>
      <c r="R2663" s="13"/>
    </row>
    <row r="2664" spans="1:18" ht="15.75" customHeight="1" x14ac:dyDescent="0.35">
      <c r="A2664" s="1"/>
      <c r="B2664" s="6" t="s">
        <v>23</v>
      </c>
      <c r="C2664" s="6">
        <v>1197831</v>
      </c>
      <c r="D2664" s="7">
        <v>44549</v>
      </c>
      <c r="E2664" s="6" t="s">
        <v>24</v>
      </c>
      <c r="F2664" s="6" t="s">
        <v>96</v>
      </c>
      <c r="G2664" s="6" t="s">
        <v>97</v>
      </c>
      <c r="H2664" s="6" t="s">
        <v>17</v>
      </c>
      <c r="I2664" s="8">
        <v>0.70000000000000007</v>
      </c>
      <c r="J2664" s="9">
        <v>7000</v>
      </c>
      <c r="K2664" s="10">
        <f t="shared" si="20"/>
        <v>4900.0000000000009</v>
      </c>
      <c r="L2664" s="10">
        <f t="shared" si="21"/>
        <v>1960.0000000000005</v>
      </c>
      <c r="M2664" s="11">
        <v>0.4</v>
      </c>
      <c r="O2664" s="16"/>
      <c r="P2664" s="14"/>
      <c r="Q2664" s="12"/>
      <c r="R2664" s="13"/>
    </row>
    <row r="2665" spans="1:18" ht="15.75" customHeight="1" x14ac:dyDescent="0.35">
      <c r="A2665" s="1"/>
      <c r="B2665" s="6" t="s">
        <v>23</v>
      </c>
      <c r="C2665" s="6">
        <v>1197831</v>
      </c>
      <c r="D2665" s="7">
        <v>44549</v>
      </c>
      <c r="E2665" s="6" t="s">
        <v>24</v>
      </c>
      <c r="F2665" s="6" t="s">
        <v>96</v>
      </c>
      <c r="G2665" s="6" t="s">
        <v>97</v>
      </c>
      <c r="H2665" s="6" t="s">
        <v>18</v>
      </c>
      <c r="I2665" s="8">
        <v>0.60000000000000009</v>
      </c>
      <c r="J2665" s="9">
        <v>5000</v>
      </c>
      <c r="K2665" s="10">
        <f t="shared" si="20"/>
        <v>3000.0000000000005</v>
      </c>
      <c r="L2665" s="10">
        <f t="shared" si="21"/>
        <v>1050</v>
      </c>
      <c r="M2665" s="11">
        <v>0.35</v>
      </c>
      <c r="O2665" s="16"/>
      <c r="P2665" s="14"/>
      <c r="Q2665" s="12"/>
      <c r="R2665" s="13"/>
    </row>
    <row r="2666" spans="1:18" ht="15.75" customHeight="1" x14ac:dyDescent="0.35">
      <c r="A2666" s="1"/>
      <c r="B2666" s="6" t="s">
        <v>23</v>
      </c>
      <c r="C2666" s="6">
        <v>1197831</v>
      </c>
      <c r="D2666" s="7">
        <v>44549</v>
      </c>
      <c r="E2666" s="6" t="s">
        <v>24</v>
      </c>
      <c r="F2666" s="6" t="s">
        <v>96</v>
      </c>
      <c r="G2666" s="6" t="s">
        <v>97</v>
      </c>
      <c r="H2666" s="6" t="s">
        <v>19</v>
      </c>
      <c r="I2666" s="8">
        <v>0.60000000000000009</v>
      </c>
      <c r="J2666" s="9">
        <v>4500</v>
      </c>
      <c r="K2666" s="10">
        <f t="shared" si="20"/>
        <v>2700.0000000000005</v>
      </c>
      <c r="L2666" s="10">
        <f t="shared" si="21"/>
        <v>1080.0000000000002</v>
      </c>
      <c r="M2666" s="11">
        <v>0.4</v>
      </c>
      <c r="O2666" s="16"/>
      <c r="P2666" s="14"/>
      <c r="Q2666" s="12"/>
      <c r="R2666" s="13"/>
    </row>
    <row r="2667" spans="1:18" ht="15.75" customHeight="1" x14ac:dyDescent="0.35">
      <c r="A2667" s="1"/>
      <c r="B2667" s="6" t="s">
        <v>23</v>
      </c>
      <c r="C2667" s="6">
        <v>1197831</v>
      </c>
      <c r="D2667" s="7">
        <v>44549</v>
      </c>
      <c r="E2667" s="6" t="s">
        <v>24</v>
      </c>
      <c r="F2667" s="6" t="s">
        <v>96</v>
      </c>
      <c r="G2667" s="6" t="s">
        <v>97</v>
      </c>
      <c r="H2667" s="6" t="s">
        <v>20</v>
      </c>
      <c r="I2667" s="8">
        <v>0.60000000000000009</v>
      </c>
      <c r="J2667" s="9">
        <v>4000</v>
      </c>
      <c r="K2667" s="10">
        <f t="shared" si="20"/>
        <v>2400.0000000000005</v>
      </c>
      <c r="L2667" s="10">
        <f t="shared" si="21"/>
        <v>960.00000000000023</v>
      </c>
      <c r="M2667" s="11">
        <v>0.4</v>
      </c>
      <c r="O2667" s="16"/>
      <c r="P2667" s="14"/>
      <c r="Q2667" s="12"/>
      <c r="R2667" s="13"/>
    </row>
    <row r="2668" spans="1:18" ht="15.75" customHeight="1" x14ac:dyDescent="0.35">
      <c r="A2668" s="1"/>
      <c r="B2668" s="6" t="s">
        <v>23</v>
      </c>
      <c r="C2668" s="6">
        <v>1197831</v>
      </c>
      <c r="D2668" s="7">
        <v>44549</v>
      </c>
      <c r="E2668" s="6" t="s">
        <v>24</v>
      </c>
      <c r="F2668" s="6" t="s">
        <v>96</v>
      </c>
      <c r="G2668" s="6" t="s">
        <v>97</v>
      </c>
      <c r="H2668" s="6" t="s">
        <v>21</v>
      </c>
      <c r="I2668" s="8">
        <v>0.70000000000000007</v>
      </c>
      <c r="J2668" s="9">
        <v>4000</v>
      </c>
      <c r="K2668" s="10">
        <f t="shared" si="20"/>
        <v>2800.0000000000005</v>
      </c>
      <c r="L2668" s="10">
        <f t="shared" si="21"/>
        <v>980.00000000000011</v>
      </c>
      <c r="M2668" s="11">
        <v>0.35</v>
      </c>
      <c r="O2668" s="16"/>
      <c r="P2668" s="14"/>
      <c r="Q2668" s="12"/>
      <c r="R2668" s="13"/>
    </row>
    <row r="2669" spans="1:18" ht="15.75" customHeight="1" x14ac:dyDescent="0.35">
      <c r="A2669" s="1"/>
      <c r="B2669" s="6" t="s">
        <v>23</v>
      </c>
      <c r="C2669" s="6">
        <v>1197831</v>
      </c>
      <c r="D2669" s="7">
        <v>44549</v>
      </c>
      <c r="E2669" s="6" t="s">
        <v>24</v>
      </c>
      <c r="F2669" s="6" t="s">
        <v>96</v>
      </c>
      <c r="G2669" s="6" t="s">
        <v>97</v>
      </c>
      <c r="H2669" s="6" t="s">
        <v>22</v>
      </c>
      <c r="I2669" s="8">
        <v>0.75</v>
      </c>
      <c r="J2669" s="9">
        <v>5000</v>
      </c>
      <c r="K2669" s="10">
        <f t="shared" si="20"/>
        <v>3750</v>
      </c>
      <c r="L2669" s="10">
        <f t="shared" si="21"/>
        <v>1500</v>
      </c>
      <c r="M2669" s="11">
        <v>0.4</v>
      </c>
      <c r="O2669" s="16"/>
      <c r="P2669" s="14"/>
      <c r="Q2669" s="12"/>
      <c r="R2669" s="13"/>
    </row>
    <row r="2670" spans="1:18" ht="15.75" customHeight="1" x14ac:dyDescent="0.35">
      <c r="A2670" s="1" t="s">
        <v>39</v>
      </c>
      <c r="B2670" s="6" t="s">
        <v>23</v>
      </c>
      <c r="C2670" s="6">
        <v>1197831</v>
      </c>
      <c r="D2670" s="7">
        <v>44219</v>
      </c>
      <c r="E2670" s="6" t="s">
        <v>24</v>
      </c>
      <c r="F2670" s="6" t="s">
        <v>98</v>
      </c>
      <c r="G2670" s="6" t="s">
        <v>99</v>
      </c>
      <c r="H2670" s="6" t="s">
        <v>17</v>
      </c>
      <c r="I2670" s="8">
        <v>0.25000000000000006</v>
      </c>
      <c r="J2670" s="9">
        <v>5750</v>
      </c>
      <c r="K2670" s="10">
        <f t="shared" si="20"/>
        <v>1437.5000000000002</v>
      </c>
      <c r="L2670" s="10">
        <f t="shared" si="21"/>
        <v>575.00000000000011</v>
      </c>
      <c r="M2670" s="11">
        <v>0.4</v>
      </c>
      <c r="O2670" s="16"/>
      <c r="P2670" s="14"/>
      <c r="Q2670" s="12"/>
      <c r="R2670" s="13"/>
    </row>
    <row r="2671" spans="1:18" ht="15.75" customHeight="1" x14ac:dyDescent="0.35">
      <c r="A2671" s="1"/>
      <c r="B2671" s="6" t="s">
        <v>23</v>
      </c>
      <c r="C2671" s="6">
        <v>1197831</v>
      </c>
      <c r="D2671" s="7">
        <v>44219</v>
      </c>
      <c r="E2671" s="6" t="s">
        <v>24</v>
      </c>
      <c r="F2671" s="6" t="s">
        <v>98</v>
      </c>
      <c r="G2671" s="6" t="s">
        <v>99</v>
      </c>
      <c r="H2671" s="6" t="s">
        <v>18</v>
      </c>
      <c r="I2671" s="8">
        <v>0.25000000000000006</v>
      </c>
      <c r="J2671" s="9">
        <v>3750</v>
      </c>
      <c r="K2671" s="10">
        <f t="shared" si="20"/>
        <v>937.50000000000023</v>
      </c>
      <c r="L2671" s="10">
        <f t="shared" si="21"/>
        <v>328.12500000000006</v>
      </c>
      <c r="M2671" s="11">
        <v>0.35</v>
      </c>
      <c r="O2671" s="16"/>
      <c r="P2671" s="14"/>
      <c r="Q2671" s="12"/>
      <c r="R2671" s="13"/>
    </row>
    <row r="2672" spans="1:18" ht="15.75" customHeight="1" x14ac:dyDescent="0.35">
      <c r="A2672" s="1"/>
      <c r="B2672" s="6" t="s">
        <v>23</v>
      </c>
      <c r="C2672" s="6">
        <v>1197831</v>
      </c>
      <c r="D2672" s="7">
        <v>44219</v>
      </c>
      <c r="E2672" s="6" t="s">
        <v>24</v>
      </c>
      <c r="F2672" s="6" t="s">
        <v>98</v>
      </c>
      <c r="G2672" s="6" t="s">
        <v>99</v>
      </c>
      <c r="H2672" s="6" t="s">
        <v>19</v>
      </c>
      <c r="I2672" s="8">
        <v>0.15000000000000008</v>
      </c>
      <c r="J2672" s="9">
        <v>3750</v>
      </c>
      <c r="K2672" s="10">
        <f t="shared" si="20"/>
        <v>562.50000000000034</v>
      </c>
      <c r="L2672" s="10">
        <f t="shared" si="21"/>
        <v>225.00000000000014</v>
      </c>
      <c r="M2672" s="11">
        <v>0.4</v>
      </c>
      <c r="O2672" s="16"/>
      <c r="P2672" s="14"/>
      <c r="Q2672" s="12"/>
      <c r="R2672" s="13"/>
    </row>
    <row r="2673" spans="1:18" ht="15.75" customHeight="1" x14ac:dyDescent="0.35">
      <c r="A2673" s="1"/>
      <c r="B2673" s="6" t="s">
        <v>23</v>
      </c>
      <c r="C2673" s="6">
        <v>1197831</v>
      </c>
      <c r="D2673" s="7">
        <v>44219</v>
      </c>
      <c r="E2673" s="6" t="s">
        <v>24</v>
      </c>
      <c r="F2673" s="6" t="s">
        <v>98</v>
      </c>
      <c r="G2673" s="6" t="s">
        <v>99</v>
      </c>
      <c r="H2673" s="6" t="s">
        <v>20</v>
      </c>
      <c r="I2673" s="8">
        <v>0.2</v>
      </c>
      <c r="J2673" s="9">
        <v>2250</v>
      </c>
      <c r="K2673" s="10">
        <f t="shared" si="20"/>
        <v>450</v>
      </c>
      <c r="L2673" s="10">
        <f t="shared" si="21"/>
        <v>180</v>
      </c>
      <c r="M2673" s="11">
        <v>0.4</v>
      </c>
      <c r="O2673" s="16"/>
      <c r="P2673" s="14"/>
      <c r="Q2673" s="12"/>
      <c r="R2673" s="13"/>
    </row>
    <row r="2674" spans="1:18" ht="15.75" customHeight="1" x14ac:dyDescent="0.35">
      <c r="A2674" s="1"/>
      <c r="B2674" s="6" t="s">
        <v>23</v>
      </c>
      <c r="C2674" s="6">
        <v>1197831</v>
      </c>
      <c r="D2674" s="7">
        <v>44219</v>
      </c>
      <c r="E2674" s="6" t="s">
        <v>24</v>
      </c>
      <c r="F2674" s="6" t="s">
        <v>98</v>
      </c>
      <c r="G2674" s="6" t="s">
        <v>99</v>
      </c>
      <c r="H2674" s="6" t="s">
        <v>21</v>
      </c>
      <c r="I2674" s="8">
        <v>0.35000000000000003</v>
      </c>
      <c r="J2674" s="9">
        <v>2750</v>
      </c>
      <c r="K2674" s="10">
        <f t="shared" si="20"/>
        <v>962.50000000000011</v>
      </c>
      <c r="L2674" s="10">
        <f t="shared" si="21"/>
        <v>336.875</v>
      </c>
      <c r="M2674" s="11">
        <v>0.35</v>
      </c>
      <c r="O2674" s="16"/>
      <c r="P2674" s="14"/>
      <c r="Q2674" s="12"/>
      <c r="R2674" s="13"/>
    </row>
    <row r="2675" spans="1:18" ht="15.75" customHeight="1" x14ac:dyDescent="0.35">
      <c r="A2675" s="1"/>
      <c r="B2675" s="6" t="s">
        <v>23</v>
      </c>
      <c r="C2675" s="6">
        <v>1197831</v>
      </c>
      <c r="D2675" s="7">
        <v>44219</v>
      </c>
      <c r="E2675" s="6" t="s">
        <v>24</v>
      </c>
      <c r="F2675" s="6" t="s">
        <v>98</v>
      </c>
      <c r="G2675" s="6" t="s">
        <v>99</v>
      </c>
      <c r="H2675" s="6" t="s">
        <v>22</v>
      </c>
      <c r="I2675" s="8">
        <v>0.25000000000000006</v>
      </c>
      <c r="J2675" s="9">
        <v>3750</v>
      </c>
      <c r="K2675" s="10">
        <f t="shared" si="20"/>
        <v>937.50000000000023</v>
      </c>
      <c r="L2675" s="10">
        <f t="shared" si="21"/>
        <v>375.00000000000011</v>
      </c>
      <c r="M2675" s="11">
        <v>0.4</v>
      </c>
      <c r="O2675" s="16"/>
      <c r="P2675" s="14"/>
      <c r="Q2675" s="12"/>
      <c r="R2675" s="13"/>
    </row>
    <row r="2676" spans="1:18" ht="15.75" customHeight="1" x14ac:dyDescent="0.35">
      <c r="A2676" s="1"/>
      <c r="B2676" s="6" t="s">
        <v>23</v>
      </c>
      <c r="C2676" s="6">
        <v>1197831</v>
      </c>
      <c r="D2676" s="7">
        <v>44248</v>
      </c>
      <c r="E2676" s="6" t="s">
        <v>24</v>
      </c>
      <c r="F2676" s="6" t="s">
        <v>98</v>
      </c>
      <c r="G2676" s="6" t="s">
        <v>99</v>
      </c>
      <c r="H2676" s="6" t="s">
        <v>17</v>
      </c>
      <c r="I2676" s="8">
        <v>0.25000000000000006</v>
      </c>
      <c r="J2676" s="9">
        <v>6250</v>
      </c>
      <c r="K2676" s="10">
        <f t="shared" si="20"/>
        <v>1562.5000000000005</v>
      </c>
      <c r="L2676" s="10">
        <f t="shared" si="21"/>
        <v>625.00000000000023</v>
      </c>
      <c r="M2676" s="11">
        <v>0.4</v>
      </c>
      <c r="O2676" s="16"/>
      <c r="P2676" s="14"/>
      <c r="Q2676" s="12"/>
      <c r="R2676" s="13"/>
    </row>
    <row r="2677" spans="1:18" ht="15.75" customHeight="1" x14ac:dyDescent="0.35">
      <c r="A2677" s="1"/>
      <c r="B2677" s="6" t="s">
        <v>23</v>
      </c>
      <c r="C2677" s="6">
        <v>1197831</v>
      </c>
      <c r="D2677" s="7">
        <v>44248</v>
      </c>
      <c r="E2677" s="6" t="s">
        <v>24</v>
      </c>
      <c r="F2677" s="6" t="s">
        <v>98</v>
      </c>
      <c r="G2677" s="6" t="s">
        <v>99</v>
      </c>
      <c r="H2677" s="6" t="s">
        <v>18</v>
      </c>
      <c r="I2677" s="8">
        <v>0.25000000000000006</v>
      </c>
      <c r="J2677" s="9">
        <v>2750</v>
      </c>
      <c r="K2677" s="10">
        <f t="shared" si="20"/>
        <v>687.50000000000011</v>
      </c>
      <c r="L2677" s="10">
        <f t="shared" si="21"/>
        <v>240.62500000000003</v>
      </c>
      <c r="M2677" s="11">
        <v>0.35</v>
      </c>
      <c r="O2677" s="16"/>
      <c r="P2677" s="14"/>
      <c r="Q2677" s="12"/>
      <c r="R2677" s="13"/>
    </row>
    <row r="2678" spans="1:18" ht="15.75" customHeight="1" x14ac:dyDescent="0.35">
      <c r="A2678" s="1"/>
      <c r="B2678" s="6" t="s">
        <v>23</v>
      </c>
      <c r="C2678" s="6">
        <v>1197831</v>
      </c>
      <c r="D2678" s="7">
        <v>44248</v>
      </c>
      <c r="E2678" s="6" t="s">
        <v>24</v>
      </c>
      <c r="F2678" s="6" t="s">
        <v>98</v>
      </c>
      <c r="G2678" s="6" t="s">
        <v>99</v>
      </c>
      <c r="H2678" s="6" t="s">
        <v>19</v>
      </c>
      <c r="I2678" s="8">
        <v>0.15000000000000008</v>
      </c>
      <c r="J2678" s="9">
        <v>3250</v>
      </c>
      <c r="K2678" s="10">
        <f t="shared" si="20"/>
        <v>487.50000000000023</v>
      </c>
      <c r="L2678" s="10">
        <f t="shared" si="21"/>
        <v>195.00000000000011</v>
      </c>
      <c r="M2678" s="11">
        <v>0.4</v>
      </c>
      <c r="O2678" s="16"/>
      <c r="P2678" s="14"/>
      <c r="Q2678" s="12"/>
      <c r="R2678" s="13"/>
    </row>
    <row r="2679" spans="1:18" ht="15.75" customHeight="1" x14ac:dyDescent="0.35">
      <c r="A2679" s="1"/>
      <c r="B2679" s="6" t="s">
        <v>23</v>
      </c>
      <c r="C2679" s="6">
        <v>1197831</v>
      </c>
      <c r="D2679" s="7">
        <v>44248</v>
      </c>
      <c r="E2679" s="6" t="s">
        <v>24</v>
      </c>
      <c r="F2679" s="6" t="s">
        <v>98</v>
      </c>
      <c r="G2679" s="6" t="s">
        <v>99</v>
      </c>
      <c r="H2679" s="6" t="s">
        <v>20</v>
      </c>
      <c r="I2679" s="8">
        <v>0.2</v>
      </c>
      <c r="J2679" s="9">
        <v>1750</v>
      </c>
      <c r="K2679" s="10">
        <f t="shared" si="20"/>
        <v>350</v>
      </c>
      <c r="L2679" s="10">
        <f t="shared" si="21"/>
        <v>140</v>
      </c>
      <c r="M2679" s="11">
        <v>0.4</v>
      </c>
      <c r="O2679" s="16"/>
      <c r="P2679" s="14"/>
      <c r="Q2679" s="12"/>
      <c r="R2679" s="13"/>
    </row>
    <row r="2680" spans="1:18" ht="15.75" customHeight="1" x14ac:dyDescent="0.35">
      <c r="A2680" s="1"/>
      <c r="B2680" s="6" t="s">
        <v>23</v>
      </c>
      <c r="C2680" s="6">
        <v>1197831</v>
      </c>
      <c r="D2680" s="7">
        <v>44248</v>
      </c>
      <c r="E2680" s="6" t="s">
        <v>24</v>
      </c>
      <c r="F2680" s="6" t="s">
        <v>98</v>
      </c>
      <c r="G2680" s="6" t="s">
        <v>99</v>
      </c>
      <c r="H2680" s="6" t="s">
        <v>21</v>
      </c>
      <c r="I2680" s="8">
        <v>0.35000000000000003</v>
      </c>
      <c r="J2680" s="9">
        <v>2500</v>
      </c>
      <c r="K2680" s="10">
        <f t="shared" si="20"/>
        <v>875.00000000000011</v>
      </c>
      <c r="L2680" s="10">
        <f t="shared" si="21"/>
        <v>306.25</v>
      </c>
      <c r="M2680" s="11">
        <v>0.35</v>
      </c>
      <c r="O2680" s="16"/>
      <c r="P2680" s="14"/>
      <c r="Q2680" s="12"/>
      <c r="R2680" s="13"/>
    </row>
    <row r="2681" spans="1:18" ht="15.75" customHeight="1" x14ac:dyDescent="0.35">
      <c r="A2681" s="1"/>
      <c r="B2681" s="6" t="s">
        <v>23</v>
      </c>
      <c r="C2681" s="6">
        <v>1197831</v>
      </c>
      <c r="D2681" s="7">
        <v>44248</v>
      </c>
      <c r="E2681" s="6" t="s">
        <v>24</v>
      </c>
      <c r="F2681" s="6" t="s">
        <v>98</v>
      </c>
      <c r="G2681" s="6" t="s">
        <v>99</v>
      </c>
      <c r="H2681" s="6" t="s">
        <v>22</v>
      </c>
      <c r="I2681" s="8">
        <v>0.2</v>
      </c>
      <c r="J2681" s="9">
        <v>3500</v>
      </c>
      <c r="K2681" s="10">
        <f t="shared" si="20"/>
        <v>700</v>
      </c>
      <c r="L2681" s="10">
        <f t="shared" si="21"/>
        <v>280</v>
      </c>
      <c r="M2681" s="11">
        <v>0.4</v>
      </c>
      <c r="O2681" s="16"/>
      <c r="P2681" s="14"/>
      <c r="Q2681" s="12"/>
      <c r="R2681" s="13"/>
    </row>
    <row r="2682" spans="1:18" ht="15.75" customHeight="1" x14ac:dyDescent="0.35">
      <c r="A2682" s="1"/>
      <c r="B2682" s="6" t="s">
        <v>23</v>
      </c>
      <c r="C2682" s="6">
        <v>1197831</v>
      </c>
      <c r="D2682" s="7">
        <v>44274</v>
      </c>
      <c r="E2682" s="6" t="s">
        <v>24</v>
      </c>
      <c r="F2682" s="6" t="s">
        <v>98</v>
      </c>
      <c r="G2682" s="6" t="s">
        <v>99</v>
      </c>
      <c r="H2682" s="6" t="s">
        <v>17</v>
      </c>
      <c r="I2682" s="8">
        <v>0.2</v>
      </c>
      <c r="J2682" s="9">
        <v>5700</v>
      </c>
      <c r="K2682" s="10">
        <f t="shared" si="20"/>
        <v>1140</v>
      </c>
      <c r="L2682" s="10">
        <f t="shared" si="21"/>
        <v>456</v>
      </c>
      <c r="M2682" s="11">
        <v>0.4</v>
      </c>
      <c r="O2682" s="16"/>
      <c r="P2682" s="14"/>
      <c r="Q2682" s="12"/>
      <c r="R2682" s="13"/>
    </row>
    <row r="2683" spans="1:18" ht="15.75" customHeight="1" x14ac:dyDescent="0.35">
      <c r="A2683" s="1"/>
      <c r="B2683" s="6" t="s">
        <v>23</v>
      </c>
      <c r="C2683" s="6">
        <v>1197831</v>
      </c>
      <c r="D2683" s="7">
        <v>44274</v>
      </c>
      <c r="E2683" s="6" t="s">
        <v>24</v>
      </c>
      <c r="F2683" s="6" t="s">
        <v>98</v>
      </c>
      <c r="G2683" s="6" t="s">
        <v>99</v>
      </c>
      <c r="H2683" s="6" t="s">
        <v>18</v>
      </c>
      <c r="I2683" s="8">
        <v>0.2</v>
      </c>
      <c r="J2683" s="9">
        <v>2500</v>
      </c>
      <c r="K2683" s="10">
        <f t="shared" si="20"/>
        <v>500</v>
      </c>
      <c r="L2683" s="10">
        <f t="shared" si="21"/>
        <v>175</v>
      </c>
      <c r="M2683" s="11">
        <v>0.35</v>
      </c>
      <c r="O2683" s="16"/>
      <c r="P2683" s="14"/>
      <c r="Q2683" s="12"/>
      <c r="R2683" s="13"/>
    </row>
    <row r="2684" spans="1:18" ht="15.75" customHeight="1" x14ac:dyDescent="0.35">
      <c r="A2684" s="1"/>
      <c r="B2684" s="6" t="s">
        <v>23</v>
      </c>
      <c r="C2684" s="6">
        <v>1197831</v>
      </c>
      <c r="D2684" s="7">
        <v>44274</v>
      </c>
      <c r="E2684" s="6" t="s">
        <v>24</v>
      </c>
      <c r="F2684" s="6" t="s">
        <v>98</v>
      </c>
      <c r="G2684" s="6" t="s">
        <v>99</v>
      </c>
      <c r="H2684" s="6" t="s">
        <v>19</v>
      </c>
      <c r="I2684" s="8">
        <v>0.10000000000000002</v>
      </c>
      <c r="J2684" s="9">
        <v>2750</v>
      </c>
      <c r="K2684" s="10">
        <f t="shared" si="20"/>
        <v>275.00000000000006</v>
      </c>
      <c r="L2684" s="10">
        <f t="shared" si="21"/>
        <v>110.00000000000003</v>
      </c>
      <c r="M2684" s="11">
        <v>0.4</v>
      </c>
      <c r="O2684" s="16"/>
      <c r="P2684" s="14"/>
      <c r="Q2684" s="12"/>
      <c r="R2684" s="13"/>
    </row>
    <row r="2685" spans="1:18" ht="15.75" customHeight="1" x14ac:dyDescent="0.35">
      <c r="A2685" s="1"/>
      <c r="B2685" s="6" t="s">
        <v>23</v>
      </c>
      <c r="C2685" s="6">
        <v>1197831</v>
      </c>
      <c r="D2685" s="7">
        <v>44274</v>
      </c>
      <c r="E2685" s="6" t="s">
        <v>24</v>
      </c>
      <c r="F2685" s="6" t="s">
        <v>98</v>
      </c>
      <c r="G2685" s="6" t="s">
        <v>99</v>
      </c>
      <c r="H2685" s="6" t="s">
        <v>20</v>
      </c>
      <c r="I2685" s="8">
        <v>0.19999999999999996</v>
      </c>
      <c r="J2685" s="9">
        <v>1250</v>
      </c>
      <c r="K2685" s="10">
        <f t="shared" si="20"/>
        <v>249.99999999999994</v>
      </c>
      <c r="L2685" s="10">
        <f t="shared" si="21"/>
        <v>99.999999999999986</v>
      </c>
      <c r="M2685" s="11">
        <v>0.4</v>
      </c>
      <c r="O2685" s="16"/>
      <c r="P2685" s="14"/>
      <c r="Q2685" s="12"/>
      <c r="R2685" s="13"/>
    </row>
    <row r="2686" spans="1:18" ht="15.75" customHeight="1" x14ac:dyDescent="0.35">
      <c r="A2686" s="1"/>
      <c r="B2686" s="6" t="s">
        <v>23</v>
      </c>
      <c r="C2686" s="6">
        <v>1197831</v>
      </c>
      <c r="D2686" s="7">
        <v>44274</v>
      </c>
      <c r="E2686" s="6" t="s">
        <v>24</v>
      </c>
      <c r="F2686" s="6" t="s">
        <v>98</v>
      </c>
      <c r="G2686" s="6" t="s">
        <v>99</v>
      </c>
      <c r="H2686" s="6" t="s">
        <v>21</v>
      </c>
      <c r="I2686" s="8">
        <v>0.35000000000000009</v>
      </c>
      <c r="J2686" s="9">
        <v>1750</v>
      </c>
      <c r="K2686" s="10">
        <f t="shared" si="20"/>
        <v>612.50000000000011</v>
      </c>
      <c r="L2686" s="10">
        <f t="shared" si="21"/>
        <v>214.37500000000003</v>
      </c>
      <c r="M2686" s="11">
        <v>0.35</v>
      </c>
      <c r="O2686" s="16"/>
      <c r="P2686" s="14"/>
      <c r="Q2686" s="12"/>
      <c r="R2686" s="13"/>
    </row>
    <row r="2687" spans="1:18" ht="15.75" customHeight="1" x14ac:dyDescent="0.35">
      <c r="A2687" s="1"/>
      <c r="B2687" s="6" t="s">
        <v>23</v>
      </c>
      <c r="C2687" s="6">
        <v>1197831</v>
      </c>
      <c r="D2687" s="7">
        <v>44274</v>
      </c>
      <c r="E2687" s="6" t="s">
        <v>24</v>
      </c>
      <c r="F2687" s="6" t="s">
        <v>98</v>
      </c>
      <c r="G2687" s="6" t="s">
        <v>99</v>
      </c>
      <c r="H2687" s="6" t="s">
        <v>22</v>
      </c>
      <c r="I2687" s="8">
        <v>0.25</v>
      </c>
      <c r="J2687" s="9">
        <v>2750</v>
      </c>
      <c r="K2687" s="10">
        <f t="shared" si="20"/>
        <v>687.5</v>
      </c>
      <c r="L2687" s="10">
        <f t="shared" si="21"/>
        <v>275</v>
      </c>
      <c r="M2687" s="11">
        <v>0.4</v>
      </c>
      <c r="O2687" s="16"/>
      <c r="P2687" s="14"/>
      <c r="Q2687" s="12"/>
      <c r="R2687" s="13"/>
    </row>
    <row r="2688" spans="1:18" ht="15.75" customHeight="1" x14ac:dyDescent="0.35">
      <c r="A2688" s="1"/>
      <c r="B2688" s="6" t="s">
        <v>23</v>
      </c>
      <c r="C2688" s="6">
        <v>1197831</v>
      </c>
      <c r="D2688" s="7">
        <v>44306</v>
      </c>
      <c r="E2688" s="6" t="s">
        <v>24</v>
      </c>
      <c r="F2688" s="6" t="s">
        <v>98</v>
      </c>
      <c r="G2688" s="6" t="s">
        <v>99</v>
      </c>
      <c r="H2688" s="6" t="s">
        <v>17</v>
      </c>
      <c r="I2688" s="8">
        <v>0.25</v>
      </c>
      <c r="J2688" s="9">
        <v>5250</v>
      </c>
      <c r="K2688" s="10">
        <f t="shared" si="20"/>
        <v>1312.5</v>
      </c>
      <c r="L2688" s="10">
        <f t="shared" si="21"/>
        <v>525</v>
      </c>
      <c r="M2688" s="11">
        <v>0.4</v>
      </c>
      <c r="O2688" s="16"/>
      <c r="P2688" s="14"/>
      <c r="Q2688" s="12"/>
      <c r="R2688" s="13"/>
    </row>
    <row r="2689" spans="1:18" ht="15.75" customHeight="1" x14ac:dyDescent="0.35">
      <c r="A2689" s="1"/>
      <c r="B2689" s="6" t="s">
        <v>23</v>
      </c>
      <c r="C2689" s="6">
        <v>1197831</v>
      </c>
      <c r="D2689" s="7">
        <v>44306</v>
      </c>
      <c r="E2689" s="6" t="s">
        <v>24</v>
      </c>
      <c r="F2689" s="6" t="s">
        <v>98</v>
      </c>
      <c r="G2689" s="6" t="s">
        <v>99</v>
      </c>
      <c r="H2689" s="6" t="s">
        <v>18</v>
      </c>
      <c r="I2689" s="8">
        <v>0.25</v>
      </c>
      <c r="J2689" s="9">
        <v>2250</v>
      </c>
      <c r="K2689" s="10">
        <f t="shared" si="20"/>
        <v>562.5</v>
      </c>
      <c r="L2689" s="10">
        <f t="shared" si="21"/>
        <v>196.875</v>
      </c>
      <c r="M2689" s="11">
        <v>0.35</v>
      </c>
      <c r="O2689" s="16"/>
      <c r="P2689" s="14"/>
      <c r="Q2689" s="12"/>
      <c r="R2689" s="13"/>
    </row>
    <row r="2690" spans="1:18" ht="15.75" customHeight="1" x14ac:dyDescent="0.35">
      <c r="A2690" s="1"/>
      <c r="B2690" s="6" t="s">
        <v>23</v>
      </c>
      <c r="C2690" s="6">
        <v>1197831</v>
      </c>
      <c r="D2690" s="7">
        <v>44306</v>
      </c>
      <c r="E2690" s="6" t="s">
        <v>24</v>
      </c>
      <c r="F2690" s="6" t="s">
        <v>98</v>
      </c>
      <c r="G2690" s="6" t="s">
        <v>99</v>
      </c>
      <c r="H2690" s="6" t="s">
        <v>19</v>
      </c>
      <c r="I2690" s="8">
        <v>0.15000000000000002</v>
      </c>
      <c r="J2690" s="9">
        <v>2250</v>
      </c>
      <c r="K2690" s="10">
        <f t="shared" si="20"/>
        <v>337.50000000000006</v>
      </c>
      <c r="L2690" s="10">
        <f t="shared" si="21"/>
        <v>135.00000000000003</v>
      </c>
      <c r="M2690" s="11">
        <v>0.4</v>
      </c>
      <c r="O2690" s="16"/>
      <c r="P2690" s="14"/>
      <c r="Q2690" s="12"/>
      <c r="R2690" s="13"/>
    </row>
    <row r="2691" spans="1:18" ht="15.75" customHeight="1" x14ac:dyDescent="0.35">
      <c r="A2691" s="1"/>
      <c r="B2691" s="6" t="s">
        <v>23</v>
      </c>
      <c r="C2691" s="6">
        <v>1197831</v>
      </c>
      <c r="D2691" s="7">
        <v>44306</v>
      </c>
      <c r="E2691" s="6" t="s">
        <v>24</v>
      </c>
      <c r="F2691" s="6" t="s">
        <v>98</v>
      </c>
      <c r="G2691" s="6" t="s">
        <v>99</v>
      </c>
      <c r="H2691" s="6" t="s">
        <v>20</v>
      </c>
      <c r="I2691" s="8">
        <v>0.19999999999999996</v>
      </c>
      <c r="J2691" s="9">
        <v>1500</v>
      </c>
      <c r="K2691" s="10">
        <f t="shared" si="20"/>
        <v>299.99999999999994</v>
      </c>
      <c r="L2691" s="10">
        <f t="shared" si="21"/>
        <v>119.99999999999999</v>
      </c>
      <c r="M2691" s="11">
        <v>0.4</v>
      </c>
      <c r="O2691" s="16"/>
      <c r="P2691" s="14"/>
      <c r="Q2691" s="12"/>
      <c r="R2691" s="13"/>
    </row>
    <row r="2692" spans="1:18" ht="15.75" customHeight="1" x14ac:dyDescent="0.35">
      <c r="A2692" s="1"/>
      <c r="B2692" s="6" t="s">
        <v>23</v>
      </c>
      <c r="C2692" s="6">
        <v>1197831</v>
      </c>
      <c r="D2692" s="7">
        <v>44306</v>
      </c>
      <c r="E2692" s="6" t="s">
        <v>24</v>
      </c>
      <c r="F2692" s="6" t="s">
        <v>98</v>
      </c>
      <c r="G2692" s="6" t="s">
        <v>99</v>
      </c>
      <c r="H2692" s="6" t="s">
        <v>21</v>
      </c>
      <c r="I2692" s="8">
        <v>0.4</v>
      </c>
      <c r="J2692" s="9">
        <v>1750</v>
      </c>
      <c r="K2692" s="10">
        <f t="shared" si="20"/>
        <v>700</v>
      </c>
      <c r="L2692" s="10">
        <f t="shared" si="21"/>
        <v>244.99999999999997</v>
      </c>
      <c r="M2692" s="11">
        <v>0.35</v>
      </c>
      <c r="O2692" s="16"/>
      <c r="P2692" s="14"/>
      <c r="Q2692" s="12"/>
      <c r="R2692" s="13"/>
    </row>
    <row r="2693" spans="1:18" ht="15.75" customHeight="1" x14ac:dyDescent="0.35">
      <c r="A2693" s="1"/>
      <c r="B2693" s="6" t="s">
        <v>23</v>
      </c>
      <c r="C2693" s="6">
        <v>1197831</v>
      </c>
      <c r="D2693" s="7">
        <v>44306</v>
      </c>
      <c r="E2693" s="6" t="s">
        <v>24</v>
      </c>
      <c r="F2693" s="6" t="s">
        <v>98</v>
      </c>
      <c r="G2693" s="6" t="s">
        <v>99</v>
      </c>
      <c r="H2693" s="6" t="s">
        <v>22</v>
      </c>
      <c r="I2693" s="8">
        <v>0.30000000000000004</v>
      </c>
      <c r="J2693" s="9">
        <v>3250</v>
      </c>
      <c r="K2693" s="10">
        <f t="shared" si="20"/>
        <v>975.00000000000011</v>
      </c>
      <c r="L2693" s="10">
        <f t="shared" si="21"/>
        <v>390.00000000000006</v>
      </c>
      <c r="M2693" s="11">
        <v>0.4</v>
      </c>
      <c r="O2693" s="16"/>
      <c r="P2693" s="14"/>
      <c r="Q2693" s="12"/>
      <c r="R2693" s="13"/>
    </row>
    <row r="2694" spans="1:18" ht="15.75" customHeight="1" x14ac:dyDescent="0.35">
      <c r="A2694" s="1"/>
      <c r="B2694" s="6" t="s">
        <v>23</v>
      </c>
      <c r="C2694" s="6">
        <v>1197831</v>
      </c>
      <c r="D2694" s="7">
        <v>44335</v>
      </c>
      <c r="E2694" s="6" t="s">
        <v>24</v>
      </c>
      <c r="F2694" s="6" t="s">
        <v>98</v>
      </c>
      <c r="G2694" s="6" t="s">
        <v>99</v>
      </c>
      <c r="H2694" s="6" t="s">
        <v>17</v>
      </c>
      <c r="I2694" s="8">
        <v>0.4</v>
      </c>
      <c r="J2694" s="9">
        <v>5950</v>
      </c>
      <c r="K2694" s="10">
        <f t="shared" si="20"/>
        <v>2380</v>
      </c>
      <c r="L2694" s="10">
        <f t="shared" si="21"/>
        <v>952</v>
      </c>
      <c r="M2694" s="11">
        <v>0.4</v>
      </c>
      <c r="O2694" s="16"/>
      <c r="P2694" s="14"/>
      <c r="Q2694" s="12"/>
      <c r="R2694" s="13"/>
    </row>
    <row r="2695" spans="1:18" ht="15.75" customHeight="1" x14ac:dyDescent="0.35">
      <c r="A2695" s="1"/>
      <c r="B2695" s="6" t="s">
        <v>23</v>
      </c>
      <c r="C2695" s="6">
        <v>1197831</v>
      </c>
      <c r="D2695" s="7">
        <v>44335</v>
      </c>
      <c r="E2695" s="6" t="s">
        <v>24</v>
      </c>
      <c r="F2695" s="6" t="s">
        <v>98</v>
      </c>
      <c r="G2695" s="6" t="s">
        <v>99</v>
      </c>
      <c r="H2695" s="6" t="s">
        <v>18</v>
      </c>
      <c r="I2695" s="8">
        <v>0.4</v>
      </c>
      <c r="J2695" s="9">
        <v>3000</v>
      </c>
      <c r="K2695" s="10">
        <f t="shared" si="20"/>
        <v>1200</v>
      </c>
      <c r="L2695" s="10">
        <f t="shared" si="21"/>
        <v>420</v>
      </c>
      <c r="M2695" s="11">
        <v>0.35</v>
      </c>
      <c r="O2695" s="16"/>
      <c r="P2695" s="14"/>
      <c r="Q2695" s="12"/>
      <c r="R2695" s="13"/>
    </row>
    <row r="2696" spans="1:18" ht="15.75" customHeight="1" x14ac:dyDescent="0.35">
      <c r="A2696" s="1"/>
      <c r="B2696" s="6" t="s">
        <v>23</v>
      </c>
      <c r="C2696" s="6">
        <v>1197831</v>
      </c>
      <c r="D2696" s="7">
        <v>44335</v>
      </c>
      <c r="E2696" s="6" t="s">
        <v>24</v>
      </c>
      <c r="F2696" s="6" t="s">
        <v>98</v>
      </c>
      <c r="G2696" s="6" t="s">
        <v>99</v>
      </c>
      <c r="H2696" s="6" t="s">
        <v>19</v>
      </c>
      <c r="I2696" s="8">
        <v>0.35000000000000003</v>
      </c>
      <c r="J2696" s="9">
        <v>2750</v>
      </c>
      <c r="K2696" s="10">
        <f t="shared" si="20"/>
        <v>962.50000000000011</v>
      </c>
      <c r="L2696" s="10">
        <f t="shared" si="21"/>
        <v>385.00000000000006</v>
      </c>
      <c r="M2696" s="11">
        <v>0.4</v>
      </c>
      <c r="O2696" s="16"/>
      <c r="P2696" s="14"/>
      <c r="Q2696" s="12"/>
      <c r="R2696" s="13"/>
    </row>
    <row r="2697" spans="1:18" ht="15.75" customHeight="1" x14ac:dyDescent="0.35">
      <c r="A2697" s="1"/>
      <c r="B2697" s="6" t="s">
        <v>23</v>
      </c>
      <c r="C2697" s="6">
        <v>1197831</v>
      </c>
      <c r="D2697" s="7">
        <v>44335</v>
      </c>
      <c r="E2697" s="6" t="s">
        <v>24</v>
      </c>
      <c r="F2697" s="6" t="s">
        <v>98</v>
      </c>
      <c r="G2697" s="6" t="s">
        <v>99</v>
      </c>
      <c r="H2697" s="6" t="s">
        <v>20</v>
      </c>
      <c r="I2697" s="8">
        <v>0.35000000000000003</v>
      </c>
      <c r="J2697" s="9">
        <v>2250</v>
      </c>
      <c r="K2697" s="10">
        <f t="shared" si="20"/>
        <v>787.50000000000011</v>
      </c>
      <c r="L2697" s="10">
        <f t="shared" si="21"/>
        <v>315.00000000000006</v>
      </c>
      <c r="M2697" s="11">
        <v>0.4</v>
      </c>
      <c r="O2697" s="16"/>
      <c r="P2697" s="14"/>
      <c r="Q2697" s="12"/>
      <c r="R2697" s="13"/>
    </row>
    <row r="2698" spans="1:18" ht="15.75" customHeight="1" x14ac:dyDescent="0.35">
      <c r="A2698" s="1"/>
      <c r="B2698" s="6" t="s">
        <v>23</v>
      </c>
      <c r="C2698" s="6">
        <v>1197831</v>
      </c>
      <c r="D2698" s="7">
        <v>44335</v>
      </c>
      <c r="E2698" s="6" t="s">
        <v>24</v>
      </c>
      <c r="F2698" s="6" t="s">
        <v>98</v>
      </c>
      <c r="G2698" s="6" t="s">
        <v>99</v>
      </c>
      <c r="H2698" s="6" t="s">
        <v>21</v>
      </c>
      <c r="I2698" s="8">
        <v>0.44999999999999996</v>
      </c>
      <c r="J2698" s="9">
        <v>2500</v>
      </c>
      <c r="K2698" s="10">
        <f t="shared" si="20"/>
        <v>1125</v>
      </c>
      <c r="L2698" s="10">
        <f t="shared" si="21"/>
        <v>393.75</v>
      </c>
      <c r="M2698" s="11">
        <v>0.35</v>
      </c>
      <c r="O2698" s="16"/>
      <c r="P2698" s="14"/>
      <c r="Q2698" s="12"/>
      <c r="R2698" s="13"/>
    </row>
    <row r="2699" spans="1:18" ht="15.75" customHeight="1" x14ac:dyDescent="0.35">
      <c r="A2699" s="1"/>
      <c r="B2699" s="6" t="s">
        <v>23</v>
      </c>
      <c r="C2699" s="6">
        <v>1197831</v>
      </c>
      <c r="D2699" s="7">
        <v>44335</v>
      </c>
      <c r="E2699" s="6" t="s">
        <v>24</v>
      </c>
      <c r="F2699" s="6" t="s">
        <v>98</v>
      </c>
      <c r="G2699" s="6" t="s">
        <v>99</v>
      </c>
      <c r="H2699" s="6" t="s">
        <v>22</v>
      </c>
      <c r="I2699" s="8">
        <v>0.44999999999999996</v>
      </c>
      <c r="J2699" s="9">
        <v>3500</v>
      </c>
      <c r="K2699" s="10">
        <f t="shared" si="20"/>
        <v>1574.9999999999998</v>
      </c>
      <c r="L2699" s="10">
        <f t="shared" si="21"/>
        <v>630</v>
      </c>
      <c r="M2699" s="11">
        <v>0.4</v>
      </c>
      <c r="O2699" s="16"/>
      <c r="P2699" s="14"/>
      <c r="Q2699" s="12"/>
      <c r="R2699" s="13"/>
    </row>
    <row r="2700" spans="1:18" ht="15.75" customHeight="1" x14ac:dyDescent="0.35">
      <c r="A2700" s="1"/>
      <c r="B2700" s="6" t="s">
        <v>23</v>
      </c>
      <c r="C2700" s="6">
        <v>1197831</v>
      </c>
      <c r="D2700" s="7">
        <v>44368</v>
      </c>
      <c r="E2700" s="6" t="s">
        <v>24</v>
      </c>
      <c r="F2700" s="6" t="s">
        <v>98</v>
      </c>
      <c r="G2700" s="6" t="s">
        <v>99</v>
      </c>
      <c r="H2700" s="6" t="s">
        <v>17</v>
      </c>
      <c r="I2700" s="8">
        <v>0.39999999999999997</v>
      </c>
      <c r="J2700" s="9">
        <v>6000</v>
      </c>
      <c r="K2700" s="10">
        <f t="shared" si="20"/>
        <v>2400</v>
      </c>
      <c r="L2700" s="10">
        <f t="shared" si="21"/>
        <v>960</v>
      </c>
      <c r="M2700" s="11">
        <v>0.4</v>
      </c>
      <c r="O2700" s="16"/>
      <c r="P2700" s="14"/>
      <c r="Q2700" s="12"/>
      <c r="R2700" s="13"/>
    </row>
    <row r="2701" spans="1:18" ht="15.75" customHeight="1" x14ac:dyDescent="0.35">
      <c r="A2701" s="1"/>
      <c r="B2701" s="6" t="s">
        <v>23</v>
      </c>
      <c r="C2701" s="6">
        <v>1197831</v>
      </c>
      <c r="D2701" s="7">
        <v>44368</v>
      </c>
      <c r="E2701" s="6" t="s">
        <v>24</v>
      </c>
      <c r="F2701" s="6" t="s">
        <v>98</v>
      </c>
      <c r="G2701" s="6" t="s">
        <v>99</v>
      </c>
      <c r="H2701" s="6" t="s">
        <v>18</v>
      </c>
      <c r="I2701" s="8">
        <v>0.35000000000000003</v>
      </c>
      <c r="J2701" s="9">
        <v>3500</v>
      </c>
      <c r="K2701" s="10">
        <f t="shared" si="20"/>
        <v>1225.0000000000002</v>
      </c>
      <c r="L2701" s="10">
        <f t="shared" si="21"/>
        <v>428.75000000000006</v>
      </c>
      <c r="M2701" s="11">
        <v>0.35</v>
      </c>
      <c r="O2701" s="16"/>
      <c r="P2701" s="14"/>
      <c r="Q2701" s="12"/>
      <c r="R2701" s="13"/>
    </row>
    <row r="2702" spans="1:18" ht="15.75" customHeight="1" x14ac:dyDescent="0.35">
      <c r="A2702" s="1"/>
      <c r="B2702" s="6" t="s">
        <v>23</v>
      </c>
      <c r="C2702" s="6">
        <v>1197831</v>
      </c>
      <c r="D2702" s="7">
        <v>44368</v>
      </c>
      <c r="E2702" s="6" t="s">
        <v>24</v>
      </c>
      <c r="F2702" s="6" t="s">
        <v>98</v>
      </c>
      <c r="G2702" s="6" t="s">
        <v>99</v>
      </c>
      <c r="H2702" s="6" t="s">
        <v>19</v>
      </c>
      <c r="I2702" s="8">
        <v>0.4</v>
      </c>
      <c r="J2702" s="9">
        <v>3250</v>
      </c>
      <c r="K2702" s="10">
        <f t="shared" si="20"/>
        <v>1300</v>
      </c>
      <c r="L2702" s="10">
        <f t="shared" si="21"/>
        <v>520</v>
      </c>
      <c r="M2702" s="11">
        <v>0.4</v>
      </c>
      <c r="O2702" s="16"/>
      <c r="P2702" s="14"/>
      <c r="Q2702" s="12"/>
      <c r="R2702" s="13"/>
    </row>
    <row r="2703" spans="1:18" ht="15.75" customHeight="1" x14ac:dyDescent="0.35">
      <c r="A2703" s="1"/>
      <c r="B2703" s="6" t="s">
        <v>23</v>
      </c>
      <c r="C2703" s="6">
        <v>1197831</v>
      </c>
      <c r="D2703" s="7">
        <v>44368</v>
      </c>
      <c r="E2703" s="6" t="s">
        <v>24</v>
      </c>
      <c r="F2703" s="6" t="s">
        <v>98</v>
      </c>
      <c r="G2703" s="6" t="s">
        <v>99</v>
      </c>
      <c r="H2703" s="6" t="s">
        <v>20</v>
      </c>
      <c r="I2703" s="8">
        <v>0.4</v>
      </c>
      <c r="J2703" s="9">
        <v>3000</v>
      </c>
      <c r="K2703" s="10">
        <f t="shared" si="20"/>
        <v>1200</v>
      </c>
      <c r="L2703" s="10">
        <f t="shared" si="21"/>
        <v>480</v>
      </c>
      <c r="M2703" s="11">
        <v>0.4</v>
      </c>
      <c r="O2703" s="16"/>
      <c r="P2703" s="14"/>
      <c r="Q2703" s="12"/>
      <c r="R2703" s="13"/>
    </row>
    <row r="2704" spans="1:18" ht="15.75" customHeight="1" x14ac:dyDescent="0.35">
      <c r="A2704" s="1"/>
      <c r="B2704" s="6" t="s">
        <v>23</v>
      </c>
      <c r="C2704" s="6">
        <v>1197831</v>
      </c>
      <c r="D2704" s="7">
        <v>44368</v>
      </c>
      <c r="E2704" s="6" t="s">
        <v>24</v>
      </c>
      <c r="F2704" s="6" t="s">
        <v>98</v>
      </c>
      <c r="G2704" s="6" t="s">
        <v>99</v>
      </c>
      <c r="H2704" s="6" t="s">
        <v>21</v>
      </c>
      <c r="I2704" s="8">
        <v>0.54999999999999993</v>
      </c>
      <c r="J2704" s="9">
        <v>3000</v>
      </c>
      <c r="K2704" s="10">
        <f t="shared" si="20"/>
        <v>1649.9999999999998</v>
      </c>
      <c r="L2704" s="10">
        <f t="shared" si="21"/>
        <v>577.49999999999989</v>
      </c>
      <c r="M2704" s="11">
        <v>0.35</v>
      </c>
      <c r="O2704" s="16"/>
      <c r="P2704" s="14"/>
      <c r="Q2704" s="12"/>
      <c r="R2704" s="13"/>
    </row>
    <row r="2705" spans="1:18" ht="15.75" customHeight="1" x14ac:dyDescent="0.35">
      <c r="A2705" s="1"/>
      <c r="B2705" s="6" t="s">
        <v>23</v>
      </c>
      <c r="C2705" s="6">
        <v>1197831</v>
      </c>
      <c r="D2705" s="7">
        <v>44368</v>
      </c>
      <c r="E2705" s="6" t="s">
        <v>24</v>
      </c>
      <c r="F2705" s="6" t="s">
        <v>98</v>
      </c>
      <c r="G2705" s="6" t="s">
        <v>99</v>
      </c>
      <c r="H2705" s="6" t="s">
        <v>22</v>
      </c>
      <c r="I2705" s="8">
        <v>0.6</v>
      </c>
      <c r="J2705" s="9">
        <v>4750</v>
      </c>
      <c r="K2705" s="10">
        <f t="shared" si="20"/>
        <v>2850</v>
      </c>
      <c r="L2705" s="10">
        <f t="shared" si="21"/>
        <v>1140</v>
      </c>
      <c r="M2705" s="11">
        <v>0.4</v>
      </c>
      <c r="O2705" s="16"/>
      <c r="P2705" s="14"/>
      <c r="Q2705" s="12"/>
      <c r="R2705" s="13"/>
    </row>
    <row r="2706" spans="1:18" ht="15.75" customHeight="1" x14ac:dyDescent="0.35">
      <c r="A2706" s="1"/>
      <c r="B2706" s="6" t="s">
        <v>23</v>
      </c>
      <c r="C2706" s="6">
        <v>1197831</v>
      </c>
      <c r="D2706" s="7">
        <v>44396</v>
      </c>
      <c r="E2706" s="6" t="s">
        <v>24</v>
      </c>
      <c r="F2706" s="6" t="s">
        <v>98</v>
      </c>
      <c r="G2706" s="6" t="s">
        <v>99</v>
      </c>
      <c r="H2706" s="6" t="s">
        <v>17</v>
      </c>
      <c r="I2706" s="8">
        <v>0.54999999999999993</v>
      </c>
      <c r="J2706" s="9">
        <v>7000</v>
      </c>
      <c r="K2706" s="10">
        <f t="shared" si="20"/>
        <v>3849.9999999999995</v>
      </c>
      <c r="L2706" s="10">
        <f t="shared" si="21"/>
        <v>1540</v>
      </c>
      <c r="M2706" s="11">
        <v>0.4</v>
      </c>
      <c r="O2706" s="16"/>
      <c r="P2706" s="14"/>
      <c r="Q2706" s="12"/>
      <c r="R2706" s="13"/>
    </row>
    <row r="2707" spans="1:18" ht="15.75" customHeight="1" x14ac:dyDescent="0.35">
      <c r="A2707" s="1"/>
      <c r="B2707" s="6" t="s">
        <v>23</v>
      </c>
      <c r="C2707" s="6">
        <v>1197831</v>
      </c>
      <c r="D2707" s="7">
        <v>44396</v>
      </c>
      <c r="E2707" s="6" t="s">
        <v>24</v>
      </c>
      <c r="F2707" s="6" t="s">
        <v>98</v>
      </c>
      <c r="G2707" s="6" t="s">
        <v>99</v>
      </c>
      <c r="H2707" s="6" t="s">
        <v>18</v>
      </c>
      <c r="I2707" s="8">
        <v>0.5</v>
      </c>
      <c r="J2707" s="9">
        <v>4500</v>
      </c>
      <c r="K2707" s="10">
        <f t="shared" si="20"/>
        <v>2250</v>
      </c>
      <c r="L2707" s="10">
        <f t="shared" si="21"/>
        <v>787.5</v>
      </c>
      <c r="M2707" s="11">
        <v>0.35</v>
      </c>
      <c r="O2707" s="16"/>
      <c r="P2707" s="14"/>
      <c r="Q2707" s="12"/>
      <c r="R2707" s="13"/>
    </row>
    <row r="2708" spans="1:18" ht="15.75" customHeight="1" x14ac:dyDescent="0.35">
      <c r="A2708" s="1"/>
      <c r="B2708" s="6" t="s">
        <v>23</v>
      </c>
      <c r="C2708" s="6">
        <v>1197831</v>
      </c>
      <c r="D2708" s="7">
        <v>44396</v>
      </c>
      <c r="E2708" s="6" t="s">
        <v>24</v>
      </c>
      <c r="F2708" s="6" t="s">
        <v>98</v>
      </c>
      <c r="G2708" s="6" t="s">
        <v>99</v>
      </c>
      <c r="H2708" s="6" t="s">
        <v>19</v>
      </c>
      <c r="I2708" s="8">
        <v>0.45</v>
      </c>
      <c r="J2708" s="9">
        <v>3750</v>
      </c>
      <c r="K2708" s="10">
        <f t="shared" si="20"/>
        <v>1687.5</v>
      </c>
      <c r="L2708" s="10">
        <f t="shared" si="21"/>
        <v>675</v>
      </c>
      <c r="M2708" s="11">
        <v>0.4</v>
      </c>
      <c r="O2708" s="16"/>
      <c r="P2708" s="14"/>
      <c r="Q2708" s="12"/>
      <c r="R2708" s="13"/>
    </row>
    <row r="2709" spans="1:18" ht="15.75" customHeight="1" x14ac:dyDescent="0.35">
      <c r="A2709" s="1"/>
      <c r="B2709" s="6" t="s">
        <v>23</v>
      </c>
      <c r="C2709" s="6">
        <v>1197831</v>
      </c>
      <c r="D2709" s="7">
        <v>44396</v>
      </c>
      <c r="E2709" s="6" t="s">
        <v>24</v>
      </c>
      <c r="F2709" s="6" t="s">
        <v>98</v>
      </c>
      <c r="G2709" s="6" t="s">
        <v>99</v>
      </c>
      <c r="H2709" s="6" t="s">
        <v>20</v>
      </c>
      <c r="I2709" s="8">
        <v>0.45</v>
      </c>
      <c r="J2709" s="9">
        <v>3250</v>
      </c>
      <c r="K2709" s="10">
        <f t="shared" si="20"/>
        <v>1462.5</v>
      </c>
      <c r="L2709" s="10">
        <f t="shared" si="21"/>
        <v>585</v>
      </c>
      <c r="M2709" s="11">
        <v>0.4</v>
      </c>
      <c r="O2709" s="16"/>
      <c r="P2709" s="14"/>
      <c r="Q2709" s="12"/>
      <c r="R2709" s="13"/>
    </row>
    <row r="2710" spans="1:18" ht="15.75" customHeight="1" x14ac:dyDescent="0.35">
      <c r="A2710" s="1"/>
      <c r="B2710" s="6" t="s">
        <v>23</v>
      </c>
      <c r="C2710" s="6">
        <v>1197831</v>
      </c>
      <c r="D2710" s="7">
        <v>44396</v>
      </c>
      <c r="E2710" s="6" t="s">
        <v>24</v>
      </c>
      <c r="F2710" s="6" t="s">
        <v>98</v>
      </c>
      <c r="G2710" s="6" t="s">
        <v>99</v>
      </c>
      <c r="H2710" s="6" t="s">
        <v>21</v>
      </c>
      <c r="I2710" s="8">
        <v>0.6</v>
      </c>
      <c r="J2710" s="9">
        <v>3500</v>
      </c>
      <c r="K2710" s="10">
        <f t="shared" si="20"/>
        <v>2100</v>
      </c>
      <c r="L2710" s="10">
        <f t="shared" si="21"/>
        <v>735</v>
      </c>
      <c r="M2710" s="11">
        <v>0.35</v>
      </c>
      <c r="O2710" s="16"/>
      <c r="P2710" s="14"/>
      <c r="Q2710" s="12"/>
      <c r="R2710" s="13"/>
    </row>
    <row r="2711" spans="1:18" ht="15.75" customHeight="1" x14ac:dyDescent="0.35">
      <c r="A2711" s="1"/>
      <c r="B2711" s="6" t="s">
        <v>23</v>
      </c>
      <c r="C2711" s="6">
        <v>1197831</v>
      </c>
      <c r="D2711" s="7">
        <v>44396</v>
      </c>
      <c r="E2711" s="6" t="s">
        <v>24</v>
      </c>
      <c r="F2711" s="6" t="s">
        <v>98</v>
      </c>
      <c r="G2711" s="6" t="s">
        <v>99</v>
      </c>
      <c r="H2711" s="6" t="s">
        <v>22</v>
      </c>
      <c r="I2711" s="8">
        <v>0.65</v>
      </c>
      <c r="J2711" s="9">
        <v>5250</v>
      </c>
      <c r="K2711" s="10">
        <f t="shared" si="20"/>
        <v>3412.5</v>
      </c>
      <c r="L2711" s="10">
        <f t="shared" si="21"/>
        <v>1365</v>
      </c>
      <c r="M2711" s="11">
        <v>0.4</v>
      </c>
      <c r="O2711" s="16"/>
      <c r="P2711" s="14"/>
      <c r="Q2711" s="12"/>
      <c r="R2711" s="13"/>
    </row>
    <row r="2712" spans="1:18" ht="15.75" customHeight="1" x14ac:dyDescent="0.35">
      <c r="A2712" s="1"/>
      <c r="B2712" s="6" t="s">
        <v>23</v>
      </c>
      <c r="C2712" s="6">
        <v>1197831</v>
      </c>
      <c r="D2712" s="7">
        <v>44428</v>
      </c>
      <c r="E2712" s="6" t="s">
        <v>24</v>
      </c>
      <c r="F2712" s="6" t="s">
        <v>98</v>
      </c>
      <c r="G2712" s="6" t="s">
        <v>99</v>
      </c>
      <c r="H2712" s="6" t="s">
        <v>17</v>
      </c>
      <c r="I2712" s="8">
        <v>0.6</v>
      </c>
      <c r="J2712" s="9">
        <v>6750</v>
      </c>
      <c r="K2712" s="10">
        <f t="shared" si="20"/>
        <v>4050</v>
      </c>
      <c r="L2712" s="10">
        <f t="shared" si="21"/>
        <v>1620</v>
      </c>
      <c r="M2712" s="11">
        <v>0.4</v>
      </c>
      <c r="O2712" s="16"/>
      <c r="P2712" s="14"/>
      <c r="Q2712" s="12"/>
      <c r="R2712" s="13"/>
    </row>
    <row r="2713" spans="1:18" ht="15.75" customHeight="1" x14ac:dyDescent="0.35">
      <c r="A2713" s="1"/>
      <c r="B2713" s="6" t="s">
        <v>23</v>
      </c>
      <c r="C2713" s="6">
        <v>1197831</v>
      </c>
      <c r="D2713" s="7">
        <v>44428</v>
      </c>
      <c r="E2713" s="6" t="s">
        <v>24</v>
      </c>
      <c r="F2713" s="6" t="s">
        <v>98</v>
      </c>
      <c r="G2713" s="6" t="s">
        <v>99</v>
      </c>
      <c r="H2713" s="6" t="s">
        <v>18</v>
      </c>
      <c r="I2713" s="8">
        <v>0.55000000000000004</v>
      </c>
      <c r="J2713" s="9">
        <v>4500</v>
      </c>
      <c r="K2713" s="10">
        <f t="shared" si="20"/>
        <v>2475</v>
      </c>
      <c r="L2713" s="10">
        <f t="shared" si="21"/>
        <v>866.25</v>
      </c>
      <c r="M2713" s="11">
        <v>0.35</v>
      </c>
      <c r="O2713" s="16"/>
      <c r="P2713" s="14"/>
      <c r="Q2713" s="12"/>
      <c r="R2713" s="13"/>
    </row>
    <row r="2714" spans="1:18" ht="15.75" customHeight="1" x14ac:dyDescent="0.35">
      <c r="A2714" s="1"/>
      <c r="B2714" s="6" t="s">
        <v>23</v>
      </c>
      <c r="C2714" s="6">
        <v>1197831</v>
      </c>
      <c r="D2714" s="7">
        <v>44428</v>
      </c>
      <c r="E2714" s="6" t="s">
        <v>24</v>
      </c>
      <c r="F2714" s="6" t="s">
        <v>98</v>
      </c>
      <c r="G2714" s="6" t="s">
        <v>99</v>
      </c>
      <c r="H2714" s="6" t="s">
        <v>19</v>
      </c>
      <c r="I2714" s="8">
        <v>0.5</v>
      </c>
      <c r="J2714" s="9">
        <v>3750</v>
      </c>
      <c r="K2714" s="10">
        <f t="shared" si="20"/>
        <v>1875</v>
      </c>
      <c r="L2714" s="10">
        <f t="shared" si="21"/>
        <v>750</v>
      </c>
      <c r="M2714" s="11">
        <v>0.4</v>
      </c>
      <c r="O2714" s="16"/>
      <c r="P2714" s="14"/>
      <c r="Q2714" s="12"/>
      <c r="R2714" s="13"/>
    </row>
    <row r="2715" spans="1:18" ht="15.75" customHeight="1" x14ac:dyDescent="0.35">
      <c r="A2715" s="1"/>
      <c r="B2715" s="6" t="s">
        <v>23</v>
      </c>
      <c r="C2715" s="6">
        <v>1197831</v>
      </c>
      <c r="D2715" s="7">
        <v>44428</v>
      </c>
      <c r="E2715" s="6" t="s">
        <v>24</v>
      </c>
      <c r="F2715" s="6" t="s">
        <v>98</v>
      </c>
      <c r="G2715" s="6" t="s">
        <v>99</v>
      </c>
      <c r="H2715" s="6" t="s">
        <v>20</v>
      </c>
      <c r="I2715" s="8">
        <v>0.4</v>
      </c>
      <c r="J2715" s="9">
        <v>3250</v>
      </c>
      <c r="K2715" s="10">
        <f t="shared" si="20"/>
        <v>1300</v>
      </c>
      <c r="L2715" s="10">
        <f t="shared" si="21"/>
        <v>520</v>
      </c>
      <c r="M2715" s="11">
        <v>0.4</v>
      </c>
      <c r="O2715" s="16"/>
      <c r="P2715" s="14"/>
      <c r="Q2715" s="12"/>
      <c r="R2715" s="13"/>
    </row>
    <row r="2716" spans="1:18" ht="15.75" customHeight="1" x14ac:dyDescent="0.35">
      <c r="A2716" s="1"/>
      <c r="B2716" s="6" t="s">
        <v>23</v>
      </c>
      <c r="C2716" s="6">
        <v>1197831</v>
      </c>
      <c r="D2716" s="7">
        <v>44428</v>
      </c>
      <c r="E2716" s="6" t="s">
        <v>24</v>
      </c>
      <c r="F2716" s="6" t="s">
        <v>98</v>
      </c>
      <c r="G2716" s="6" t="s">
        <v>99</v>
      </c>
      <c r="H2716" s="6" t="s">
        <v>21</v>
      </c>
      <c r="I2716" s="8">
        <v>0.5</v>
      </c>
      <c r="J2716" s="9">
        <v>3000</v>
      </c>
      <c r="K2716" s="10">
        <f t="shared" si="20"/>
        <v>1500</v>
      </c>
      <c r="L2716" s="10">
        <f t="shared" si="21"/>
        <v>525</v>
      </c>
      <c r="M2716" s="11">
        <v>0.35</v>
      </c>
      <c r="O2716" s="16"/>
      <c r="P2716" s="14"/>
      <c r="Q2716" s="12"/>
      <c r="R2716" s="13"/>
    </row>
    <row r="2717" spans="1:18" ht="15.75" customHeight="1" x14ac:dyDescent="0.35">
      <c r="A2717" s="1"/>
      <c r="B2717" s="6" t="s">
        <v>23</v>
      </c>
      <c r="C2717" s="6">
        <v>1197831</v>
      </c>
      <c r="D2717" s="7">
        <v>44428</v>
      </c>
      <c r="E2717" s="6" t="s">
        <v>24</v>
      </c>
      <c r="F2717" s="6" t="s">
        <v>98</v>
      </c>
      <c r="G2717" s="6" t="s">
        <v>99</v>
      </c>
      <c r="H2717" s="6" t="s">
        <v>22</v>
      </c>
      <c r="I2717" s="8">
        <v>0.55000000000000004</v>
      </c>
      <c r="J2717" s="9">
        <v>4750</v>
      </c>
      <c r="K2717" s="10">
        <f t="shared" si="20"/>
        <v>2612.5</v>
      </c>
      <c r="L2717" s="10">
        <f t="shared" si="21"/>
        <v>1045</v>
      </c>
      <c r="M2717" s="11">
        <v>0.4</v>
      </c>
      <c r="O2717" s="16"/>
      <c r="P2717" s="14"/>
      <c r="Q2717" s="12"/>
      <c r="R2717" s="13"/>
    </row>
    <row r="2718" spans="1:18" ht="15.75" customHeight="1" x14ac:dyDescent="0.35">
      <c r="A2718" s="1"/>
      <c r="B2718" s="6" t="s">
        <v>23</v>
      </c>
      <c r="C2718" s="6">
        <v>1197831</v>
      </c>
      <c r="D2718" s="7">
        <v>44458</v>
      </c>
      <c r="E2718" s="6" t="s">
        <v>24</v>
      </c>
      <c r="F2718" s="6" t="s">
        <v>98</v>
      </c>
      <c r="G2718" s="6" t="s">
        <v>99</v>
      </c>
      <c r="H2718" s="6" t="s">
        <v>17</v>
      </c>
      <c r="I2718" s="8">
        <v>0.5</v>
      </c>
      <c r="J2718" s="9">
        <v>5750</v>
      </c>
      <c r="K2718" s="10">
        <f t="shared" si="20"/>
        <v>2875</v>
      </c>
      <c r="L2718" s="10">
        <f t="shared" si="21"/>
        <v>1150</v>
      </c>
      <c r="M2718" s="11">
        <v>0.4</v>
      </c>
      <c r="O2718" s="16"/>
      <c r="P2718" s="14"/>
      <c r="Q2718" s="12"/>
      <c r="R2718" s="13"/>
    </row>
    <row r="2719" spans="1:18" ht="15.75" customHeight="1" x14ac:dyDescent="0.35">
      <c r="A2719" s="1"/>
      <c r="B2719" s="6" t="s">
        <v>23</v>
      </c>
      <c r="C2719" s="6">
        <v>1197831</v>
      </c>
      <c r="D2719" s="7">
        <v>44458</v>
      </c>
      <c r="E2719" s="6" t="s">
        <v>24</v>
      </c>
      <c r="F2719" s="6" t="s">
        <v>98</v>
      </c>
      <c r="G2719" s="6" t="s">
        <v>99</v>
      </c>
      <c r="H2719" s="6" t="s">
        <v>18</v>
      </c>
      <c r="I2719" s="8">
        <v>0.40000000000000013</v>
      </c>
      <c r="J2719" s="9">
        <v>3750</v>
      </c>
      <c r="K2719" s="10">
        <f t="shared" si="20"/>
        <v>1500.0000000000005</v>
      </c>
      <c r="L2719" s="10">
        <f t="shared" si="21"/>
        <v>525.00000000000011</v>
      </c>
      <c r="M2719" s="11">
        <v>0.35</v>
      </c>
      <c r="O2719" s="16"/>
      <c r="P2719" s="14"/>
      <c r="Q2719" s="12"/>
      <c r="R2719" s="13"/>
    </row>
    <row r="2720" spans="1:18" ht="15.75" customHeight="1" x14ac:dyDescent="0.35">
      <c r="A2720" s="1"/>
      <c r="B2720" s="6" t="s">
        <v>23</v>
      </c>
      <c r="C2720" s="6">
        <v>1197831</v>
      </c>
      <c r="D2720" s="7">
        <v>44458</v>
      </c>
      <c r="E2720" s="6" t="s">
        <v>24</v>
      </c>
      <c r="F2720" s="6" t="s">
        <v>98</v>
      </c>
      <c r="G2720" s="6" t="s">
        <v>99</v>
      </c>
      <c r="H2720" s="6" t="s">
        <v>19</v>
      </c>
      <c r="I2720" s="8">
        <v>0.15000000000000008</v>
      </c>
      <c r="J2720" s="9">
        <v>2750</v>
      </c>
      <c r="K2720" s="10">
        <f t="shared" si="20"/>
        <v>412.50000000000023</v>
      </c>
      <c r="L2720" s="10">
        <f t="shared" si="21"/>
        <v>165.00000000000011</v>
      </c>
      <c r="M2720" s="11">
        <v>0.4</v>
      </c>
      <c r="O2720" s="16"/>
      <c r="P2720" s="14"/>
      <c r="Q2720" s="12"/>
      <c r="R2720" s="13"/>
    </row>
    <row r="2721" spans="1:18" ht="15.75" customHeight="1" x14ac:dyDescent="0.35">
      <c r="A2721" s="1"/>
      <c r="B2721" s="6" t="s">
        <v>23</v>
      </c>
      <c r="C2721" s="6">
        <v>1197831</v>
      </c>
      <c r="D2721" s="7">
        <v>44458</v>
      </c>
      <c r="E2721" s="6" t="s">
        <v>24</v>
      </c>
      <c r="F2721" s="6" t="s">
        <v>98</v>
      </c>
      <c r="G2721" s="6" t="s">
        <v>99</v>
      </c>
      <c r="H2721" s="6" t="s">
        <v>20</v>
      </c>
      <c r="I2721" s="8">
        <v>0.15000000000000008</v>
      </c>
      <c r="J2721" s="9">
        <v>2500</v>
      </c>
      <c r="K2721" s="10">
        <f t="shared" si="20"/>
        <v>375.00000000000017</v>
      </c>
      <c r="L2721" s="10">
        <f t="shared" si="21"/>
        <v>150.00000000000009</v>
      </c>
      <c r="M2721" s="11">
        <v>0.4</v>
      </c>
      <c r="O2721" s="16"/>
      <c r="P2721" s="14"/>
      <c r="Q2721" s="12"/>
      <c r="R2721" s="13"/>
    </row>
    <row r="2722" spans="1:18" ht="15.75" customHeight="1" x14ac:dyDescent="0.35">
      <c r="A2722" s="1"/>
      <c r="B2722" s="6" t="s">
        <v>23</v>
      </c>
      <c r="C2722" s="6">
        <v>1197831</v>
      </c>
      <c r="D2722" s="7">
        <v>44458</v>
      </c>
      <c r="E2722" s="6" t="s">
        <v>24</v>
      </c>
      <c r="F2722" s="6" t="s">
        <v>98</v>
      </c>
      <c r="G2722" s="6" t="s">
        <v>99</v>
      </c>
      <c r="H2722" s="6" t="s">
        <v>21</v>
      </c>
      <c r="I2722" s="8">
        <v>0.25000000000000006</v>
      </c>
      <c r="J2722" s="9">
        <v>2500</v>
      </c>
      <c r="K2722" s="10">
        <f t="shared" si="20"/>
        <v>625.00000000000011</v>
      </c>
      <c r="L2722" s="10">
        <f t="shared" si="21"/>
        <v>218.75000000000003</v>
      </c>
      <c r="M2722" s="11">
        <v>0.35</v>
      </c>
      <c r="O2722" s="16"/>
      <c r="P2722" s="14"/>
      <c r="Q2722" s="12"/>
      <c r="R2722" s="13"/>
    </row>
    <row r="2723" spans="1:18" ht="15.75" customHeight="1" x14ac:dyDescent="0.35">
      <c r="A2723" s="1"/>
      <c r="B2723" s="6" t="s">
        <v>23</v>
      </c>
      <c r="C2723" s="6">
        <v>1197831</v>
      </c>
      <c r="D2723" s="7">
        <v>44458</v>
      </c>
      <c r="E2723" s="6" t="s">
        <v>24</v>
      </c>
      <c r="F2723" s="6" t="s">
        <v>98</v>
      </c>
      <c r="G2723" s="6" t="s">
        <v>99</v>
      </c>
      <c r="H2723" s="6" t="s">
        <v>22</v>
      </c>
      <c r="I2723" s="8">
        <v>0.3000000000000001</v>
      </c>
      <c r="J2723" s="9">
        <v>3500</v>
      </c>
      <c r="K2723" s="10">
        <f t="shared" si="20"/>
        <v>1050.0000000000005</v>
      </c>
      <c r="L2723" s="10">
        <f t="shared" si="21"/>
        <v>420.00000000000023</v>
      </c>
      <c r="M2723" s="11">
        <v>0.4</v>
      </c>
      <c r="O2723" s="16"/>
      <c r="P2723" s="14"/>
      <c r="Q2723" s="12"/>
      <c r="R2723" s="13"/>
    </row>
    <row r="2724" spans="1:18" ht="15.75" customHeight="1" x14ac:dyDescent="0.35">
      <c r="A2724" s="1"/>
      <c r="B2724" s="6" t="s">
        <v>23</v>
      </c>
      <c r="C2724" s="6">
        <v>1197831</v>
      </c>
      <c r="D2724" s="7">
        <v>44490</v>
      </c>
      <c r="E2724" s="6" t="s">
        <v>24</v>
      </c>
      <c r="F2724" s="6" t="s">
        <v>98</v>
      </c>
      <c r="G2724" s="6" t="s">
        <v>99</v>
      </c>
      <c r="H2724" s="6" t="s">
        <v>17</v>
      </c>
      <c r="I2724" s="8">
        <v>0.3000000000000001</v>
      </c>
      <c r="J2724" s="9">
        <v>5250</v>
      </c>
      <c r="K2724" s="10">
        <f t="shared" si="20"/>
        <v>1575.0000000000005</v>
      </c>
      <c r="L2724" s="10">
        <f t="shared" si="21"/>
        <v>630.00000000000023</v>
      </c>
      <c r="M2724" s="11">
        <v>0.4</v>
      </c>
      <c r="O2724" s="16"/>
      <c r="P2724" s="14"/>
      <c r="Q2724" s="12"/>
      <c r="R2724" s="13"/>
    </row>
    <row r="2725" spans="1:18" ht="15.75" customHeight="1" x14ac:dyDescent="0.35">
      <c r="A2725" s="1"/>
      <c r="B2725" s="6" t="s">
        <v>23</v>
      </c>
      <c r="C2725" s="6">
        <v>1197831</v>
      </c>
      <c r="D2725" s="7">
        <v>44490</v>
      </c>
      <c r="E2725" s="6" t="s">
        <v>24</v>
      </c>
      <c r="F2725" s="6" t="s">
        <v>98</v>
      </c>
      <c r="G2725" s="6" t="s">
        <v>99</v>
      </c>
      <c r="H2725" s="6" t="s">
        <v>18</v>
      </c>
      <c r="I2725" s="8">
        <v>0.20000000000000012</v>
      </c>
      <c r="J2725" s="9">
        <v>3500</v>
      </c>
      <c r="K2725" s="10">
        <f t="shared" si="20"/>
        <v>700.00000000000045</v>
      </c>
      <c r="L2725" s="10">
        <f t="shared" si="21"/>
        <v>245.00000000000014</v>
      </c>
      <c r="M2725" s="11">
        <v>0.35</v>
      </c>
      <c r="O2725" s="16"/>
      <c r="P2725" s="14"/>
      <c r="Q2725" s="12"/>
      <c r="R2725" s="13"/>
    </row>
    <row r="2726" spans="1:18" ht="15.75" customHeight="1" x14ac:dyDescent="0.35">
      <c r="A2726" s="1"/>
      <c r="B2726" s="6" t="s">
        <v>23</v>
      </c>
      <c r="C2726" s="6">
        <v>1197831</v>
      </c>
      <c r="D2726" s="7">
        <v>44490</v>
      </c>
      <c r="E2726" s="6" t="s">
        <v>24</v>
      </c>
      <c r="F2726" s="6" t="s">
        <v>98</v>
      </c>
      <c r="G2726" s="6" t="s">
        <v>99</v>
      </c>
      <c r="H2726" s="6" t="s">
        <v>19</v>
      </c>
      <c r="I2726" s="8">
        <v>0.20000000000000012</v>
      </c>
      <c r="J2726" s="9">
        <v>2250</v>
      </c>
      <c r="K2726" s="10">
        <f t="shared" si="20"/>
        <v>450.00000000000028</v>
      </c>
      <c r="L2726" s="10">
        <f t="shared" si="21"/>
        <v>180.00000000000011</v>
      </c>
      <c r="M2726" s="11">
        <v>0.4</v>
      </c>
      <c r="O2726" s="16"/>
      <c r="P2726" s="14"/>
      <c r="Q2726" s="12"/>
      <c r="R2726" s="13"/>
    </row>
    <row r="2727" spans="1:18" ht="15.75" customHeight="1" x14ac:dyDescent="0.35">
      <c r="A2727" s="1"/>
      <c r="B2727" s="6" t="s">
        <v>23</v>
      </c>
      <c r="C2727" s="6">
        <v>1197831</v>
      </c>
      <c r="D2727" s="7">
        <v>44490</v>
      </c>
      <c r="E2727" s="6" t="s">
        <v>24</v>
      </c>
      <c r="F2727" s="6" t="s">
        <v>98</v>
      </c>
      <c r="G2727" s="6" t="s">
        <v>99</v>
      </c>
      <c r="H2727" s="6" t="s">
        <v>20</v>
      </c>
      <c r="I2727" s="8">
        <v>0.20000000000000012</v>
      </c>
      <c r="J2727" s="9">
        <v>2000</v>
      </c>
      <c r="K2727" s="10">
        <f t="shared" si="20"/>
        <v>400.00000000000023</v>
      </c>
      <c r="L2727" s="10">
        <f t="shared" si="21"/>
        <v>160.00000000000011</v>
      </c>
      <c r="M2727" s="11">
        <v>0.4</v>
      </c>
      <c r="O2727" s="16"/>
      <c r="P2727" s="14"/>
      <c r="Q2727" s="12"/>
      <c r="R2727" s="13"/>
    </row>
    <row r="2728" spans="1:18" ht="15.75" customHeight="1" x14ac:dyDescent="0.35">
      <c r="A2728" s="1"/>
      <c r="B2728" s="6" t="s">
        <v>23</v>
      </c>
      <c r="C2728" s="6">
        <v>1197831</v>
      </c>
      <c r="D2728" s="7">
        <v>44490</v>
      </c>
      <c r="E2728" s="6" t="s">
        <v>24</v>
      </c>
      <c r="F2728" s="6" t="s">
        <v>98</v>
      </c>
      <c r="G2728" s="6" t="s">
        <v>99</v>
      </c>
      <c r="H2728" s="6" t="s">
        <v>21</v>
      </c>
      <c r="I2728" s="8">
        <v>0.3000000000000001</v>
      </c>
      <c r="J2728" s="9">
        <v>2000</v>
      </c>
      <c r="K2728" s="10">
        <f t="shared" si="20"/>
        <v>600.00000000000023</v>
      </c>
      <c r="L2728" s="10">
        <f t="shared" si="21"/>
        <v>210.00000000000006</v>
      </c>
      <c r="M2728" s="11">
        <v>0.35</v>
      </c>
      <c r="O2728" s="16"/>
      <c r="P2728" s="14"/>
      <c r="Q2728" s="12"/>
      <c r="R2728" s="13"/>
    </row>
    <row r="2729" spans="1:18" ht="15.75" customHeight="1" x14ac:dyDescent="0.35">
      <c r="A2729" s="1"/>
      <c r="B2729" s="6" t="s">
        <v>23</v>
      </c>
      <c r="C2729" s="6">
        <v>1197831</v>
      </c>
      <c r="D2729" s="7">
        <v>44490</v>
      </c>
      <c r="E2729" s="6" t="s">
        <v>24</v>
      </c>
      <c r="F2729" s="6" t="s">
        <v>98</v>
      </c>
      <c r="G2729" s="6" t="s">
        <v>99</v>
      </c>
      <c r="H2729" s="6" t="s">
        <v>22</v>
      </c>
      <c r="I2729" s="8">
        <v>0.30000000000000004</v>
      </c>
      <c r="J2729" s="9">
        <v>3250</v>
      </c>
      <c r="K2729" s="10">
        <f t="shared" si="20"/>
        <v>975.00000000000011</v>
      </c>
      <c r="L2729" s="10">
        <f t="shared" si="21"/>
        <v>390.00000000000006</v>
      </c>
      <c r="M2729" s="11">
        <v>0.4</v>
      </c>
      <c r="O2729" s="16"/>
      <c r="P2729" s="14"/>
      <c r="Q2729" s="12"/>
      <c r="R2729" s="13"/>
    </row>
    <row r="2730" spans="1:18" ht="15.75" customHeight="1" x14ac:dyDescent="0.35">
      <c r="A2730" s="1"/>
      <c r="B2730" s="6" t="s">
        <v>23</v>
      </c>
      <c r="C2730" s="6">
        <v>1197831</v>
      </c>
      <c r="D2730" s="7">
        <v>44520</v>
      </c>
      <c r="E2730" s="6" t="s">
        <v>24</v>
      </c>
      <c r="F2730" s="6" t="s">
        <v>98</v>
      </c>
      <c r="G2730" s="6" t="s">
        <v>99</v>
      </c>
      <c r="H2730" s="6" t="s">
        <v>17</v>
      </c>
      <c r="I2730" s="8">
        <v>0.25000000000000011</v>
      </c>
      <c r="J2730" s="9">
        <v>4750</v>
      </c>
      <c r="K2730" s="10">
        <f t="shared" si="20"/>
        <v>1187.5000000000005</v>
      </c>
      <c r="L2730" s="10">
        <f t="shared" si="21"/>
        <v>475.00000000000023</v>
      </c>
      <c r="M2730" s="11">
        <v>0.4</v>
      </c>
      <c r="O2730" s="16"/>
      <c r="P2730" s="14"/>
      <c r="Q2730" s="12"/>
      <c r="R2730" s="13"/>
    </row>
    <row r="2731" spans="1:18" ht="15.75" customHeight="1" x14ac:dyDescent="0.35">
      <c r="A2731" s="1"/>
      <c r="B2731" s="6" t="s">
        <v>23</v>
      </c>
      <c r="C2731" s="6">
        <v>1197831</v>
      </c>
      <c r="D2731" s="7">
        <v>44520</v>
      </c>
      <c r="E2731" s="6" t="s">
        <v>24</v>
      </c>
      <c r="F2731" s="6" t="s">
        <v>98</v>
      </c>
      <c r="G2731" s="6" t="s">
        <v>99</v>
      </c>
      <c r="H2731" s="6" t="s">
        <v>18</v>
      </c>
      <c r="I2731" s="8">
        <v>0.15000000000000013</v>
      </c>
      <c r="J2731" s="9">
        <v>3000</v>
      </c>
      <c r="K2731" s="10">
        <f t="shared" si="20"/>
        <v>450.0000000000004</v>
      </c>
      <c r="L2731" s="10">
        <f t="shared" si="21"/>
        <v>157.50000000000014</v>
      </c>
      <c r="M2731" s="11">
        <v>0.35</v>
      </c>
      <c r="O2731" s="16"/>
      <c r="P2731" s="14"/>
      <c r="Q2731" s="12"/>
      <c r="R2731" s="13"/>
    </row>
    <row r="2732" spans="1:18" ht="15.75" customHeight="1" x14ac:dyDescent="0.35">
      <c r="A2732" s="1"/>
      <c r="B2732" s="6" t="s">
        <v>23</v>
      </c>
      <c r="C2732" s="6">
        <v>1197831</v>
      </c>
      <c r="D2732" s="7">
        <v>44520</v>
      </c>
      <c r="E2732" s="6" t="s">
        <v>24</v>
      </c>
      <c r="F2732" s="6" t="s">
        <v>98</v>
      </c>
      <c r="G2732" s="6" t="s">
        <v>99</v>
      </c>
      <c r="H2732" s="6" t="s">
        <v>19</v>
      </c>
      <c r="I2732" s="8">
        <v>0.25000000000000017</v>
      </c>
      <c r="J2732" s="9">
        <v>2450</v>
      </c>
      <c r="K2732" s="10">
        <f t="shared" si="20"/>
        <v>612.50000000000045</v>
      </c>
      <c r="L2732" s="10">
        <f t="shared" si="21"/>
        <v>245.0000000000002</v>
      </c>
      <c r="M2732" s="11">
        <v>0.4</v>
      </c>
      <c r="O2732" s="16"/>
      <c r="P2732" s="14"/>
      <c r="Q2732" s="12"/>
      <c r="R2732" s="13"/>
    </row>
    <row r="2733" spans="1:18" ht="15.75" customHeight="1" x14ac:dyDescent="0.35">
      <c r="A2733" s="1"/>
      <c r="B2733" s="6" t="s">
        <v>23</v>
      </c>
      <c r="C2733" s="6">
        <v>1197831</v>
      </c>
      <c r="D2733" s="7">
        <v>44520</v>
      </c>
      <c r="E2733" s="6" t="s">
        <v>24</v>
      </c>
      <c r="F2733" s="6" t="s">
        <v>98</v>
      </c>
      <c r="G2733" s="6" t="s">
        <v>99</v>
      </c>
      <c r="H2733" s="6" t="s">
        <v>20</v>
      </c>
      <c r="I2733" s="8">
        <v>0.55000000000000016</v>
      </c>
      <c r="J2733" s="9">
        <v>3000</v>
      </c>
      <c r="K2733" s="10">
        <f t="shared" si="20"/>
        <v>1650.0000000000005</v>
      </c>
      <c r="L2733" s="10">
        <f t="shared" si="21"/>
        <v>660.00000000000023</v>
      </c>
      <c r="M2733" s="11">
        <v>0.4</v>
      </c>
      <c r="O2733" s="16"/>
      <c r="P2733" s="14"/>
      <c r="Q2733" s="12"/>
      <c r="R2733" s="13"/>
    </row>
    <row r="2734" spans="1:18" ht="15.75" customHeight="1" x14ac:dyDescent="0.35">
      <c r="A2734" s="1"/>
      <c r="B2734" s="6" t="s">
        <v>23</v>
      </c>
      <c r="C2734" s="6">
        <v>1197831</v>
      </c>
      <c r="D2734" s="7">
        <v>44520</v>
      </c>
      <c r="E2734" s="6" t="s">
        <v>24</v>
      </c>
      <c r="F2734" s="6" t="s">
        <v>98</v>
      </c>
      <c r="G2734" s="6" t="s">
        <v>99</v>
      </c>
      <c r="H2734" s="6" t="s">
        <v>21</v>
      </c>
      <c r="I2734" s="8">
        <v>0.75000000000000011</v>
      </c>
      <c r="J2734" s="9">
        <v>2750</v>
      </c>
      <c r="K2734" s="10">
        <f t="shared" si="20"/>
        <v>2062.5000000000005</v>
      </c>
      <c r="L2734" s="10">
        <f t="shared" si="21"/>
        <v>721.87500000000011</v>
      </c>
      <c r="M2734" s="11">
        <v>0.35</v>
      </c>
      <c r="O2734" s="16"/>
      <c r="P2734" s="14"/>
      <c r="Q2734" s="12"/>
      <c r="R2734" s="13"/>
    </row>
    <row r="2735" spans="1:18" ht="15.75" customHeight="1" x14ac:dyDescent="0.35">
      <c r="A2735" s="1"/>
      <c r="B2735" s="6" t="s">
        <v>23</v>
      </c>
      <c r="C2735" s="6">
        <v>1197831</v>
      </c>
      <c r="D2735" s="7">
        <v>44520</v>
      </c>
      <c r="E2735" s="6" t="s">
        <v>24</v>
      </c>
      <c r="F2735" s="6" t="s">
        <v>98</v>
      </c>
      <c r="G2735" s="6" t="s">
        <v>99</v>
      </c>
      <c r="H2735" s="6" t="s">
        <v>22</v>
      </c>
      <c r="I2735" s="8">
        <v>0.75</v>
      </c>
      <c r="J2735" s="9">
        <v>3750</v>
      </c>
      <c r="K2735" s="10">
        <f t="shared" si="20"/>
        <v>2812.5</v>
      </c>
      <c r="L2735" s="10">
        <f t="shared" si="21"/>
        <v>1125</v>
      </c>
      <c r="M2735" s="11">
        <v>0.4</v>
      </c>
      <c r="O2735" s="16"/>
      <c r="P2735" s="14"/>
      <c r="Q2735" s="12"/>
      <c r="R2735" s="13"/>
    </row>
    <row r="2736" spans="1:18" ht="15.75" customHeight="1" x14ac:dyDescent="0.35">
      <c r="A2736" s="1"/>
      <c r="B2736" s="6" t="s">
        <v>23</v>
      </c>
      <c r="C2736" s="6">
        <v>1197831</v>
      </c>
      <c r="D2736" s="7">
        <v>44549</v>
      </c>
      <c r="E2736" s="6" t="s">
        <v>24</v>
      </c>
      <c r="F2736" s="6" t="s">
        <v>98</v>
      </c>
      <c r="G2736" s="6" t="s">
        <v>99</v>
      </c>
      <c r="H2736" s="6" t="s">
        <v>17</v>
      </c>
      <c r="I2736" s="8">
        <v>0.70000000000000007</v>
      </c>
      <c r="J2736" s="9">
        <v>6250</v>
      </c>
      <c r="K2736" s="10">
        <f t="shared" si="20"/>
        <v>4375</v>
      </c>
      <c r="L2736" s="10">
        <f t="shared" si="21"/>
        <v>1750</v>
      </c>
      <c r="M2736" s="11">
        <v>0.4</v>
      </c>
      <c r="O2736" s="16"/>
      <c r="P2736" s="14"/>
      <c r="Q2736" s="12"/>
      <c r="R2736" s="13"/>
    </row>
    <row r="2737" spans="1:18" ht="15.75" customHeight="1" x14ac:dyDescent="0.35">
      <c r="A2737" s="1"/>
      <c r="B2737" s="6" t="s">
        <v>23</v>
      </c>
      <c r="C2737" s="6">
        <v>1197831</v>
      </c>
      <c r="D2737" s="7">
        <v>44549</v>
      </c>
      <c r="E2737" s="6" t="s">
        <v>24</v>
      </c>
      <c r="F2737" s="6" t="s">
        <v>98</v>
      </c>
      <c r="G2737" s="6" t="s">
        <v>99</v>
      </c>
      <c r="H2737" s="6" t="s">
        <v>18</v>
      </c>
      <c r="I2737" s="8">
        <v>0.60000000000000009</v>
      </c>
      <c r="J2737" s="9">
        <v>4250</v>
      </c>
      <c r="K2737" s="10">
        <f t="shared" si="20"/>
        <v>2550.0000000000005</v>
      </c>
      <c r="L2737" s="10">
        <f t="shared" si="21"/>
        <v>892.50000000000011</v>
      </c>
      <c r="M2737" s="11">
        <v>0.35</v>
      </c>
      <c r="O2737" s="16"/>
      <c r="P2737" s="14"/>
      <c r="Q2737" s="12"/>
      <c r="R2737" s="13"/>
    </row>
    <row r="2738" spans="1:18" ht="15.75" customHeight="1" x14ac:dyDescent="0.35">
      <c r="A2738" s="1"/>
      <c r="B2738" s="6" t="s">
        <v>23</v>
      </c>
      <c r="C2738" s="6">
        <v>1197831</v>
      </c>
      <c r="D2738" s="7">
        <v>44549</v>
      </c>
      <c r="E2738" s="6" t="s">
        <v>24</v>
      </c>
      <c r="F2738" s="6" t="s">
        <v>98</v>
      </c>
      <c r="G2738" s="6" t="s">
        <v>99</v>
      </c>
      <c r="H2738" s="6" t="s">
        <v>19</v>
      </c>
      <c r="I2738" s="8">
        <v>0.60000000000000009</v>
      </c>
      <c r="J2738" s="9">
        <v>3750</v>
      </c>
      <c r="K2738" s="10">
        <f t="shared" si="20"/>
        <v>2250.0000000000005</v>
      </c>
      <c r="L2738" s="10">
        <f t="shared" si="21"/>
        <v>900.00000000000023</v>
      </c>
      <c r="M2738" s="11">
        <v>0.4</v>
      </c>
      <c r="O2738" s="16"/>
      <c r="P2738" s="14"/>
      <c r="Q2738" s="12"/>
      <c r="R2738" s="13"/>
    </row>
    <row r="2739" spans="1:18" ht="15.75" customHeight="1" x14ac:dyDescent="0.35">
      <c r="A2739" s="1"/>
      <c r="B2739" s="6" t="s">
        <v>23</v>
      </c>
      <c r="C2739" s="6">
        <v>1197831</v>
      </c>
      <c r="D2739" s="7">
        <v>44549</v>
      </c>
      <c r="E2739" s="6" t="s">
        <v>24</v>
      </c>
      <c r="F2739" s="6" t="s">
        <v>98</v>
      </c>
      <c r="G2739" s="6" t="s">
        <v>99</v>
      </c>
      <c r="H2739" s="6" t="s">
        <v>20</v>
      </c>
      <c r="I2739" s="8">
        <v>0.60000000000000009</v>
      </c>
      <c r="J2739" s="9">
        <v>3250</v>
      </c>
      <c r="K2739" s="10">
        <f t="shared" si="20"/>
        <v>1950.0000000000002</v>
      </c>
      <c r="L2739" s="10">
        <f t="shared" si="21"/>
        <v>780.00000000000011</v>
      </c>
      <c r="M2739" s="11">
        <v>0.4</v>
      </c>
      <c r="O2739" s="16"/>
      <c r="P2739" s="14"/>
      <c r="Q2739" s="12"/>
      <c r="R2739" s="13"/>
    </row>
    <row r="2740" spans="1:18" ht="15.75" customHeight="1" x14ac:dyDescent="0.35">
      <c r="A2740" s="1"/>
      <c r="B2740" s="6" t="s">
        <v>23</v>
      </c>
      <c r="C2740" s="6">
        <v>1197831</v>
      </c>
      <c r="D2740" s="7">
        <v>44549</v>
      </c>
      <c r="E2740" s="6" t="s">
        <v>24</v>
      </c>
      <c r="F2740" s="6" t="s">
        <v>98</v>
      </c>
      <c r="G2740" s="6" t="s">
        <v>99</v>
      </c>
      <c r="H2740" s="6" t="s">
        <v>21</v>
      </c>
      <c r="I2740" s="8">
        <v>0.70000000000000007</v>
      </c>
      <c r="J2740" s="9">
        <v>3250</v>
      </c>
      <c r="K2740" s="10">
        <f t="shared" si="20"/>
        <v>2275</v>
      </c>
      <c r="L2740" s="10">
        <f t="shared" si="21"/>
        <v>796.25</v>
      </c>
      <c r="M2740" s="11">
        <v>0.35</v>
      </c>
      <c r="O2740" s="16"/>
      <c r="P2740" s="14"/>
      <c r="Q2740" s="12"/>
      <c r="R2740" s="13"/>
    </row>
    <row r="2741" spans="1:18" ht="15.75" customHeight="1" x14ac:dyDescent="0.35">
      <c r="A2741" s="1"/>
      <c r="B2741" s="6" t="s">
        <v>23</v>
      </c>
      <c r="C2741" s="6">
        <v>1197831</v>
      </c>
      <c r="D2741" s="7">
        <v>44549</v>
      </c>
      <c r="E2741" s="6" t="s">
        <v>24</v>
      </c>
      <c r="F2741" s="6" t="s">
        <v>98</v>
      </c>
      <c r="G2741" s="6" t="s">
        <v>99</v>
      </c>
      <c r="H2741" s="6" t="s">
        <v>22</v>
      </c>
      <c r="I2741" s="8">
        <v>0.75</v>
      </c>
      <c r="J2741" s="9">
        <v>4250</v>
      </c>
      <c r="K2741" s="10">
        <f t="shared" si="20"/>
        <v>3187.5</v>
      </c>
      <c r="L2741" s="10">
        <f t="shared" si="21"/>
        <v>1275</v>
      </c>
      <c r="M2741" s="11">
        <v>0.4</v>
      </c>
      <c r="O2741" s="16"/>
      <c r="P2741" s="14"/>
      <c r="Q2741" s="12"/>
      <c r="R2741" s="13"/>
    </row>
    <row r="2742" spans="1:18" ht="15.75" customHeight="1" x14ac:dyDescent="0.35">
      <c r="A2742" s="1" t="s">
        <v>39</v>
      </c>
      <c r="B2742" s="6" t="s">
        <v>23</v>
      </c>
      <c r="C2742" s="6">
        <v>1197831</v>
      </c>
      <c r="D2742" s="7">
        <v>44212</v>
      </c>
      <c r="E2742" s="6" t="s">
        <v>24</v>
      </c>
      <c r="F2742" s="6" t="s">
        <v>100</v>
      </c>
      <c r="G2742" s="6" t="s">
        <v>101</v>
      </c>
      <c r="H2742" s="6" t="s">
        <v>17</v>
      </c>
      <c r="I2742" s="8">
        <v>0.25000000000000006</v>
      </c>
      <c r="J2742" s="9">
        <v>5500</v>
      </c>
      <c r="K2742" s="10">
        <f t="shared" si="20"/>
        <v>1375.0000000000002</v>
      </c>
      <c r="L2742" s="10">
        <f t="shared" si="21"/>
        <v>481.25000000000006</v>
      </c>
      <c r="M2742" s="11">
        <v>0.35</v>
      </c>
      <c r="O2742" s="16"/>
      <c r="P2742" s="14"/>
      <c r="Q2742" s="12"/>
      <c r="R2742" s="13"/>
    </row>
    <row r="2743" spans="1:18" ht="15.75" customHeight="1" x14ac:dyDescent="0.35">
      <c r="A2743" s="1"/>
      <c r="B2743" s="6" t="s">
        <v>23</v>
      </c>
      <c r="C2743" s="6">
        <v>1197831</v>
      </c>
      <c r="D2743" s="7">
        <v>44212</v>
      </c>
      <c r="E2743" s="6" t="s">
        <v>24</v>
      </c>
      <c r="F2743" s="6" t="s">
        <v>100</v>
      </c>
      <c r="G2743" s="6" t="s">
        <v>101</v>
      </c>
      <c r="H2743" s="6" t="s">
        <v>18</v>
      </c>
      <c r="I2743" s="8">
        <v>0.25000000000000006</v>
      </c>
      <c r="J2743" s="9">
        <v>3500</v>
      </c>
      <c r="K2743" s="10">
        <f t="shared" si="20"/>
        <v>875.00000000000023</v>
      </c>
      <c r="L2743" s="10">
        <f t="shared" si="21"/>
        <v>306.25000000000006</v>
      </c>
      <c r="M2743" s="11">
        <v>0.35</v>
      </c>
      <c r="O2743" s="16"/>
      <c r="P2743" s="14"/>
      <c r="Q2743" s="12"/>
      <c r="R2743" s="13"/>
    </row>
    <row r="2744" spans="1:18" ht="15.75" customHeight="1" x14ac:dyDescent="0.35">
      <c r="A2744" s="1"/>
      <c r="B2744" s="6" t="s">
        <v>23</v>
      </c>
      <c r="C2744" s="6">
        <v>1197831</v>
      </c>
      <c r="D2744" s="7">
        <v>44212</v>
      </c>
      <c r="E2744" s="6" t="s">
        <v>24</v>
      </c>
      <c r="F2744" s="6" t="s">
        <v>100</v>
      </c>
      <c r="G2744" s="6" t="s">
        <v>101</v>
      </c>
      <c r="H2744" s="6" t="s">
        <v>19</v>
      </c>
      <c r="I2744" s="8">
        <v>0.15000000000000008</v>
      </c>
      <c r="J2744" s="9">
        <v>3500</v>
      </c>
      <c r="K2744" s="10">
        <f t="shared" si="20"/>
        <v>525.00000000000023</v>
      </c>
      <c r="L2744" s="10">
        <f t="shared" si="21"/>
        <v>183.75000000000006</v>
      </c>
      <c r="M2744" s="11">
        <v>0.35</v>
      </c>
      <c r="O2744" s="16"/>
      <c r="P2744" s="14"/>
      <c r="Q2744" s="12"/>
      <c r="R2744" s="13"/>
    </row>
    <row r="2745" spans="1:18" ht="15.75" customHeight="1" x14ac:dyDescent="0.35">
      <c r="A2745" s="1"/>
      <c r="B2745" s="6" t="s">
        <v>23</v>
      </c>
      <c r="C2745" s="6">
        <v>1197831</v>
      </c>
      <c r="D2745" s="7">
        <v>44212</v>
      </c>
      <c r="E2745" s="6" t="s">
        <v>24</v>
      </c>
      <c r="F2745" s="6" t="s">
        <v>100</v>
      </c>
      <c r="G2745" s="6" t="s">
        <v>101</v>
      </c>
      <c r="H2745" s="6" t="s">
        <v>20</v>
      </c>
      <c r="I2745" s="8">
        <v>0.2</v>
      </c>
      <c r="J2745" s="9">
        <v>2000</v>
      </c>
      <c r="K2745" s="10">
        <f t="shared" si="20"/>
        <v>400</v>
      </c>
      <c r="L2745" s="10">
        <f t="shared" si="21"/>
        <v>140</v>
      </c>
      <c r="M2745" s="11">
        <v>0.35</v>
      </c>
      <c r="O2745" s="16"/>
      <c r="P2745" s="14"/>
      <c r="Q2745" s="12"/>
      <c r="R2745" s="13"/>
    </row>
    <row r="2746" spans="1:18" ht="15.75" customHeight="1" x14ac:dyDescent="0.35">
      <c r="A2746" s="1"/>
      <c r="B2746" s="6" t="s">
        <v>23</v>
      </c>
      <c r="C2746" s="6">
        <v>1197831</v>
      </c>
      <c r="D2746" s="7">
        <v>44212</v>
      </c>
      <c r="E2746" s="6" t="s">
        <v>24</v>
      </c>
      <c r="F2746" s="6" t="s">
        <v>100</v>
      </c>
      <c r="G2746" s="6" t="s">
        <v>101</v>
      </c>
      <c r="H2746" s="6" t="s">
        <v>21</v>
      </c>
      <c r="I2746" s="8">
        <v>0.35000000000000003</v>
      </c>
      <c r="J2746" s="9">
        <v>2500</v>
      </c>
      <c r="K2746" s="10">
        <f t="shared" si="20"/>
        <v>875.00000000000011</v>
      </c>
      <c r="L2746" s="10">
        <f t="shared" si="21"/>
        <v>306.25</v>
      </c>
      <c r="M2746" s="11">
        <v>0.35</v>
      </c>
      <c r="O2746" s="16"/>
      <c r="P2746" s="14"/>
      <c r="Q2746" s="12"/>
      <c r="R2746" s="13"/>
    </row>
    <row r="2747" spans="1:18" ht="15.75" customHeight="1" x14ac:dyDescent="0.35">
      <c r="A2747" s="1"/>
      <c r="B2747" s="6" t="s">
        <v>23</v>
      </c>
      <c r="C2747" s="6">
        <v>1197831</v>
      </c>
      <c r="D2747" s="7">
        <v>44212</v>
      </c>
      <c r="E2747" s="6" t="s">
        <v>24</v>
      </c>
      <c r="F2747" s="6" t="s">
        <v>100</v>
      </c>
      <c r="G2747" s="6" t="s">
        <v>101</v>
      </c>
      <c r="H2747" s="6" t="s">
        <v>22</v>
      </c>
      <c r="I2747" s="8">
        <v>0.25000000000000006</v>
      </c>
      <c r="J2747" s="9">
        <v>3500</v>
      </c>
      <c r="K2747" s="10">
        <f t="shared" si="20"/>
        <v>875.00000000000023</v>
      </c>
      <c r="L2747" s="10">
        <f t="shared" si="21"/>
        <v>306.25000000000006</v>
      </c>
      <c r="M2747" s="11">
        <v>0.35</v>
      </c>
      <c r="O2747" s="16"/>
      <c r="P2747" s="14"/>
      <c r="Q2747" s="12"/>
      <c r="R2747" s="13"/>
    </row>
    <row r="2748" spans="1:18" ht="15.75" customHeight="1" x14ac:dyDescent="0.35">
      <c r="A2748" s="1"/>
      <c r="B2748" s="6" t="s">
        <v>23</v>
      </c>
      <c r="C2748" s="6">
        <v>1197831</v>
      </c>
      <c r="D2748" s="7">
        <v>44241</v>
      </c>
      <c r="E2748" s="6" t="s">
        <v>24</v>
      </c>
      <c r="F2748" s="6" t="s">
        <v>100</v>
      </c>
      <c r="G2748" s="6" t="s">
        <v>101</v>
      </c>
      <c r="H2748" s="6" t="s">
        <v>17</v>
      </c>
      <c r="I2748" s="8">
        <v>0.25000000000000006</v>
      </c>
      <c r="J2748" s="9">
        <v>6000</v>
      </c>
      <c r="K2748" s="10">
        <f t="shared" si="20"/>
        <v>1500.0000000000002</v>
      </c>
      <c r="L2748" s="10">
        <f t="shared" si="21"/>
        <v>525</v>
      </c>
      <c r="M2748" s="11">
        <v>0.35</v>
      </c>
      <c r="O2748" s="16"/>
      <c r="P2748" s="14"/>
      <c r="Q2748" s="12"/>
      <c r="R2748" s="13"/>
    </row>
    <row r="2749" spans="1:18" ht="15.75" customHeight="1" x14ac:dyDescent="0.35">
      <c r="A2749" s="1"/>
      <c r="B2749" s="6" t="s">
        <v>23</v>
      </c>
      <c r="C2749" s="6">
        <v>1197831</v>
      </c>
      <c r="D2749" s="7">
        <v>44241</v>
      </c>
      <c r="E2749" s="6" t="s">
        <v>24</v>
      </c>
      <c r="F2749" s="6" t="s">
        <v>100</v>
      </c>
      <c r="G2749" s="6" t="s">
        <v>101</v>
      </c>
      <c r="H2749" s="6" t="s">
        <v>18</v>
      </c>
      <c r="I2749" s="8">
        <v>0.25000000000000006</v>
      </c>
      <c r="J2749" s="9">
        <v>2500</v>
      </c>
      <c r="K2749" s="10">
        <f t="shared" si="20"/>
        <v>625.00000000000011</v>
      </c>
      <c r="L2749" s="10">
        <f t="shared" si="21"/>
        <v>218.75000000000003</v>
      </c>
      <c r="M2749" s="11">
        <v>0.35</v>
      </c>
      <c r="O2749" s="16"/>
      <c r="P2749" s="14"/>
      <c r="Q2749" s="12"/>
      <c r="R2749" s="13"/>
    </row>
    <row r="2750" spans="1:18" ht="15.75" customHeight="1" x14ac:dyDescent="0.35">
      <c r="A2750" s="1"/>
      <c r="B2750" s="6" t="s">
        <v>23</v>
      </c>
      <c r="C2750" s="6">
        <v>1197831</v>
      </c>
      <c r="D2750" s="7">
        <v>44241</v>
      </c>
      <c r="E2750" s="6" t="s">
        <v>24</v>
      </c>
      <c r="F2750" s="6" t="s">
        <v>100</v>
      </c>
      <c r="G2750" s="6" t="s">
        <v>101</v>
      </c>
      <c r="H2750" s="6" t="s">
        <v>19</v>
      </c>
      <c r="I2750" s="8">
        <v>0.15000000000000008</v>
      </c>
      <c r="J2750" s="9">
        <v>3000</v>
      </c>
      <c r="K2750" s="10">
        <f t="shared" si="20"/>
        <v>450.00000000000023</v>
      </c>
      <c r="L2750" s="10">
        <f t="shared" si="21"/>
        <v>157.50000000000006</v>
      </c>
      <c r="M2750" s="11">
        <v>0.35</v>
      </c>
      <c r="O2750" s="16"/>
      <c r="P2750" s="14"/>
      <c r="Q2750" s="12"/>
      <c r="R2750" s="13"/>
    </row>
    <row r="2751" spans="1:18" ht="15.75" customHeight="1" x14ac:dyDescent="0.35">
      <c r="A2751" s="1"/>
      <c r="B2751" s="6" t="s">
        <v>23</v>
      </c>
      <c r="C2751" s="6">
        <v>1197831</v>
      </c>
      <c r="D2751" s="7">
        <v>44241</v>
      </c>
      <c r="E2751" s="6" t="s">
        <v>24</v>
      </c>
      <c r="F2751" s="6" t="s">
        <v>100</v>
      </c>
      <c r="G2751" s="6" t="s">
        <v>101</v>
      </c>
      <c r="H2751" s="6" t="s">
        <v>20</v>
      </c>
      <c r="I2751" s="8">
        <v>0.2</v>
      </c>
      <c r="J2751" s="9">
        <v>1500</v>
      </c>
      <c r="K2751" s="10">
        <f t="shared" si="20"/>
        <v>300</v>
      </c>
      <c r="L2751" s="10">
        <f t="shared" si="21"/>
        <v>105</v>
      </c>
      <c r="M2751" s="11">
        <v>0.35</v>
      </c>
      <c r="O2751" s="16"/>
      <c r="P2751" s="14"/>
      <c r="Q2751" s="12"/>
      <c r="R2751" s="13"/>
    </row>
    <row r="2752" spans="1:18" ht="15.75" customHeight="1" x14ac:dyDescent="0.35">
      <c r="A2752" s="1"/>
      <c r="B2752" s="6" t="s">
        <v>23</v>
      </c>
      <c r="C2752" s="6">
        <v>1197831</v>
      </c>
      <c r="D2752" s="7">
        <v>44241</v>
      </c>
      <c r="E2752" s="6" t="s">
        <v>24</v>
      </c>
      <c r="F2752" s="6" t="s">
        <v>100</v>
      </c>
      <c r="G2752" s="6" t="s">
        <v>101</v>
      </c>
      <c r="H2752" s="6" t="s">
        <v>21</v>
      </c>
      <c r="I2752" s="8">
        <v>0.35000000000000003</v>
      </c>
      <c r="J2752" s="9">
        <v>2250</v>
      </c>
      <c r="K2752" s="10">
        <f t="shared" si="20"/>
        <v>787.50000000000011</v>
      </c>
      <c r="L2752" s="10">
        <f t="shared" si="21"/>
        <v>275.625</v>
      </c>
      <c r="M2752" s="11">
        <v>0.35</v>
      </c>
      <c r="O2752" s="16"/>
      <c r="P2752" s="14"/>
      <c r="Q2752" s="12"/>
      <c r="R2752" s="13"/>
    </row>
    <row r="2753" spans="1:18" ht="15.75" customHeight="1" x14ac:dyDescent="0.35">
      <c r="A2753" s="1"/>
      <c r="B2753" s="6" t="s">
        <v>23</v>
      </c>
      <c r="C2753" s="6">
        <v>1197831</v>
      </c>
      <c r="D2753" s="7">
        <v>44241</v>
      </c>
      <c r="E2753" s="6" t="s">
        <v>24</v>
      </c>
      <c r="F2753" s="6" t="s">
        <v>100</v>
      </c>
      <c r="G2753" s="6" t="s">
        <v>101</v>
      </c>
      <c r="H2753" s="6" t="s">
        <v>22</v>
      </c>
      <c r="I2753" s="8">
        <v>0.2</v>
      </c>
      <c r="J2753" s="9">
        <v>3250</v>
      </c>
      <c r="K2753" s="10">
        <f t="shared" si="20"/>
        <v>650</v>
      </c>
      <c r="L2753" s="10">
        <f t="shared" si="21"/>
        <v>227.49999999999997</v>
      </c>
      <c r="M2753" s="11">
        <v>0.35</v>
      </c>
      <c r="O2753" s="16"/>
      <c r="P2753" s="14"/>
      <c r="Q2753" s="12"/>
      <c r="R2753" s="13"/>
    </row>
    <row r="2754" spans="1:18" ht="15.75" customHeight="1" x14ac:dyDescent="0.35">
      <c r="A2754" s="1"/>
      <c r="B2754" s="6" t="s">
        <v>23</v>
      </c>
      <c r="C2754" s="6">
        <v>1197831</v>
      </c>
      <c r="D2754" s="7">
        <v>44267</v>
      </c>
      <c r="E2754" s="6" t="s">
        <v>24</v>
      </c>
      <c r="F2754" s="6" t="s">
        <v>100</v>
      </c>
      <c r="G2754" s="6" t="s">
        <v>101</v>
      </c>
      <c r="H2754" s="6" t="s">
        <v>17</v>
      </c>
      <c r="I2754" s="8">
        <v>0.2</v>
      </c>
      <c r="J2754" s="9">
        <v>5450</v>
      </c>
      <c r="K2754" s="10">
        <f t="shared" si="20"/>
        <v>1090</v>
      </c>
      <c r="L2754" s="10">
        <f t="shared" si="21"/>
        <v>381.5</v>
      </c>
      <c r="M2754" s="11">
        <v>0.35</v>
      </c>
      <c r="O2754" s="16"/>
      <c r="P2754" s="14"/>
      <c r="Q2754" s="12"/>
      <c r="R2754" s="13"/>
    </row>
    <row r="2755" spans="1:18" ht="15.75" customHeight="1" x14ac:dyDescent="0.35">
      <c r="A2755" s="1"/>
      <c r="B2755" s="6" t="s">
        <v>23</v>
      </c>
      <c r="C2755" s="6">
        <v>1197831</v>
      </c>
      <c r="D2755" s="7">
        <v>44267</v>
      </c>
      <c r="E2755" s="6" t="s">
        <v>24</v>
      </c>
      <c r="F2755" s="6" t="s">
        <v>100</v>
      </c>
      <c r="G2755" s="6" t="s">
        <v>101</v>
      </c>
      <c r="H2755" s="6" t="s">
        <v>18</v>
      </c>
      <c r="I2755" s="8">
        <v>0.2</v>
      </c>
      <c r="J2755" s="9">
        <v>2250</v>
      </c>
      <c r="K2755" s="10">
        <f t="shared" si="20"/>
        <v>450</v>
      </c>
      <c r="L2755" s="10">
        <f t="shared" si="21"/>
        <v>157.5</v>
      </c>
      <c r="M2755" s="11">
        <v>0.35</v>
      </c>
      <c r="O2755" s="16"/>
      <c r="P2755" s="14"/>
      <c r="Q2755" s="12"/>
      <c r="R2755" s="13"/>
    </row>
    <row r="2756" spans="1:18" ht="15.75" customHeight="1" x14ac:dyDescent="0.35">
      <c r="A2756" s="1"/>
      <c r="B2756" s="6" t="s">
        <v>23</v>
      </c>
      <c r="C2756" s="6">
        <v>1197831</v>
      </c>
      <c r="D2756" s="7">
        <v>44267</v>
      </c>
      <c r="E2756" s="6" t="s">
        <v>24</v>
      </c>
      <c r="F2756" s="6" t="s">
        <v>100</v>
      </c>
      <c r="G2756" s="6" t="s">
        <v>101</v>
      </c>
      <c r="H2756" s="6" t="s">
        <v>19</v>
      </c>
      <c r="I2756" s="8">
        <v>0.10000000000000002</v>
      </c>
      <c r="J2756" s="9">
        <v>2500</v>
      </c>
      <c r="K2756" s="10">
        <f t="shared" si="20"/>
        <v>250.00000000000006</v>
      </c>
      <c r="L2756" s="10">
        <f t="shared" si="21"/>
        <v>87.500000000000014</v>
      </c>
      <c r="M2756" s="11">
        <v>0.35</v>
      </c>
      <c r="O2756" s="16"/>
      <c r="P2756" s="14"/>
      <c r="Q2756" s="12"/>
      <c r="R2756" s="13"/>
    </row>
    <row r="2757" spans="1:18" ht="15.75" customHeight="1" x14ac:dyDescent="0.35">
      <c r="A2757" s="1"/>
      <c r="B2757" s="6" t="s">
        <v>23</v>
      </c>
      <c r="C2757" s="6">
        <v>1197831</v>
      </c>
      <c r="D2757" s="7">
        <v>44267</v>
      </c>
      <c r="E2757" s="6" t="s">
        <v>24</v>
      </c>
      <c r="F2757" s="6" t="s">
        <v>100</v>
      </c>
      <c r="G2757" s="6" t="s">
        <v>101</v>
      </c>
      <c r="H2757" s="6" t="s">
        <v>20</v>
      </c>
      <c r="I2757" s="8">
        <v>0.19999999999999996</v>
      </c>
      <c r="J2757" s="9">
        <v>1000</v>
      </c>
      <c r="K2757" s="10">
        <f t="shared" si="20"/>
        <v>199.99999999999994</v>
      </c>
      <c r="L2757" s="10">
        <f t="shared" si="21"/>
        <v>69.999999999999972</v>
      </c>
      <c r="M2757" s="11">
        <v>0.35</v>
      </c>
      <c r="O2757" s="16"/>
      <c r="P2757" s="14"/>
      <c r="Q2757" s="12"/>
      <c r="R2757" s="13"/>
    </row>
    <row r="2758" spans="1:18" ht="15.75" customHeight="1" x14ac:dyDescent="0.35">
      <c r="A2758" s="1"/>
      <c r="B2758" s="6" t="s">
        <v>23</v>
      </c>
      <c r="C2758" s="6">
        <v>1197831</v>
      </c>
      <c r="D2758" s="7">
        <v>44267</v>
      </c>
      <c r="E2758" s="6" t="s">
        <v>24</v>
      </c>
      <c r="F2758" s="6" t="s">
        <v>100</v>
      </c>
      <c r="G2758" s="6" t="s">
        <v>101</v>
      </c>
      <c r="H2758" s="6" t="s">
        <v>21</v>
      </c>
      <c r="I2758" s="8">
        <v>0.35000000000000009</v>
      </c>
      <c r="J2758" s="9">
        <v>1500</v>
      </c>
      <c r="K2758" s="10">
        <f t="shared" si="20"/>
        <v>525.00000000000011</v>
      </c>
      <c r="L2758" s="10">
        <f t="shared" si="21"/>
        <v>183.75000000000003</v>
      </c>
      <c r="M2758" s="11">
        <v>0.35</v>
      </c>
      <c r="O2758" s="16"/>
      <c r="P2758" s="14"/>
      <c r="Q2758" s="12"/>
      <c r="R2758" s="13"/>
    </row>
    <row r="2759" spans="1:18" ht="15.75" customHeight="1" x14ac:dyDescent="0.35">
      <c r="A2759" s="1"/>
      <c r="B2759" s="6" t="s">
        <v>23</v>
      </c>
      <c r="C2759" s="6">
        <v>1197831</v>
      </c>
      <c r="D2759" s="7">
        <v>44267</v>
      </c>
      <c r="E2759" s="6" t="s">
        <v>24</v>
      </c>
      <c r="F2759" s="6" t="s">
        <v>100</v>
      </c>
      <c r="G2759" s="6" t="s">
        <v>101</v>
      </c>
      <c r="H2759" s="6" t="s">
        <v>22</v>
      </c>
      <c r="I2759" s="8">
        <v>0.25</v>
      </c>
      <c r="J2759" s="9">
        <v>2500</v>
      </c>
      <c r="K2759" s="10">
        <f t="shared" si="20"/>
        <v>625</v>
      </c>
      <c r="L2759" s="10">
        <f t="shared" si="21"/>
        <v>218.75</v>
      </c>
      <c r="M2759" s="11">
        <v>0.35</v>
      </c>
      <c r="O2759" s="16"/>
      <c r="P2759" s="14"/>
      <c r="Q2759" s="12"/>
      <c r="R2759" s="13"/>
    </row>
    <row r="2760" spans="1:18" ht="15.75" customHeight="1" x14ac:dyDescent="0.35">
      <c r="A2760" s="1"/>
      <c r="B2760" s="6" t="s">
        <v>23</v>
      </c>
      <c r="C2760" s="6">
        <v>1197831</v>
      </c>
      <c r="D2760" s="7">
        <v>44299</v>
      </c>
      <c r="E2760" s="6" t="s">
        <v>24</v>
      </c>
      <c r="F2760" s="6" t="s">
        <v>100</v>
      </c>
      <c r="G2760" s="6" t="s">
        <v>101</v>
      </c>
      <c r="H2760" s="6" t="s">
        <v>17</v>
      </c>
      <c r="I2760" s="8">
        <v>0.25</v>
      </c>
      <c r="J2760" s="9">
        <v>5000</v>
      </c>
      <c r="K2760" s="10">
        <f t="shared" si="20"/>
        <v>1250</v>
      </c>
      <c r="L2760" s="10">
        <f t="shared" si="21"/>
        <v>437.5</v>
      </c>
      <c r="M2760" s="11">
        <v>0.35</v>
      </c>
      <c r="O2760" s="16"/>
      <c r="P2760" s="14"/>
      <c r="Q2760" s="12"/>
      <c r="R2760" s="13"/>
    </row>
    <row r="2761" spans="1:18" ht="15.75" customHeight="1" x14ac:dyDescent="0.35">
      <c r="A2761" s="1"/>
      <c r="B2761" s="6" t="s">
        <v>23</v>
      </c>
      <c r="C2761" s="6">
        <v>1197831</v>
      </c>
      <c r="D2761" s="7">
        <v>44299</v>
      </c>
      <c r="E2761" s="6" t="s">
        <v>24</v>
      </c>
      <c r="F2761" s="6" t="s">
        <v>100</v>
      </c>
      <c r="G2761" s="6" t="s">
        <v>101</v>
      </c>
      <c r="H2761" s="6" t="s">
        <v>18</v>
      </c>
      <c r="I2761" s="8">
        <v>0.25</v>
      </c>
      <c r="J2761" s="9">
        <v>2000</v>
      </c>
      <c r="K2761" s="10">
        <f t="shared" si="20"/>
        <v>500</v>
      </c>
      <c r="L2761" s="10">
        <f t="shared" si="21"/>
        <v>175</v>
      </c>
      <c r="M2761" s="11">
        <v>0.35</v>
      </c>
      <c r="O2761" s="16"/>
      <c r="P2761" s="14"/>
      <c r="Q2761" s="12"/>
      <c r="R2761" s="13"/>
    </row>
    <row r="2762" spans="1:18" ht="15.75" customHeight="1" x14ac:dyDescent="0.35">
      <c r="A2762" s="1"/>
      <c r="B2762" s="6" t="s">
        <v>23</v>
      </c>
      <c r="C2762" s="6">
        <v>1197831</v>
      </c>
      <c r="D2762" s="7">
        <v>44299</v>
      </c>
      <c r="E2762" s="6" t="s">
        <v>24</v>
      </c>
      <c r="F2762" s="6" t="s">
        <v>100</v>
      </c>
      <c r="G2762" s="6" t="s">
        <v>101</v>
      </c>
      <c r="H2762" s="6" t="s">
        <v>19</v>
      </c>
      <c r="I2762" s="8">
        <v>0.15000000000000002</v>
      </c>
      <c r="J2762" s="9">
        <v>2000</v>
      </c>
      <c r="K2762" s="10">
        <f t="shared" si="20"/>
        <v>300.00000000000006</v>
      </c>
      <c r="L2762" s="10">
        <f t="shared" si="21"/>
        <v>105.00000000000001</v>
      </c>
      <c r="M2762" s="11">
        <v>0.35</v>
      </c>
      <c r="O2762" s="16"/>
      <c r="P2762" s="14"/>
      <c r="Q2762" s="12"/>
      <c r="R2762" s="13"/>
    </row>
    <row r="2763" spans="1:18" ht="15.75" customHeight="1" x14ac:dyDescent="0.35">
      <c r="A2763" s="1"/>
      <c r="B2763" s="6" t="s">
        <v>23</v>
      </c>
      <c r="C2763" s="6">
        <v>1197831</v>
      </c>
      <c r="D2763" s="7">
        <v>44299</v>
      </c>
      <c r="E2763" s="6" t="s">
        <v>24</v>
      </c>
      <c r="F2763" s="6" t="s">
        <v>100</v>
      </c>
      <c r="G2763" s="6" t="s">
        <v>101</v>
      </c>
      <c r="H2763" s="6" t="s">
        <v>20</v>
      </c>
      <c r="I2763" s="8">
        <v>0.19999999999999996</v>
      </c>
      <c r="J2763" s="9">
        <v>1250</v>
      </c>
      <c r="K2763" s="10">
        <f t="shared" si="20"/>
        <v>249.99999999999994</v>
      </c>
      <c r="L2763" s="10">
        <f t="shared" si="21"/>
        <v>87.499999999999972</v>
      </c>
      <c r="M2763" s="11">
        <v>0.35</v>
      </c>
      <c r="O2763" s="16"/>
      <c r="P2763" s="14"/>
      <c r="Q2763" s="12"/>
      <c r="R2763" s="13"/>
    </row>
    <row r="2764" spans="1:18" ht="15.75" customHeight="1" x14ac:dyDescent="0.35">
      <c r="A2764" s="1"/>
      <c r="B2764" s="6" t="s">
        <v>23</v>
      </c>
      <c r="C2764" s="6">
        <v>1197831</v>
      </c>
      <c r="D2764" s="7">
        <v>44299</v>
      </c>
      <c r="E2764" s="6" t="s">
        <v>24</v>
      </c>
      <c r="F2764" s="6" t="s">
        <v>100</v>
      </c>
      <c r="G2764" s="6" t="s">
        <v>101</v>
      </c>
      <c r="H2764" s="6" t="s">
        <v>21</v>
      </c>
      <c r="I2764" s="8">
        <v>0.4</v>
      </c>
      <c r="J2764" s="9">
        <v>1500</v>
      </c>
      <c r="K2764" s="10">
        <f t="shared" si="20"/>
        <v>600</v>
      </c>
      <c r="L2764" s="10">
        <f t="shared" si="21"/>
        <v>210</v>
      </c>
      <c r="M2764" s="11">
        <v>0.35</v>
      </c>
      <c r="O2764" s="16"/>
      <c r="P2764" s="14"/>
      <c r="Q2764" s="12"/>
      <c r="R2764" s="13"/>
    </row>
    <row r="2765" spans="1:18" ht="15.75" customHeight="1" x14ac:dyDescent="0.35">
      <c r="A2765" s="1"/>
      <c r="B2765" s="6" t="s">
        <v>23</v>
      </c>
      <c r="C2765" s="6">
        <v>1197831</v>
      </c>
      <c r="D2765" s="7">
        <v>44299</v>
      </c>
      <c r="E2765" s="6" t="s">
        <v>24</v>
      </c>
      <c r="F2765" s="6" t="s">
        <v>100</v>
      </c>
      <c r="G2765" s="6" t="s">
        <v>101</v>
      </c>
      <c r="H2765" s="6" t="s">
        <v>22</v>
      </c>
      <c r="I2765" s="8">
        <v>0.30000000000000004</v>
      </c>
      <c r="J2765" s="9">
        <v>3000</v>
      </c>
      <c r="K2765" s="10">
        <f t="shared" si="20"/>
        <v>900.00000000000011</v>
      </c>
      <c r="L2765" s="10">
        <f t="shared" si="21"/>
        <v>315</v>
      </c>
      <c r="M2765" s="11">
        <v>0.35</v>
      </c>
      <c r="O2765" s="16"/>
      <c r="P2765" s="14"/>
      <c r="Q2765" s="12"/>
      <c r="R2765" s="13"/>
    </row>
    <row r="2766" spans="1:18" ht="15.75" customHeight="1" x14ac:dyDescent="0.35">
      <c r="A2766" s="1"/>
      <c r="B2766" s="6" t="s">
        <v>23</v>
      </c>
      <c r="C2766" s="6">
        <v>1197831</v>
      </c>
      <c r="D2766" s="7">
        <v>44328</v>
      </c>
      <c r="E2766" s="6" t="s">
        <v>24</v>
      </c>
      <c r="F2766" s="6" t="s">
        <v>100</v>
      </c>
      <c r="G2766" s="6" t="s">
        <v>101</v>
      </c>
      <c r="H2766" s="6" t="s">
        <v>17</v>
      </c>
      <c r="I2766" s="8">
        <v>0.4</v>
      </c>
      <c r="J2766" s="9">
        <v>5700</v>
      </c>
      <c r="K2766" s="10">
        <f t="shared" si="20"/>
        <v>2280</v>
      </c>
      <c r="L2766" s="10">
        <f t="shared" si="21"/>
        <v>798</v>
      </c>
      <c r="M2766" s="11">
        <v>0.35</v>
      </c>
      <c r="O2766" s="16"/>
      <c r="P2766" s="14"/>
      <c r="Q2766" s="12"/>
      <c r="R2766" s="13"/>
    </row>
    <row r="2767" spans="1:18" ht="15.75" customHeight="1" x14ac:dyDescent="0.35">
      <c r="A2767" s="1"/>
      <c r="B2767" s="6" t="s">
        <v>23</v>
      </c>
      <c r="C2767" s="6">
        <v>1197831</v>
      </c>
      <c r="D2767" s="7">
        <v>44328</v>
      </c>
      <c r="E2767" s="6" t="s">
        <v>24</v>
      </c>
      <c r="F2767" s="6" t="s">
        <v>100</v>
      </c>
      <c r="G2767" s="6" t="s">
        <v>101</v>
      </c>
      <c r="H2767" s="6" t="s">
        <v>18</v>
      </c>
      <c r="I2767" s="8">
        <v>0.4</v>
      </c>
      <c r="J2767" s="9">
        <v>2750</v>
      </c>
      <c r="K2767" s="10">
        <f t="shared" si="20"/>
        <v>1100</v>
      </c>
      <c r="L2767" s="10">
        <f t="shared" si="21"/>
        <v>385</v>
      </c>
      <c r="M2767" s="11">
        <v>0.35</v>
      </c>
      <c r="O2767" s="16"/>
      <c r="P2767" s="14"/>
      <c r="Q2767" s="12"/>
      <c r="R2767" s="13"/>
    </row>
    <row r="2768" spans="1:18" ht="15.75" customHeight="1" x14ac:dyDescent="0.35">
      <c r="A2768" s="1"/>
      <c r="B2768" s="6" t="s">
        <v>23</v>
      </c>
      <c r="C2768" s="6">
        <v>1197831</v>
      </c>
      <c r="D2768" s="7">
        <v>44328</v>
      </c>
      <c r="E2768" s="6" t="s">
        <v>24</v>
      </c>
      <c r="F2768" s="6" t="s">
        <v>100</v>
      </c>
      <c r="G2768" s="6" t="s">
        <v>101</v>
      </c>
      <c r="H2768" s="6" t="s">
        <v>19</v>
      </c>
      <c r="I2768" s="8">
        <v>0.35000000000000003</v>
      </c>
      <c r="J2768" s="9">
        <v>2500</v>
      </c>
      <c r="K2768" s="10">
        <f t="shared" si="20"/>
        <v>875.00000000000011</v>
      </c>
      <c r="L2768" s="10">
        <f t="shared" si="21"/>
        <v>306.25</v>
      </c>
      <c r="M2768" s="11">
        <v>0.35</v>
      </c>
      <c r="O2768" s="16"/>
      <c r="P2768" s="14"/>
      <c r="Q2768" s="12"/>
      <c r="R2768" s="13"/>
    </row>
    <row r="2769" spans="1:18" ht="15.75" customHeight="1" x14ac:dyDescent="0.35">
      <c r="A2769" s="1"/>
      <c r="B2769" s="6" t="s">
        <v>23</v>
      </c>
      <c r="C2769" s="6">
        <v>1197831</v>
      </c>
      <c r="D2769" s="7">
        <v>44328</v>
      </c>
      <c r="E2769" s="6" t="s">
        <v>24</v>
      </c>
      <c r="F2769" s="6" t="s">
        <v>100</v>
      </c>
      <c r="G2769" s="6" t="s">
        <v>101</v>
      </c>
      <c r="H2769" s="6" t="s">
        <v>20</v>
      </c>
      <c r="I2769" s="8">
        <v>0.35000000000000003</v>
      </c>
      <c r="J2769" s="9">
        <v>2000</v>
      </c>
      <c r="K2769" s="10">
        <f t="shared" si="20"/>
        <v>700.00000000000011</v>
      </c>
      <c r="L2769" s="10">
        <f t="shared" si="21"/>
        <v>245.00000000000003</v>
      </c>
      <c r="M2769" s="11">
        <v>0.35</v>
      </c>
      <c r="O2769" s="16"/>
      <c r="P2769" s="14"/>
      <c r="Q2769" s="12"/>
      <c r="R2769" s="13"/>
    </row>
    <row r="2770" spans="1:18" ht="15.75" customHeight="1" x14ac:dyDescent="0.35">
      <c r="A2770" s="1"/>
      <c r="B2770" s="6" t="s">
        <v>23</v>
      </c>
      <c r="C2770" s="6">
        <v>1197831</v>
      </c>
      <c r="D2770" s="7">
        <v>44328</v>
      </c>
      <c r="E2770" s="6" t="s">
        <v>24</v>
      </c>
      <c r="F2770" s="6" t="s">
        <v>100</v>
      </c>
      <c r="G2770" s="6" t="s">
        <v>101</v>
      </c>
      <c r="H2770" s="6" t="s">
        <v>21</v>
      </c>
      <c r="I2770" s="8">
        <v>0.44999999999999996</v>
      </c>
      <c r="J2770" s="9">
        <v>2250</v>
      </c>
      <c r="K2770" s="10">
        <f t="shared" si="20"/>
        <v>1012.4999999999999</v>
      </c>
      <c r="L2770" s="10">
        <f t="shared" si="21"/>
        <v>354.37499999999994</v>
      </c>
      <c r="M2770" s="11">
        <v>0.35</v>
      </c>
      <c r="O2770" s="16"/>
      <c r="P2770" s="14"/>
      <c r="Q2770" s="12"/>
      <c r="R2770" s="13"/>
    </row>
    <row r="2771" spans="1:18" ht="15.75" customHeight="1" x14ac:dyDescent="0.35">
      <c r="A2771" s="1"/>
      <c r="B2771" s="6" t="s">
        <v>23</v>
      </c>
      <c r="C2771" s="6">
        <v>1197831</v>
      </c>
      <c r="D2771" s="7">
        <v>44328</v>
      </c>
      <c r="E2771" s="6" t="s">
        <v>24</v>
      </c>
      <c r="F2771" s="6" t="s">
        <v>100</v>
      </c>
      <c r="G2771" s="6" t="s">
        <v>101</v>
      </c>
      <c r="H2771" s="6" t="s">
        <v>22</v>
      </c>
      <c r="I2771" s="8">
        <v>0.44999999999999996</v>
      </c>
      <c r="J2771" s="9">
        <v>3250</v>
      </c>
      <c r="K2771" s="10">
        <f t="shared" si="20"/>
        <v>1462.4999999999998</v>
      </c>
      <c r="L2771" s="10">
        <f t="shared" si="21"/>
        <v>511.87499999999989</v>
      </c>
      <c r="M2771" s="11">
        <v>0.35</v>
      </c>
      <c r="O2771" s="16"/>
      <c r="P2771" s="14"/>
      <c r="Q2771" s="12"/>
      <c r="R2771" s="13"/>
    </row>
    <row r="2772" spans="1:18" ht="15.75" customHeight="1" x14ac:dyDescent="0.35">
      <c r="A2772" s="1"/>
      <c r="B2772" s="6" t="s">
        <v>23</v>
      </c>
      <c r="C2772" s="6">
        <v>1197831</v>
      </c>
      <c r="D2772" s="7">
        <v>44361</v>
      </c>
      <c r="E2772" s="6" t="s">
        <v>24</v>
      </c>
      <c r="F2772" s="6" t="s">
        <v>100</v>
      </c>
      <c r="G2772" s="6" t="s">
        <v>101</v>
      </c>
      <c r="H2772" s="6" t="s">
        <v>17</v>
      </c>
      <c r="I2772" s="8">
        <v>0.39999999999999997</v>
      </c>
      <c r="J2772" s="9">
        <v>5750</v>
      </c>
      <c r="K2772" s="10">
        <f t="shared" si="20"/>
        <v>2300</v>
      </c>
      <c r="L2772" s="10">
        <f t="shared" si="21"/>
        <v>805</v>
      </c>
      <c r="M2772" s="11">
        <v>0.35</v>
      </c>
      <c r="O2772" s="16"/>
      <c r="P2772" s="14"/>
      <c r="Q2772" s="12"/>
      <c r="R2772" s="13"/>
    </row>
    <row r="2773" spans="1:18" ht="15.75" customHeight="1" x14ac:dyDescent="0.35">
      <c r="A2773" s="1"/>
      <c r="B2773" s="6" t="s">
        <v>23</v>
      </c>
      <c r="C2773" s="6">
        <v>1197831</v>
      </c>
      <c r="D2773" s="7">
        <v>44361</v>
      </c>
      <c r="E2773" s="6" t="s">
        <v>24</v>
      </c>
      <c r="F2773" s="6" t="s">
        <v>100</v>
      </c>
      <c r="G2773" s="6" t="s">
        <v>101</v>
      </c>
      <c r="H2773" s="6" t="s">
        <v>18</v>
      </c>
      <c r="I2773" s="8">
        <v>0.35000000000000003</v>
      </c>
      <c r="J2773" s="9">
        <v>3250</v>
      </c>
      <c r="K2773" s="10">
        <f t="shared" si="20"/>
        <v>1137.5</v>
      </c>
      <c r="L2773" s="10">
        <f t="shared" si="21"/>
        <v>398.125</v>
      </c>
      <c r="M2773" s="11">
        <v>0.35</v>
      </c>
      <c r="O2773" s="16"/>
      <c r="P2773" s="14"/>
      <c r="Q2773" s="12"/>
      <c r="R2773" s="13"/>
    </row>
    <row r="2774" spans="1:18" ht="15.75" customHeight="1" x14ac:dyDescent="0.35">
      <c r="A2774" s="1"/>
      <c r="B2774" s="6" t="s">
        <v>23</v>
      </c>
      <c r="C2774" s="6">
        <v>1197831</v>
      </c>
      <c r="D2774" s="7">
        <v>44361</v>
      </c>
      <c r="E2774" s="6" t="s">
        <v>24</v>
      </c>
      <c r="F2774" s="6" t="s">
        <v>100</v>
      </c>
      <c r="G2774" s="6" t="s">
        <v>101</v>
      </c>
      <c r="H2774" s="6" t="s">
        <v>19</v>
      </c>
      <c r="I2774" s="8">
        <v>0.4</v>
      </c>
      <c r="J2774" s="9">
        <v>3000</v>
      </c>
      <c r="K2774" s="10">
        <f t="shared" si="20"/>
        <v>1200</v>
      </c>
      <c r="L2774" s="10">
        <f t="shared" si="21"/>
        <v>420</v>
      </c>
      <c r="M2774" s="11">
        <v>0.35</v>
      </c>
      <c r="O2774" s="16"/>
      <c r="P2774" s="14"/>
      <c r="Q2774" s="12"/>
      <c r="R2774" s="13"/>
    </row>
    <row r="2775" spans="1:18" ht="15.75" customHeight="1" x14ac:dyDescent="0.35">
      <c r="A2775" s="1"/>
      <c r="B2775" s="6" t="s">
        <v>23</v>
      </c>
      <c r="C2775" s="6">
        <v>1197831</v>
      </c>
      <c r="D2775" s="7">
        <v>44361</v>
      </c>
      <c r="E2775" s="6" t="s">
        <v>24</v>
      </c>
      <c r="F2775" s="6" t="s">
        <v>100</v>
      </c>
      <c r="G2775" s="6" t="s">
        <v>101</v>
      </c>
      <c r="H2775" s="6" t="s">
        <v>20</v>
      </c>
      <c r="I2775" s="8">
        <v>0.4</v>
      </c>
      <c r="J2775" s="9">
        <v>2750</v>
      </c>
      <c r="K2775" s="10">
        <f t="shared" si="20"/>
        <v>1100</v>
      </c>
      <c r="L2775" s="10">
        <f t="shared" si="21"/>
        <v>385</v>
      </c>
      <c r="M2775" s="11">
        <v>0.35</v>
      </c>
      <c r="O2775" s="16"/>
      <c r="P2775" s="14"/>
      <c r="Q2775" s="12"/>
      <c r="R2775" s="13"/>
    </row>
    <row r="2776" spans="1:18" ht="15.75" customHeight="1" x14ac:dyDescent="0.35">
      <c r="A2776" s="1"/>
      <c r="B2776" s="6" t="s">
        <v>23</v>
      </c>
      <c r="C2776" s="6">
        <v>1197831</v>
      </c>
      <c r="D2776" s="7">
        <v>44361</v>
      </c>
      <c r="E2776" s="6" t="s">
        <v>24</v>
      </c>
      <c r="F2776" s="6" t="s">
        <v>100</v>
      </c>
      <c r="G2776" s="6" t="s">
        <v>101</v>
      </c>
      <c r="H2776" s="6" t="s">
        <v>21</v>
      </c>
      <c r="I2776" s="8">
        <v>0.54999999999999993</v>
      </c>
      <c r="J2776" s="9">
        <v>2750</v>
      </c>
      <c r="K2776" s="10">
        <f t="shared" si="20"/>
        <v>1512.4999999999998</v>
      </c>
      <c r="L2776" s="10">
        <f t="shared" si="21"/>
        <v>529.37499999999989</v>
      </c>
      <c r="M2776" s="11">
        <v>0.35</v>
      </c>
      <c r="O2776" s="16"/>
      <c r="P2776" s="14"/>
      <c r="Q2776" s="12"/>
      <c r="R2776" s="13"/>
    </row>
    <row r="2777" spans="1:18" ht="15.75" customHeight="1" x14ac:dyDescent="0.35">
      <c r="A2777" s="1"/>
      <c r="B2777" s="6" t="s">
        <v>23</v>
      </c>
      <c r="C2777" s="6">
        <v>1197831</v>
      </c>
      <c r="D2777" s="7">
        <v>44361</v>
      </c>
      <c r="E2777" s="6" t="s">
        <v>24</v>
      </c>
      <c r="F2777" s="6" t="s">
        <v>100</v>
      </c>
      <c r="G2777" s="6" t="s">
        <v>101</v>
      </c>
      <c r="H2777" s="6" t="s">
        <v>22</v>
      </c>
      <c r="I2777" s="8">
        <v>0.6</v>
      </c>
      <c r="J2777" s="9">
        <v>4500</v>
      </c>
      <c r="K2777" s="10">
        <f t="shared" si="20"/>
        <v>2700</v>
      </c>
      <c r="L2777" s="10">
        <f t="shared" si="21"/>
        <v>944.99999999999989</v>
      </c>
      <c r="M2777" s="11">
        <v>0.35</v>
      </c>
      <c r="O2777" s="16"/>
      <c r="P2777" s="14"/>
      <c r="Q2777" s="12"/>
      <c r="R2777" s="13"/>
    </row>
    <row r="2778" spans="1:18" ht="15.75" customHeight="1" x14ac:dyDescent="0.35">
      <c r="A2778" s="1"/>
      <c r="B2778" s="6" t="s">
        <v>23</v>
      </c>
      <c r="C2778" s="6">
        <v>1197831</v>
      </c>
      <c r="D2778" s="7">
        <v>44389</v>
      </c>
      <c r="E2778" s="6" t="s">
        <v>24</v>
      </c>
      <c r="F2778" s="6" t="s">
        <v>100</v>
      </c>
      <c r="G2778" s="6" t="s">
        <v>101</v>
      </c>
      <c r="H2778" s="6" t="s">
        <v>17</v>
      </c>
      <c r="I2778" s="8">
        <v>0.54999999999999993</v>
      </c>
      <c r="J2778" s="9">
        <v>6750</v>
      </c>
      <c r="K2778" s="10">
        <f t="shared" si="20"/>
        <v>3712.4999999999995</v>
      </c>
      <c r="L2778" s="10">
        <f t="shared" si="21"/>
        <v>1299.3749999999998</v>
      </c>
      <c r="M2778" s="11">
        <v>0.35</v>
      </c>
      <c r="O2778" s="16"/>
      <c r="P2778" s="14"/>
      <c r="Q2778" s="12"/>
      <c r="R2778" s="13"/>
    </row>
    <row r="2779" spans="1:18" ht="15.75" customHeight="1" x14ac:dyDescent="0.35">
      <c r="A2779" s="1"/>
      <c r="B2779" s="6" t="s">
        <v>23</v>
      </c>
      <c r="C2779" s="6">
        <v>1197831</v>
      </c>
      <c r="D2779" s="7">
        <v>44389</v>
      </c>
      <c r="E2779" s="6" t="s">
        <v>24</v>
      </c>
      <c r="F2779" s="6" t="s">
        <v>100</v>
      </c>
      <c r="G2779" s="6" t="s">
        <v>101</v>
      </c>
      <c r="H2779" s="6" t="s">
        <v>18</v>
      </c>
      <c r="I2779" s="8">
        <v>0.5</v>
      </c>
      <c r="J2779" s="9">
        <v>4250</v>
      </c>
      <c r="K2779" s="10">
        <f t="shared" si="20"/>
        <v>2125</v>
      </c>
      <c r="L2779" s="10">
        <f t="shared" si="21"/>
        <v>743.75</v>
      </c>
      <c r="M2779" s="11">
        <v>0.35</v>
      </c>
      <c r="O2779" s="16"/>
      <c r="P2779" s="14"/>
      <c r="Q2779" s="12"/>
      <c r="R2779" s="13"/>
    </row>
    <row r="2780" spans="1:18" ht="15.75" customHeight="1" x14ac:dyDescent="0.35">
      <c r="A2780" s="1"/>
      <c r="B2780" s="6" t="s">
        <v>23</v>
      </c>
      <c r="C2780" s="6">
        <v>1197831</v>
      </c>
      <c r="D2780" s="7">
        <v>44389</v>
      </c>
      <c r="E2780" s="6" t="s">
        <v>24</v>
      </c>
      <c r="F2780" s="6" t="s">
        <v>100</v>
      </c>
      <c r="G2780" s="6" t="s">
        <v>101</v>
      </c>
      <c r="H2780" s="6" t="s">
        <v>19</v>
      </c>
      <c r="I2780" s="8">
        <v>0.45</v>
      </c>
      <c r="J2780" s="9">
        <v>3500</v>
      </c>
      <c r="K2780" s="10">
        <f t="shared" si="20"/>
        <v>1575</v>
      </c>
      <c r="L2780" s="10">
        <f t="shared" si="21"/>
        <v>551.25</v>
      </c>
      <c r="M2780" s="11">
        <v>0.35</v>
      </c>
      <c r="O2780" s="16"/>
      <c r="P2780" s="14"/>
      <c r="Q2780" s="12"/>
      <c r="R2780" s="13"/>
    </row>
    <row r="2781" spans="1:18" ht="15.75" customHeight="1" x14ac:dyDescent="0.35">
      <c r="A2781" s="1"/>
      <c r="B2781" s="6" t="s">
        <v>23</v>
      </c>
      <c r="C2781" s="6">
        <v>1197831</v>
      </c>
      <c r="D2781" s="7">
        <v>44389</v>
      </c>
      <c r="E2781" s="6" t="s">
        <v>24</v>
      </c>
      <c r="F2781" s="6" t="s">
        <v>100</v>
      </c>
      <c r="G2781" s="6" t="s">
        <v>101</v>
      </c>
      <c r="H2781" s="6" t="s">
        <v>20</v>
      </c>
      <c r="I2781" s="8">
        <v>0.45</v>
      </c>
      <c r="J2781" s="9">
        <v>3000</v>
      </c>
      <c r="K2781" s="10">
        <f t="shared" si="20"/>
        <v>1350</v>
      </c>
      <c r="L2781" s="10">
        <f t="shared" si="21"/>
        <v>472.49999999999994</v>
      </c>
      <c r="M2781" s="11">
        <v>0.35</v>
      </c>
      <c r="O2781" s="16"/>
      <c r="P2781" s="14"/>
      <c r="Q2781" s="12"/>
      <c r="R2781" s="13"/>
    </row>
    <row r="2782" spans="1:18" ht="15.75" customHeight="1" x14ac:dyDescent="0.35">
      <c r="A2782" s="1"/>
      <c r="B2782" s="6" t="s">
        <v>23</v>
      </c>
      <c r="C2782" s="6">
        <v>1197831</v>
      </c>
      <c r="D2782" s="7">
        <v>44389</v>
      </c>
      <c r="E2782" s="6" t="s">
        <v>24</v>
      </c>
      <c r="F2782" s="6" t="s">
        <v>100</v>
      </c>
      <c r="G2782" s="6" t="s">
        <v>101</v>
      </c>
      <c r="H2782" s="6" t="s">
        <v>21</v>
      </c>
      <c r="I2782" s="8">
        <v>0.6</v>
      </c>
      <c r="J2782" s="9">
        <v>3250</v>
      </c>
      <c r="K2782" s="10">
        <f t="shared" si="20"/>
        <v>1950</v>
      </c>
      <c r="L2782" s="10">
        <f t="shared" si="21"/>
        <v>682.5</v>
      </c>
      <c r="M2782" s="11">
        <v>0.35</v>
      </c>
      <c r="O2782" s="16"/>
      <c r="P2782" s="14"/>
      <c r="Q2782" s="12"/>
      <c r="R2782" s="13"/>
    </row>
    <row r="2783" spans="1:18" ht="15.75" customHeight="1" x14ac:dyDescent="0.35">
      <c r="A2783" s="1"/>
      <c r="B2783" s="6" t="s">
        <v>23</v>
      </c>
      <c r="C2783" s="6">
        <v>1197831</v>
      </c>
      <c r="D2783" s="7">
        <v>44389</v>
      </c>
      <c r="E2783" s="6" t="s">
        <v>24</v>
      </c>
      <c r="F2783" s="6" t="s">
        <v>100</v>
      </c>
      <c r="G2783" s="6" t="s">
        <v>101</v>
      </c>
      <c r="H2783" s="6" t="s">
        <v>22</v>
      </c>
      <c r="I2783" s="8">
        <v>0.65</v>
      </c>
      <c r="J2783" s="9">
        <v>5000</v>
      </c>
      <c r="K2783" s="10">
        <f t="shared" si="20"/>
        <v>3250</v>
      </c>
      <c r="L2783" s="10">
        <f t="shared" si="21"/>
        <v>1137.5</v>
      </c>
      <c r="M2783" s="11">
        <v>0.35</v>
      </c>
      <c r="O2783" s="16"/>
      <c r="P2783" s="14"/>
      <c r="Q2783" s="12"/>
      <c r="R2783" s="13"/>
    </row>
    <row r="2784" spans="1:18" ht="15.75" customHeight="1" x14ac:dyDescent="0.35">
      <c r="A2784" s="1"/>
      <c r="B2784" s="6" t="s">
        <v>23</v>
      </c>
      <c r="C2784" s="6">
        <v>1197831</v>
      </c>
      <c r="D2784" s="7">
        <v>44421</v>
      </c>
      <c r="E2784" s="6" t="s">
        <v>24</v>
      </c>
      <c r="F2784" s="6" t="s">
        <v>100</v>
      </c>
      <c r="G2784" s="6" t="s">
        <v>101</v>
      </c>
      <c r="H2784" s="6" t="s">
        <v>17</v>
      </c>
      <c r="I2784" s="8">
        <v>0.6</v>
      </c>
      <c r="J2784" s="9">
        <v>6500</v>
      </c>
      <c r="K2784" s="10">
        <f t="shared" si="20"/>
        <v>3900</v>
      </c>
      <c r="L2784" s="10">
        <f t="shared" si="21"/>
        <v>1365</v>
      </c>
      <c r="M2784" s="11">
        <v>0.35</v>
      </c>
      <c r="O2784" s="16"/>
      <c r="P2784" s="14"/>
      <c r="Q2784" s="12"/>
      <c r="R2784" s="13"/>
    </row>
    <row r="2785" spans="1:18" ht="15.75" customHeight="1" x14ac:dyDescent="0.35">
      <c r="A2785" s="1"/>
      <c r="B2785" s="6" t="s">
        <v>23</v>
      </c>
      <c r="C2785" s="6">
        <v>1197831</v>
      </c>
      <c r="D2785" s="7">
        <v>44421</v>
      </c>
      <c r="E2785" s="6" t="s">
        <v>24</v>
      </c>
      <c r="F2785" s="6" t="s">
        <v>100</v>
      </c>
      <c r="G2785" s="6" t="s">
        <v>101</v>
      </c>
      <c r="H2785" s="6" t="s">
        <v>18</v>
      </c>
      <c r="I2785" s="8">
        <v>0.55000000000000004</v>
      </c>
      <c r="J2785" s="9">
        <v>4250</v>
      </c>
      <c r="K2785" s="10">
        <f t="shared" si="20"/>
        <v>2337.5</v>
      </c>
      <c r="L2785" s="10">
        <f t="shared" si="21"/>
        <v>818.125</v>
      </c>
      <c r="M2785" s="11">
        <v>0.35</v>
      </c>
      <c r="O2785" s="16"/>
      <c r="P2785" s="14"/>
      <c r="Q2785" s="12"/>
      <c r="R2785" s="13"/>
    </row>
    <row r="2786" spans="1:18" ht="15.75" customHeight="1" x14ac:dyDescent="0.35">
      <c r="A2786" s="1"/>
      <c r="B2786" s="6" t="s">
        <v>23</v>
      </c>
      <c r="C2786" s="6">
        <v>1197831</v>
      </c>
      <c r="D2786" s="7">
        <v>44421</v>
      </c>
      <c r="E2786" s="6" t="s">
        <v>24</v>
      </c>
      <c r="F2786" s="6" t="s">
        <v>100</v>
      </c>
      <c r="G2786" s="6" t="s">
        <v>101</v>
      </c>
      <c r="H2786" s="6" t="s">
        <v>19</v>
      </c>
      <c r="I2786" s="8">
        <v>0.5</v>
      </c>
      <c r="J2786" s="9">
        <v>3500</v>
      </c>
      <c r="K2786" s="10">
        <f t="shared" si="20"/>
        <v>1750</v>
      </c>
      <c r="L2786" s="10">
        <f t="shared" si="21"/>
        <v>612.5</v>
      </c>
      <c r="M2786" s="11">
        <v>0.35</v>
      </c>
      <c r="O2786" s="16"/>
      <c r="P2786" s="14"/>
      <c r="Q2786" s="12"/>
      <c r="R2786" s="13"/>
    </row>
    <row r="2787" spans="1:18" ht="15.75" customHeight="1" x14ac:dyDescent="0.35">
      <c r="A2787" s="1"/>
      <c r="B2787" s="6" t="s">
        <v>23</v>
      </c>
      <c r="C2787" s="6">
        <v>1197831</v>
      </c>
      <c r="D2787" s="7">
        <v>44421</v>
      </c>
      <c r="E2787" s="6" t="s">
        <v>24</v>
      </c>
      <c r="F2787" s="6" t="s">
        <v>100</v>
      </c>
      <c r="G2787" s="6" t="s">
        <v>101</v>
      </c>
      <c r="H2787" s="6" t="s">
        <v>20</v>
      </c>
      <c r="I2787" s="8">
        <v>0.4</v>
      </c>
      <c r="J2787" s="9">
        <v>3000</v>
      </c>
      <c r="K2787" s="10">
        <f t="shared" si="20"/>
        <v>1200</v>
      </c>
      <c r="L2787" s="10">
        <f t="shared" si="21"/>
        <v>420</v>
      </c>
      <c r="M2787" s="11">
        <v>0.35</v>
      </c>
      <c r="O2787" s="16"/>
      <c r="P2787" s="14"/>
      <c r="Q2787" s="12"/>
      <c r="R2787" s="13"/>
    </row>
    <row r="2788" spans="1:18" ht="15.75" customHeight="1" x14ac:dyDescent="0.35">
      <c r="A2788" s="1"/>
      <c r="B2788" s="6" t="s">
        <v>23</v>
      </c>
      <c r="C2788" s="6">
        <v>1197831</v>
      </c>
      <c r="D2788" s="7">
        <v>44421</v>
      </c>
      <c r="E2788" s="6" t="s">
        <v>24</v>
      </c>
      <c r="F2788" s="6" t="s">
        <v>100</v>
      </c>
      <c r="G2788" s="6" t="s">
        <v>101</v>
      </c>
      <c r="H2788" s="6" t="s">
        <v>21</v>
      </c>
      <c r="I2788" s="8">
        <v>0.5</v>
      </c>
      <c r="J2788" s="9">
        <v>2750</v>
      </c>
      <c r="K2788" s="10">
        <f t="shared" si="20"/>
        <v>1375</v>
      </c>
      <c r="L2788" s="10">
        <f t="shared" si="21"/>
        <v>481.24999999999994</v>
      </c>
      <c r="M2788" s="11">
        <v>0.35</v>
      </c>
      <c r="O2788" s="16"/>
      <c r="P2788" s="14"/>
      <c r="Q2788" s="12"/>
      <c r="R2788" s="13"/>
    </row>
    <row r="2789" spans="1:18" ht="15.75" customHeight="1" x14ac:dyDescent="0.35">
      <c r="A2789" s="1"/>
      <c r="B2789" s="6" t="s">
        <v>23</v>
      </c>
      <c r="C2789" s="6">
        <v>1197831</v>
      </c>
      <c r="D2789" s="7">
        <v>44421</v>
      </c>
      <c r="E2789" s="6" t="s">
        <v>24</v>
      </c>
      <c r="F2789" s="6" t="s">
        <v>100</v>
      </c>
      <c r="G2789" s="6" t="s">
        <v>101</v>
      </c>
      <c r="H2789" s="6" t="s">
        <v>22</v>
      </c>
      <c r="I2789" s="8">
        <v>0.55000000000000004</v>
      </c>
      <c r="J2789" s="9">
        <v>4500</v>
      </c>
      <c r="K2789" s="10">
        <f t="shared" si="20"/>
        <v>2475</v>
      </c>
      <c r="L2789" s="10">
        <f t="shared" si="21"/>
        <v>866.25</v>
      </c>
      <c r="M2789" s="11">
        <v>0.35</v>
      </c>
      <c r="O2789" s="16"/>
      <c r="P2789" s="14"/>
      <c r="Q2789" s="12"/>
      <c r="R2789" s="13"/>
    </row>
    <row r="2790" spans="1:18" ht="15.75" customHeight="1" x14ac:dyDescent="0.35">
      <c r="A2790" s="1"/>
      <c r="B2790" s="6" t="s">
        <v>23</v>
      </c>
      <c r="C2790" s="6">
        <v>1197831</v>
      </c>
      <c r="D2790" s="7">
        <v>44451</v>
      </c>
      <c r="E2790" s="6" t="s">
        <v>24</v>
      </c>
      <c r="F2790" s="6" t="s">
        <v>100</v>
      </c>
      <c r="G2790" s="6" t="s">
        <v>101</v>
      </c>
      <c r="H2790" s="6" t="s">
        <v>17</v>
      </c>
      <c r="I2790" s="8">
        <v>0.5</v>
      </c>
      <c r="J2790" s="9">
        <v>5500</v>
      </c>
      <c r="K2790" s="10">
        <f t="shared" si="20"/>
        <v>2750</v>
      </c>
      <c r="L2790" s="10">
        <f t="shared" si="21"/>
        <v>962.49999999999989</v>
      </c>
      <c r="M2790" s="11">
        <v>0.35</v>
      </c>
      <c r="O2790" s="16"/>
      <c r="P2790" s="14"/>
      <c r="Q2790" s="12"/>
      <c r="R2790" s="13"/>
    </row>
    <row r="2791" spans="1:18" ht="15.75" customHeight="1" x14ac:dyDescent="0.35">
      <c r="A2791" s="1"/>
      <c r="B2791" s="6" t="s">
        <v>23</v>
      </c>
      <c r="C2791" s="6">
        <v>1197831</v>
      </c>
      <c r="D2791" s="7">
        <v>44451</v>
      </c>
      <c r="E2791" s="6" t="s">
        <v>24</v>
      </c>
      <c r="F2791" s="6" t="s">
        <v>100</v>
      </c>
      <c r="G2791" s="6" t="s">
        <v>101</v>
      </c>
      <c r="H2791" s="6" t="s">
        <v>18</v>
      </c>
      <c r="I2791" s="8">
        <v>0.40000000000000013</v>
      </c>
      <c r="J2791" s="9">
        <v>3500</v>
      </c>
      <c r="K2791" s="10">
        <f t="shared" si="20"/>
        <v>1400.0000000000005</v>
      </c>
      <c r="L2791" s="10">
        <f t="shared" si="21"/>
        <v>490.00000000000011</v>
      </c>
      <c r="M2791" s="11">
        <v>0.35</v>
      </c>
      <c r="O2791" s="16"/>
      <c r="P2791" s="14"/>
      <c r="Q2791" s="12"/>
      <c r="R2791" s="13"/>
    </row>
    <row r="2792" spans="1:18" ht="15.75" customHeight="1" x14ac:dyDescent="0.35">
      <c r="A2792" s="1"/>
      <c r="B2792" s="6" t="s">
        <v>23</v>
      </c>
      <c r="C2792" s="6">
        <v>1197831</v>
      </c>
      <c r="D2792" s="7">
        <v>44451</v>
      </c>
      <c r="E2792" s="6" t="s">
        <v>24</v>
      </c>
      <c r="F2792" s="6" t="s">
        <v>100</v>
      </c>
      <c r="G2792" s="6" t="s">
        <v>101</v>
      </c>
      <c r="H2792" s="6" t="s">
        <v>19</v>
      </c>
      <c r="I2792" s="8">
        <v>0.15000000000000008</v>
      </c>
      <c r="J2792" s="9">
        <v>2500</v>
      </c>
      <c r="K2792" s="10">
        <f t="shared" si="20"/>
        <v>375.00000000000017</v>
      </c>
      <c r="L2792" s="10">
        <f t="shared" si="21"/>
        <v>131.25000000000006</v>
      </c>
      <c r="M2792" s="11">
        <v>0.35</v>
      </c>
      <c r="O2792" s="16"/>
      <c r="P2792" s="14"/>
      <c r="Q2792" s="12"/>
      <c r="R2792" s="13"/>
    </row>
    <row r="2793" spans="1:18" ht="15.75" customHeight="1" x14ac:dyDescent="0.35">
      <c r="A2793" s="1"/>
      <c r="B2793" s="6" t="s">
        <v>23</v>
      </c>
      <c r="C2793" s="6">
        <v>1197831</v>
      </c>
      <c r="D2793" s="7">
        <v>44451</v>
      </c>
      <c r="E2793" s="6" t="s">
        <v>24</v>
      </c>
      <c r="F2793" s="6" t="s">
        <v>100</v>
      </c>
      <c r="G2793" s="6" t="s">
        <v>101</v>
      </c>
      <c r="H2793" s="6" t="s">
        <v>20</v>
      </c>
      <c r="I2793" s="8">
        <v>0.15000000000000008</v>
      </c>
      <c r="J2793" s="9">
        <v>2250</v>
      </c>
      <c r="K2793" s="10">
        <f t="shared" si="20"/>
        <v>337.50000000000017</v>
      </c>
      <c r="L2793" s="10">
        <f t="shared" si="21"/>
        <v>118.12500000000006</v>
      </c>
      <c r="M2793" s="11">
        <v>0.35</v>
      </c>
      <c r="O2793" s="16"/>
      <c r="P2793" s="14"/>
      <c r="Q2793" s="12"/>
      <c r="R2793" s="13"/>
    </row>
    <row r="2794" spans="1:18" ht="15.75" customHeight="1" x14ac:dyDescent="0.35">
      <c r="A2794" s="1"/>
      <c r="B2794" s="6" t="s">
        <v>23</v>
      </c>
      <c r="C2794" s="6">
        <v>1197831</v>
      </c>
      <c r="D2794" s="7">
        <v>44451</v>
      </c>
      <c r="E2794" s="6" t="s">
        <v>24</v>
      </c>
      <c r="F2794" s="6" t="s">
        <v>100</v>
      </c>
      <c r="G2794" s="6" t="s">
        <v>101</v>
      </c>
      <c r="H2794" s="6" t="s">
        <v>21</v>
      </c>
      <c r="I2794" s="8">
        <v>0.25000000000000006</v>
      </c>
      <c r="J2794" s="9">
        <v>2250</v>
      </c>
      <c r="K2794" s="10">
        <f t="shared" si="20"/>
        <v>562.50000000000011</v>
      </c>
      <c r="L2794" s="10">
        <f t="shared" si="21"/>
        <v>196.87500000000003</v>
      </c>
      <c r="M2794" s="11">
        <v>0.35</v>
      </c>
      <c r="O2794" s="16"/>
      <c r="P2794" s="14"/>
      <c r="Q2794" s="12"/>
      <c r="R2794" s="13"/>
    </row>
    <row r="2795" spans="1:18" ht="15.75" customHeight="1" x14ac:dyDescent="0.35">
      <c r="A2795" s="1"/>
      <c r="B2795" s="6" t="s">
        <v>23</v>
      </c>
      <c r="C2795" s="6">
        <v>1197831</v>
      </c>
      <c r="D2795" s="7">
        <v>44451</v>
      </c>
      <c r="E2795" s="6" t="s">
        <v>24</v>
      </c>
      <c r="F2795" s="6" t="s">
        <v>100</v>
      </c>
      <c r="G2795" s="6" t="s">
        <v>101</v>
      </c>
      <c r="H2795" s="6" t="s">
        <v>22</v>
      </c>
      <c r="I2795" s="8">
        <v>0.3000000000000001</v>
      </c>
      <c r="J2795" s="9">
        <v>3250</v>
      </c>
      <c r="K2795" s="10">
        <f t="shared" si="20"/>
        <v>975.00000000000034</v>
      </c>
      <c r="L2795" s="10">
        <f t="shared" si="21"/>
        <v>341.25000000000011</v>
      </c>
      <c r="M2795" s="11">
        <v>0.35</v>
      </c>
      <c r="O2795" s="16"/>
      <c r="P2795" s="14"/>
      <c r="Q2795" s="12"/>
      <c r="R2795" s="13"/>
    </row>
    <row r="2796" spans="1:18" ht="15.75" customHeight="1" x14ac:dyDescent="0.35">
      <c r="A2796" s="1"/>
      <c r="B2796" s="6" t="s">
        <v>23</v>
      </c>
      <c r="C2796" s="6">
        <v>1197831</v>
      </c>
      <c r="D2796" s="7">
        <v>44483</v>
      </c>
      <c r="E2796" s="6" t="s">
        <v>24</v>
      </c>
      <c r="F2796" s="6" t="s">
        <v>100</v>
      </c>
      <c r="G2796" s="6" t="s">
        <v>101</v>
      </c>
      <c r="H2796" s="6" t="s">
        <v>17</v>
      </c>
      <c r="I2796" s="8">
        <v>0.3000000000000001</v>
      </c>
      <c r="J2796" s="9">
        <v>5000</v>
      </c>
      <c r="K2796" s="10">
        <f t="shared" si="20"/>
        <v>1500.0000000000005</v>
      </c>
      <c r="L2796" s="10">
        <f t="shared" si="21"/>
        <v>525.00000000000011</v>
      </c>
      <c r="M2796" s="11">
        <v>0.35</v>
      </c>
      <c r="O2796" s="16"/>
      <c r="P2796" s="14"/>
      <c r="Q2796" s="12"/>
      <c r="R2796" s="13"/>
    </row>
    <row r="2797" spans="1:18" ht="15.75" customHeight="1" x14ac:dyDescent="0.35">
      <c r="A2797" s="1"/>
      <c r="B2797" s="6" t="s">
        <v>23</v>
      </c>
      <c r="C2797" s="6">
        <v>1197831</v>
      </c>
      <c r="D2797" s="7">
        <v>44483</v>
      </c>
      <c r="E2797" s="6" t="s">
        <v>24</v>
      </c>
      <c r="F2797" s="6" t="s">
        <v>100</v>
      </c>
      <c r="G2797" s="6" t="s">
        <v>101</v>
      </c>
      <c r="H2797" s="6" t="s">
        <v>18</v>
      </c>
      <c r="I2797" s="8">
        <v>0.20000000000000012</v>
      </c>
      <c r="J2797" s="9">
        <v>3250</v>
      </c>
      <c r="K2797" s="10">
        <f t="shared" si="20"/>
        <v>650.00000000000034</v>
      </c>
      <c r="L2797" s="10">
        <f t="shared" si="21"/>
        <v>227.50000000000011</v>
      </c>
      <c r="M2797" s="11">
        <v>0.35</v>
      </c>
      <c r="O2797" s="16"/>
      <c r="P2797" s="14"/>
      <c r="Q2797" s="12"/>
      <c r="R2797" s="13"/>
    </row>
    <row r="2798" spans="1:18" ht="15.75" customHeight="1" x14ac:dyDescent="0.35">
      <c r="A2798" s="1"/>
      <c r="B2798" s="6" t="s">
        <v>23</v>
      </c>
      <c r="C2798" s="6">
        <v>1197831</v>
      </c>
      <c r="D2798" s="7">
        <v>44483</v>
      </c>
      <c r="E2798" s="6" t="s">
        <v>24</v>
      </c>
      <c r="F2798" s="6" t="s">
        <v>100</v>
      </c>
      <c r="G2798" s="6" t="s">
        <v>101</v>
      </c>
      <c r="H2798" s="6" t="s">
        <v>19</v>
      </c>
      <c r="I2798" s="8">
        <v>0.20000000000000012</v>
      </c>
      <c r="J2798" s="9">
        <v>2000</v>
      </c>
      <c r="K2798" s="10">
        <f t="shared" si="20"/>
        <v>400.00000000000023</v>
      </c>
      <c r="L2798" s="10">
        <f t="shared" si="21"/>
        <v>140.00000000000006</v>
      </c>
      <c r="M2798" s="11">
        <v>0.35</v>
      </c>
      <c r="O2798" s="16"/>
      <c r="P2798" s="14"/>
      <c r="Q2798" s="12"/>
      <c r="R2798" s="13"/>
    </row>
    <row r="2799" spans="1:18" ht="15.75" customHeight="1" x14ac:dyDescent="0.35">
      <c r="A2799" s="1"/>
      <c r="B2799" s="6" t="s">
        <v>23</v>
      </c>
      <c r="C2799" s="6">
        <v>1197831</v>
      </c>
      <c r="D2799" s="7">
        <v>44483</v>
      </c>
      <c r="E2799" s="6" t="s">
        <v>24</v>
      </c>
      <c r="F2799" s="6" t="s">
        <v>100</v>
      </c>
      <c r="G2799" s="6" t="s">
        <v>101</v>
      </c>
      <c r="H2799" s="6" t="s">
        <v>20</v>
      </c>
      <c r="I2799" s="8">
        <v>0.20000000000000012</v>
      </c>
      <c r="J2799" s="9">
        <v>1750</v>
      </c>
      <c r="K2799" s="10">
        <f t="shared" si="20"/>
        <v>350.00000000000023</v>
      </c>
      <c r="L2799" s="10">
        <f t="shared" si="21"/>
        <v>122.50000000000007</v>
      </c>
      <c r="M2799" s="11">
        <v>0.35</v>
      </c>
      <c r="O2799" s="16"/>
      <c r="P2799" s="14"/>
      <c r="Q2799" s="12"/>
      <c r="R2799" s="13"/>
    </row>
    <row r="2800" spans="1:18" ht="15.75" customHeight="1" x14ac:dyDescent="0.35">
      <c r="A2800" s="1"/>
      <c r="B2800" s="6" t="s">
        <v>23</v>
      </c>
      <c r="C2800" s="6">
        <v>1197831</v>
      </c>
      <c r="D2800" s="7">
        <v>44483</v>
      </c>
      <c r="E2800" s="6" t="s">
        <v>24</v>
      </c>
      <c r="F2800" s="6" t="s">
        <v>100</v>
      </c>
      <c r="G2800" s="6" t="s">
        <v>101</v>
      </c>
      <c r="H2800" s="6" t="s">
        <v>21</v>
      </c>
      <c r="I2800" s="8">
        <v>0.3000000000000001</v>
      </c>
      <c r="J2800" s="9">
        <v>1750</v>
      </c>
      <c r="K2800" s="10">
        <f t="shared" si="20"/>
        <v>525.00000000000023</v>
      </c>
      <c r="L2800" s="10">
        <f t="shared" si="21"/>
        <v>183.75000000000006</v>
      </c>
      <c r="M2800" s="11">
        <v>0.35</v>
      </c>
      <c r="O2800" s="16"/>
      <c r="P2800" s="14"/>
      <c r="Q2800" s="12"/>
      <c r="R2800" s="13"/>
    </row>
    <row r="2801" spans="1:18" ht="15.75" customHeight="1" x14ac:dyDescent="0.35">
      <c r="A2801" s="1"/>
      <c r="B2801" s="6" t="s">
        <v>23</v>
      </c>
      <c r="C2801" s="6">
        <v>1197831</v>
      </c>
      <c r="D2801" s="7">
        <v>44483</v>
      </c>
      <c r="E2801" s="6" t="s">
        <v>24</v>
      </c>
      <c r="F2801" s="6" t="s">
        <v>100</v>
      </c>
      <c r="G2801" s="6" t="s">
        <v>101</v>
      </c>
      <c r="H2801" s="6" t="s">
        <v>22</v>
      </c>
      <c r="I2801" s="8">
        <v>0.30000000000000004</v>
      </c>
      <c r="J2801" s="9">
        <v>3000</v>
      </c>
      <c r="K2801" s="10">
        <f t="shared" si="20"/>
        <v>900.00000000000011</v>
      </c>
      <c r="L2801" s="10">
        <f t="shared" si="21"/>
        <v>315</v>
      </c>
      <c r="M2801" s="11">
        <v>0.35</v>
      </c>
      <c r="O2801" s="16"/>
      <c r="P2801" s="14"/>
      <c r="Q2801" s="12"/>
      <c r="R2801" s="13"/>
    </row>
    <row r="2802" spans="1:18" ht="15.75" customHeight="1" x14ac:dyDescent="0.35">
      <c r="A2802" s="1"/>
      <c r="B2802" s="6" t="s">
        <v>23</v>
      </c>
      <c r="C2802" s="6">
        <v>1197831</v>
      </c>
      <c r="D2802" s="7">
        <v>44513</v>
      </c>
      <c r="E2802" s="6" t="s">
        <v>24</v>
      </c>
      <c r="F2802" s="6" t="s">
        <v>100</v>
      </c>
      <c r="G2802" s="6" t="s">
        <v>101</v>
      </c>
      <c r="H2802" s="6" t="s">
        <v>17</v>
      </c>
      <c r="I2802" s="8">
        <v>0.25000000000000011</v>
      </c>
      <c r="J2802" s="9">
        <v>4500</v>
      </c>
      <c r="K2802" s="10">
        <f t="shared" si="20"/>
        <v>1125.0000000000005</v>
      </c>
      <c r="L2802" s="10">
        <f t="shared" si="21"/>
        <v>393.75000000000011</v>
      </c>
      <c r="M2802" s="11">
        <v>0.35</v>
      </c>
      <c r="O2802" s="16"/>
      <c r="P2802" s="14"/>
      <c r="Q2802" s="12"/>
      <c r="R2802" s="13"/>
    </row>
    <row r="2803" spans="1:18" ht="15.75" customHeight="1" x14ac:dyDescent="0.35">
      <c r="A2803" s="1"/>
      <c r="B2803" s="6" t="s">
        <v>23</v>
      </c>
      <c r="C2803" s="6">
        <v>1197831</v>
      </c>
      <c r="D2803" s="7">
        <v>44513</v>
      </c>
      <c r="E2803" s="6" t="s">
        <v>24</v>
      </c>
      <c r="F2803" s="6" t="s">
        <v>100</v>
      </c>
      <c r="G2803" s="6" t="s">
        <v>101</v>
      </c>
      <c r="H2803" s="6" t="s">
        <v>18</v>
      </c>
      <c r="I2803" s="8">
        <v>0.15000000000000013</v>
      </c>
      <c r="J2803" s="9">
        <v>2750</v>
      </c>
      <c r="K2803" s="10">
        <f t="shared" si="20"/>
        <v>412.50000000000034</v>
      </c>
      <c r="L2803" s="10">
        <f t="shared" si="21"/>
        <v>144.37500000000011</v>
      </c>
      <c r="M2803" s="11">
        <v>0.35</v>
      </c>
      <c r="O2803" s="16"/>
      <c r="P2803" s="14"/>
      <c r="Q2803" s="12"/>
      <c r="R2803" s="13"/>
    </row>
    <row r="2804" spans="1:18" ht="15.75" customHeight="1" x14ac:dyDescent="0.35">
      <c r="A2804" s="1"/>
      <c r="B2804" s="6" t="s">
        <v>23</v>
      </c>
      <c r="C2804" s="6">
        <v>1197831</v>
      </c>
      <c r="D2804" s="7">
        <v>44513</v>
      </c>
      <c r="E2804" s="6" t="s">
        <v>24</v>
      </c>
      <c r="F2804" s="6" t="s">
        <v>100</v>
      </c>
      <c r="G2804" s="6" t="s">
        <v>101</v>
      </c>
      <c r="H2804" s="6" t="s">
        <v>19</v>
      </c>
      <c r="I2804" s="8">
        <v>0.25000000000000017</v>
      </c>
      <c r="J2804" s="9">
        <v>2200</v>
      </c>
      <c r="K2804" s="10">
        <f t="shared" si="20"/>
        <v>550.00000000000034</v>
      </c>
      <c r="L2804" s="10">
        <f t="shared" si="21"/>
        <v>192.50000000000011</v>
      </c>
      <c r="M2804" s="11">
        <v>0.35</v>
      </c>
      <c r="O2804" s="16"/>
      <c r="P2804" s="14"/>
      <c r="Q2804" s="12"/>
      <c r="R2804" s="13"/>
    </row>
    <row r="2805" spans="1:18" ht="15.75" customHeight="1" x14ac:dyDescent="0.35">
      <c r="A2805" s="1"/>
      <c r="B2805" s="6" t="s">
        <v>23</v>
      </c>
      <c r="C2805" s="6">
        <v>1197831</v>
      </c>
      <c r="D2805" s="7">
        <v>44513</v>
      </c>
      <c r="E2805" s="6" t="s">
        <v>24</v>
      </c>
      <c r="F2805" s="6" t="s">
        <v>100</v>
      </c>
      <c r="G2805" s="6" t="s">
        <v>101</v>
      </c>
      <c r="H2805" s="6" t="s">
        <v>20</v>
      </c>
      <c r="I2805" s="8">
        <v>0.55000000000000016</v>
      </c>
      <c r="J2805" s="9">
        <v>2750</v>
      </c>
      <c r="K2805" s="10">
        <f t="shared" si="20"/>
        <v>1512.5000000000005</v>
      </c>
      <c r="L2805" s="10">
        <f t="shared" si="21"/>
        <v>529.37500000000011</v>
      </c>
      <c r="M2805" s="11">
        <v>0.35</v>
      </c>
      <c r="O2805" s="16"/>
      <c r="P2805" s="14"/>
      <c r="Q2805" s="12"/>
      <c r="R2805" s="13"/>
    </row>
    <row r="2806" spans="1:18" ht="15.75" customHeight="1" x14ac:dyDescent="0.35">
      <c r="A2806" s="1"/>
      <c r="B2806" s="6" t="s">
        <v>23</v>
      </c>
      <c r="C2806" s="6">
        <v>1197831</v>
      </c>
      <c r="D2806" s="7">
        <v>44513</v>
      </c>
      <c r="E2806" s="6" t="s">
        <v>24</v>
      </c>
      <c r="F2806" s="6" t="s">
        <v>100</v>
      </c>
      <c r="G2806" s="6" t="s">
        <v>101</v>
      </c>
      <c r="H2806" s="6" t="s">
        <v>21</v>
      </c>
      <c r="I2806" s="8">
        <v>0.75000000000000011</v>
      </c>
      <c r="J2806" s="9">
        <v>2500</v>
      </c>
      <c r="K2806" s="10">
        <f t="shared" si="20"/>
        <v>1875.0000000000002</v>
      </c>
      <c r="L2806" s="10">
        <f t="shared" si="21"/>
        <v>656.25</v>
      </c>
      <c r="M2806" s="11">
        <v>0.35</v>
      </c>
      <c r="O2806" s="16"/>
      <c r="P2806" s="14"/>
      <c r="Q2806" s="12"/>
      <c r="R2806" s="13"/>
    </row>
    <row r="2807" spans="1:18" ht="15.75" customHeight="1" x14ac:dyDescent="0.35">
      <c r="A2807" s="1"/>
      <c r="B2807" s="6" t="s">
        <v>23</v>
      </c>
      <c r="C2807" s="6">
        <v>1197831</v>
      </c>
      <c r="D2807" s="7">
        <v>44513</v>
      </c>
      <c r="E2807" s="6" t="s">
        <v>24</v>
      </c>
      <c r="F2807" s="6" t="s">
        <v>100</v>
      </c>
      <c r="G2807" s="6" t="s">
        <v>101</v>
      </c>
      <c r="H2807" s="6" t="s">
        <v>22</v>
      </c>
      <c r="I2807" s="8">
        <v>0.75</v>
      </c>
      <c r="J2807" s="9">
        <v>3500</v>
      </c>
      <c r="K2807" s="10">
        <f t="shared" si="20"/>
        <v>2625</v>
      </c>
      <c r="L2807" s="10">
        <f t="shared" si="21"/>
        <v>918.74999999999989</v>
      </c>
      <c r="M2807" s="11">
        <v>0.35</v>
      </c>
      <c r="O2807" s="16"/>
      <c r="P2807" s="14"/>
      <c r="Q2807" s="12"/>
      <c r="R2807" s="13"/>
    </row>
    <row r="2808" spans="1:18" ht="15.75" customHeight="1" x14ac:dyDescent="0.35">
      <c r="A2808" s="1"/>
      <c r="B2808" s="6" t="s">
        <v>23</v>
      </c>
      <c r="C2808" s="6">
        <v>1197831</v>
      </c>
      <c r="D2808" s="7">
        <v>44542</v>
      </c>
      <c r="E2808" s="6" t="s">
        <v>24</v>
      </c>
      <c r="F2808" s="6" t="s">
        <v>100</v>
      </c>
      <c r="G2808" s="6" t="s">
        <v>101</v>
      </c>
      <c r="H2808" s="6" t="s">
        <v>17</v>
      </c>
      <c r="I2808" s="8">
        <v>0.70000000000000007</v>
      </c>
      <c r="J2808" s="9">
        <v>6000</v>
      </c>
      <c r="K2808" s="10">
        <f t="shared" si="20"/>
        <v>4200</v>
      </c>
      <c r="L2808" s="10">
        <f t="shared" si="21"/>
        <v>1470</v>
      </c>
      <c r="M2808" s="11">
        <v>0.35</v>
      </c>
      <c r="O2808" s="16"/>
      <c r="P2808" s="14"/>
      <c r="Q2808" s="12"/>
      <c r="R2808" s="13"/>
    </row>
    <row r="2809" spans="1:18" ht="15.75" customHeight="1" x14ac:dyDescent="0.35">
      <c r="A2809" s="1"/>
      <c r="B2809" s="6" t="s">
        <v>23</v>
      </c>
      <c r="C2809" s="6">
        <v>1197831</v>
      </c>
      <c r="D2809" s="7">
        <v>44542</v>
      </c>
      <c r="E2809" s="6" t="s">
        <v>24</v>
      </c>
      <c r="F2809" s="6" t="s">
        <v>100</v>
      </c>
      <c r="G2809" s="6" t="s">
        <v>101</v>
      </c>
      <c r="H2809" s="6" t="s">
        <v>18</v>
      </c>
      <c r="I2809" s="8">
        <v>0.60000000000000009</v>
      </c>
      <c r="J2809" s="9">
        <v>4000</v>
      </c>
      <c r="K2809" s="10">
        <f t="shared" si="20"/>
        <v>2400.0000000000005</v>
      </c>
      <c r="L2809" s="10">
        <f t="shared" si="21"/>
        <v>840.00000000000011</v>
      </c>
      <c r="M2809" s="11">
        <v>0.35</v>
      </c>
      <c r="O2809" s="16"/>
      <c r="P2809" s="14"/>
      <c r="Q2809" s="12"/>
      <c r="R2809" s="13"/>
    </row>
    <row r="2810" spans="1:18" ht="15.75" customHeight="1" x14ac:dyDescent="0.35">
      <c r="A2810" s="1"/>
      <c r="B2810" s="6" t="s">
        <v>23</v>
      </c>
      <c r="C2810" s="6">
        <v>1197831</v>
      </c>
      <c r="D2810" s="7">
        <v>44542</v>
      </c>
      <c r="E2810" s="6" t="s">
        <v>24</v>
      </c>
      <c r="F2810" s="6" t="s">
        <v>100</v>
      </c>
      <c r="G2810" s="6" t="s">
        <v>101</v>
      </c>
      <c r="H2810" s="6" t="s">
        <v>19</v>
      </c>
      <c r="I2810" s="8">
        <v>0.60000000000000009</v>
      </c>
      <c r="J2810" s="9">
        <v>3500</v>
      </c>
      <c r="K2810" s="10">
        <f t="shared" si="20"/>
        <v>2100.0000000000005</v>
      </c>
      <c r="L2810" s="10">
        <f t="shared" si="21"/>
        <v>735.00000000000011</v>
      </c>
      <c r="M2810" s="11">
        <v>0.35</v>
      </c>
      <c r="O2810" s="16"/>
      <c r="P2810" s="14"/>
      <c r="Q2810" s="12"/>
      <c r="R2810" s="13"/>
    </row>
    <row r="2811" spans="1:18" ht="15.75" customHeight="1" x14ac:dyDescent="0.35">
      <c r="A2811" s="1"/>
      <c r="B2811" s="6" t="s">
        <v>23</v>
      </c>
      <c r="C2811" s="6">
        <v>1197831</v>
      </c>
      <c r="D2811" s="7">
        <v>44542</v>
      </c>
      <c r="E2811" s="6" t="s">
        <v>24</v>
      </c>
      <c r="F2811" s="6" t="s">
        <v>100</v>
      </c>
      <c r="G2811" s="6" t="s">
        <v>101</v>
      </c>
      <c r="H2811" s="6" t="s">
        <v>20</v>
      </c>
      <c r="I2811" s="8">
        <v>0.60000000000000009</v>
      </c>
      <c r="J2811" s="9">
        <v>3000</v>
      </c>
      <c r="K2811" s="10">
        <f t="shared" ref="K2811:K3065" si="22">I2811*J2811</f>
        <v>1800.0000000000002</v>
      </c>
      <c r="L2811" s="10">
        <f t="shared" ref="L2811:L3065" si="23">K2811*M2811</f>
        <v>630</v>
      </c>
      <c r="M2811" s="11">
        <v>0.35</v>
      </c>
      <c r="O2811" s="16"/>
      <c r="P2811" s="14"/>
      <c r="Q2811" s="12"/>
      <c r="R2811" s="13"/>
    </row>
    <row r="2812" spans="1:18" ht="15.75" customHeight="1" x14ac:dyDescent="0.35">
      <c r="A2812" s="1"/>
      <c r="B2812" s="6" t="s">
        <v>23</v>
      </c>
      <c r="C2812" s="6">
        <v>1197831</v>
      </c>
      <c r="D2812" s="7">
        <v>44542</v>
      </c>
      <c r="E2812" s="6" t="s">
        <v>24</v>
      </c>
      <c r="F2812" s="6" t="s">
        <v>100</v>
      </c>
      <c r="G2812" s="6" t="s">
        <v>101</v>
      </c>
      <c r="H2812" s="6" t="s">
        <v>21</v>
      </c>
      <c r="I2812" s="8">
        <v>0.70000000000000007</v>
      </c>
      <c r="J2812" s="9">
        <v>3000</v>
      </c>
      <c r="K2812" s="10">
        <f t="shared" si="22"/>
        <v>2100</v>
      </c>
      <c r="L2812" s="10">
        <f t="shared" si="23"/>
        <v>735</v>
      </c>
      <c r="M2812" s="11">
        <v>0.35</v>
      </c>
      <c r="O2812" s="16"/>
      <c r="P2812" s="14"/>
      <c r="Q2812" s="12"/>
      <c r="R2812" s="13"/>
    </row>
    <row r="2813" spans="1:18" ht="15.75" customHeight="1" x14ac:dyDescent="0.35">
      <c r="A2813" s="1"/>
      <c r="B2813" s="6" t="s">
        <v>23</v>
      </c>
      <c r="C2813" s="6">
        <v>1197831</v>
      </c>
      <c r="D2813" s="7">
        <v>44542</v>
      </c>
      <c r="E2813" s="6" t="s">
        <v>24</v>
      </c>
      <c r="F2813" s="6" t="s">
        <v>100</v>
      </c>
      <c r="G2813" s="6" t="s">
        <v>101</v>
      </c>
      <c r="H2813" s="6" t="s">
        <v>22</v>
      </c>
      <c r="I2813" s="8">
        <v>0.75</v>
      </c>
      <c r="J2813" s="9">
        <v>4000</v>
      </c>
      <c r="K2813" s="10">
        <f t="shared" si="22"/>
        <v>3000</v>
      </c>
      <c r="L2813" s="10">
        <f t="shared" si="23"/>
        <v>1050</v>
      </c>
      <c r="M2813" s="11">
        <v>0.35</v>
      </c>
      <c r="O2813" s="16"/>
      <c r="P2813" s="14"/>
      <c r="Q2813" s="12"/>
      <c r="R2813" s="13"/>
    </row>
    <row r="2814" spans="1:18" ht="15.75" customHeight="1" x14ac:dyDescent="0.35">
      <c r="A2814" s="1" t="s">
        <v>39</v>
      </c>
      <c r="B2814" s="6" t="s">
        <v>14</v>
      </c>
      <c r="C2814" s="6">
        <v>1185732</v>
      </c>
      <c r="D2814" s="7">
        <v>44208</v>
      </c>
      <c r="E2814" s="6" t="s">
        <v>33</v>
      </c>
      <c r="F2814" s="6" t="s">
        <v>102</v>
      </c>
      <c r="G2814" s="6" t="s">
        <v>103</v>
      </c>
      <c r="H2814" s="6" t="s">
        <v>17</v>
      </c>
      <c r="I2814" s="8">
        <v>0.4</v>
      </c>
      <c r="J2814" s="9">
        <v>4750</v>
      </c>
      <c r="K2814" s="10">
        <f t="shared" si="22"/>
        <v>1900</v>
      </c>
      <c r="L2814" s="10">
        <f t="shared" si="23"/>
        <v>665</v>
      </c>
      <c r="M2814" s="11">
        <v>0.35</v>
      </c>
      <c r="O2814" s="16"/>
      <c r="P2814" s="14"/>
      <c r="Q2814" s="12"/>
      <c r="R2814" s="13"/>
    </row>
    <row r="2815" spans="1:18" ht="15.75" customHeight="1" x14ac:dyDescent="0.35">
      <c r="A2815" s="1"/>
      <c r="B2815" s="6" t="s">
        <v>14</v>
      </c>
      <c r="C2815" s="6">
        <v>1185732</v>
      </c>
      <c r="D2815" s="7">
        <v>44208</v>
      </c>
      <c r="E2815" s="6" t="s">
        <v>33</v>
      </c>
      <c r="F2815" s="6" t="s">
        <v>102</v>
      </c>
      <c r="G2815" s="6" t="s">
        <v>103</v>
      </c>
      <c r="H2815" s="6" t="s">
        <v>18</v>
      </c>
      <c r="I2815" s="8">
        <v>0.4</v>
      </c>
      <c r="J2815" s="9">
        <v>2750</v>
      </c>
      <c r="K2815" s="10">
        <f t="shared" si="22"/>
        <v>1100</v>
      </c>
      <c r="L2815" s="10">
        <f t="shared" si="23"/>
        <v>330</v>
      </c>
      <c r="M2815" s="11">
        <v>0.3</v>
      </c>
      <c r="O2815" s="16"/>
      <c r="P2815" s="14"/>
      <c r="Q2815" s="12"/>
      <c r="R2815" s="13"/>
    </row>
    <row r="2816" spans="1:18" ht="15.75" customHeight="1" x14ac:dyDescent="0.35">
      <c r="A2816" s="1"/>
      <c r="B2816" s="6" t="s">
        <v>14</v>
      </c>
      <c r="C2816" s="6">
        <v>1185732</v>
      </c>
      <c r="D2816" s="7">
        <v>44208</v>
      </c>
      <c r="E2816" s="6" t="s">
        <v>33</v>
      </c>
      <c r="F2816" s="6" t="s">
        <v>102</v>
      </c>
      <c r="G2816" s="6" t="s">
        <v>103</v>
      </c>
      <c r="H2816" s="6" t="s">
        <v>19</v>
      </c>
      <c r="I2816" s="8">
        <v>0.30000000000000004</v>
      </c>
      <c r="J2816" s="9">
        <v>2750</v>
      </c>
      <c r="K2816" s="10">
        <f t="shared" si="22"/>
        <v>825.00000000000011</v>
      </c>
      <c r="L2816" s="10">
        <f t="shared" si="23"/>
        <v>247.50000000000003</v>
      </c>
      <c r="M2816" s="11">
        <v>0.3</v>
      </c>
      <c r="O2816" s="16"/>
      <c r="P2816" s="14"/>
      <c r="Q2816" s="12"/>
      <c r="R2816" s="13"/>
    </row>
    <row r="2817" spans="1:18" ht="15.75" customHeight="1" x14ac:dyDescent="0.35">
      <c r="A2817" s="1"/>
      <c r="B2817" s="6" t="s">
        <v>14</v>
      </c>
      <c r="C2817" s="6">
        <v>1185732</v>
      </c>
      <c r="D2817" s="7">
        <v>44208</v>
      </c>
      <c r="E2817" s="6" t="s">
        <v>33</v>
      </c>
      <c r="F2817" s="6" t="s">
        <v>102</v>
      </c>
      <c r="G2817" s="6" t="s">
        <v>103</v>
      </c>
      <c r="H2817" s="6" t="s">
        <v>20</v>
      </c>
      <c r="I2817" s="8">
        <v>0.35000000000000003</v>
      </c>
      <c r="J2817" s="9">
        <v>1250</v>
      </c>
      <c r="K2817" s="10">
        <f t="shared" si="22"/>
        <v>437.50000000000006</v>
      </c>
      <c r="L2817" s="10">
        <f t="shared" si="23"/>
        <v>131.25</v>
      </c>
      <c r="M2817" s="11">
        <v>0.3</v>
      </c>
      <c r="O2817" s="16"/>
      <c r="P2817" s="14"/>
      <c r="Q2817" s="12"/>
      <c r="R2817" s="13"/>
    </row>
    <row r="2818" spans="1:18" ht="15.75" customHeight="1" x14ac:dyDescent="0.35">
      <c r="A2818" s="1"/>
      <c r="B2818" s="6" t="s">
        <v>14</v>
      </c>
      <c r="C2818" s="6">
        <v>1185732</v>
      </c>
      <c r="D2818" s="7">
        <v>44208</v>
      </c>
      <c r="E2818" s="6" t="s">
        <v>33</v>
      </c>
      <c r="F2818" s="6" t="s">
        <v>102</v>
      </c>
      <c r="G2818" s="6" t="s">
        <v>103</v>
      </c>
      <c r="H2818" s="6" t="s">
        <v>21</v>
      </c>
      <c r="I2818" s="8">
        <v>0.49999999999999994</v>
      </c>
      <c r="J2818" s="9">
        <v>1750</v>
      </c>
      <c r="K2818" s="10">
        <f t="shared" si="22"/>
        <v>874.99999999999989</v>
      </c>
      <c r="L2818" s="10">
        <f t="shared" si="23"/>
        <v>306.24999999999994</v>
      </c>
      <c r="M2818" s="11">
        <v>0.35</v>
      </c>
      <c r="O2818" s="16"/>
      <c r="P2818" s="14"/>
      <c r="Q2818" s="12"/>
      <c r="R2818" s="13"/>
    </row>
    <row r="2819" spans="1:18" ht="15.75" customHeight="1" x14ac:dyDescent="0.35">
      <c r="A2819" s="1"/>
      <c r="B2819" s="6" t="s">
        <v>14</v>
      </c>
      <c r="C2819" s="6">
        <v>1185732</v>
      </c>
      <c r="D2819" s="7">
        <v>44208</v>
      </c>
      <c r="E2819" s="6" t="s">
        <v>33</v>
      </c>
      <c r="F2819" s="6" t="s">
        <v>102</v>
      </c>
      <c r="G2819" s="6" t="s">
        <v>103</v>
      </c>
      <c r="H2819" s="6" t="s">
        <v>22</v>
      </c>
      <c r="I2819" s="8">
        <v>0.4</v>
      </c>
      <c r="J2819" s="9">
        <v>2750</v>
      </c>
      <c r="K2819" s="10">
        <f t="shared" si="22"/>
        <v>1100</v>
      </c>
      <c r="L2819" s="10">
        <f t="shared" si="23"/>
        <v>440</v>
      </c>
      <c r="M2819" s="11">
        <v>0.4</v>
      </c>
      <c r="O2819" s="16"/>
      <c r="P2819" s="14"/>
      <c r="Q2819" s="12"/>
      <c r="R2819" s="13"/>
    </row>
    <row r="2820" spans="1:18" ht="15.75" customHeight="1" x14ac:dyDescent="0.35">
      <c r="A2820" s="1"/>
      <c r="B2820" s="6" t="s">
        <v>14</v>
      </c>
      <c r="C2820" s="6">
        <v>1185732</v>
      </c>
      <c r="D2820" s="7">
        <v>44239</v>
      </c>
      <c r="E2820" s="6" t="s">
        <v>33</v>
      </c>
      <c r="F2820" s="6" t="s">
        <v>102</v>
      </c>
      <c r="G2820" s="6" t="s">
        <v>103</v>
      </c>
      <c r="H2820" s="6" t="s">
        <v>17</v>
      </c>
      <c r="I2820" s="8">
        <v>0.4</v>
      </c>
      <c r="J2820" s="9">
        <v>5250</v>
      </c>
      <c r="K2820" s="10">
        <f t="shared" si="22"/>
        <v>2100</v>
      </c>
      <c r="L2820" s="10">
        <f t="shared" si="23"/>
        <v>735</v>
      </c>
      <c r="M2820" s="11">
        <v>0.35</v>
      </c>
      <c r="O2820" s="16"/>
      <c r="P2820" s="14"/>
      <c r="Q2820" s="12"/>
      <c r="R2820" s="13"/>
    </row>
    <row r="2821" spans="1:18" ht="15.75" customHeight="1" x14ac:dyDescent="0.35">
      <c r="A2821" s="1"/>
      <c r="B2821" s="6" t="s">
        <v>14</v>
      </c>
      <c r="C2821" s="6">
        <v>1185732</v>
      </c>
      <c r="D2821" s="7">
        <v>44239</v>
      </c>
      <c r="E2821" s="6" t="s">
        <v>33</v>
      </c>
      <c r="F2821" s="6" t="s">
        <v>102</v>
      </c>
      <c r="G2821" s="6" t="s">
        <v>103</v>
      </c>
      <c r="H2821" s="6" t="s">
        <v>18</v>
      </c>
      <c r="I2821" s="8">
        <v>0.4</v>
      </c>
      <c r="J2821" s="9">
        <v>1750</v>
      </c>
      <c r="K2821" s="10">
        <f t="shared" si="22"/>
        <v>700</v>
      </c>
      <c r="L2821" s="10">
        <f t="shared" si="23"/>
        <v>210</v>
      </c>
      <c r="M2821" s="11">
        <v>0.3</v>
      </c>
      <c r="O2821" s="16"/>
      <c r="P2821" s="14"/>
      <c r="Q2821" s="12"/>
      <c r="R2821" s="13"/>
    </row>
    <row r="2822" spans="1:18" ht="15.75" customHeight="1" x14ac:dyDescent="0.35">
      <c r="A2822" s="1"/>
      <c r="B2822" s="6" t="s">
        <v>14</v>
      </c>
      <c r="C2822" s="6">
        <v>1185732</v>
      </c>
      <c r="D2822" s="7">
        <v>44239</v>
      </c>
      <c r="E2822" s="6" t="s">
        <v>33</v>
      </c>
      <c r="F2822" s="6" t="s">
        <v>102</v>
      </c>
      <c r="G2822" s="6" t="s">
        <v>103</v>
      </c>
      <c r="H2822" s="6" t="s">
        <v>19</v>
      </c>
      <c r="I2822" s="8">
        <v>0.30000000000000004</v>
      </c>
      <c r="J2822" s="9">
        <v>2250</v>
      </c>
      <c r="K2822" s="10">
        <f t="shared" si="22"/>
        <v>675.00000000000011</v>
      </c>
      <c r="L2822" s="10">
        <f t="shared" si="23"/>
        <v>202.50000000000003</v>
      </c>
      <c r="M2822" s="11">
        <v>0.3</v>
      </c>
      <c r="O2822" s="16"/>
      <c r="P2822" s="14"/>
      <c r="Q2822" s="12"/>
      <c r="R2822" s="13"/>
    </row>
    <row r="2823" spans="1:18" ht="15.75" customHeight="1" x14ac:dyDescent="0.35">
      <c r="A2823" s="1"/>
      <c r="B2823" s="6" t="s">
        <v>14</v>
      </c>
      <c r="C2823" s="6">
        <v>1185732</v>
      </c>
      <c r="D2823" s="7">
        <v>44239</v>
      </c>
      <c r="E2823" s="6" t="s">
        <v>33</v>
      </c>
      <c r="F2823" s="6" t="s">
        <v>102</v>
      </c>
      <c r="G2823" s="6" t="s">
        <v>103</v>
      </c>
      <c r="H2823" s="6" t="s">
        <v>20</v>
      </c>
      <c r="I2823" s="8">
        <v>0.35000000000000003</v>
      </c>
      <c r="J2823" s="9">
        <v>1000</v>
      </c>
      <c r="K2823" s="10">
        <f t="shared" si="22"/>
        <v>350.00000000000006</v>
      </c>
      <c r="L2823" s="10">
        <f t="shared" si="23"/>
        <v>105.00000000000001</v>
      </c>
      <c r="M2823" s="11">
        <v>0.3</v>
      </c>
      <c r="O2823" s="16"/>
      <c r="P2823" s="14"/>
      <c r="Q2823" s="12"/>
      <c r="R2823" s="13"/>
    </row>
    <row r="2824" spans="1:18" ht="15.75" customHeight="1" x14ac:dyDescent="0.35">
      <c r="A2824" s="1"/>
      <c r="B2824" s="6" t="s">
        <v>14</v>
      </c>
      <c r="C2824" s="6">
        <v>1185732</v>
      </c>
      <c r="D2824" s="7">
        <v>44239</v>
      </c>
      <c r="E2824" s="6" t="s">
        <v>33</v>
      </c>
      <c r="F2824" s="6" t="s">
        <v>102</v>
      </c>
      <c r="G2824" s="6" t="s">
        <v>103</v>
      </c>
      <c r="H2824" s="6" t="s">
        <v>21</v>
      </c>
      <c r="I2824" s="8">
        <v>0.49999999999999994</v>
      </c>
      <c r="J2824" s="9">
        <v>1750</v>
      </c>
      <c r="K2824" s="10">
        <f t="shared" si="22"/>
        <v>874.99999999999989</v>
      </c>
      <c r="L2824" s="10">
        <f t="shared" si="23"/>
        <v>306.24999999999994</v>
      </c>
      <c r="M2824" s="11">
        <v>0.35</v>
      </c>
      <c r="O2824" s="16"/>
      <c r="P2824" s="14"/>
      <c r="Q2824" s="12"/>
      <c r="R2824" s="13"/>
    </row>
    <row r="2825" spans="1:18" ht="15.75" customHeight="1" x14ac:dyDescent="0.35">
      <c r="A2825" s="1"/>
      <c r="B2825" s="6" t="s">
        <v>14</v>
      </c>
      <c r="C2825" s="6">
        <v>1185732</v>
      </c>
      <c r="D2825" s="7">
        <v>44239</v>
      </c>
      <c r="E2825" s="6" t="s">
        <v>33</v>
      </c>
      <c r="F2825" s="6" t="s">
        <v>102</v>
      </c>
      <c r="G2825" s="6" t="s">
        <v>103</v>
      </c>
      <c r="H2825" s="6" t="s">
        <v>22</v>
      </c>
      <c r="I2825" s="8">
        <v>0.35</v>
      </c>
      <c r="J2825" s="9">
        <v>2750</v>
      </c>
      <c r="K2825" s="10">
        <f t="shared" si="22"/>
        <v>962.49999999999989</v>
      </c>
      <c r="L2825" s="10">
        <f t="shared" si="23"/>
        <v>385</v>
      </c>
      <c r="M2825" s="11">
        <v>0.4</v>
      </c>
      <c r="O2825" s="16"/>
      <c r="P2825" s="14"/>
      <c r="Q2825" s="12"/>
      <c r="R2825" s="13"/>
    </row>
    <row r="2826" spans="1:18" ht="15.75" customHeight="1" x14ac:dyDescent="0.35">
      <c r="A2826" s="1"/>
      <c r="B2826" s="6" t="s">
        <v>14</v>
      </c>
      <c r="C2826" s="6">
        <v>1185732</v>
      </c>
      <c r="D2826" s="7">
        <v>44266</v>
      </c>
      <c r="E2826" s="6" t="s">
        <v>33</v>
      </c>
      <c r="F2826" s="6" t="s">
        <v>102</v>
      </c>
      <c r="G2826" s="6" t="s">
        <v>103</v>
      </c>
      <c r="H2826" s="6" t="s">
        <v>17</v>
      </c>
      <c r="I2826" s="8">
        <v>0.4</v>
      </c>
      <c r="J2826" s="9">
        <v>4950</v>
      </c>
      <c r="K2826" s="10">
        <f t="shared" si="22"/>
        <v>1980</v>
      </c>
      <c r="L2826" s="10">
        <f t="shared" si="23"/>
        <v>693</v>
      </c>
      <c r="M2826" s="11">
        <v>0.35</v>
      </c>
      <c r="O2826" s="16"/>
      <c r="P2826" s="14"/>
      <c r="Q2826" s="12"/>
      <c r="R2826" s="13"/>
    </row>
    <row r="2827" spans="1:18" ht="15.75" customHeight="1" x14ac:dyDescent="0.35">
      <c r="A2827" s="1"/>
      <c r="B2827" s="6" t="s">
        <v>14</v>
      </c>
      <c r="C2827" s="6">
        <v>1185732</v>
      </c>
      <c r="D2827" s="7">
        <v>44266</v>
      </c>
      <c r="E2827" s="6" t="s">
        <v>33</v>
      </c>
      <c r="F2827" s="6" t="s">
        <v>102</v>
      </c>
      <c r="G2827" s="6" t="s">
        <v>103</v>
      </c>
      <c r="H2827" s="6" t="s">
        <v>18</v>
      </c>
      <c r="I2827" s="8">
        <v>0.4</v>
      </c>
      <c r="J2827" s="9">
        <v>2000</v>
      </c>
      <c r="K2827" s="10">
        <f t="shared" si="22"/>
        <v>800</v>
      </c>
      <c r="L2827" s="10">
        <f t="shared" si="23"/>
        <v>240</v>
      </c>
      <c r="M2827" s="11">
        <v>0.3</v>
      </c>
      <c r="O2827" s="16"/>
      <c r="P2827" s="14"/>
      <c r="Q2827" s="12"/>
      <c r="R2827" s="13"/>
    </row>
    <row r="2828" spans="1:18" ht="15.75" customHeight="1" x14ac:dyDescent="0.35">
      <c r="A2828" s="1"/>
      <c r="B2828" s="6" t="s">
        <v>14</v>
      </c>
      <c r="C2828" s="6">
        <v>1185732</v>
      </c>
      <c r="D2828" s="7">
        <v>44266</v>
      </c>
      <c r="E2828" s="6" t="s">
        <v>33</v>
      </c>
      <c r="F2828" s="6" t="s">
        <v>102</v>
      </c>
      <c r="G2828" s="6" t="s">
        <v>103</v>
      </c>
      <c r="H2828" s="6" t="s">
        <v>19</v>
      </c>
      <c r="I2828" s="8">
        <v>0.30000000000000004</v>
      </c>
      <c r="J2828" s="9">
        <v>2250</v>
      </c>
      <c r="K2828" s="10">
        <f t="shared" si="22"/>
        <v>675.00000000000011</v>
      </c>
      <c r="L2828" s="10">
        <f t="shared" si="23"/>
        <v>202.50000000000003</v>
      </c>
      <c r="M2828" s="11">
        <v>0.3</v>
      </c>
      <c r="O2828" s="16"/>
      <c r="P2828" s="14"/>
      <c r="Q2828" s="12"/>
      <c r="R2828" s="13"/>
    </row>
    <row r="2829" spans="1:18" ht="15.75" customHeight="1" x14ac:dyDescent="0.35">
      <c r="A2829" s="1"/>
      <c r="B2829" s="6" t="s">
        <v>14</v>
      </c>
      <c r="C2829" s="6">
        <v>1185732</v>
      </c>
      <c r="D2829" s="7">
        <v>44266</v>
      </c>
      <c r="E2829" s="6" t="s">
        <v>33</v>
      </c>
      <c r="F2829" s="6" t="s">
        <v>102</v>
      </c>
      <c r="G2829" s="6" t="s">
        <v>103</v>
      </c>
      <c r="H2829" s="6" t="s">
        <v>20</v>
      </c>
      <c r="I2829" s="8">
        <v>0.35</v>
      </c>
      <c r="J2829" s="9">
        <v>750</v>
      </c>
      <c r="K2829" s="10">
        <f t="shared" si="22"/>
        <v>262.5</v>
      </c>
      <c r="L2829" s="10">
        <f t="shared" si="23"/>
        <v>78.75</v>
      </c>
      <c r="M2829" s="11">
        <v>0.3</v>
      </c>
      <c r="O2829" s="16"/>
      <c r="P2829" s="14"/>
      <c r="Q2829" s="12"/>
      <c r="R2829" s="13"/>
    </row>
    <row r="2830" spans="1:18" ht="15.75" customHeight="1" x14ac:dyDescent="0.35">
      <c r="A2830" s="1"/>
      <c r="B2830" s="6" t="s">
        <v>14</v>
      </c>
      <c r="C2830" s="6">
        <v>1185732</v>
      </c>
      <c r="D2830" s="7">
        <v>44266</v>
      </c>
      <c r="E2830" s="6" t="s">
        <v>33</v>
      </c>
      <c r="F2830" s="6" t="s">
        <v>102</v>
      </c>
      <c r="G2830" s="6" t="s">
        <v>103</v>
      </c>
      <c r="H2830" s="6" t="s">
        <v>21</v>
      </c>
      <c r="I2830" s="8">
        <v>0.5</v>
      </c>
      <c r="J2830" s="9">
        <v>1250</v>
      </c>
      <c r="K2830" s="10">
        <f t="shared" si="22"/>
        <v>625</v>
      </c>
      <c r="L2830" s="10">
        <f t="shared" si="23"/>
        <v>218.75</v>
      </c>
      <c r="M2830" s="11">
        <v>0.35</v>
      </c>
      <c r="O2830" s="16"/>
      <c r="P2830" s="14"/>
      <c r="Q2830" s="12"/>
      <c r="R2830" s="13"/>
    </row>
    <row r="2831" spans="1:18" ht="15.75" customHeight="1" x14ac:dyDescent="0.35">
      <c r="A2831" s="1"/>
      <c r="B2831" s="6" t="s">
        <v>14</v>
      </c>
      <c r="C2831" s="6">
        <v>1185732</v>
      </c>
      <c r="D2831" s="7">
        <v>44266</v>
      </c>
      <c r="E2831" s="6" t="s">
        <v>33</v>
      </c>
      <c r="F2831" s="6" t="s">
        <v>102</v>
      </c>
      <c r="G2831" s="6" t="s">
        <v>103</v>
      </c>
      <c r="H2831" s="6" t="s">
        <v>22</v>
      </c>
      <c r="I2831" s="8">
        <v>0.4</v>
      </c>
      <c r="J2831" s="9">
        <v>2250</v>
      </c>
      <c r="K2831" s="10">
        <f t="shared" si="22"/>
        <v>900</v>
      </c>
      <c r="L2831" s="10">
        <f t="shared" si="23"/>
        <v>360</v>
      </c>
      <c r="M2831" s="11">
        <v>0.4</v>
      </c>
      <c r="O2831" s="16"/>
      <c r="P2831" s="14"/>
      <c r="Q2831" s="12"/>
      <c r="R2831" s="13"/>
    </row>
    <row r="2832" spans="1:18" ht="15.75" customHeight="1" x14ac:dyDescent="0.35">
      <c r="A2832" s="1"/>
      <c r="B2832" s="6" t="s">
        <v>14</v>
      </c>
      <c r="C2832" s="6">
        <v>1185732</v>
      </c>
      <c r="D2832" s="7">
        <v>44298</v>
      </c>
      <c r="E2832" s="6" t="s">
        <v>33</v>
      </c>
      <c r="F2832" s="6" t="s">
        <v>102</v>
      </c>
      <c r="G2832" s="6" t="s">
        <v>103</v>
      </c>
      <c r="H2832" s="6" t="s">
        <v>17</v>
      </c>
      <c r="I2832" s="8">
        <v>0.4</v>
      </c>
      <c r="J2832" s="9">
        <v>4500</v>
      </c>
      <c r="K2832" s="10">
        <f t="shared" si="22"/>
        <v>1800</v>
      </c>
      <c r="L2832" s="10">
        <f t="shared" si="23"/>
        <v>630</v>
      </c>
      <c r="M2832" s="11">
        <v>0.35</v>
      </c>
      <c r="O2832" s="16"/>
      <c r="P2832" s="14"/>
      <c r="Q2832" s="12"/>
      <c r="R2832" s="13"/>
    </row>
    <row r="2833" spans="1:18" ht="15.75" customHeight="1" x14ac:dyDescent="0.35">
      <c r="A2833" s="1"/>
      <c r="B2833" s="6" t="s">
        <v>14</v>
      </c>
      <c r="C2833" s="6">
        <v>1185732</v>
      </c>
      <c r="D2833" s="7">
        <v>44298</v>
      </c>
      <c r="E2833" s="6" t="s">
        <v>33</v>
      </c>
      <c r="F2833" s="6" t="s">
        <v>102</v>
      </c>
      <c r="G2833" s="6" t="s">
        <v>103</v>
      </c>
      <c r="H2833" s="6" t="s">
        <v>18</v>
      </c>
      <c r="I2833" s="8">
        <v>0.4</v>
      </c>
      <c r="J2833" s="9">
        <v>1500</v>
      </c>
      <c r="K2833" s="10">
        <f t="shared" si="22"/>
        <v>600</v>
      </c>
      <c r="L2833" s="10">
        <f t="shared" si="23"/>
        <v>180</v>
      </c>
      <c r="M2833" s="11">
        <v>0.3</v>
      </c>
      <c r="O2833" s="16"/>
      <c r="P2833" s="14"/>
      <c r="Q2833" s="12"/>
      <c r="R2833" s="13"/>
    </row>
    <row r="2834" spans="1:18" ht="15.75" customHeight="1" x14ac:dyDescent="0.35">
      <c r="A2834" s="1"/>
      <c r="B2834" s="6" t="s">
        <v>14</v>
      </c>
      <c r="C2834" s="6">
        <v>1185732</v>
      </c>
      <c r="D2834" s="7">
        <v>44298</v>
      </c>
      <c r="E2834" s="6" t="s">
        <v>33</v>
      </c>
      <c r="F2834" s="6" t="s">
        <v>102</v>
      </c>
      <c r="G2834" s="6" t="s">
        <v>103</v>
      </c>
      <c r="H2834" s="6" t="s">
        <v>19</v>
      </c>
      <c r="I2834" s="8">
        <v>0.30000000000000004</v>
      </c>
      <c r="J2834" s="9">
        <v>1500</v>
      </c>
      <c r="K2834" s="10">
        <f t="shared" si="22"/>
        <v>450.00000000000006</v>
      </c>
      <c r="L2834" s="10">
        <f t="shared" si="23"/>
        <v>135</v>
      </c>
      <c r="M2834" s="11">
        <v>0.3</v>
      </c>
      <c r="O2834" s="16"/>
      <c r="P2834" s="14"/>
      <c r="Q2834" s="12"/>
      <c r="R2834" s="13"/>
    </row>
    <row r="2835" spans="1:18" ht="15.75" customHeight="1" x14ac:dyDescent="0.35">
      <c r="A2835" s="1"/>
      <c r="B2835" s="6" t="s">
        <v>14</v>
      </c>
      <c r="C2835" s="6">
        <v>1185732</v>
      </c>
      <c r="D2835" s="7">
        <v>44298</v>
      </c>
      <c r="E2835" s="6" t="s">
        <v>33</v>
      </c>
      <c r="F2835" s="6" t="s">
        <v>102</v>
      </c>
      <c r="G2835" s="6" t="s">
        <v>103</v>
      </c>
      <c r="H2835" s="6" t="s">
        <v>20</v>
      </c>
      <c r="I2835" s="8">
        <v>0.35</v>
      </c>
      <c r="J2835" s="9">
        <v>750</v>
      </c>
      <c r="K2835" s="10">
        <f t="shared" si="22"/>
        <v>262.5</v>
      </c>
      <c r="L2835" s="10">
        <f t="shared" si="23"/>
        <v>78.75</v>
      </c>
      <c r="M2835" s="11">
        <v>0.3</v>
      </c>
      <c r="O2835" s="16"/>
      <c r="P2835" s="14"/>
      <c r="Q2835" s="12"/>
      <c r="R2835" s="13"/>
    </row>
    <row r="2836" spans="1:18" ht="15.75" customHeight="1" x14ac:dyDescent="0.35">
      <c r="A2836" s="1"/>
      <c r="B2836" s="6" t="s">
        <v>14</v>
      </c>
      <c r="C2836" s="6">
        <v>1185732</v>
      </c>
      <c r="D2836" s="7">
        <v>44298</v>
      </c>
      <c r="E2836" s="6" t="s">
        <v>33</v>
      </c>
      <c r="F2836" s="6" t="s">
        <v>102</v>
      </c>
      <c r="G2836" s="6" t="s">
        <v>103</v>
      </c>
      <c r="H2836" s="6" t="s">
        <v>21</v>
      </c>
      <c r="I2836" s="8">
        <v>0.6</v>
      </c>
      <c r="J2836" s="9">
        <v>1000</v>
      </c>
      <c r="K2836" s="10">
        <f t="shared" si="22"/>
        <v>600</v>
      </c>
      <c r="L2836" s="10">
        <f t="shared" si="23"/>
        <v>210</v>
      </c>
      <c r="M2836" s="11">
        <v>0.35</v>
      </c>
      <c r="O2836" s="16"/>
      <c r="P2836" s="14"/>
      <c r="Q2836" s="12"/>
      <c r="R2836" s="13"/>
    </row>
    <row r="2837" spans="1:18" ht="15.75" customHeight="1" x14ac:dyDescent="0.35">
      <c r="A2837" s="1"/>
      <c r="B2837" s="6" t="s">
        <v>14</v>
      </c>
      <c r="C2837" s="6">
        <v>1185732</v>
      </c>
      <c r="D2837" s="7">
        <v>44298</v>
      </c>
      <c r="E2837" s="6" t="s">
        <v>33</v>
      </c>
      <c r="F2837" s="6" t="s">
        <v>102</v>
      </c>
      <c r="G2837" s="6" t="s">
        <v>103</v>
      </c>
      <c r="H2837" s="6" t="s">
        <v>22</v>
      </c>
      <c r="I2837" s="8">
        <v>0.5</v>
      </c>
      <c r="J2837" s="9">
        <v>2250</v>
      </c>
      <c r="K2837" s="10">
        <f t="shared" si="22"/>
        <v>1125</v>
      </c>
      <c r="L2837" s="10">
        <f t="shared" si="23"/>
        <v>450</v>
      </c>
      <c r="M2837" s="11">
        <v>0.4</v>
      </c>
      <c r="O2837" s="16"/>
      <c r="P2837" s="14"/>
      <c r="Q2837" s="12"/>
      <c r="R2837" s="13"/>
    </row>
    <row r="2838" spans="1:18" ht="15.75" customHeight="1" x14ac:dyDescent="0.35">
      <c r="A2838" s="1"/>
      <c r="B2838" s="6" t="s">
        <v>14</v>
      </c>
      <c r="C2838" s="6">
        <v>1185732</v>
      </c>
      <c r="D2838" s="7">
        <v>44329</v>
      </c>
      <c r="E2838" s="6" t="s">
        <v>33</v>
      </c>
      <c r="F2838" s="6" t="s">
        <v>102</v>
      </c>
      <c r="G2838" s="6" t="s">
        <v>103</v>
      </c>
      <c r="H2838" s="6" t="s">
        <v>17</v>
      </c>
      <c r="I2838" s="8">
        <v>0.6</v>
      </c>
      <c r="J2838" s="9">
        <v>4950</v>
      </c>
      <c r="K2838" s="10">
        <f t="shared" si="22"/>
        <v>2970</v>
      </c>
      <c r="L2838" s="10">
        <f t="shared" si="23"/>
        <v>1039.5</v>
      </c>
      <c r="M2838" s="11">
        <v>0.35</v>
      </c>
      <c r="O2838" s="16"/>
      <c r="P2838" s="14"/>
      <c r="Q2838" s="12"/>
      <c r="R2838" s="13"/>
    </row>
    <row r="2839" spans="1:18" ht="15.75" customHeight="1" x14ac:dyDescent="0.35">
      <c r="A2839" s="1"/>
      <c r="B2839" s="6" t="s">
        <v>14</v>
      </c>
      <c r="C2839" s="6">
        <v>1185732</v>
      </c>
      <c r="D2839" s="7">
        <v>44329</v>
      </c>
      <c r="E2839" s="6" t="s">
        <v>33</v>
      </c>
      <c r="F2839" s="6" t="s">
        <v>102</v>
      </c>
      <c r="G2839" s="6" t="s">
        <v>103</v>
      </c>
      <c r="H2839" s="6" t="s">
        <v>18</v>
      </c>
      <c r="I2839" s="8">
        <v>0.5</v>
      </c>
      <c r="J2839" s="9">
        <v>2000</v>
      </c>
      <c r="K2839" s="10">
        <f t="shared" si="22"/>
        <v>1000</v>
      </c>
      <c r="L2839" s="10">
        <f t="shared" si="23"/>
        <v>300</v>
      </c>
      <c r="M2839" s="11">
        <v>0.3</v>
      </c>
      <c r="O2839" s="16"/>
      <c r="P2839" s="14"/>
      <c r="Q2839" s="12"/>
      <c r="R2839" s="13"/>
    </row>
    <row r="2840" spans="1:18" ht="15.75" customHeight="1" x14ac:dyDescent="0.35">
      <c r="A2840" s="1"/>
      <c r="B2840" s="6" t="s">
        <v>14</v>
      </c>
      <c r="C2840" s="6">
        <v>1185732</v>
      </c>
      <c r="D2840" s="7">
        <v>44329</v>
      </c>
      <c r="E2840" s="6" t="s">
        <v>33</v>
      </c>
      <c r="F2840" s="6" t="s">
        <v>102</v>
      </c>
      <c r="G2840" s="6" t="s">
        <v>103</v>
      </c>
      <c r="H2840" s="6" t="s">
        <v>19</v>
      </c>
      <c r="I2840" s="8">
        <v>0.45</v>
      </c>
      <c r="J2840" s="9">
        <v>1750</v>
      </c>
      <c r="K2840" s="10">
        <f t="shared" si="22"/>
        <v>787.5</v>
      </c>
      <c r="L2840" s="10">
        <f t="shared" si="23"/>
        <v>236.25</v>
      </c>
      <c r="M2840" s="11">
        <v>0.3</v>
      </c>
      <c r="O2840" s="16"/>
      <c r="P2840" s="14"/>
      <c r="Q2840" s="12"/>
      <c r="R2840" s="13"/>
    </row>
    <row r="2841" spans="1:18" ht="15.75" customHeight="1" x14ac:dyDescent="0.35">
      <c r="A2841" s="1"/>
      <c r="B2841" s="6" t="s">
        <v>14</v>
      </c>
      <c r="C2841" s="6">
        <v>1185732</v>
      </c>
      <c r="D2841" s="7">
        <v>44329</v>
      </c>
      <c r="E2841" s="6" t="s">
        <v>33</v>
      </c>
      <c r="F2841" s="6" t="s">
        <v>102</v>
      </c>
      <c r="G2841" s="6" t="s">
        <v>103</v>
      </c>
      <c r="H2841" s="6" t="s">
        <v>20</v>
      </c>
      <c r="I2841" s="8">
        <v>0.45</v>
      </c>
      <c r="J2841" s="9">
        <v>1000</v>
      </c>
      <c r="K2841" s="10">
        <f t="shared" si="22"/>
        <v>450</v>
      </c>
      <c r="L2841" s="10">
        <f t="shared" si="23"/>
        <v>135</v>
      </c>
      <c r="M2841" s="11">
        <v>0.3</v>
      </c>
      <c r="O2841" s="16"/>
      <c r="P2841" s="14"/>
      <c r="Q2841" s="12"/>
      <c r="R2841" s="13"/>
    </row>
    <row r="2842" spans="1:18" ht="15.75" customHeight="1" x14ac:dyDescent="0.35">
      <c r="A2842" s="1"/>
      <c r="B2842" s="6" t="s">
        <v>14</v>
      </c>
      <c r="C2842" s="6">
        <v>1185732</v>
      </c>
      <c r="D2842" s="7">
        <v>44329</v>
      </c>
      <c r="E2842" s="6" t="s">
        <v>33</v>
      </c>
      <c r="F2842" s="6" t="s">
        <v>102</v>
      </c>
      <c r="G2842" s="6" t="s">
        <v>103</v>
      </c>
      <c r="H2842" s="6" t="s">
        <v>21</v>
      </c>
      <c r="I2842" s="8">
        <v>0.54999999999999993</v>
      </c>
      <c r="J2842" s="9">
        <v>1250</v>
      </c>
      <c r="K2842" s="10">
        <f t="shared" si="22"/>
        <v>687.49999999999989</v>
      </c>
      <c r="L2842" s="10">
        <f t="shared" si="23"/>
        <v>240.62499999999994</v>
      </c>
      <c r="M2842" s="11">
        <v>0.35</v>
      </c>
      <c r="O2842" s="16"/>
      <c r="P2842" s="14"/>
      <c r="Q2842" s="12"/>
      <c r="R2842" s="13"/>
    </row>
    <row r="2843" spans="1:18" ht="15.75" customHeight="1" x14ac:dyDescent="0.35">
      <c r="A2843" s="1"/>
      <c r="B2843" s="6" t="s">
        <v>14</v>
      </c>
      <c r="C2843" s="6">
        <v>1185732</v>
      </c>
      <c r="D2843" s="7">
        <v>44329</v>
      </c>
      <c r="E2843" s="6" t="s">
        <v>33</v>
      </c>
      <c r="F2843" s="6" t="s">
        <v>102</v>
      </c>
      <c r="G2843" s="6" t="s">
        <v>103</v>
      </c>
      <c r="H2843" s="6" t="s">
        <v>22</v>
      </c>
      <c r="I2843" s="8">
        <v>0.6</v>
      </c>
      <c r="J2843" s="9">
        <v>2500</v>
      </c>
      <c r="K2843" s="10">
        <f t="shared" si="22"/>
        <v>1500</v>
      </c>
      <c r="L2843" s="10">
        <f t="shared" si="23"/>
        <v>600</v>
      </c>
      <c r="M2843" s="11">
        <v>0.4</v>
      </c>
      <c r="O2843" s="16"/>
      <c r="P2843" s="14"/>
      <c r="Q2843" s="12"/>
      <c r="R2843" s="13"/>
    </row>
    <row r="2844" spans="1:18" ht="15.75" customHeight="1" x14ac:dyDescent="0.35">
      <c r="A2844" s="1"/>
      <c r="B2844" s="6" t="s">
        <v>14</v>
      </c>
      <c r="C2844" s="6">
        <v>1185732</v>
      </c>
      <c r="D2844" s="7">
        <v>44359</v>
      </c>
      <c r="E2844" s="6" t="s">
        <v>33</v>
      </c>
      <c r="F2844" s="6" t="s">
        <v>102</v>
      </c>
      <c r="G2844" s="6" t="s">
        <v>103</v>
      </c>
      <c r="H2844" s="6" t="s">
        <v>17</v>
      </c>
      <c r="I2844" s="8">
        <v>0.45</v>
      </c>
      <c r="J2844" s="9">
        <v>5000</v>
      </c>
      <c r="K2844" s="10">
        <f t="shared" si="22"/>
        <v>2250</v>
      </c>
      <c r="L2844" s="10">
        <f t="shared" si="23"/>
        <v>787.5</v>
      </c>
      <c r="M2844" s="11">
        <v>0.35</v>
      </c>
      <c r="O2844" s="16"/>
      <c r="P2844" s="14"/>
      <c r="Q2844" s="12"/>
      <c r="R2844" s="13"/>
    </row>
    <row r="2845" spans="1:18" ht="15.75" customHeight="1" x14ac:dyDescent="0.35">
      <c r="A2845" s="1"/>
      <c r="B2845" s="6" t="s">
        <v>14</v>
      </c>
      <c r="C2845" s="6">
        <v>1185732</v>
      </c>
      <c r="D2845" s="7">
        <v>44359</v>
      </c>
      <c r="E2845" s="6" t="s">
        <v>33</v>
      </c>
      <c r="F2845" s="6" t="s">
        <v>102</v>
      </c>
      <c r="G2845" s="6" t="s">
        <v>103</v>
      </c>
      <c r="H2845" s="6" t="s">
        <v>18</v>
      </c>
      <c r="I2845" s="8">
        <v>0.40000000000000008</v>
      </c>
      <c r="J2845" s="9">
        <v>2500</v>
      </c>
      <c r="K2845" s="10">
        <f t="shared" si="22"/>
        <v>1000.0000000000002</v>
      </c>
      <c r="L2845" s="10">
        <f t="shared" si="23"/>
        <v>300.00000000000006</v>
      </c>
      <c r="M2845" s="11">
        <v>0.3</v>
      </c>
      <c r="O2845" s="16"/>
      <c r="P2845" s="14"/>
      <c r="Q2845" s="12"/>
      <c r="R2845" s="13"/>
    </row>
    <row r="2846" spans="1:18" ht="15.75" customHeight="1" x14ac:dyDescent="0.35">
      <c r="A2846" s="1"/>
      <c r="B2846" s="6" t="s">
        <v>14</v>
      </c>
      <c r="C2846" s="6">
        <v>1185732</v>
      </c>
      <c r="D2846" s="7">
        <v>44359</v>
      </c>
      <c r="E2846" s="6" t="s">
        <v>33</v>
      </c>
      <c r="F2846" s="6" t="s">
        <v>102</v>
      </c>
      <c r="G2846" s="6" t="s">
        <v>103</v>
      </c>
      <c r="H2846" s="6" t="s">
        <v>19</v>
      </c>
      <c r="I2846" s="8">
        <v>0.35000000000000003</v>
      </c>
      <c r="J2846" s="9">
        <v>2000</v>
      </c>
      <c r="K2846" s="10">
        <f t="shared" si="22"/>
        <v>700.00000000000011</v>
      </c>
      <c r="L2846" s="10">
        <f t="shared" si="23"/>
        <v>210.00000000000003</v>
      </c>
      <c r="M2846" s="11">
        <v>0.3</v>
      </c>
      <c r="O2846" s="16"/>
      <c r="P2846" s="14"/>
      <c r="Q2846" s="12"/>
      <c r="R2846" s="13"/>
    </row>
    <row r="2847" spans="1:18" ht="15.75" customHeight="1" x14ac:dyDescent="0.35">
      <c r="A2847" s="1"/>
      <c r="B2847" s="6" t="s">
        <v>14</v>
      </c>
      <c r="C2847" s="6">
        <v>1185732</v>
      </c>
      <c r="D2847" s="7">
        <v>44359</v>
      </c>
      <c r="E2847" s="6" t="s">
        <v>33</v>
      </c>
      <c r="F2847" s="6" t="s">
        <v>102</v>
      </c>
      <c r="G2847" s="6" t="s">
        <v>103</v>
      </c>
      <c r="H2847" s="6" t="s">
        <v>20</v>
      </c>
      <c r="I2847" s="8">
        <v>0.35000000000000003</v>
      </c>
      <c r="J2847" s="9">
        <v>1750</v>
      </c>
      <c r="K2847" s="10">
        <f t="shared" si="22"/>
        <v>612.50000000000011</v>
      </c>
      <c r="L2847" s="10">
        <f t="shared" si="23"/>
        <v>183.75000000000003</v>
      </c>
      <c r="M2847" s="11">
        <v>0.3</v>
      </c>
      <c r="O2847" s="16"/>
      <c r="P2847" s="14"/>
      <c r="Q2847" s="12"/>
      <c r="R2847" s="13"/>
    </row>
    <row r="2848" spans="1:18" ht="15.75" customHeight="1" x14ac:dyDescent="0.35">
      <c r="A2848" s="1"/>
      <c r="B2848" s="6" t="s">
        <v>14</v>
      </c>
      <c r="C2848" s="6">
        <v>1185732</v>
      </c>
      <c r="D2848" s="7">
        <v>44359</v>
      </c>
      <c r="E2848" s="6" t="s">
        <v>33</v>
      </c>
      <c r="F2848" s="6" t="s">
        <v>102</v>
      </c>
      <c r="G2848" s="6" t="s">
        <v>103</v>
      </c>
      <c r="H2848" s="6" t="s">
        <v>21</v>
      </c>
      <c r="I2848" s="8">
        <v>0.45</v>
      </c>
      <c r="J2848" s="9">
        <v>1750</v>
      </c>
      <c r="K2848" s="10">
        <f t="shared" si="22"/>
        <v>787.5</v>
      </c>
      <c r="L2848" s="10">
        <f t="shared" si="23"/>
        <v>275.625</v>
      </c>
      <c r="M2848" s="11">
        <v>0.35</v>
      </c>
      <c r="O2848" s="16"/>
      <c r="P2848" s="14"/>
      <c r="Q2848" s="12"/>
      <c r="R2848" s="13"/>
    </row>
    <row r="2849" spans="1:18" ht="15.75" customHeight="1" x14ac:dyDescent="0.35">
      <c r="A2849" s="1"/>
      <c r="B2849" s="6" t="s">
        <v>14</v>
      </c>
      <c r="C2849" s="6">
        <v>1185732</v>
      </c>
      <c r="D2849" s="7">
        <v>44359</v>
      </c>
      <c r="E2849" s="6" t="s">
        <v>33</v>
      </c>
      <c r="F2849" s="6" t="s">
        <v>102</v>
      </c>
      <c r="G2849" s="6" t="s">
        <v>103</v>
      </c>
      <c r="H2849" s="6" t="s">
        <v>22</v>
      </c>
      <c r="I2849" s="8">
        <v>0.55000000000000004</v>
      </c>
      <c r="J2849" s="9">
        <v>3250</v>
      </c>
      <c r="K2849" s="10">
        <f t="shared" si="22"/>
        <v>1787.5000000000002</v>
      </c>
      <c r="L2849" s="10">
        <f t="shared" si="23"/>
        <v>715.00000000000011</v>
      </c>
      <c r="M2849" s="11">
        <v>0.4</v>
      </c>
      <c r="O2849" s="16"/>
      <c r="P2849" s="14"/>
      <c r="Q2849" s="12"/>
      <c r="R2849" s="13"/>
    </row>
    <row r="2850" spans="1:18" ht="15.75" customHeight="1" x14ac:dyDescent="0.35">
      <c r="A2850" s="1"/>
      <c r="B2850" s="6" t="s">
        <v>14</v>
      </c>
      <c r="C2850" s="6">
        <v>1185732</v>
      </c>
      <c r="D2850" s="7">
        <v>44388</v>
      </c>
      <c r="E2850" s="6" t="s">
        <v>33</v>
      </c>
      <c r="F2850" s="6" t="s">
        <v>102</v>
      </c>
      <c r="G2850" s="6" t="s">
        <v>103</v>
      </c>
      <c r="H2850" s="6" t="s">
        <v>17</v>
      </c>
      <c r="I2850" s="8">
        <v>0.5</v>
      </c>
      <c r="J2850" s="9">
        <v>5500</v>
      </c>
      <c r="K2850" s="10">
        <f t="shared" si="22"/>
        <v>2750</v>
      </c>
      <c r="L2850" s="10">
        <f t="shared" si="23"/>
        <v>962.49999999999989</v>
      </c>
      <c r="M2850" s="11">
        <v>0.35</v>
      </c>
      <c r="O2850" s="16"/>
      <c r="P2850" s="14"/>
      <c r="Q2850" s="12"/>
      <c r="R2850" s="13"/>
    </row>
    <row r="2851" spans="1:18" ht="15.75" customHeight="1" x14ac:dyDescent="0.35">
      <c r="A2851" s="1"/>
      <c r="B2851" s="6" t="s">
        <v>14</v>
      </c>
      <c r="C2851" s="6">
        <v>1185732</v>
      </c>
      <c r="D2851" s="7">
        <v>44388</v>
      </c>
      <c r="E2851" s="6" t="s">
        <v>33</v>
      </c>
      <c r="F2851" s="6" t="s">
        <v>102</v>
      </c>
      <c r="G2851" s="6" t="s">
        <v>103</v>
      </c>
      <c r="H2851" s="6" t="s">
        <v>18</v>
      </c>
      <c r="I2851" s="8">
        <v>0.45000000000000007</v>
      </c>
      <c r="J2851" s="9">
        <v>3000</v>
      </c>
      <c r="K2851" s="10">
        <f t="shared" si="22"/>
        <v>1350.0000000000002</v>
      </c>
      <c r="L2851" s="10">
        <f t="shared" si="23"/>
        <v>405.00000000000006</v>
      </c>
      <c r="M2851" s="11">
        <v>0.3</v>
      </c>
      <c r="O2851" s="16"/>
      <c r="P2851" s="14"/>
      <c r="Q2851" s="12"/>
      <c r="R2851" s="13"/>
    </row>
    <row r="2852" spans="1:18" ht="15.75" customHeight="1" x14ac:dyDescent="0.35">
      <c r="A2852" s="1"/>
      <c r="B2852" s="6" t="s">
        <v>14</v>
      </c>
      <c r="C2852" s="6">
        <v>1185732</v>
      </c>
      <c r="D2852" s="7">
        <v>44388</v>
      </c>
      <c r="E2852" s="6" t="s">
        <v>33</v>
      </c>
      <c r="F2852" s="6" t="s">
        <v>102</v>
      </c>
      <c r="G2852" s="6" t="s">
        <v>103</v>
      </c>
      <c r="H2852" s="6" t="s">
        <v>19</v>
      </c>
      <c r="I2852" s="8">
        <v>0.4</v>
      </c>
      <c r="J2852" s="9">
        <v>2250</v>
      </c>
      <c r="K2852" s="10">
        <f t="shared" si="22"/>
        <v>900</v>
      </c>
      <c r="L2852" s="10">
        <f t="shared" si="23"/>
        <v>270</v>
      </c>
      <c r="M2852" s="11">
        <v>0.3</v>
      </c>
      <c r="O2852" s="16"/>
      <c r="P2852" s="14"/>
      <c r="Q2852" s="12"/>
      <c r="R2852" s="13"/>
    </row>
    <row r="2853" spans="1:18" ht="15.75" customHeight="1" x14ac:dyDescent="0.35">
      <c r="A2853" s="1"/>
      <c r="B2853" s="6" t="s">
        <v>14</v>
      </c>
      <c r="C2853" s="6">
        <v>1185732</v>
      </c>
      <c r="D2853" s="7">
        <v>44388</v>
      </c>
      <c r="E2853" s="6" t="s">
        <v>33</v>
      </c>
      <c r="F2853" s="6" t="s">
        <v>102</v>
      </c>
      <c r="G2853" s="6" t="s">
        <v>103</v>
      </c>
      <c r="H2853" s="6" t="s">
        <v>20</v>
      </c>
      <c r="I2853" s="8">
        <v>0.4</v>
      </c>
      <c r="J2853" s="9">
        <v>1750</v>
      </c>
      <c r="K2853" s="10">
        <f t="shared" si="22"/>
        <v>700</v>
      </c>
      <c r="L2853" s="10">
        <f t="shared" si="23"/>
        <v>210</v>
      </c>
      <c r="M2853" s="11">
        <v>0.3</v>
      </c>
      <c r="O2853" s="16"/>
      <c r="P2853" s="14"/>
      <c r="Q2853" s="12"/>
      <c r="R2853" s="13"/>
    </row>
    <row r="2854" spans="1:18" ht="15.75" customHeight="1" x14ac:dyDescent="0.35">
      <c r="A2854" s="1"/>
      <c r="B2854" s="6" t="s">
        <v>14</v>
      </c>
      <c r="C2854" s="6">
        <v>1185732</v>
      </c>
      <c r="D2854" s="7">
        <v>44388</v>
      </c>
      <c r="E2854" s="6" t="s">
        <v>33</v>
      </c>
      <c r="F2854" s="6" t="s">
        <v>102</v>
      </c>
      <c r="G2854" s="6" t="s">
        <v>103</v>
      </c>
      <c r="H2854" s="6" t="s">
        <v>21</v>
      </c>
      <c r="I2854" s="8">
        <v>0.5</v>
      </c>
      <c r="J2854" s="9">
        <v>2000</v>
      </c>
      <c r="K2854" s="10">
        <f t="shared" si="22"/>
        <v>1000</v>
      </c>
      <c r="L2854" s="10">
        <f t="shared" si="23"/>
        <v>350</v>
      </c>
      <c r="M2854" s="11">
        <v>0.35</v>
      </c>
      <c r="O2854" s="16"/>
      <c r="P2854" s="14"/>
      <c r="Q2854" s="12"/>
      <c r="R2854" s="13"/>
    </row>
    <row r="2855" spans="1:18" ht="15.75" customHeight="1" x14ac:dyDescent="0.35">
      <c r="A2855" s="1"/>
      <c r="B2855" s="6" t="s">
        <v>14</v>
      </c>
      <c r="C2855" s="6">
        <v>1185732</v>
      </c>
      <c r="D2855" s="7">
        <v>44388</v>
      </c>
      <c r="E2855" s="6" t="s">
        <v>33</v>
      </c>
      <c r="F2855" s="6" t="s">
        <v>102</v>
      </c>
      <c r="G2855" s="6" t="s">
        <v>103</v>
      </c>
      <c r="H2855" s="6" t="s">
        <v>22</v>
      </c>
      <c r="I2855" s="8">
        <v>0.55000000000000004</v>
      </c>
      <c r="J2855" s="9">
        <v>3750</v>
      </c>
      <c r="K2855" s="10">
        <f t="shared" si="22"/>
        <v>2062.5</v>
      </c>
      <c r="L2855" s="10">
        <f t="shared" si="23"/>
        <v>825</v>
      </c>
      <c r="M2855" s="11">
        <v>0.4</v>
      </c>
      <c r="O2855" s="16"/>
      <c r="P2855" s="14"/>
      <c r="Q2855" s="12"/>
      <c r="R2855" s="13"/>
    </row>
    <row r="2856" spans="1:18" ht="15.75" customHeight="1" x14ac:dyDescent="0.35">
      <c r="A2856" s="1"/>
      <c r="B2856" s="6" t="s">
        <v>14</v>
      </c>
      <c r="C2856" s="6">
        <v>1185732</v>
      </c>
      <c r="D2856" s="7">
        <v>44420</v>
      </c>
      <c r="E2856" s="6" t="s">
        <v>33</v>
      </c>
      <c r="F2856" s="6" t="s">
        <v>102</v>
      </c>
      <c r="G2856" s="6" t="s">
        <v>103</v>
      </c>
      <c r="H2856" s="6" t="s">
        <v>17</v>
      </c>
      <c r="I2856" s="8">
        <v>0.5</v>
      </c>
      <c r="J2856" s="9">
        <v>5250</v>
      </c>
      <c r="K2856" s="10">
        <f t="shared" si="22"/>
        <v>2625</v>
      </c>
      <c r="L2856" s="10">
        <f t="shared" si="23"/>
        <v>918.74999999999989</v>
      </c>
      <c r="M2856" s="11">
        <v>0.35</v>
      </c>
      <c r="O2856" s="16"/>
      <c r="P2856" s="14"/>
      <c r="Q2856" s="12"/>
      <c r="R2856" s="13"/>
    </row>
    <row r="2857" spans="1:18" ht="15.75" customHeight="1" x14ac:dyDescent="0.35">
      <c r="A2857" s="1"/>
      <c r="B2857" s="6" t="s">
        <v>14</v>
      </c>
      <c r="C2857" s="6">
        <v>1185732</v>
      </c>
      <c r="D2857" s="7">
        <v>44420</v>
      </c>
      <c r="E2857" s="6" t="s">
        <v>33</v>
      </c>
      <c r="F2857" s="6" t="s">
        <v>102</v>
      </c>
      <c r="G2857" s="6" t="s">
        <v>103</v>
      </c>
      <c r="H2857" s="6" t="s">
        <v>18</v>
      </c>
      <c r="I2857" s="8">
        <v>0.45000000000000007</v>
      </c>
      <c r="J2857" s="9">
        <v>3000</v>
      </c>
      <c r="K2857" s="10">
        <f t="shared" si="22"/>
        <v>1350.0000000000002</v>
      </c>
      <c r="L2857" s="10">
        <f t="shared" si="23"/>
        <v>405.00000000000006</v>
      </c>
      <c r="M2857" s="11">
        <v>0.3</v>
      </c>
      <c r="O2857" s="16"/>
      <c r="P2857" s="14"/>
      <c r="Q2857" s="12"/>
      <c r="R2857" s="13"/>
    </row>
    <row r="2858" spans="1:18" ht="15.75" customHeight="1" x14ac:dyDescent="0.35">
      <c r="A2858" s="1"/>
      <c r="B2858" s="6" t="s">
        <v>14</v>
      </c>
      <c r="C2858" s="6">
        <v>1185732</v>
      </c>
      <c r="D2858" s="7">
        <v>44420</v>
      </c>
      <c r="E2858" s="6" t="s">
        <v>33</v>
      </c>
      <c r="F2858" s="6" t="s">
        <v>102</v>
      </c>
      <c r="G2858" s="6" t="s">
        <v>103</v>
      </c>
      <c r="H2858" s="6" t="s">
        <v>19</v>
      </c>
      <c r="I2858" s="8">
        <v>0.4</v>
      </c>
      <c r="J2858" s="9">
        <v>2250</v>
      </c>
      <c r="K2858" s="10">
        <f t="shared" si="22"/>
        <v>900</v>
      </c>
      <c r="L2858" s="10">
        <f t="shared" si="23"/>
        <v>270</v>
      </c>
      <c r="M2858" s="11">
        <v>0.3</v>
      </c>
      <c r="O2858" s="16"/>
      <c r="P2858" s="14"/>
      <c r="Q2858" s="12"/>
      <c r="R2858" s="13"/>
    </row>
    <row r="2859" spans="1:18" ht="15.75" customHeight="1" x14ac:dyDescent="0.35">
      <c r="A2859" s="1"/>
      <c r="B2859" s="6" t="s">
        <v>14</v>
      </c>
      <c r="C2859" s="6">
        <v>1185732</v>
      </c>
      <c r="D2859" s="7">
        <v>44420</v>
      </c>
      <c r="E2859" s="6" t="s">
        <v>33</v>
      </c>
      <c r="F2859" s="6" t="s">
        <v>102</v>
      </c>
      <c r="G2859" s="6" t="s">
        <v>103</v>
      </c>
      <c r="H2859" s="6" t="s">
        <v>20</v>
      </c>
      <c r="I2859" s="8">
        <v>0.4</v>
      </c>
      <c r="J2859" s="9">
        <v>2000</v>
      </c>
      <c r="K2859" s="10">
        <f t="shared" si="22"/>
        <v>800</v>
      </c>
      <c r="L2859" s="10">
        <f t="shared" si="23"/>
        <v>240</v>
      </c>
      <c r="M2859" s="11">
        <v>0.3</v>
      </c>
      <c r="O2859" s="16"/>
      <c r="P2859" s="14"/>
      <c r="Q2859" s="12"/>
      <c r="R2859" s="13"/>
    </row>
    <row r="2860" spans="1:18" ht="15.75" customHeight="1" x14ac:dyDescent="0.35">
      <c r="A2860" s="1"/>
      <c r="B2860" s="6" t="s">
        <v>14</v>
      </c>
      <c r="C2860" s="6">
        <v>1185732</v>
      </c>
      <c r="D2860" s="7">
        <v>44420</v>
      </c>
      <c r="E2860" s="6" t="s">
        <v>33</v>
      </c>
      <c r="F2860" s="6" t="s">
        <v>102</v>
      </c>
      <c r="G2860" s="6" t="s">
        <v>103</v>
      </c>
      <c r="H2860" s="6" t="s">
        <v>21</v>
      </c>
      <c r="I2860" s="8">
        <v>0.5</v>
      </c>
      <c r="J2860" s="9">
        <v>1750</v>
      </c>
      <c r="K2860" s="10">
        <f t="shared" si="22"/>
        <v>875</v>
      </c>
      <c r="L2860" s="10">
        <f t="shared" si="23"/>
        <v>306.25</v>
      </c>
      <c r="M2860" s="11">
        <v>0.35</v>
      </c>
      <c r="O2860" s="16"/>
      <c r="P2860" s="14"/>
      <c r="Q2860" s="12"/>
      <c r="R2860" s="13"/>
    </row>
    <row r="2861" spans="1:18" ht="15.75" customHeight="1" x14ac:dyDescent="0.35">
      <c r="A2861" s="1"/>
      <c r="B2861" s="6" t="s">
        <v>14</v>
      </c>
      <c r="C2861" s="6">
        <v>1185732</v>
      </c>
      <c r="D2861" s="7">
        <v>44420</v>
      </c>
      <c r="E2861" s="6" t="s">
        <v>33</v>
      </c>
      <c r="F2861" s="6" t="s">
        <v>102</v>
      </c>
      <c r="G2861" s="6" t="s">
        <v>103</v>
      </c>
      <c r="H2861" s="6" t="s">
        <v>22</v>
      </c>
      <c r="I2861" s="8">
        <v>0.55000000000000004</v>
      </c>
      <c r="J2861" s="9">
        <v>3500</v>
      </c>
      <c r="K2861" s="10">
        <f t="shared" si="22"/>
        <v>1925.0000000000002</v>
      </c>
      <c r="L2861" s="10">
        <f t="shared" si="23"/>
        <v>770.00000000000011</v>
      </c>
      <c r="M2861" s="11">
        <v>0.4</v>
      </c>
      <c r="O2861" s="16"/>
      <c r="P2861" s="14"/>
      <c r="Q2861" s="12"/>
      <c r="R2861" s="13"/>
    </row>
    <row r="2862" spans="1:18" ht="15.75" customHeight="1" x14ac:dyDescent="0.35">
      <c r="A2862" s="1"/>
      <c r="B2862" s="6" t="s">
        <v>14</v>
      </c>
      <c r="C2862" s="6">
        <v>1185732</v>
      </c>
      <c r="D2862" s="7">
        <v>44452</v>
      </c>
      <c r="E2862" s="6" t="s">
        <v>33</v>
      </c>
      <c r="F2862" s="6" t="s">
        <v>102</v>
      </c>
      <c r="G2862" s="6" t="s">
        <v>103</v>
      </c>
      <c r="H2862" s="6" t="s">
        <v>17</v>
      </c>
      <c r="I2862" s="8">
        <v>0.45</v>
      </c>
      <c r="J2862" s="9">
        <v>4750</v>
      </c>
      <c r="K2862" s="10">
        <f t="shared" si="22"/>
        <v>2137.5</v>
      </c>
      <c r="L2862" s="10">
        <f t="shared" si="23"/>
        <v>748.125</v>
      </c>
      <c r="M2862" s="11">
        <v>0.35</v>
      </c>
      <c r="O2862" s="16"/>
      <c r="P2862" s="14"/>
      <c r="Q2862" s="12"/>
      <c r="R2862" s="13"/>
    </row>
    <row r="2863" spans="1:18" ht="15.75" customHeight="1" x14ac:dyDescent="0.35">
      <c r="A2863" s="1"/>
      <c r="B2863" s="6" t="s">
        <v>14</v>
      </c>
      <c r="C2863" s="6">
        <v>1185732</v>
      </c>
      <c r="D2863" s="7">
        <v>44452</v>
      </c>
      <c r="E2863" s="6" t="s">
        <v>33</v>
      </c>
      <c r="F2863" s="6" t="s">
        <v>102</v>
      </c>
      <c r="G2863" s="6" t="s">
        <v>103</v>
      </c>
      <c r="H2863" s="6" t="s">
        <v>18</v>
      </c>
      <c r="I2863" s="8">
        <v>0.40000000000000008</v>
      </c>
      <c r="J2863" s="9">
        <v>2750</v>
      </c>
      <c r="K2863" s="10">
        <f t="shared" si="22"/>
        <v>1100.0000000000002</v>
      </c>
      <c r="L2863" s="10">
        <f t="shared" si="23"/>
        <v>330.00000000000006</v>
      </c>
      <c r="M2863" s="11">
        <v>0.3</v>
      </c>
      <c r="O2863" s="16"/>
      <c r="P2863" s="14"/>
      <c r="Q2863" s="12"/>
      <c r="R2863" s="13"/>
    </row>
    <row r="2864" spans="1:18" ht="15.75" customHeight="1" x14ac:dyDescent="0.35">
      <c r="A2864" s="1"/>
      <c r="B2864" s="6" t="s">
        <v>14</v>
      </c>
      <c r="C2864" s="6">
        <v>1185732</v>
      </c>
      <c r="D2864" s="7">
        <v>44452</v>
      </c>
      <c r="E2864" s="6" t="s">
        <v>33</v>
      </c>
      <c r="F2864" s="6" t="s">
        <v>102</v>
      </c>
      <c r="G2864" s="6" t="s">
        <v>103</v>
      </c>
      <c r="H2864" s="6" t="s">
        <v>19</v>
      </c>
      <c r="I2864" s="8">
        <v>0.35000000000000003</v>
      </c>
      <c r="J2864" s="9">
        <v>1750</v>
      </c>
      <c r="K2864" s="10">
        <f t="shared" si="22"/>
        <v>612.50000000000011</v>
      </c>
      <c r="L2864" s="10">
        <f t="shared" si="23"/>
        <v>183.75000000000003</v>
      </c>
      <c r="M2864" s="11">
        <v>0.3</v>
      </c>
      <c r="O2864" s="16"/>
      <c r="P2864" s="14"/>
      <c r="Q2864" s="12"/>
      <c r="R2864" s="13"/>
    </row>
    <row r="2865" spans="1:18" ht="15.75" customHeight="1" x14ac:dyDescent="0.35">
      <c r="A2865" s="1"/>
      <c r="B2865" s="6" t="s">
        <v>14</v>
      </c>
      <c r="C2865" s="6">
        <v>1185732</v>
      </c>
      <c r="D2865" s="7">
        <v>44452</v>
      </c>
      <c r="E2865" s="6" t="s">
        <v>33</v>
      </c>
      <c r="F2865" s="6" t="s">
        <v>102</v>
      </c>
      <c r="G2865" s="6" t="s">
        <v>103</v>
      </c>
      <c r="H2865" s="6" t="s">
        <v>20</v>
      </c>
      <c r="I2865" s="8">
        <v>0.35000000000000003</v>
      </c>
      <c r="J2865" s="9">
        <v>1500</v>
      </c>
      <c r="K2865" s="10">
        <f t="shared" si="22"/>
        <v>525</v>
      </c>
      <c r="L2865" s="10">
        <f t="shared" si="23"/>
        <v>157.5</v>
      </c>
      <c r="M2865" s="11">
        <v>0.3</v>
      </c>
      <c r="O2865" s="16"/>
      <c r="P2865" s="14"/>
      <c r="Q2865" s="12"/>
      <c r="R2865" s="13"/>
    </row>
    <row r="2866" spans="1:18" ht="15.75" customHeight="1" x14ac:dyDescent="0.35">
      <c r="A2866" s="1"/>
      <c r="B2866" s="6" t="s">
        <v>14</v>
      </c>
      <c r="C2866" s="6">
        <v>1185732</v>
      </c>
      <c r="D2866" s="7">
        <v>44452</v>
      </c>
      <c r="E2866" s="6" t="s">
        <v>33</v>
      </c>
      <c r="F2866" s="6" t="s">
        <v>102</v>
      </c>
      <c r="G2866" s="6" t="s">
        <v>103</v>
      </c>
      <c r="H2866" s="6" t="s">
        <v>21</v>
      </c>
      <c r="I2866" s="8">
        <v>0.45</v>
      </c>
      <c r="J2866" s="9">
        <v>1500</v>
      </c>
      <c r="K2866" s="10">
        <f t="shared" si="22"/>
        <v>675</v>
      </c>
      <c r="L2866" s="10">
        <f t="shared" si="23"/>
        <v>236.24999999999997</v>
      </c>
      <c r="M2866" s="11">
        <v>0.35</v>
      </c>
      <c r="O2866" s="16"/>
      <c r="P2866" s="14"/>
      <c r="Q2866" s="12"/>
      <c r="R2866" s="13"/>
    </row>
    <row r="2867" spans="1:18" ht="15.75" customHeight="1" x14ac:dyDescent="0.35">
      <c r="A2867" s="1"/>
      <c r="B2867" s="6" t="s">
        <v>14</v>
      </c>
      <c r="C2867" s="6">
        <v>1185732</v>
      </c>
      <c r="D2867" s="7">
        <v>44452</v>
      </c>
      <c r="E2867" s="6" t="s">
        <v>33</v>
      </c>
      <c r="F2867" s="6" t="s">
        <v>102</v>
      </c>
      <c r="G2867" s="6" t="s">
        <v>103</v>
      </c>
      <c r="H2867" s="6" t="s">
        <v>22</v>
      </c>
      <c r="I2867" s="8">
        <v>0.5</v>
      </c>
      <c r="J2867" s="9">
        <v>2250</v>
      </c>
      <c r="K2867" s="10">
        <f t="shared" si="22"/>
        <v>1125</v>
      </c>
      <c r="L2867" s="10">
        <f t="shared" si="23"/>
        <v>450</v>
      </c>
      <c r="M2867" s="11">
        <v>0.4</v>
      </c>
      <c r="O2867" s="16"/>
      <c r="P2867" s="14"/>
      <c r="Q2867" s="12"/>
      <c r="R2867" s="13"/>
    </row>
    <row r="2868" spans="1:18" ht="15.75" customHeight="1" x14ac:dyDescent="0.35">
      <c r="A2868" s="1"/>
      <c r="B2868" s="6" t="s">
        <v>14</v>
      </c>
      <c r="C2868" s="6">
        <v>1185732</v>
      </c>
      <c r="D2868" s="7">
        <v>44481</v>
      </c>
      <c r="E2868" s="6" t="s">
        <v>33</v>
      </c>
      <c r="F2868" s="6" t="s">
        <v>102</v>
      </c>
      <c r="G2868" s="6" t="s">
        <v>103</v>
      </c>
      <c r="H2868" s="6" t="s">
        <v>17</v>
      </c>
      <c r="I2868" s="8">
        <v>0.54999999999999993</v>
      </c>
      <c r="J2868" s="9">
        <v>4000</v>
      </c>
      <c r="K2868" s="10">
        <f t="shared" si="22"/>
        <v>2199.9999999999995</v>
      </c>
      <c r="L2868" s="10">
        <f t="shared" si="23"/>
        <v>769.99999999999977</v>
      </c>
      <c r="M2868" s="11">
        <v>0.35</v>
      </c>
      <c r="O2868" s="16"/>
      <c r="P2868" s="14"/>
      <c r="Q2868" s="12"/>
      <c r="R2868" s="13"/>
    </row>
    <row r="2869" spans="1:18" ht="15.75" customHeight="1" x14ac:dyDescent="0.35">
      <c r="A2869" s="1"/>
      <c r="B2869" s="6" t="s">
        <v>14</v>
      </c>
      <c r="C2869" s="6">
        <v>1185732</v>
      </c>
      <c r="D2869" s="7">
        <v>44481</v>
      </c>
      <c r="E2869" s="6" t="s">
        <v>33</v>
      </c>
      <c r="F2869" s="6" t="s">
        <v>102</v>
      </c>
      <c r="G2869" s="6" t="s">
        <v>103</v>
      </c>
      <c r="H2869" s="6" t="s">
        <v>18</v>
      </c>
      <c r="I2869" s="8">
        <v>0.45</v>
      </c>
      <c r="J2869" s="9">
        <v>2500</v>
      </c>
      <c r="K2869" s="10">
        <f t="shared" si="22"/>
        <v>1125</v>
      </c>
      <c r="L2869" s="10">
        <f t="shared" si="23"/>
        <v>337.5</v>
      </c>
      <c r="M2869" s="11">
        <v>0.3</v>
      </c>
      <c r="O2869" s="16"/>
      <c r="P2869" s="14"/>
      <c r="Q2869" s="12"/>
      <c r="R2869" s="13"/>
    </row>
    <row r="2870" spans="1:18" ht="15.75" customHeight="1" x14ac:dyDescent="0.35">
      <c r="A2870" s="1"/>
      <c r="B2870" s="6" t="s">
        <v>14</v>
      </c>
      <c r="C2870" s="6">
        <v>1185732</v>
      </c>
      <c r="D2870" s="7">
        <v>44481</v>
      </c>
      <c r="E2870" s="6" t="s">
        <v>33</v>
      </c>
      <c r="F2870" s="6" t="s">
        <v>102</v>
      </c>
      <c r="G2870" s="6" t="s">
        <v>103</v>
      </c>
      <c r="H2870" s="6" t="s">
        <v>19</v>
      </c>
      <c r="I2870" s="8">
        <v>0.45</v>
      </c>
      <c r="J2870" s="9">
        <v>1500</v>
      </c>
      <c r="K2870" s="10">
        <f t="shared" si="22"/>
        <v>675</v>
      </c>
      <c r="L2870" s="10">
        <f t="shared" si="23"/>
        <v>202.5</v>
      </c>
      <c r="M2870" s="11">
        <v>0.3</v>
      </c>
      <c r="O2870" s="16"/>
      <c r="P2870" s="14"/>
      <c r="Q2870" s="12"/>
      <c r="R2870" s="13"/>
    </row>
    <row r="2871" spans="1:18" ht="15.75" customHeight="1" x14ac:dyDescent="0.35">
      <c r="A2871" s="1"/>
      <c r="B2871" s="6" t="s">
        <v>14</v>
      </c>
      <c r="C2871" s="6">
        <v>1185732</v>
      </c>
      <c r="D2871" s="7">
        <v>44481</v>
      </c>
      <c r="E2871" s="6" t="s">
        <v>33</v>
      </c>
      <c r="F2871" s="6" t="s">
        <v>102</v>
      </c>
      <c r="G2871" s="6" t="s">
        <v>103</v>
      </c>
      <c r="H2871" s="6" t="s">
        <v>20</v>
      </c>
      <c r="I2871" s="8">
        <v>0.45</v>
      </c>
      <c r="J2871" s="9">
        <v>1250</v>
      </c>
      <c r="K2871" s="10">
        <f t="shared" si="22"/>
        <v>562.5</v>
      </c>
      <c r="L2871" s="10">
        <f t="shared" si="23"/>
        <v>168.75</v>
      </c>
      <c r="M2871" s="11">
        <v>0.3</v>
      </c>
      <c r="O2871" s="16"/>
      <c r="P2871" s="14"/>
      <c r="Q2871" s="12"/>
      <c r="R2871" s="13"/>
    </row>
    <row r="2872" spans="1:18" ht="15.75" customHeight="1" x14ac:dyDescent="0.35">
      <c r="A2872" s="1"/>
      <c r="B2872" s="6" t="s">
        <v>14</v>
      </c>
      <c r="C2872" s="6">
        <v>1185732</v>
      </c>
      <c r="D2872" s="7">
        <v>44481</v>
      </c>
      <c r="E2872" s="6" t="s">
        <v>33</v>
      </c>
      <c r="F2872" s="6" t="s">
        <v>102</v>
      </c>
      <c r="G2872" s="6" t="s">
        <v>103</v>
      </c>
      <c r="H2872" s="6" t="s">
        <v>21</v>
      </c>
      <c r="I2872" s="8">
        <v>0.54999999999999993</v>
      </c>
      <c r="J2872" s="9">
        <v>1250</v>
      </c>
      <c r="K2872" s="10">
        <f t="shared" si="22"/>
        <v>687.49999999999989</v>
      </c>
      <c r="L2872" s="10">
        <f t="shared" si="23"/>
        <v>240.62499999999994</v>
      </c>
      <c r="M2872" s="11">
        <v>0.35</v>
      </c>
      <c r="O2872" s="16"/>
      <c r="P2872" s="14"/>
      <c r="Q2872" s="12"/>
      <c r="R2872" s="13"/>
    </row>
    <row r="2873" spans="1:18" ht="15.75" customHeight="1" x14ac:dyDescent="0.35">
      <c r="A2873" s="1"/>
      <c r="B2873" s="6" t="s">
        <v>14</v>
      </c>
      <c r="C2873" s="6">
        <v>1185732</v>
      </c>
      <c r="D2873" s="7">
        <v>44481</v>
      </c>
      <c r="E2873" s="6" t="s">
        <v>33</v>
      </c>
      <c r="F2873" s="6" t="s">
        <v>102</v>
      </c>
      <c r="G2873" s="6" t="s">
        <v>103</v>
      </c>
      <c r="H2873" s="6" t="s">
        <v>22</v>
      </c>
      <c r="I2873" s="8">
        <v>0.59999999999999987</v>
      </c>
      <c r="J2873" s="9">
        <v>2500</v>
      </c>
      <c r="K2873" s="10">
        <f t="shared" si="22"/>
        <v>1499.9999999999998</v>
      </c>
      <c r="L2873" s="10">
        <f t="shared" si="23"/>
        <v>599.99999999999989</v>
      </c>
      <c r="M2873" s="11">
        <v>0.4</v>
      </c>
      <c r="O2873" s="16"/>
      <c r="P2873" s="14"/>
      <c r="Q2873" s="12"/>
      <c r="R2873" s="13"/>
    </row>
    <row r="2874" spans="1:18" ht="15.75" customHeight="1" x14ac:dyDescent="0.35">
      <c r="A2874" s="1"/>
      <c r="B2874" s="6" t="s">
        <v>14</v>
      </c>
      <c r="C2874" s="6">
        <v>1185732</v>
      </c>
      <c r="D2874" s="7">
        <v>44512</v>
      </c>
      <c r="E2874" s="6" t="s">
        <v>33</v>
      </c>
      <c r="F2874" s="6" t="s">
        <v>102</v>
      </c>
      <c r="G2874" s="6" t="s">
        <v>103</v>
      </c>
      <c r="H2874" s="6" t="s">
        <v>17</v>
      </c>
      <c r="I2874" s="8">
        <v>0.54999999999999993</v>
      </c>
      <c r="J2874" s="9">
        <v>4000</v>
      </c>
      <c r="K2874" s="10">
        <f t="shared" si="22"/>
        <v>2199.9999999999995</v>
      </c>
      <c r="L2874" s="10">
        <f t="shared" si="23"/>
        <v>769.99999999999977</v>
      </c>
      <c r="M2874" s="11">
        <v>0.35</v>
      </c>
      <c r="O2874" s="16"/>
      <c r="P2874" s="14"/>
      <c r="Q2874" s="12"/>
      <c r="R2874" s="13"/>
    </row>
    <row r="2875" spans="1:18" ht="15.75" customHeight="1" x14ac:dyDescent="0.35">
      <c r="A2875" s="1"/>
      <c r="B2875" s="6" t="s">
        <v>14</v>
      </c>
      <c r="C2875" s="6">
        <v>1185732</v>
      </c>
      <c r="D2875" s="7">
        <v>44512</v>
      </c>
      <c r="E2875" s="6" t="s">
        <v>33</v>
      </c>
      <c r="F2875" s="6" t="s">
        <v>102</v>
      </c>
      <c r="G2875" s="6" t="s">
        <v>103</v>
      </c>
      <c r="H2875" s="6" t="s">
        <v>18</v>
      </c>
      <c r="I2875" s="8">
        <v>0.45</v>
      </c>
      <c r="J2875" s="9">
        <v>2500</v>
      </c>
      <c r="K2875" s="10">
        <f t="shared" si="22"/>
        <v>1125</v>
      </c>
      <c r="L2875" s="10">
        <f t="shared" si="23"/>
        <v>337.5</v>
      </c>
      <c r="M2875" s="11">
        <v>0.3</v>
      </c>
      <c r="O2875" s="16"/>
      <c r="P2875" s="14"/>
      <c r="Q2875" s="12"/>
      <c r="R2875" s="13"/>
    </row>
    <row r="2876" spans="1:18" ht="15.75" customHeight="1" x14ac:dyDescent="0.35">
      <c r="A2876" s="1"/>
      <c r="B2876" s="6" t="s">
        <v>14</v>
      </c>
      <c r="C2876" s="6">
        <v>1185732</v>
      </c>
      <c r="D2876" s="7">
        <v>44512</v>
      </c>
      <c r="E2876" s="6" t="s">
        <v>33</v>
      </c>
      <c r="F2876" s="6" t="s">
        <v>102</v>
      </c>
      <c r="G2876" s="6" t="s">
        <v>103</v>
      </c>
      <c r="H2876" s="6" t="s">
        <v>19</v>
      </c>
      <c r="I2876" s="8">
        <v>0.45</v>
      </c>
      <c r="J2876" s="9">
        <v>1950</v>
      </c>
      <c r="K2876" s="10">
        <f t="shared" si="22"/>
        <v>877.5</v>
      </c>
      <c r="L2876" s="10">
        <f t="shared" si="23"/>
        <v>263.25</v>
      </c>
      <c r="M2876" s="11">
        <v>0.3</v>
      </c>
      <c r="O2876" s="16"/>
      <c r="P2876" s="14"/>
      <c r="Q2876" s="12"/>
      <c r="R2876" s="13"/>
    </row>
    <row r="2877" spans="1:18" ht="15.75" customHeight="1" x14ac:dyDescent="0.35">
      <c r="A2877" s="1"/>
      <c r="B2877" s="6" t="s">
        <v>14</v>
      </c>
      <c r="C2877" s="6">
        <v>1185732</v>
      </c>
      <c r="D2877" s="7">
        <v>44512</v>
      </c>
      <c r="E2877" s="6" t="s">
        <v>33</v>
      </c>
      <c r="F2877" s="6" t="s">
        <v>102</v>
      </c>
      <c r="G2877" s="6" t="s">
        <v>103</v>
      </c>
      <c r="H2877" s="6" t="s">
        <v>20</v>
      </c>
      <c r="I2877" s="8">
        <v>0.45</v>
      </c>
      <c r="J2877" s="9">
        <v>1750</v>
      </c>
      <c r="K2877" s="10">
        <f t="shared" si="22"/>
        <v>787.5</v>
      </c>
      <c r="L2877" s="10">
        <f t="shared" si="23"/>
        <v>236.25</v>
      </c>
      <c r="M2877" s="11">
        <v>0.3</v>
      </c>
      <c r="O2877" s="16"/>
      <c r="P2877" s="14"/>
      <c r="Q2877" s="12"/>
      <c r="R2877" s="13"/>
    </row>
    <row r="2878" spans="1:18" ht="15.75" customHeight="1" x14ac:dyDescent="0.35">
      <c r="A2878" s="1"/>
      <c r="B2878" s="6" t="s">
        <v>14</v>
      </c>
      <c r="C2878" s="6">
        <v>1185732</v>
      </c>
      <c r="D2878" s="7">
        <v>44512</v>
      </c>
      <c r="E2878" s="6" t="s">
        <v>33</v>
      </c>
      <c r="F2878" s="6" t="s">
        <v>102</v>
      </c>
      <c r="G2878" s="6" t="s">
        <v>103</v>
      </c>
      <c r="H2878" s="6" t="s">
        <v>21</v>
      </c>
      <c r="I2878" s="8">
        <v>0.6</v>
      </c>
      <c r="J2878" s="9">
        <v>1500</v>
      </c>
      <c r="K2878" s="10">
        <f t="shared" si="22"/>
        <v>900</v>
      </c>
      <c r="L2878" s="10">
        <f t="shared" si="23"/>
        <v>315</v>
      </c>
      <c r="M2878" s="11">
        <v>0.35</v>
      </c>
      <c r="O2878" s="16"/>
      <c r="P2878" s="14"/>
      <c r="Q2878" s="12"/>
      <c r="R2878" s="13"/>
    </row>
    <row r="2879" spans="1:18" ht="15.75" customHeight="1" x14ac:dyDescent="0.35">
      <c r="A2879" s="1"/>
      <c r="B2879" s="6" t="s">
        <v>14</v>
      </c>
      <c r="C2879" s="6">
        <v>1185732</v>
      </c>
      <c r="D2879" s="7">
        <v>44512</v>
      </c>
      <c r="E2879" s="6" t="s">
        <v>33</v>
      </c>
      <c r="F2879" s="6" t="s">
        <v>102</v>
      </c>
      <c r="G2879" s="6" t="s">
        <v>103</v>
      </c>
      <c r="H2879" s="6" t="s">
        <v>22</v>
      </c>
      <c r="I2879" s="8">
        <v>0.64999999999999991</v>
      </c>
      <c r="J2879" s="9">
        <v>2500</v>
      </c>
      <c r="K2879" s="10">
        <f t="shared" si="22"/>
        <v>1624.9999999999998</v>
      </c>
      <c r="L2879" s="10">
        <f t="shared" si="23"/>
        <v>650</v>
      </c>
      <c r="M2879" s="11">
        <v>0.4</v>
      </c>
      <c r="O2879" s="16"/>
      <c r="P2879" s="14"/>
      <c r="Q2879" s="12"/>
      <c r="R2879" s="13"/>
    </row>
    <row r="2880" spans="1:18" ht="15.75" customHeight="1" x14ac:dyDescent="0.35">
      <c r="A2880" s="1"/>
      <c r="B2880" s="6" t="s">
        <v>14</v>
      </c>
      <c r="C2880" s="6">
        <v>1185732</v>
      </c>
      <c r="D2880" s="7">
        <v>44541</v>
      </c>
      <c r="E2880" s="6" t="s">
        <v>33</v>
      </c>
      <c r="F2880" s="6" t="s">
        <v>102</v>
      </c>
      <c r="G2880" s="6" t="s">
        <v>103</v>
      </c>
      <c r="H2880" s="6" t="s">
        <v>17</v>
      </c>
      <c r="I2880" s="8">
        <v>0.6</v>
      </c>
      <c r="J2880" s="9">
        <v>5000</v>
      </c>
      <c r="K2880" s="10">
        <f t="shared" si="22"/>
        <v>3000</v>
      </c>
      <c r="L2880" s="10">
        <f t="shared" si="23"/>
        <v>1050</v>
      </c>
      <c r="M2880" s="11">
        <v>0.35</v>
      </c>
      <c r="O2880" s="16"/>
      <c r="P2880" s="14"/>
      <c r="Q2880" s="12"/>
      <c r="R2880" s="13"/>
    </row>
    <row r="2881" spans="1:18" ht="15.75" customHeight="1" x14ac:dyDescent="0.35">
      <c r="A2881" s="1"/>
      <c r="B2881" s="6" t="s">
        <v>14</v>
      </c>
      <c r="C2881" s="6">
        <v>1185732</v>
      </c>
      <c r="D2881" s="7">
        <v>44541</v>
      </c>
      <c r="E2881" s="6" t="s">
        <v>33</v>
      </c>
      <c r="F2881" s="6" t="s">
        <v>102</v>
      </c>
      <c r="G2881" s="6" t="s">
        <v>103</v>
      </c>
      <c r="H2881" s="6" t="s">
        <v>18</v>
      </c>
      <c r="I2881" s="8">
        <v>0.5</v>
      </c>
      <c r="J2881" s="9">
        <v>3000</v>
      </c>
      <c r="K2881" s="10">
        <f t="shared" si="22"/>
        <v>1500</v>
      </c>
      <c r="L2881" s="10">
        <f t="shared" si="23"/>
        <v>450</v>
      </c>
      <c r="M2881" s="11">
        <v>0.3</v>
      </c>
      <c r="O2881" s="16"/>
      <c r="P2881" s="14"/>
      <c r="Q2881" s="12"/>
      <c r="R2881" s="13"/>
    </row>
    <row r="2882" spans="1:18" ht="15.75" customHeight="1" x14ac:dyDescent="0.35">
      <c r="A2882" s="1"/>
      <c r="B2882" s="6" t="s">
        <v>14</v>
      </c>
      <c r="C2882" s="6">
        <v>1185732</v>
      </c>
      <c r="D2882" s="7">
        <v>44541</v>
      </c>
      <c r="E2882" s="6" t="s">
        <v>33</v>
      </c>
      <c r="F2882" s="6" t="s">
        <v>102</v>
      </c>
      <c r="G2882" s="6" t="s">
        <v>103</v>
      </c>
      <c r="H2882" s="6" t="s">
        <v>19</v>
      </c>
      <c r="I2882" s="8">
        <v>0.5</v>
      </c>
      <c r="J2882" s="9">
        <v>2500</v>
      </c>
      <c r="K2882" s="10">
        <f t="shared" si="22"/>
        <v>1250</v>
      </c>
      <c r="L2882" s="10">
        <f t="shared" si="23"/>
        <v>375</v>
      </c>
      <c r="M2882" s="11">
        <v>0.3</v>
      </c>
      <c r="O2882" s="16"/>
      <c r="P2882" s="14"/>
      <c r="Q2882" s="12"/>
      <c r="R2882" s="13"/>
    </row>
    <row r="2883" spans="1:18" ht="15.75" customHeight="1" x14ac:dyDescent="0.35">
      <c r="A2883" s="1"/>
      <c r="B2883" s="6" t="s">
        <v>14</v>
      </c>
      <c r="C2883" s="6">
        <v>1185732</v>
      </c>
      <c r="D2883" s="7">
        <v>44541</v>
      </c>
      <c r="E2883" s="6" t="s">
        <v>33</v>
      </c>
      <c r="F2883" s="6" t="s">
        <v>102</v>
      </c>
      <c r="G2883" s="6" t="s">
        <v>103</v>
      </c>
      <c r="H2883" s="6" t="s">
        <v>20</v>
      </c>
      <c r="I2883" s="8">
        <v>0.5</v>
      </c>
      <c r="J2883" s="9">
        <v>2000</v>
      </c>
      <c r="K2883" s="10">
        <f t="shared" si="22"/>
        <v>1000</v>
      </c>
      <c r="L2883" s="10">
        <f t="shared" si="23"/>
        <v>300</v>
      </c>
      <c r="M2883" s="11">
        <v>0.3</v>
      </c>
      <c r="O2883" s="16"/>
      <c r="P2883" s="14"/>
      <c r="Q2883" s="12"/>
      <c r="R2883" s="13"/>
    </row>
    <row r="2884" spans="1:18" ht="15.75" customHeight="1" x14ac:dyDescent="0.35">
      <c r="A2884" s="1"/>
      <c r="B2884" s="6" t="s">
        <v>14</v>
      </c>
      <c r="C2884" s="6">
        <v>1185732</v>
      </c>
      <c r="D2884" s="7">
        <v>44541</v>
      </c>
      <c r="E2884" s="6" t="s">
        <v>33</v>
      </c>
      <c r="F2884" s="6" t="s">
        <v>102</v>
      </c>
      <c r="G2884" s="6" t="s">
        <v>103</v>
      </c>
      <c r="H2884" s="6" t="s">
        <v>21</v>
      </c>
      <c r="I2884" s="8">
        <v>0.6</v>
      </c>
      <c r="J2884" s="9">
        <v>2000</v>
      </c>
      <c r="K2884" s="10">
        <f t="shared" si="22"/>
        <v>1200</v>
      </c>
      <c r="L2884" s="10">
        <f t="shared" si="23"/>
        <v>420</v>
      </c>
      <c r="M2884" s="11">
        <v>0.35</v>
      </c>
      <c r="O2884" s="16"/>
      <c r="P2884" s="14"/>
      <c r="Q2884" s="12"/>
      <c r="R2884" s="13"/>
    </row>
    <row r="2885" spans="1:18" ht="15.75" customHeight="1" x14ac:dyDescent="0.35">
      <c r="A2885" s="1"/>
      <c r="B2885" s="6" t="s">
        <v>14</v>
      </c>
      <c r="C2885" s="6">
        <v>1185732</v>
      </c>
      <c r="D2885" s="7">
        <v>44541</v>
      </c>
      <c r="E2885" s="6" t="s">
        <v>33</v>
      </c>
      <c r="F2885" s="6" t="s">
        <v>102</v>
      </c>
      <c r="G2885" s="6" t="s">
        <v>103</v>
      </c>
      <c r="H2885" s="6" t="s">
        <v>22</v>
      </c>
      <c r="I2885" s="8">
        <v>0.64999999999999991</v>
      </c>
      <c r="J2885" s="9">
        <v>3000</v>
      </c>
      <c r="K2885" s="10">
        <f t="shared" si="22"/>
        <v>1949.9999999999998</v>
      </c>
      <c r="L2885" s="10">
        <f t="shared" si="23"/>
        <v>780</v>
      </c>
      <c r="M2885" s="11">
        <v>0.4</v>
      </c>
      <c r="O2885" s="16"/>
      <c r="P2885" s="14"/>
      <c r="Q2885" s="12"/>
      <c r="R2885" s="13"/>
    </row>
    <row r="2886" spans="1:18" ht="15.75" customHeight="1" x14ac:dyDescent="0.35">
      <c r="A2886" s="1" t="s">
        <v>39</v>
      </c>
      <c r="B2886" s="6" t="s">
        <v>14</v>
      </c>
      <c r="C2886" s="6">
        <v>1185732</v>
      </c>
      <c r="D2886" s="7">
        <v>44205</v>
      </c>
      <c r="E2886" s="6" t="s">
        <v>33</v>
      </c>
      <c r="F2886" s="6" t="s">
        <v>104</v>
      </c>
      <c r="G2886" s="6" t="s">
        <v>105</v>
      </c>
      <c r="H2886" s="6" t="s">
        <v>17</v>
      </c>
      <c r="I2886" s="8">
        <v>0.35000000000000003</v>
      </c>
      <c r="J2886" s="9">
        <v>4750</v>
      </c>
      <c r="K2886" s="10">
        <f t="shared" si="22"/>
        <v>1662.5000000000002</v>
      </c>
      <c r="L2886" s="10">
        <f t="shared" si="23"/>
        <v>581.875</v>
      </c>
      <c r="M2886" s="11">
        <v>0.35</v>
      </c>
      <c r="O2886" s="16"/>
      <c r="P2886" s="14"/>
      <c r="Q2886" s="12"/>
      <c r="R2886" s="13"/>
    </row>
    <row r="2887" spans="1:18" ht="15.75" customHeight="1" x14ac:dyDescent="0.35">
      <c r="A2887" s="1"/>
      <c r="B2887" s="6" t="s">
        <v>14</v>
      </c>
      <c r="C2887" s="6">
        <v>1185732</v>
      </c>
      <c r="D2887" s="7">
        <v>44205</v>
      </c>
      <c r="E2887" s="6" t="s">
        <v>33</v>
      </c>
      <c r="F2887" s="6" t="s">
        <v>104</v>
      </c>
      <c r="G2887" s="6" t="s">
        <v>105</v>
      </c>
      <c r="H2887" s="6" t="s">
        <v>18</v>
      </c>
      <c r="I2887" s="8">
        <v>0.35000000000000003</v>
      </c>
      <c r="J2887" s="9">
        <v>2750</v>
      </c>
      <c r="K2887" s="10">
        <f t="shared" si="22"/>
        <v>962.50000000000011</v>
      </c>
      <c r="L2887" s="10">
        <f t="shared" si="23"/>
        <v>288.75</v>
      </c>
      <c r="M2887" s="11">
        <v>0.3</v>
      </c>
      <c r="O2887" s="16"/>
      <c r="P2887" s="14"/>
      <c r="Q2887" s="12"/>
      <c r="R2887" s="13"/>
    </row>
    <row r="2888" spans="1:18" ht="15.75" customHeight="1" x14ac:dyDescent="0.35">
      <c r="A2888" s="1"/>
      <c r="B2888" s="6" t="s">
        <v>14</v>
      </c>
      <c r="C2888" s="6">
        <v>1185732</v>
      </c>
      <c r="D2888" s="7">
        <v>44205</v>
      </c>
      <c r="E2888" s="6" t="s">
        <v>33</v>
      </c>
      <c r="F2888" s="6" t="s">
        <v>104</v>
      </c>
      <c r="G2888" s="6" t="s">
        <v>105</v>
      </c>
      <c r="H2888" s="6" t="s">
        <v>19</v>
      </c>
      <c r="I2888" s="8">
        <v>0.25000000000000006</v>
      </c>
      <c r="J2888" s="9">
        <v>2750</v>
      </c>
      <c r="K2888" s="10">
        <f t="shared" si="22"/>
        <v>687.50000000000011</v>
      </c>
      <c r="L2888" s="10">
        <f t="shared" si="23"/>
        <v>206.25000000000003</v>
      </c>
      <c r="M2888" s="11">
        <v>0.3</v>
      </c>
      <c r="O2888" s="16"/>
      <c r="P2888" s="14"/>
      <c r="Q2888" s="12"/>
      <c r="R2888" s="13"/>
    </row>
    <row r="2889" spans="1:18" ht="15.75" customHeight="1" x14ac:dyDescent="0.35">
      <c r="A2889" s="1"/>
      <c r="B2889" s="6" t="s">
        <v>14</v>
      </c>
      <c r="C2889" s="6">
        <v>1185732</v>
      </c>
      <c r="D2889" s="7">
        <v>44205</v>
      </c>
      <c r="E2889" s="6" t="s">
        <v>33</v>
      </c>
      <c r="F2889" s="6" t="s">
        <v>104</v>
      </c>
      <c r="G2889" s="6" t="s">
        <v>105</v>
      </c>
      <c r="H2889" s="6" t="s">
        <v>20</v>
      </c>
      <c r="I2889" s="8">
        <v>0.30000000000000004</v>
      </c>
      <c r="J2889" s="9">
        <v>1250</v>
      </c>
      <c r="K2889" s="10">
        <f t="shared" si="22"/>
        <v>375.00000000000006</v>
      </c>
      <c r="L2889" s="10">
        <f t="shared" si="23"/>
        <v>112.50000000000001</v>
      </c>
      <c r="M2889" s="11">
        <v>0.3</v>
      </c>
      <c r="O2889" s="16"/>
      <c r="P2889" s="14"/>
      <c r="Q2889" s="12"/>
      <c r="R2889" s="13"/>
    </row>
    <row r="2890" spans="1:18" ht="15.75" customHeight="1" x14ac:dyDescent="0.35">
      <c r="A2890" s="1"/>
      <c r="B2890" s="6" t="s">
        <v>14</v>
      </c>
      <c r="C2890" s="6">
        <v>1185732</v>
      </c>
      <c r="D2890" s="7">
        <v>44205</v>
      </c>
      <c r="E2890" s="6" t="s">
        <v>33</v>
      </c>
      <c r="F2890" s="6" t="s">
        <v>104</v>
      </c>
      <c r="G2890" s="6" t="s">
        <v>105</v>
      </c>
      <c r="H2890" s="6" t="s">
        <v>21</v>
      </c>
      <c r="I2890" s="8">
        <v>0.44999999999999996</v>
      </c>
      <c r="J2890" s="9">
        <v>1750</v>
      </c>
      <c r="K2890" s="10">
        <f t="shared" si="22"/>
        <v>787.49999999999989</v>
      </c>
      <c r="L2890" s="10">
        <f t="shared" si="23"/>
        <v>275.62499999999994</v>
      </c>
      <c r="M2890" s="11">
        <v>0.35</v>
      </c>
      <c r="O2890" s="16"/>
      <c r="P2890" s="14"/>
      <c r="Q2890" s="12"/>
      <c r="R2890" s="13"/>
    </row>
    <row r="2891" spans="1:18" ht="15.75" customHeight="1" x14ac:dyDescent="0.35">
      <c r="A2891" s="1"/>
      <c r="B2891" s="6" t="s">
        <v>14</v>
      </c>
      <c r="C2891" s="6">
        <v>1185732</v>
      </c>
      <c r="D2891" s="7">
        <v>44205</v>
      </c>
      <c r="E2891" s="6" t="s">
        <v>33</v>
      </c>
      <c r="F2891" s="6" t="s">
        <v>104</v>
      </c>
      <c r="G2891" s="6" t="s">
        <v>105</v>
      </c>
      <c r="H2891" s="6" t="s">
        <v>22</v>
      </c>
      <c r="I2891" s="8">
        <v>0.35000000000000003</v>
      </c>
      <c r="J2891" s="9">
        <v>2750</v>
      </c>
      <c r="K2891" s="10">
        <f t="shared" si="22"/>
        <v>962.50000000000011</v>
      </c>
      <c r="L2891" s="10">
        <f t="shared" si="23"/>
        <v>385.00000000000006</v>
      </c>
      <c r="M2891" s="11">
        <v>0.4</v>
      </c>
      <c r="O2891" s="16"/>
      <c r="P2891" s="14"/>
      <c r="Q2891" s="12"/>
      <c r="R2891" s="13"/>
    </row>
    <row r="2892" spans="1:18" ht="15.75" customHeight="1" x14ac:dyDescent="0.35">
      <c r="A2892" s="1"/>
      <c r="B2892" s="6" t="s">
        <v>14</v>
      </c>
      <c r="C2892" s="6">
        <v>1185732</v>
      </c>
      <c r="D2892" s="7">
        <v>44236</v>
      </c>
      <c r="E2892" s="6" t="s">
        <v>33</v>
      </c>
      <c r="F2892" s="6" t="s">
        <v>104</v>
      </c>
      <c r="G2892" s="6" t="s">
        <v>105</v>
      </c>
      <c r="H2892" s="6" t="s">
        <v>17</v>
      </c>
      <c r="I2892" s="8">
        <v>0.35000000000000003</v>
      </c>
      <c r="J2892" s="9">
        <v>5250</v>
      </c>
      <c r="K2892" s="10">
        <f t="shared" si="22"/>
        <v>1837.5000000000002</v>
      </c>
      <c r="L2892" s="10">
        <f t="shared" si="23"/>
        <v>643.125</v>
      </c>
      <c r="M2892" s="11">
        <v>0.35</v>
      </c>
      <c r="O2892" s="16"/>
      <c r="P2892" s="14"/>
      <c r="Q2892" s="12"/>
      <c r="R2892" s="13"/>
    </row>
    <row r="2893" spans="1:18" ht="15.75" customHeight="1" x14ac:dyDescent="0.35">
      <c r="A2893" s="1"/>
      <c r="B2893" s="6" t="s">
        <v>14</v>
      </c>
      <c r="C2893" s="6">
        <v>1185732</v>
      </c>
      <c r="D2893" s="7">
        <v>44236</v>
      </c>
      <c r="E2893" s="6" t="s">
        <v>33</v>
      </c>
      <c r="F2893" s="6" t="s">
        <v>104</v>
      </c>
      <c r="G2893" s="6" t="s">
        <v>105</v>
      </c>
      <c r="H2893" s="6" t="s">
        <v>18</v>
      </c>
      <c r="I2893" s="8">
        <v>0.35000000000000003</v>
      </c>
      <c r="J2893" s="9">
        <v>1750</v>
      </c>
      <c r="K2893" s="10">
        <f t="shared" si="22"/>
        <v>612.50000000000011</v>
      </c>
      <c r="L2893" s="10">
        <f t="shared" si="23"/>
        <v>183.75000000000003</v>
      </c>
      <c r="M2893" s="11">
        <v>0.3</v>
      </c>
      <c r="O2893" s="16"/>
      <c r="P2893" s="14"/>
      <c r="Q2893" s="12"/>
      <c r="R2893" s="13"/>
    </row>
    <row r="2894" spans="1:18" ht="15.75" customHeight="1" x14ac:dyDescent="0.35">
      <c r="A2894" s="1"/>
      <c r="B2894" s="6" t="s">
        <v>14</v>
      </c>
      <c r="C2894" s="6">
        <v>1185732</v>
      </c>
      <c r="D2894" s="7">
        <v>44236</v>
      </c>
      <c r="E2894" s="6" t="s">
        <v>33</v>
      </c>
      <c r="F2894" s="6" t="s">
        <v>104</v>
      </c>
      <c r="G2894" s="6" t="s">
        <v>105</v>
      </c>
      <c r="H2894" s="6" t="s">
        <v>19</v>
      </c>
      <c r="I2894" s="8">
        <v>0.25000000000000006</v>
      </c>
      <c r="J2894" s="9">
        <v>2250</v>
      </c>
      <c r="K2894" s="10">
        <f t="shared" si="22"/>
        <v>562.50000000000011</v>
      </c>
      <c r="L2894" s="10">
        <f t="shared" si="23"/>
        <v>168.75000000000003</v>
      </c>
      <c r="M2894" s="11">
        <v>0.3</v>
      </c>
      <c r="O2894" s="16"/>
      <c r="P2894" s="14"/>
      <c r="Q2894" s="12"/>
      <c r="R2894" s="13"/>
    </row>
    <row r="2895" spans="1:18" ht="15.75" customHeight="1" x14ac:dyDescent="0.35">
      <c r="A2895" s="1"/>
      <c r="B2895" s="6" t="s">
        <v>14</v>
      </c>
      <c r="C2895" s="6">
        <v>1185732</v>
      </c>
      <c r="D2895" s="7">
        <v>44236</v>
      </c>
      <c r="E2895" s="6" t="s">
        <v>33</v>
      </c>
      <c r="F2895" s="6" t="s">
        <v>104</v>
      </c>
      <c r="G2895" s="6" t="s">
        <v>105</v>
      </c>
      <c r="H2895" s="6" t="s">
        <v>20</v>
      </c>
      <c r="I2895" s="8">
        <v>0.30000000000000004</v>
      </c>
      <c r="J2895" s="9">
        <v>1000</v>
      </c>
      <c r="K2895" s="10">
        <f t="shared" si="22"/>
        <v>300.00000000000006</v>
      </c>
      <c r="L2895" s="10">
        <f t="shared" si="23"/>
        <v>90.000000000000014</v>
      </c>
      <c r="M2895" s="11">
        <v>0.3</v>
      </c>
      <c r="O2895" s="16"/>
      <c r="P2895" s="14"/>
      <c r="Q2895" s="12"/>
      <c r="R2895" s="13"/>
    </row>
    <row r="2896" spans="1:18" ht="15.75" customHeight="1" x14ac:dyDescent="0.35">
      <c r="A2896" s="1"/>
      <c r="B2896" s="6" t="s">
        <v>14</v>
      </c>
      <c r="C2896" s="6">
        <v>1185732</v>
      </c>
      <c r="D2896" s="7">
        <v>44236</v>
      </c>
      <c r="E2896" s="6" t="s">
        <v>33</v>
      </c>
      <c r="F2896" s="6" t="s">
        <v>104</v>
      </c>
      <c r="G2896" s="6" t="s">
        <v>105</v>
      </c>
      <c r="H2896" s="6" t="s">
        <v>21</v>
      </c>
      <c r="I2896" s="8">
        <v>0.44999999999999996</v>
      </c>
      <c r="J2896" s="9">
        <v>1750</v>
      </c>
      <c r="K2896" s="10">
        <f t="shared" si="22"/>
        <v>787.49999999999989</v>
      </c>
      <c r="L2896" s="10">
        <f t="shared" si="23"/>
        <v>275.62499999999994</v>
      </c>
      <c r="M2896" s="11">
        <v>0.35</v>
      </c>
      <c r="O2896" s="16"/>
      <c r="P2896" s="14"/>
      <c r="Q2896" s="12"/>
      <c r="R2896" s="13"/>
    </row>
    <row r="2897" spans="1:18" ht="15.75" customHeight="1" x14ac:dyDescent="0.35">
      <c r="A2897" s="1"/>
      <c r="B2897" s="6" t="s">
        <v>14</v>
      </c>
      <c r="C2897" s="6">
        <v>1185732</v>
      </c>
      <c r="D2897" s="7">
        <v>44236</v>
      </c>
      <c r="E2897" s="6" t="s">
        <v>33</v>
      </c>
      <c r="F2897" s="6" t="s">
        <v>104</v>
      </c>
      <c r="G2897" s="6" t="s">
        <v>105</v>
      </c>
      <c r="H2897" s="6" t="s">
        <v>22</v>
      </c>
      <c r="I2897" s="8">
        <v>0.24999999999999997</v>
      </c>
      <c r="J2897" s="9">
        <v>2750</v>
      </c>
      <c r="K2897" s="10">
        <f t="shared" si="22"/>
        <v>687.49999999999989</v>
      </c>
      <c r="L2897" s="10">
        <f t="shared" si="23"/>
        <v>274.99999999999994</v>
      </c>
      <c r="M2897" s="11">
        <v>0.4</v>
      </c>
      <c r="O2897" s="16"/>
      <c r="P2897" s="14"/>
      <c r="Q2897" s="12"/>
      <c r="R2897" s="13"/>
    </row>
    <row r="2898" spans="1:18" ht="15.75" customHeight="1" x14ac:dyDescent="0.35">
      <c r="A2898" s="1"/>
      <c r="B2898" s="6" t="s">
        <v>14</v>
      </c>
      <c r="C2898" s="6">
        <v>1185732</v>
      </c>
      <c r="D2898" s="7">
        <v>44263</v>
      </c>
      <c r="E2898" s="6" t="s">
        <v>33</v>
      </c>
      <c r="F2898" s="6" t="s">
        <v>104</v>
      </c>
      <c r="G2898" s="6" t="s">
        <v>105</v>
      </c>
      <c r="H2898" s="6" t="s">
        <v>17</v>
      </c>
      <c r="I2898" s="8">
        <v>0.30000000000000004</v>
      </c>
      <c r="J2898" s="9">
        <v>4950</v>
      </c>
      <c r="K2898" s="10">
        <f t="shared" si="22"/>
        <v>1485.0000000000002</v>
      </c>
      <c r="L2898" s="10">
        <f t="shared" si="23"/>
        <v>519.75</v>
      </c>
      <c r="M2898" s="11">
        <v>0.35</v>
      </c>
      <c r="O2898" s="16"/>
      <c r="P2898" s="14"/>
      <c r="Q2898" s="12"/>
      <c r="R2898" s="13"/>
    </row>
    <row r="2899" spans="1:18" ht="15.75" customHeight="1" x14ac:dyDescent="0.35">
      <c r="A2899" s="1"/>
      <c r="B2899" s="6" t="s">
        <v>14</v>
      </c>
      <c r="C2899" s="6">
        <v>1185732</v>
      </c>
      <c r="D2899" s="7">
        <v>44263</v>
      </c>
      <c r="E2899" s="6" t="s">
        <v>33</v>
      </c>
      <c r="F2899" s="6" t="s">
        <v>104</v>
      </c>
      <c r="G2899" s="6" t="s">
        <v>105</v>
      </c>
      <c r="H2899" s="6" t="s">
        <v>18</v>
      </c>
      <c r="I2899" s="8">
        <v>0.30000000000000004</v>
      </c>
      <c r="J2899" s="9">
        <v>2000</v>
      </c>
      <c r="K2899" s="10">
        <f t="shared" si="22"/>
        <v>600.00000000000011</v>
      </c>
      <c r="L2899" s="10">
        <f t="shared" si="23"/>
        <v>180.00000000000003</v>
      </c>
      <c r="M2899" s="11">
        <v>0.3</v>
      </c>
      <c r="O2899" s="16"/>
      <c r="P2899" s="14"/>
      <c r="Q2899" s="12"/>
      <c r="R2899" s="13"/>
    </row>
    <row r="2900" spans="1:18" ht="15.75" customHeight="1" x14ac:dyDescent="0.35">
      <c r="A2900" s="1"/>
      <c r="B2900" s="6" t="s">
        <v>14</v>
      </c>
      <c r="C2900" s="6">
        <v>1185732</v>
      </c>
      <c r="D2900" s="7">
        <v>44263</v>
      </c>
      <c r="E2900" s="6" t="s">
        <v>33</v>
      </c>
      <c r="F2900" s="6" t="s">
        <v>104</v>
      </c>
      <c r="G2900" s="6" t="s">
        <v>105</v>
      </c>
      <c r="H2900" s="6" t="s">
        <v>19</v>
      </c>
      <c r="I2900" s="8">
        <v>0.20000000000000004</v>
      </c>
      <c r="J2900" s="9">
        <v>2250</v>
      </c>
      <c r="K2900" s="10">
        <f t="shared" si="22"/>
        <v>450.00000000000011</v>
      </c>
      <c r="L2900" s="10">
        <f t="shared" si="23"/>
        <v>135.00000000000003</v>
      </c>
      <c r="M2900" s="11">
        <v>0.3</v>
      </c>
      <c r="O2900" s="16"/>
      <c r="P2900" s="14"/>
      <c r="Q2900" s="12"/>
      <c r="R2900" s="13"/>
    </row>
    <row r="2901" spans="1:18" ht="15.75" customHeight="1" x14ac:dyDescent="0.35">
      <c r="A2901" s="1"/>
      <c r="B2901" s="6" t="s">
        <v>14</v>
      </c>
      <c r="C2901" s="6">
        <v>1185732</v>
      </c>
      <c r="D2901" s="7">
        <v>44263</v>
      </c>
      <c r="E2901" s="6" t="s">
        <v>33</v>
      </c>
      <c r="F2901" s="6" t="s">
        <v>104</v>
      </c>
      <c r="G2901" s="6" t="s">
        <v>105</v>
      </c>
      <c r="H2901" s="6" t="s">
        <v>20</v>
      </c>
      <c r="I2901" s="8">
        <v>0.24999999999999997</v>
      </c>
      <c r="J2901" s="9">
        <v>750</v>
      </c>
      <c r="K2901" s="10">
        <f t="shared" si="22"/>
        <v>187.49999999999997</v>
      </c>
      <c r="L2901" s="10">
        <f t="shared" si="23"/>
        <v>56.249999999999993</v>
      </c>
      <c r="M2901" s="11">
        <v>0.3</v>
      </c>
      <c r="O2901" s="16"/>
      <c r="P2901" s="14"/>
      <c r="Q2901" s="12"/>
      <c r="R2901" s="13"/>
    </row>
    <row r="2902" spans="1:18" ht="15.75" customHeight="1" x14ac:dyDescent="0.35">
      <c r="A2902" s="1"/>
      <c r="B2902" s="6" t="s">
        <v>14</v>
      </c>
      <c r="C2902" s="6">
        <v>1185732</v>
      </c>
      <c r="D2902" s="7">
        <v>44263</v>
      </c>
      <c r="E2902" s="6" t="s">
        <v>33</v>
      </c>
      <c r="F2902" s="6" t="s">
        <v>104</v>
      </c>
      <c r="G2902" s="6" t="s">
        <v>105</v>
      </c>
      <c r="H2902" s="6" t="s">
        <v>21</v>
      </c>
      <c r="I2902" s="8">
        <v>0.4</v>
      </c>
      <c r="J2902" s="9">
        <v>1250</v>
      </c>
      <c r="K2902" s="10">
        <f t="shared" si="22"/>
        <v>500</v>
      </c>
      <c r="L2902" s="10">
        <f t="shared" si="23"/>
        <v>175</v>
      </c>
      <c r="M2902" s="11">
        <v>0.35</v>
      </c>
      <c r="O2902" s="16"/>
      <c r="P2902" s="14"/>
      <c r="Q2902" s="12"/>
      <c r="R2902" s="13"/>
    </row>
    <row r="2903" spans="1:18" ht="15.75" customHeight="1" x14ac:dyDescent="0.35">
      <c r="A2903" s="1"/>
      <c r="B2903" s="6" t="s">
        <v>14</v>
      </c>
      <c r="C2903" s="6">
        <v>1185732</v>
      </c>
      <c r="D2903" s="7">
        <v>44263</v>
      </c>
      <c r="E2903" s="6" t="s">
        <v>33</v>
      </c>
      <c r="F2903" s="6" t="s">
        <v>104</v>
      </c>
      <c r="G2903" s="6" t="s">
        <v>105</v>
      </c>
      <c r="H2903" s="6" t="s">
        <v>22</v>
      </c>
      <c r="I2903" s="8">
        <v>0.30000000000000004</v>
      </c>
      <c r="J2903" s="9">
        <v>2250</v>
      </c>
      <c r="K2903" s="10">
        <f t="shared" si="22"/>
        <v>675.00000000000011</v>
      </c>
      <c r="L2903" s="10">
        <f t="shared" si="23"/>
        <v>270.00000000000006</v>
      </c>
      <c r="M2903" s="11">
        <v>0.4</v>
      </c>
      <c r="O2903" s="16"/>
      <c r="P2903" s="14"/>
      <c r="Q2903" s="12"/>
      <c r="R2903" s="13"/>
    </row>
    <row r="2904" spans="1:18" ht="15.75" customHeight="1" x14ac:dyDescent="0.35">
      <c r="A2904" s="1"/>
      <c r="B2904" s="6" t="s">
        <v>14</v>
      </c>
      <c r="C2904" s="6">
        <v>1185732</v>
      </c>
      <c r="D2904" s="7">
        <v>44295</v>
      </c>
      <c r="E2904" s="6" t="s">
        <v>33</v>
      </c>
      <c r="F2904" s="6" t="s">
        <v>104</v>
      </c>
      <c r="G2904" s="6" t="s">
        <v>105</v>
      </c>
      <c r="H2904" s="6" t="s">
        <v>17</v>
      </c>
      <c r="I2904" s="8">
        <v>0.30000000000000004</v>
      </c>
      <c r="J2904" s="9">
        <v>4500</v>
      </c>
      <c r="K2904" s="10">
        <f t="shared" si="22"/>
        <v>1350.0000000000002</v>
      </c>
      <c r="L2904" s="10">
        <f t="shared" si="23"/>
        <v>472.50000000000006</v>
      </c>
      <c r="M2904" s="11">
        <v>0.35</v>
      </c>
      <c r="O2904" s="16"/>
      <c r="P2904" s="14"/>
      <c r="Q2904" s="12"/>
      <c r="R2904" s="13"/>
    </row>
    <row r="2905" spans="1:18" ht="15.75" customHeight="1" x14ac:dyDescent="0.35">
      <c r="A2905" s="1"/>
      <c r="B2905" s="6" t="s">
        <v>14</v>
      </c>
      <c r="C2905" s="6">
        <v>1185732</v>
      </c>
      <c r="D2905" s="7">
        <v>44295</v>
      </c>
      <c r="E2905" s="6" t="s">
        <v>33</v>
      </c>
      <c r="F2905" s="6" t="s">
        <v>104</v>
      </c>
      <c r="G2905" s="6" t="s">
        <v>105</v>
      </c>
      <c r="H2905" s="6" t="s">
        <v>18</v>
      </c>
      <c r="I2905" s="8">
        <v>0.30000000000000004</v>
      </c>
      <c r="J2905" s="9">
        <v>1500</v>
      </c>
      <c r="K2905" s="10">
        <f t="shared" si="22"/>
        <v>450.00000000000006</v>
      </c>
      <c r="L2905" s="10">
        <f t="shared" si="23"/>
        <v>135</v>
      </c>
      <c r="M2905" s="11">
        <v>0.3</v>
      </c>
      <c r="O2905" s="16"/>
      <c r="P2905" s="14"/>
      <c r="Q2905" s="12"/>
      <c r="R2905" s="13"/>
    </row>
    <row r="2906" spans="1:18" ht="15.75" customHeight="1" x14ac:dyDescent="0.35">
      <c r="A2906" s="1"/>
      <c r="B2906" s="6" t="s">
        <v>14</v>
      </c>
      <c r="C2906" s="6">
        <v>1185732</v>
      </c>
      <c r="D2906" s="7">
        <v>44295</v>
      </c>
      <c r="E2906" s="6" t="s">
        <v>33</v>
      </c>
      <c r="F2906" s="6" t="s">
        <v>104</v>
      </c>
      <c r="G2906" s="6" t="s">
        <v>105</v>
      </c>
      <c r="H2906" s="6" t="s">
        <v>19</v>
      </c>
      <c r="I2906" s="8">
        <v>0.20000000000000004</v>
      </c>
      <c r="J2906" s="9">
        <v>1500</v>
      </c>
      <c r="K2906" s="10">
        <f t="shared" si="22"/>
        <v>300.00000000000006</v>
      </c>
      <c r="L2906" s="10">
        <f t="shared" si="23"/>
        <v>90.000000000000014</v>
      </c>
      <c r="M2906" s="11">
        <v>0.3</v>
      </c>
      <c r="O2906" s="16"/>
      <c r="P2906" s="14"/>
      <c r="Q2906" s="12"/>
      <c r="R2906" s="13"/>
    </row>
    <row r="2907" spans="1:18" ht="15.75" customHeight="1" x14ac:dyDescent="0.35">
      <c r="A2907" s="1"/>
      <c r="B2907" s="6" t="s">
        <v>14</v>
      </c>
      <c r="C2907" s="6">
        <v>1185732</v>
      </c>
      <c r="D2907" s="7">
        <v>44295</v>
      </c>
      <c r="E2907" s="6" t="s">
        <v>33</v>
      </c>
      <c r="F2907" s="6" t="s">
        <v>104</v>
      </c>
      <c r="G2907" s="6" t="s">
        <v>105</v>
      </c>
      <c r="H2907" s="6" t="s">
        <v>20</v>
      </c>
      <c r="I2907" s="8">
        <v>0.24999999999999997</v>
      </c>
      <c r="J2907" s="9">
        <v>750</v>
      </c>
      <c r="K2907" s="10">
        <f t="shared" si="22"/>
        <v>187.49999999999997</v>
      </c>
      <c r="L2907" s="10">
        <f t="shared" si="23"/>
        <v>56.249999999999993</v>
      </c>
      <c r="M2907" s="11">
        <v>0.3</v>
      </c>
      <c r="O2907" s="16"/>
      <c r="P2907" s="14"/>
      <c r="Q2907" s="12"/>
      <c r="R2907" s="13"/>
    </row>
    <row r="2908" spans="1:18" ht="15.75" customHeight="1" x14ac:dyDescent="0.35">
      <c r="A2908" s="1"/>
      <c r="B2908" s="6" t="s">
        <v>14</v>
      </c>
      <c r="C2908" s="6">
        <v>1185732</v>
      </c>
      <c r="D2908" s="7">
        <v>44295</v>
      </c>
      <c r="E2908" s="6" t="s">
        <v>33</v>
      </c>
      <c r="F2908" s="6" t="s">
        <v>104</v>
      </c>
      <c r="G2908" s="6" t="s">
        <v>105</v>
      </c>
      <c r="H2908" s="6" t="s">
        <v>21</v>
      </c>
      <c r="I2908" s="8">
        <v>0.6</v>
      </c>
      <c r="J2908" s="9">
        <v>1000</v>
      </c>
      <c r="K2908" s="10">
        <f t="shared" si="22"/>
        <v>600</v>
      </c>
      <c r="L2908" s="10">
        <f t="shared" si="23"/>
        <v>210</v>
      </c>
      <c r="M2908" s="11">
        <v>0.35</v>
      </c>
      <c r="O2908" s="16"/>
      <c r="P2908" s="14"/>
      <c r="Q2908" s="12"/>
      <c r="R2908" s="13"/>
    </row>
    <row r="2909" spans="1:18" ht="15.75" customHeight="1" x14ac:dyDescent="0.35">
      <c r="A2909" s="1"/>
      <c r="B2909" s="6" t="s">
        <v>14</v>
      </c>
      <c r="C2909" s="6">
        <v>1185732</v>
      </c>
      <c r="D2909" s="7">
        <v>44295</v>
      </c>
      <c r="E2909" s="6" t="s">
        <v>33</v>
      </c>
      <c r="F2909" s="6" t="s">
        <v>104</v>
      </c>
      <c r="G2909" s="6" t="s">
        <v>105</v>
      </c>
      <c r="H2909" s="6" t="s">
        <v>22</v>
      </c>
      <c r="I2909" s="8">
        <v>0.5</v>
      </c>
      <c r="J2909" s="9">
        <v>2250</v>
      </c>
      <c r="K2909" s="10">
        <f t="shared" si="22"/>
        <v>1125</v>
      </c>
      <c r="L2909" s="10">
        <f t="shared" si="23"/>
        <v>450</v>
      </c>
      <c r="M2909" s="11">
        <v>0.4</v>
      </c>
      <c r="O2909" s="16"/>
      <c r="P2909" s="14"/>
      <c r="Q2909" s="12"/>
      <c r="R2909" s="13"/>
    </row>
    <row r="2910" spans="1:18" ht="15.75" customHeight="1" x14ac:dyDescent="0.35">
      <c r="A2910" s="1"/>
      <c r="B2910" s="6" t="s">
        <v>14</v>
      </c>
      <c r="C2910" s="6">
        <v>1185732</v>
      </c>
      <c r="D2910" s="7">
        <v>44326</v>
      </c>
      <c r="E2910" s="6" t="s">
        <v>33</v>
      </c>
      <c r="F2910" s="6" t="s">
        <v>104</v>
      </c>
      <c r="G2910" s="6" t="s">
        <v>105</v>
      </c>
      <c r="H2910" s="6" t="s">
        <v>17</v>
      </c>
      <c r="I2910" s="8">
        <v>0.6</v>
      </c>
      <c r="J2910" s="9">
        <v>4950</v>
      </c>
      <c r="K2910" s="10">
        <f t="shared" si="22"/>
        <v>2970</v>
      </c>
      <c r="L2910" s="10">
        <f t="shared" si="23"/>
        <v>1039.5</v>
      </c>
      <c r="M2910" s="11">
        <v>0.35</v>
      </c>
      <c r="O2910" s="16"/>
      <c r="P2910" s="14"/>
      <c r="Q2910" s="12"/>
      <c r="R2910" s="13"/>
    </row>
    <row r="2911" spans="1:18" ht="15.75" customHeight="1" x14ac:dyDescent="0.35">
      <c r="A2911" s="1"/>
      <c r="B2911" s="6" t="s">
        <v>14</v>
      </c>
      <c r="C2911" s="6">
        <v>1185732</v>
      </c>
      <c r="D2911" s="7">
        <v>44326</v>
      </c>
      <c r="E2911" s="6" t="s">
        <v>33</v>
      </c>
      <c r="F2911" s="6" t="s">
        <v>104</v>
      </c>
      <c r="G2911" s="6" t="s">
        <v>105</v>
      </c>
      <c r="H2911" s="6" t="s">
        <v>18</v>
      </c>
      <c r="I2911" s="8">
        <v>0.45</v>
      </c>
      <c r="J2911" s="9">
        <v>2000</v>
      </c>
      <c r="K2911" s="10">
        <f t="shared" si="22"/>
        <v>900</v>
      </c>
      <c r="L2911" s="10">
        <f t="shared" si="23"/>
        <v>270</v>
      </c>
      <c r="M2911" s="11">
        <v>0.3</v>
      </c>
      <c r="O2911" s="16"/>
      <c r="P2911" s="14"/>
      <c r="Q2911" s="12"/>
      <c r="R2911" s="13"/>
    </row>
    <row r="2912" spans="1:18" ht="15.75" customHeight="1" x14ac:dyDescent="0.35">
      <c r="A2912" s="1"/>
      <c r="B2912" s="6" t="s">
        <v>14</v>
      </c>
      <c r="C2912" s="6">
        <v>1185732</v>
      </c>
      <c r="D2912" s="7">
        <v>44326</v>
      </c>
      <c r="E2912" s="6" t="s">
        <v>33</v>
      </c>
      <c r="F2912" s="6" t="s">
        <v>104</v>
      </c>
      <c r="G2912" s="6" t="s">
        <v>105</v>
      </c>
      <c r="H2912" s="6" t="s">
        <v>19</v>
      </c>
      <c r="I2912" s="8">
        <v>0.4</v>
      </c>
      <c r="J2912" s="9">
        <v>1750</v>
      </c>
      <c r="K2912" s="10">
        <f t="shared" si="22"/>
        <v>700</v>
      </c>
      <c r="L2912" s="10">
        <f t="shared" si="23"/>
        <v>210</v>
      </c>
      <c r="M2912" s="11">
        <v>0.3</v>
      </c>
      <c r="O2912" s="16"/>
      <c r="P2912" s="14"/>
      <c r="Q2912" s="12"/>
      <c r="R2912" s="13"/>
    </row>
    <row r="2913" spans="1:18" ht="15.75" customHeight="1" x14ac:dyDescent="0.35">
      <c r="A2913" s="1"/>
      <c r="B2913" s="6" t="s">
        <v>14</v>
      </c>
      <c r="C2913" s="6">
        <v>1185732</v>
      </c>
      <c r="D2913" s="7">
        <v>44326</v>
      </c>
      <c r="E2913" s="6" t="s">
        <v>33</v>
      </c>
      <c r="F2913" s="6" t="s">
        <v>104</v>
      </c>
      <c r="G2913" s="6" t="s">
        <v>105</v>
      </c>
      <c r="H2913" s="6" t="s">
        <v>20</v>
      </c>
      <c r="I2913" s="8">
        <v>0.4</v>
      </c>
      <c r="J2913" s="9">
        <v>1000</v>
      </c>
      <c r="K2913" s="10">
        <f t="shared" si="22"/>
        <v>400</v>
      </c>
      <c r="L2913" s="10">
        <f t="shared" si="23"/>
        <v>120</v>
      </c>
      <c r="M2913" s="11">
        <v>0.3</v>
      </c>
      <c r="O2913" s="16"/>
      <c r="P2913" s="14"/>
      <c r="Q2913" s="12"/>
      <c r="R2913" s="13"/>
    </row>
    <row r="2914" spans="1:18" ht="15.75" customHeight="1" x14ac:dyDescent="0.35">
      <c r="A2914" s="1"/>
      <c r="B2914" s="6" t="s">
        <v>14</v>
      </c>
      <c r="C2914" s="6">
        <v>1185732</v>
      </c>
      <c r="D2914" s="7">
        <v>44326</v>
      </c>
      <c r="E2914" s="6" t="s">
        <v>33</v>
      </c>
      <c r="F2914" s="6" t="s">
        <v>104</v>
      </c>
      <c r="G2914" s="6" t="s">
        <v>105</v>
      </c>
      <c r="H2914" s="6" t="s">
        <v>21</v>
      </c>
      <c r="I2914" s="8">
        <v>0.49999999999999994</v>
      </c>
      <c r="J2914" s="9">
        <v>1250</v>
      </c>
      <c r="K2914" s="10">
        <f t="shared" si="22"/>
        <v>624.99999999999989</v>
      </c>
      <c r="L2914" s="10">
        <f t="shared" si="23"/>
        <v>218.74999999999994</v>
      </c>
      <c r="M2914" s="11">
        <v>0.35</v>
      </c>
      <c r="O2914" s="16"/>
      <c r="P2914" s="14"/>
      <c r="Q2914" s="12"/>
      <c r="R2914" s="13"/>
    </row>
    <row r="2915" spans="1:18" ht="15.75" customHeight="1" x14ac:dyDescent="0.35">
      <c r="A2915" s="1"/>
      <c r="B2915" s="6" t="s">
        <v>14</v>
      </c>
      <c r="C2915" s="6">
        <v>1185732</v>
      </c>
      <c r="D2915" s="7">
        <v>44326</v>
      </c>
      <c r="E2915" s="6" t="s">
        <v>33</v>
      </c>
      <c r="F2915" s="6" t="s">
        <v>104</v>
      </c>
      <c r="G2915" s="6" t="s">
        <v>105</v>
      </c>
      <c r="H2915" s="6" t="s">
        <v>22</v>
      </c>
      <c r="I2915" s="8">
        <v>0.54999999999999993</v>
      </c>
      <c r="J2915" s="9">
        <v>2500</v>
      </c>
      <c r="K2915" s="10">
        <f t="shared" si="22"/>
        <v>1374.9999999999998</v>
      </c>
      <c r="L2915" s="10">
        <f t="shared" si="23"/>
        <v>549.99999999999989</v>
      </c>
      <c r="M2915" s="11">
        <v>0.4</v>
      </c>
      <c r="O2915" s="16"/>
      <c r="P2915" s="14"/>
      <c r="Q2915" s="12"/>
      <c r="R2915" s="13"/>
    </row>
    <row r="2916" spans="1:18" ht="15.75" customHeight="1" x14ac:dyDescent="0.35">
      <c r="A2916" s="1"/>
      <c r="B2916" s="6" t="s">
        <v>14</v>
      </c>
      <c r="C2916" s="6">
        <v>1185732</v>
      </c>
      <c r="D2916" s="7">
        <v>44356</v>
      </c>
      <c r="E2916" s="6" t="s">
        <v>33</v>
      </c>
      <c r="F2916" s="6" t="s">
        <v>104</v>
      </c>
      <c r="G2916" s="6" t="s">
        <v>105</v>
      </c>
      <c r="H2916" s="6" t="s">
        <v>17</v>
      </c>
      <c r="I2916" s="8">
        <v>0.4</v>
      </c>
      <c r="J2916" s="9">
        <v>5000</v>
      </c>
      <c r="K2916" s="10">
        <f t="shared" si="22"/>
        <v>2000</v>
      </c>
      <c r="L2916" s="10">
        <f t="shared" si="23"/>
        <v>700</v>
      </c>
      <c r="M2916" s="11">
        <v>0.35</v>
      </c>
      <c r="O2916" s="16"/>
      <c r="P2916" s="14"/>
      <c r="Q2916" s="12"/>
      <c r="R2916" s="13"/>
    </row>
    <row r="2917" spans="1:18" ht="15.75" customHeight="1" x14ac:dyDescent="0.35">
      <c r="A2917" s="1"/>
      <c r="B2917" s="6" t="s">
        <v>14</v>
      </c>
      <c r="C2917" s="6">
        <v>1185732</v>
      </c>
      <c r="D2917" s="7">
        <v>44356</v>
      </c>
      <c r="E2917" s="6" t="s">
        <v>33</v>
      </c>
      <c r="F2917" s="6" t="s">
        <v>104</v>
      </c>
      <c r="G2917" s="6" t="s">
        <v>105</v>
      </c>
      <c r="H2917" s="6" t="s">
        <v>18</v>
      </c>
      <c r="I2917" s="8">
        <v>0.35000000000000009</v>
      </c>
      <c r="J2917" s="9">
        <v>2500</v>
      </c>
      <c r="K2917" s="10">
        <f t="shared" si="22"/>
        <v>875.00000000000023</v>
      </c>
      <c r="L2917" s="10">
        <f t="shared" si="23"/>
        <v>262.50000000000006</v>
      </c>
      <c r="M2917" s="11">
        <v>0.3</v>
      </c>
      <c r="O2917" s="16"/>
      <c r="P2917" s="14"/>
      <c r="Q2917" s="12"/>
      <c r="R2917" s="13"/>
    </row>
    <row r="2918" spans="1:18" ht="15.75" customHeight="1" x14ac:dyDescent="0.35">
      <c r="A2918" s="1"/>
      <c r="B2918" s="6" t="s">
        <v>14</v>
      </c>
      <c r="C2918" s="6">
        <v>1185732</v>
      </c>
      <c r="D2918" s="7">
        <v>44356</v>
      </c>
      <c r="E2918" s="6" t="s">
        <v>33</v>
      </c>
      <c r="F2918" s="6" t="s">
        <v>104</v>
      </c>
      <c r="G2918" s="6" t="s">
        <v>105</v>
      </c>
      <c r="H2918" s="6" t="s">
        <v>19</v>
      </c>
      <c r="I2918" s="8">
        <v>0.30000000000000004</v>
      </c>
      <c r="J2918" s="9">
        <v>2000</v>
      </c>
      <c r="K2918" s="10">
        <f t="shared" si="22"/>
        <v>600.00000000000011</v>
      </c>
      <c r="L2918" s="10">
        <f t="shared" si="23"/>
        <v>180.00000000000003</v>
      </c>
      <c r="M2918" s="11">
        <v>0.3</v>
      </c>
      <c r="O2918" s="16"/>
      <c r="P2918" s="14"/>
      <c r="Q2918" s="12"/>
      <c r="R2918" s="13"/>
    </row>
    <row r="2919" spans="1:18" ht="15.75" customHeight="1" x14ac:dyDescent="0.35">
      <c r="A2919" s="1"/>
      <c r="B2919" s="6" t="s">
        <v>14</v>
      </c>
      <c r="C2919" s="6">
        <v>1185732</v>
      </c>
      <c r="D2919" s="7">
        <v>44356</v>
      </c>
      <c r="E2919" s="6" t="s">
        <v>33</v>
      </c>
      <c r="F2919" s="6" t="s">
        <v>104</v>
      </c>
      <c r="G2919" s="6" t="s">
        <v>105</v>
      </c>
      <c r="H2919" s="6" t="s">
        <v>20</v>
      </c>
      <c r="I2919" s="8">
        <v>0.30000000000000004</v>
      </c>
      <c r="J2919" s="9">
        <v>1750</v>
      </c>
      <c r="K2919" s="10">
        <f t="shared" si="22"/>
        <v>525.00000000000011</v>
      </c>
      <c r="L2919" s="10">
        <f t="shared" si="23"/>
        <v>157.50000000000003</v>
      </c>
      <c r="M2919" s="11">
        <v>0.3</v>
      </c>
      <c r="O2919" s="16"/>
      <c r="P2919" s="14"/>
      <c r="Q2919" s="12"/>
      <c r="R2919" s="13"/>
    </row>
    <row r="2920" spans="1:18" ht="15.75" customHeight="1" x14ac:dyDescent="0.35">
      <c r="A2920" s="1"/>
      <c r="B2920" s="6" t="s">
        <v>14</v>
      </c>
      <c r="C2920" s="6">
        <v>1185732</v>
      </c>
      <c r="D2920" s="7">
        <v>44356</v>
      </c>
      <c r="E2920" s="6" t="s">
        <v>33</v>
      </c>
      <c r="F2920" s="6" t="s">
        <v>104</v>
      </c>
      <c r="G2920" s="6" t="s">
        <v>105</v>
      </c>
      <c r="H2920" s="6" t="s">
        <v>21</v>
      </c>
      <c r="I2920" s="8">
        <v>0.4</v>
      </c>
      <c r="J2920" s="9">
        <v>1750</v>
      </c>
      <c r="K2920" s="10">
        <f t="shared" si="22"/>
        <v>700</v>
      </c>
      <c r="L2920" s="10">
        <f t="shared" si="23"/>
        <v>244.99999999999997</v>
      </c>
      <c r="M2920" s="11">
        <v>0.35</v>
      </c>
      <c r="O2920" s="16"/>
      <c r="P2920" s="14"/>
      <c r="Q2920" s="12"/>
      <c r="R2920" s="13"/>
    </row>
    <row r="2921" spans="1:18" ht="15.75" customHeight="1" x14ac:dyDescent="0.35">
      <c r="A2921" s="1"/>
      <c r="B2921" s="6" t="s">
        <v>14</v>
      </c>
      <c r="C2921" s="6">
        <v>1185732</v>
      </c>
      <c r="D2921" s="7">
        <v>44356</v>
      </c>
      <c r="E2921" s="6" t="s">
        <v>33</v>
      </c>
      <c r="F2921" s="6" t="s">
        <v>104</v>
      </c>
      <c r="G2921" s="6" t="s">
        <v>105</v>
      </c>
      <c r="H2921" s="6" t="s">
        <v>22</v>
      </c>
      <c r="I2921" s="8">
        <v>0.55000000000000004</v>
      </c>
      <c r="J2921" s="9">
        <v>3250</v>
      </c>
      <c r="K2921" s="10">
        <f t="shared" si="22"/>
        <v>1787.5000000000002</v>
      </c>
      <c r="L2921" s="10">
        <f t="shared" si="23"/>
        <v>715.00000000000011</v>
      </c>
      <c r="M2921" s="11">
        <v>0.4</v>
      </c>
      <c r="O2921" s="16"/>
      <c r="P2921" s="14"/>
      <c r="Q2921" s="12"/>
      <c r="R2921" s="13"/>
    </row>
    <row r="2922" spans="1:18" ht="15.75" customHeight="1" x14ac:dyDescent="0.35">
      <c r="A2922" s="1"/>
      <c r="B2922" s="6" t="s">
        <v>14</v>
      </c>
      <c r="C2922" s="6">
        <v>1185732</v>
      </c>
      <c r="D2922" s="7">
        <v>44385</v>
      </c>
      <c r="E2922" s="6" t="s">
        <v>33</v>
      </c>
      <c r="F2922" s="6" t="s">
        <v>104</v>
      </c>
      <c r="G2922" s="6" t="s">
        <v>105</v>
      </c>
      <c r="H2922" s="6" t="s">
        <v>17</v>
      </c>
      <c r="I2922" s="8">
        <v>0.5</v>
      </c>
      <c r="J2922" s="9">
        <v>5500</v>
      </c>
      <c r="K2922" s="10">
        <f t="shared" si="22"/>
        <v>2750</v>
      </c>
      <c r="L2922" s="10">
        <f t="shared" si="23"/>
        <v>962.49999999999989</v>
      </c>
      <c r="M2922" s="11">
        <v>0.35</v>
      </c>
      <c r="O2922" s="16"/>
      <c r="P2922" s="14"/>
      <c r="Q2922" s="12"/>
      <c r="R2922" s="13"/>
    </row>
    <row r="2923" spans="1:18" ht="15.75" customHeight="1" x14ac:dyDescent="0.35">
      <c r="A2923" s="1"/>
      <c r="B2923" s="6" t="s">
        <v>14</v>
      </c>
      <c r="C2923" s="6">
        <v>1185732</v>
      </c>
      <c r="D2923" s="7">
        <v>44385</v>
      </c>
      <c r="E2923" s="6" t="s">
        <v>33</v>
      </c>
      <c r="F2923" s="6" t="s">
        <v>104</v>
      </c>
      <c r="G2923" s="6" t="s">
        <v>105</v>
      </c>
      <c r="H2923" s="6" t="s">
        <v>18</v>
      </c>
      <c r="I2923" s="8">
        <v>0.45000000000000007</v>
      </c>
      <c r="J2923" s="9">
        <v>3000</v>
      </c>
      <c r="K2923" s="10">
        <f t="shared" si="22"/>
        <v>1350.0000000000002</v>
      </c>
      <c r="L2923" s="10">
        <f t="shared" si="23"/>
        <v>405.00000000000006</v>
      </c>
      <c r="M2923" s="11">
        <v>0.3</v>
      </c>
      <c r="O2923" s="16"/>
      <c r="P2923" s="14"/>
      <c r="Q2923" s="12"/>
      <c r="R2923" s="13"/>
    </row>
    <row r="2924" spans="1:18" ht="15.75" customHeight="1" x14ac:dyDescent="0.35">
      <c r="A2924" s="1"/>
      <c r="B2924" s="6" t="s">
        <v>14</v>
      </c>
      <c r="C2924" s="6">
        <v>1185732</v>
      </c>
      <c r="D2924" s="7">
        <v>44385</v>
      </c>
      <c r="E2924" s="6" t="s">
        <v>33</v>
      </c>
      <c r="F2924" s="6" t="s">
        <v>104</v>
      </c>
      <c r="G2924" s="6" t="s">
        <v>105</v>
      </c>
      <c r="H2924" s="6" t="s">
        <v>19</v>
      </c>
      <c r="I2924" s="8">
        <v>0.4</v>
      </c>
      <c r="J2924" s="9">
        <v>2250</v>
      </c>
      <c r="K2924" s="10">
        <f t="shared" si="22"/>
        <v>900</v>
      </c>
      <c r="L2924" s="10">
        <f t="shared" si="23"/>
        <v>270</v>
      </c>
      <c r="M2924" s="11">
        <v>0.3</v>
      </c>
      <c r="O2924" s="16"/>
      <c r="P2924" s="14"/>
      <c r="Q2924" s="12"/>
      <c r="R2924" s="13"/>
    </row>
    <row r="2925" spans="1:18" ht="15.75" customHeight="1" x14ac:dyDescent="0.35">
      <c r="A2925" s="1"/>
      <c r="B2925" s="6" t="s">
        <v>14</v>
      </c>
      <c r="C2925" s="6">
        <v>1185732</v>
      </c>
      <c r="D2925" s="7">
        <v>44385</v>
      </c>
      <c r="E2925" s="6" t="s">
        <v>33</v>
      </c>
      <c r="F2925" s="6" t="s">
        <v>104</v>
      </c>
      <c r="G2925" s="6" t="s">
        <v>105</v>
      </c>
      <c r="H2925" s="6" t="s">
        <v>20</v>
      </c>
      <c r="I2925" s="8">
        <v>0.4</v>
      </c>
      <c r="J2925" s="9">
        <v>1750</v>
      </c>
      <c r="K2925" s="10">
        <f t="shared" si="22"/>
        <v>700</v>
      </c>
      <c r="L2925" s="10">
        <f t="shared" si="23"/>
        <v>210</v>
      </c>
      <c r="M2925" s="11">
        <v>0.3</v>
      </c>
      <c r="O2925" s="16"/>
      <c r="P2925" s="14"/>
      <c r="Q2925" s="12"/>
      <c r="R2925" s="13"/>
    </row>
    <row r="2926" spans="1:18" ht="15.75" customHeight="1" x14ac:dyDescent="0.35">
      <c r="A2926" s="1"/>
      <c r="B2926" s="6" t="s">
        <v>14</v>
      </c>
      <c r="C2926" s="6">
        <v>1185732</v>
      </c>
      <c r="D2926" s="7">
        <v>44385</v>
      </c>
      <c r="E2926" s="6" t="s">
        <v>33</v>
      </c>
      <c r="F2926" s="6" t="s">
        <v>104</v>
      </c>
      <c r="G2926" s="6" t="s">
        <v>105</v>
      </c>
      <c r="H2926" s="6" t="s">
        <v>21</v>
      </c>
      <c r="I2926" s="8">
        <v>0.5</v>
      </c>
      <c r="J2926" s="9">
        <v>2000</v>
      </c>
      <c r="K2926" s="10">
        <f t="shared" si="22"/>
        <v>1000</v>
      </c>
      <c r="L2926" s="10">
        <f t="shared" si="23"/>
        <v>350</v>
      </c>
      <c r="M2926" s="11">
        <v>0.35</v>
      </c>
      <c r="O2926" s="16"/>
      <c r="P2926" s="14"/>
      <c r="Q2926" s="12"/>
      <c r="R2926" s="13"/>
    </row>
    <row r="2927" spans="1:18" ht="15.75" customHeight="1" x14ac:dyDescent="0.35">
      <c r="A2927" s="1"/>
      <c r="B2927" s="6" t="s">
        <v>14</v>
      </c>
      <c r="C2927" s="6">
        <v>1185732</v>
      </c>
      <c r="D2927" s="7">
        <v>44385</v>
      </c>
      <c r="E2927" s="6" t="s">
        <v>33</v>
      </c>
      <c r="F2927" s="6" t="s">
        <v>104</v>
      </c>
      <c r="G2927" s="6" t="s">
        <v>105</v>
      </c>
      <c r="H2927" s="6" t="s">
        <v>22</v>
      </c>
      <c r="I2927" s="8">
        <v>0.55000000000000004</v>
      </c>
      <c r="J2927" s="9">
        <v>3750</v>
      </c>
      <c r="K2927" s="10">
        <f t="shared" si="22"/>
        <v>2062.5</v>
      </c>
      <c r="L2927" s="10">
        <f t="shared" si="23"/>
        <v>825</v>
      </c>
      <c r="M2927" s="11">
        <v>0.4</v>
      </c>
      <c r="O2927" s="16"/>
      <c r="P2927" s="14"/>
      <c r="Q2927" s="12"/>
      <c r="R2927" s="13"/>
    </row>
    <row r="2928" spans="1:18" ht="15.75" customHeight="1" x14ac:dyDescent="0.35">
      <c r="A2928" s="1"/>
      <c r="B2928" s="6" t="s">
        <v>14</v>
      </c>
      <c r="C2928" s="6">
        <v>1185732</v>
      </c>
      <c r="D2928" s="7">
        <v>44417</v>
      </c>
      <c r="E2928" s="6" t="s">
        <v>33</v>
      </c>
      <c r="F2928" s="6" t="s">
        <v>104</v>
      </c>
      <c r="G2928" s="6" t="s">
        <v>105</v>
      </c>
      <c r="H2928" s="6" t="s">
        <v>17</v>
      </c>
      <c r="I2928" s="8">
        <v>0.5</v>
      </c>
      <c r="J2928" s="9">
        <v>5250</v>
      </c>
      <c r="K2928" s="10">
        <f t="shared" si="22"/>
        <v>2625</v>
      </c>
      <c r="L2928" s="10">
        <f t="shared" si="23"/>
        <v>918.74999999999989</v>
      </c>
      <c r="M2928" s="11">
        <v>0.35</v>
      </c>
      <c r="O2928" s="16"/>
      <c r="P2928" s="14"/>
      <c r="Q2928" s="12"/>
      <c r="R2928" s="13"/>
    </row>
    <row r="2929" spans="1:18" ht="15.75" customHeight="1" x14ac:dyDescent="0.35">
      <c r="A2929" s="1"/>
      <c r="B2929" s="6" t="s">
        <v>14</v>
      </c>
      <c r="C2929" s="6">
        <v>1185732</v>
      </c>
      <c r="D2929" s="7">
        <v>44417</v>
      </c>
      <c r="E2929" s="6" t="s">
        <v>33</v>
      </c>
      <c r="F2929" s="6" t="s">
        <v>104</v>
      </c>
      <c r="G2929" s="6" t="s">
        <v>105</v>
      </c>
      <c r="H2929" s="6" t="s">
        <v>18</v>
      </c>
      <c r="I2929" s="8">
        <v>0.45000000000000007</v>
      </c>
      <c r="J2929" s="9">
        <v>3000</v>
      </c>
      <c r="K2929" s="10">
        <f t="shared" si="22"/>
        <v>1350.0000000000002</v>
      </c>
      <c r="L2929" s="10">
        <f t="shared" si="23"/>
        <v>405.00000000000006</v>
      </c>
      <c r="M2929" s="11">
        <v>0.3</v>
      </c>
      <c r="O2929" s="16"/>
      <c r="P2929" s="14"/>
      <c r="Q2929" s="12"/>
      <c r="R2929" s="13"/>
    </row>
    <row r="2930" spans="1:18" ht="15.75" customHeight="1" x14ac:dyDescent="0.35">
      <c r="A2930" s="1"/>
      <c r="B2930" s="6" t="s">
        <v>14</v>
      </c>
      <c r="C2930" s="6">
        <v>1185732</v>
      </c>
      <c r="D2930" s="7">
        <v>44417</v>
      </c>
      <c r="E2930" s="6" t="s">
        <v>33</v>
      </c>
      <c r="F2930" s="6" t="s">
        <v>104</v>
      </c>
      <c r="G2930" s="6" t="s">
        <v>105</v>
      </c>
      <c r="H2930" s="6" t="s">
        <v>19</v>
      </c>
      <c r="I2930" s="8">
        <v>0.4</v>
      </c>
      <c r="J2930" s="9">
        <v>2250</v>
      </c>
      <c r="K2930" s="10">
        <f t="shared" si="22"/>
        <v>900</v>
      </c>
      <c r="L2930" s="10">
        <f t="shared" si="23"/>
        <v>270</v>
      </c>
      <c r="M2930" s="11">
        <v>0.3</v>
      </c>
      <c r="O2930" s="16"/>
      <c r="P2930" s="14"/>
      <c r="Q2930" s="12"/>
      <c r="R2930" s="13"/>
    </row>
    <row r="2931" spans="1:18" ht="15.75" customHeight="1" x14ac:dyDescent="0.35">
      <c r="A2931" s="1"/>
      <c r="B2931" s="6" t="s">
        <v>14</v>
      </c>
      <c r="C2931" s="6">
        <v>1185732</v>
      </c>
      <c r="D2931" s="7">
        <v>44417</v>
      </c>
      <c r="E2931" s="6" t="s">
        <v>33</v>
      </c>
      <c r="F2931" s="6" t="s">
        <v>104</v>
      </c>
      <c r="G2931" s="6" t="s">
        <v>105</v>
      </c>
      <c r="H2931" s="6" t="s">
        <v>20</v>
      </c>
      <c r="I2931" s="8">
        <v>0.4</v>
      </c>
      <c r="J2931" s="9">
        <v>2000</v>
      </c>
      <c r="K2931" s="10">
        <f t="shared" si="22"/>
        <v>800</v>
      </c>
      <c r="L2931" s="10">
        <f t="shared" si="23"/>
        <v>240</v>
      </c>
      <c r="M2931" s="11">
        <v>0.3</v>
      </c>
      <c r="O2931" s="16"/>
      <c r="P2931" s="14"/>
      <c r="Q2931" s="12"/>
      <c r="R2931" s="13"/>
    </row>
    <row r="2932" spans="1:18" ht="15.75" customHeight="1" x14ac:dyDescent="0.35">
      <c r="A2932" s="1"/>
      <c r="B2932" s="6" t="s">
        <v>14</v>
      </c>
      <c r="C2932" s="6">
        <v>1185732</v>
      </c>
      <c r="D2932" s="7">
        <v>44417</v>
      </c>
      <c r="E2932" s="6" t="s">
        <v>33</v>
      </c>
      <c r="F2932" s="6" t="s">
        <v>104</v>
      </c>
      <c r="G2932" s="6" t="s">
        <v>105</v>
      </c>
      <c r="H2932" s="6" t="s">
        <v>21</v>
      </c>
      <c r="I2932" s="8">
        <v>0.5</v>
      </c>
      <c r="J2932" s="9">
        <v>1750</v>
      </c>
      <c r="K2932" s="10">
        <f t="shared" si="22"/>
        <v>875</v>
      </c>
      <c r="L2932" s="10">
        <f t="shared" si="23"/>
        <v>306.25</v>
      </c>
      <c r="M2932" s="11">
        <v>0.35</v>
      </c>
      <c r="O2932" s="16"/>
      <c r="P2932" s="14"/>
      <c r="Q2932" s="12"/>
      <c r="R2932" s="13"/>
    </row>
    <row r="2933" spans="1:18" ht="15.75" customHeight="1" x14ac:dyDescent="0.35">
      <c r="A2933" s="1"/>
      <c r="B2933" s="6" t="s">
        <v>14</v>
      </c>
      <c r="C2933" s="6">
        <v>1185732</v>
      </c>
      <c r="D2933" s="7">
        <v>44417</v>
      </c>
      <c r="E2933" s="6" t="s">
        <v>33</v>
      </c>
      <c r="F2933" s="6" t="s">
        <v>104</v>
      </c>
      <c r="G2933" s="6" t="s">
        <v>105</v>
      </c>
      <c r="H2933" s="6" t="s">
        <v>22</v>
      </c>
      <c r="I2933" s="8">
        <v>0.55000000000000004</v>
      </c>
      <c r="J2933" s="9">
        <v>3500</v>
      </c>
      <c r="K2933" s="10">
        <f t="shared" si="22"/>
        <v>1925.0000000000002</v>
      </c>
      <c r="L2933" s="10">
        <f t="shared" si="23"/>
        <v>770.00000000000011</v>
      </c>
      <c r="M2933" s="11">
        <v>0.4</v>
      </c>
      <c r="O2933" s="16"/>
      <c r="P2933" s="14"/>
      <c r="Q2933" s="12"/>
      <c r="R2933" s="13"/>
    </row>
    <row r="2934" spans="1:18" ht="15.75" customHeight="1" x14ac:dyDescent="0.35">
      <c r="A2934" s="1"/>
      <c r="B2934" s="6" t="s">
        <v>14</v>
      </c>
      <c r="C2934" s="6">
        <v>1185732</v>
      </c>
      <c r="D2934" s="7">
        <v>44449</v>
      </c>
      <c r="E2934" s="6" t="s">
        <v>33</v>
      </c>
      <c r="F2934" s="6" t="s">
        <v>104</v>
      </c>
      <c r="G2934" s="6" t="s">
        <v>105</v>
      </c>
      <c r="H2934" s="6" t="s">
        <v>17</v>
      </c>
      <c r="I2934" s="8">
        <v>0.4</v>
      </c>
      <c r="J2934" s="9">
        <v>4750</v>
      </c>
      <c r="K2934" s="10">
        <f t="shared" si="22"/>
        <v>1900</v>
      </c>
      <c r="L2934" s="10">
        <f t="shared" si="23"/>
        <v>665</v>
      </c>
      <c r="M2934" s="11">
        <v>0.35</v>
      </c>
      <c r="O2934" s="16"/>
      <c r="P2934" s="14"/>
      <c r="Q2934" s="12"/>
      <c r="R2934" s="13"/>
    </row>
    <row r="2935" spans="1:18" ht="15.75" customHeight="1" x14ac:dyDescent="0.35">
      <c r="A2935" s="1"/>
      <c r="B2935" s="6" t="s">
        <v>14</v>
      </c>
      <c r="C2935" s="6">
        <v>1185732</v>
      </c>
      <c r="D2935" s="7">
        <v>44449</v>
      </c>
      <c r="E2935" s="6" t="s">
        <v>33</v>
      </c>
      <c r="F2935" s="6" t="s">
        <v>104</v>
      </c>
      <c r="G2935" s="6" t="s">
        <v>105</v>
      </c>
      <c r="H2935" s="6" t="s">
        <v>18</v>
      </c>
      <c r="I2935" s="8">
        <v>0.35000000000000009</v>
      </c>
      <c r="J2935" s="9">
        <v>2750</v>
      </c>
      <c r="K2935" s="10">
        <f t="shared" si="22"/>
        <v>962.50000000000023</v>
      </c>
      <c r="L2935" s="10">
        <f t="shared" si="23"/>
        <v>288.75000000000006</v>
      </c>
      <c r="M2935" s="11">
        <v>0.3</v>
      </c>
      <c r="O2935" s="16"/>
      <c r="P2935" s="14"/>
      <c r="Q2935" s="12"/>
      <c r="R2935" s="13"/>
    </row>
    <row r="2936" spans="1:18" ht="15.75" customHeight="1" x14ac:dyDescent="0.35">
      <c r="A2936" s="1"/>
      <c r="B2936" s="6" t="s">
        <v>14</v>
      </c>
      <c r="C2936" s="6">
        <v>1185732</v>
      </c>
      <c r="D2936" s="7">
        <v>44449</v>
      </c>
      <c r="E2936" s="6" t="s">
        <v>33</v>
      </c>
      <c r="F2936" s="6" t="s">
        <v>104</v>
      </c>
      <c r="G2936" s="6" t="s">
        <v>105</v>
      </c>
      <c r="H2936" s="6" t="s">
        <v>19</v>
      </c>
      <c r="I2936" s="8">
        <v>0.30000000000000004</v>
      </c>
      <c r="J2936" s="9">
        <v>1750</v>
      </c>
      <c r="K2936" s="10">
        <f t="shared" si="22"/>
        <v>525.00000000000011</v>
      </c>
      <c r="L2936" s="10">
        <f t="shared" si="23"/>
        <v>157.50000000000003</v>
      </c>
      <c r="M2936" s="11">
        <v>0.3</v>
      </c>
      <c r="O2936" s="16"/>
      <c r="P2936" s="14"/>
      <c r="Q2936" s="12"/>
      <c r="R2936" s="13"/>
    </row>
    <row r="2937" spans="1:18" ht="15.75" customHeight="1" x14ac:dyDescent="0.35">
      <c r="A2937" s="1"/>
      <c r="B2937" s="6" t="s">
        <v>14</v>
      </c>
      <c r="C2937" s="6">
        <v>1185732</v>
      </c>
      <c r="D2937" s="7">
        <v>44449</v>
      </c>
      <c r="E2937" s="6" t="s">
        <v>33</v>
      </c>
      <c r="F2937" s="6" t="s">
        <v>104</v>
      </c>
      <c r="G2937" s="6" t="s">
        <v>105</v>
      </c>
      <c r="H2937" s="6" t="s">
        <v>20</v>
      </c>
      <c r="I2937" s="8">
        <v>0.30000000000000004</v>
      </c>
      <c r="J2937" s="9">
        <v>1500</v>
      </c>
      <c r="K2937" s="10">
        <f t="shared" si="22"/>
        <v>450.00000000000006</v>
      </c>
      <c r="L2937" s="10">
        <f t="shared" si="23"/>
        <v>135</v>
      </c>
      <c r="M2937" s="11">
        <v>0.3</v>
      </c>
      <c r="O2937" s="16"/>
      <c r="P2937" s="14"/>
      <c r="Q2937" s="12"/>
      <c r="R2937" s="13"/>
    </row>
    <row r="2938" spans="1:18" ht="15.75" customHeight="1" x14ac:dyDescent="0.35">
      <c r="A2938" s="1"/>
      <c r="B2938" s="6" t="s">
        <v>14</v>
      </c>
      <c r="C2938" s="6">
        <v>1185732</v>
      </c>
      <c r="D2938" s="7">
        <v>44449</v>
      </c>
      <c r="E2938" s="6" t="s">
        <v>33</v>
      </c>
      <c r="F2938" s="6" t="s">
        <v>104</v>
      </c>
      <c r="G2938" s="6" t="s">
        <v>105</v>
      </c>
      <c r="H2938" s="6" t="s">
        <v>21</v>
      </c>
      <c r="I2938" s="8">
        <v>0.4</v>
      </c>
      <c r="J2938" s="9">
        <v>1500</v>
      </c>
      <c r="K2938" s="10">
        <f t="shared" si="22"/>
        <v>600</v>
      </c>
      <c r="L2938" s="10">
        <f t="shared" si="23"/>
        <v>210</v>
      </c>
      <c r="M2938" s="11">
        <v>0.35</v>
      </c>
      <c r="O2938" s="16"/>
      <c r="P2938" s="14"/>
      <c r="Q2938" s="12"/>
      <c r="R2938" s="13"/>
    </row>
    <row r="2939" spans="1:18" ht="15.75" customHeight="1" x14ac:dyDescent="0.35">
      <c r="A2939" s="1"/>
      <c r="B2939" s="6" t="s">
        <v>14</v>
      </c>
      <c r="C2939" s="6">
        <v>1185732</v>
      </c>
      <c r="D2939" s="7">
        <v>44449</v>
      </c>
      <c r="E2939" s="6" t="s">
        <v>33</v>
      </c>
      <c r="F2939" s="6" t="s">
        <v>104</v>
      </c>
      <c r="G2939" s="6" t="s">
        <v>105</v>
      </c>
      <c r="H2939" s="6" t="s">
        <v>22</v>
      </c>
      <c r="I2939" s="8">
        <v>0.45</v>
      </c>
      <c r="J2939" s="9">
        <v>2250</v>
      </c>
      <c r="K2939" s="10">
        <f t="shared" si="22"/>
        <v>1012.5</v>
      </c>
      <c r="L2939" s="10">
        <f t="shared" si="23"/>
        <v>405</v>
      </c>
      <c r="M2939" s="11">
        <v>0.4</v>
      </c>
      <c r="O2939" s="16"/>
      <c r="P2939" s="14"/>
      <c r="Q2939" s="12"/>
      <c r="R2939" s="13"/>
    </row>
    <row r="2940" spans="1:18" ht="15.75" customHeight="1" x14ac:dyDescent="0.35">
      <c r="A2940" s="1"/>
      <c r="B2940" s="6" t="s">
        <v>14</v>
      </c>
      <c r="C2940" s="6">
        <v>1185732</v>
      </c>
      <c r="D2940" s="7">
        <v>44478</v>
      </c>
      <c r="E2940" s="6" t="s">
        <v>33</v>
      </c>
      <c r="F2940" s="6" t="s">
        <v>104</v>
      </c>
      <c r="G2940" s="6" t="s">
        <v>105</v>
      </c>
      <c r="H2940" s="6" t="s">
        <v>17</v>
      </c>
      <c r="I2940" s="8">
        <v>0.49999999999999994</v>
      </c>
      <c r="J2940" s="9">
        <v>4000</v>
      </c>
      <c r="K2940" s="10">
        <f t="shared" si="22"/>
        <v>1999.9999999999998</v>
      </c>
      <c r="L2940" s="10">
        <f t="shared" si="23"/>
        <v>699.99999999999989</v>
      </c>
      <c r="M2940" s="11">
        <v>0.35</v>
      </c>
      <c r="O2940" s="16"/>
      <c r="P2940" s="14"/>
      <c r="Q2940" s="12"/>
      <c r="R2940" s="13"/>
    </row>
    <row r="2941" spans="1:18" ht="15.75" customHeight="1" x14ac:dyDescent="0.35">
      <c r="A2941" s="1"/>
      <c r="B2941" s="6" t="s">
        <v>14</v>
      </c>
      <c r="C2941" s="6">
        <v>1185732</v>
      </c>
      <c r="D2941" s="7">
        <v>44478</v>
      </c>
      <c r="E2941" s="6" t="s">
        <v>33</v>
      </c>
      <c r="F2941" s="6" t="s">
        <v>104</v>
      </c>
      <c r="G2941" s="6" t="s">
        <v>105</v>
      </c>
      <c r="H2941" s="6" t="s">
        <v>18</v>
      </c>
      <c r="I2941" s="8">
        <v>0.4</v>
      </c>
      <c r="J2941" s="9">
        <v>2500</v>
      </c>
      <c r="K2941" s="10">
        <f t="shared" si="22"/>
        <v>1000</v>
      </c>
      <c r="L2941" s="10">
        <f t="shared" si="23"/>
        <v>300</v>
      </c>
      <c r="M2941" s="11">
        <v>0.3</v>
      </c>
      <c r="O2941" s="16"/>
      <c r="P2941" s="14"/>
      <c r="Q2941" s="12"/>
      <c r="R2941" s="13"/>
    </row>
    <row r="2942" spans="1:18" ht="15.75" customHeight="1" x14ac:dyDescent="0.35">
      <c r="A2942" s="1"/>
      <c r="B2942" s="6" t="s">
        <v>14</v>
      </c>
      <c r="C2942" s="6">
        <v>1185732</v>
      </c>
      <c r="D2942" s="7">
        <v>44478</v>
      </c>
      <c r="E2942" s="6" t="s">
        <v>33</v>
      </c>
      <c r="F2942" s="6" t="s">
        <v>104</v>
      </c>
      <c r="G2942" s="6" t="s">
        <v>105</v>
      </c>
      <c r="H2942" s="6" t="s">
        <v>19</v>
      </c>
      <c r="I2942" s="8">
        <v>0.4</v>
      </c>
      <c r="J2942" s="9">
        <v>1500</v>
      </c>
      <c r="K2942" s="10">
        <f t="shared" si="22"/>
        <v>600</v>
      </c>
      <c r="L2942" s="10">
        <f t="shared" si="23"/>
        <v>180</v>
      </c>
      <c r="M2942" s="11">
        <v>0.3</v>
      </c>
      <c r="O2942" s="16"/>
      <c r="P2942" s="14"/>
      <c r="Q2942" s="12"/>
      <c r="R2942" s="13"/>
    </row>
    <row r="2943" spans="1:18" ht="15.75" customHeight="1" x14ac:dyDescent="0.35">
      <c r="A2943" s="1"/>
      <c r="B2943" s="6" t="s">
        <v>14</v>
      </c>
      <c r="C2943" s="6">
        <v>1185732</v>
      </c>
      <c r="D2943" s="7">
        <v>44478</v>
      </c>
      <c r="E2943" s="6" t="s">
        <v>33</v>
      </c>
      <c r="F2943" s="6" t="s">
        <v>104</v>
      </c>
      <c r="G2943" s="6" t="s">
        <v>105</v>
      </c>
      <c r="H2943" s="6" t="s">
        <v>20</v>
      </c>
      <c r="I2943" s="8">
        <v>0.4</v>
      </c>
      <c r="J2943" s="9">
        <v>1250</v>
      </c>
      <c r="K2943" s="10">
        <f t="shared" si="22"/>
        <v>500</v>
      </c>
      <c r="L2943" s="10">
        <f t="shared" si="23"/>
        <v>150</v>
      </c>
      <c r="M2943" s="11">
        <v>0.3</v>
      </c>
      <c r="O2943" s="16"/>
      <c r="P2943" s="14"/>
      <c r="Q2943" s="12"/>
      <c r="R2943" s="13"/>
    </row>
    <row r="2944" spans="1:18" ht="15.75" customHeight="1" x14ac:dyDescent="0.35">
      <c r="A2944" s="1"/>
      <c r="B2944" s="6" t="s">
        <v>14</v>
      </c>
      <c r="C2944" s="6">
        <v>1185732</v>
      </c>
      <c r="D2944" s="7">
        <v>44478</v>
      </c>
      <c r="E2944" s="6" t="s">
        <v>33</v>
      </c>
      <c r="F2944" s="6" t="s">
        <v>104</v>
      </c>
      <c r="G2944" s="6" t="s">
        <v>105</v>
      </c>
      <c r="H2944" s="6" t="s">
        <v>21</v>
      </c>
      <c r="I2944" s="8">
        <v>0.49999999999999994</v>
      </c>
      <c r="J2944" s="9">
        <v>1250</v>
      </c>
      <c r="K2944" s="10">
        <f t="shared" si="22"/>
        <v>624.99999999999989</v>
      </c>
      <c r="L2944" s="10">
        <f t="shared" si="23"/>
        <v>218.74999999999994</v>
      </c>
      <c r="M2944" s="11">
        <v>0.35</v>
      </c>
      <c r="O2944" s="16"/>
      <c r="P2944" s="14"/>
      <c r="Q2944" s="12"/>
      <c r="R2944" s="13"/>
    </row>
    <row r="2945" spans="1:18" ht="15.75" customHeight="1" x14ac:dyDescent="0.35">
      <c r="A2945" s="1"/>
      <c r="B2945" s="6" t="s">
        <v>14</v>
      </c>
      <c r="C2945" s="6">
        <v>1185732</v>
      </c>
      <c r="D2945" s="7">
        <v>44478</v>
      </c>
      <c r="E2945" s="6" t="s">
        <v>33</v>
      </c>
      <c r="F2945" s="6" t="s">
        <v>104</v>
      </c>
      <c r="G2945" s="6" t="s">
        <v>105</v>
      </c>
      <c r="H2945" s="6" t="s">
        <v>22</v>
      </c>
      <c r="I2945" s="8">
        <v>0.54999999999999982</v>
      </c>
      <c r="J2945" s="9">
        <v>2500</v>
      </c>
      <c r="K2945" s="10">
        <f t="shared" si="22"/>
        <v>1374.9999999999995</v>
      </c>
      <c r="L2945" s="10">
        <f t="shared" si="23"/>
        <v>549.99999999999989</v>
      </c>
      <c r="M2945" s="11">
        <v>0.4</v>
      </c>
      <c r="O2945" s="16"/>
      <c r="P2945" s="14"/>
      <c r="Q2945" s="12"/>
      <c r="R2945" s="13"/>
    </row>
    <row r="2946" spans="1:18" ht="15.75" customHeight="1" x14ac:dyDescent="0.35">
      <c r="A2946" s="1"/>
      <c r="B2946" s="6" t="s">
        <v>14</v>
      </c>
      <c r="C2946" s="6">
        <v>1185732</v>
      </c>
      <c r="D2946" s="7">
        <v>44509</v>
      </c>
      <c r="E2946" s="6" t="s">
        <v>33</v>
      </c>
      <c r="F2946" s="6" t="s">
        <v>104</v>
      </c>
      <c r="G2946" s="6" t="s">
        <v>105</v>
      </c>
      <c r="H2946" s="6" t="s">
        <v>17</v>
      </c>
      <c r="I2946" s="8">
        <v>0.49999999999999994</v>
      </c>
      <c r="J2946" s="9">
        <v>4000</v>
      </c>
      <c r="K2946" s="10">
        <f t="shared" si="22"/>
        <v>1999.9999999999998</v>
      </c>
      <c r="L2946" s="10">
        <f t="shared" si="23"/>
        <v>699.99999999999989</v>
      </c>
      <c r="M2946" s="11">
        <v>0.35</v>
      </c>
      <c r="O2946" s="16"/>
      <c r="P2946" s="14"/>
      <c r="Q2946" s="12"/>
      <c r="R2946" s="13"/>
    </row>
    <row r="2947" spans="1:18" ht="15.75" customHeight="1" x14ac:dyDescent="0.35">
      <c r="A2947" s="1"/>
      <c r="B2947" s="6" t="s">
        <v>14</v>
      </c>
      <c r="C2947" s="6">
        <v>1185732</v>
      </c>
      <c r="D2947" s="7">
        <v>44509</v>
      </c>
      <c r="E2947" s="6" t="s">
        <v>33</v>
      </c>
      <c r="F2947" s="6" t="s">
        <v>104</v>
      </c>
      <c r="G2947" s="6" t="s">
        <v>105</v>
      </c>
      <c r="H2947" s="6" t="s">
        <v>18</v>
      </c>
      <c r="I2947" s="8">
        <v>0.4</v>
      </c>
      <c r="J2947" s="9">
        <v>2500</v>
      </c>
      <c r="K2947" s="10">
        <f t="shared" si="22"/>
        <v>1000</v>
      </c>
      <c r="L2947" s="10">
        <f t="shared" si="23"/>
        <v>300</v>
      </c>
      <c r="M2947" s="11">
        <v>0.3</v>
      </c>
      <c r="O2947" s="16"/>
      <c r="P2947" s="14"/>
      <c r="Q2947" s="12"/>
      <c r="R2947" s="13"/>
    </row>
    <row r="2948" spans="1:18" ht="15.75" customHeight="1" x14ac:dyDescent="0.35">
      <c r="A2948" s="1"/>
      <c r="B2948" s="6" t="s">
        <v>14</v>
      </c>
      <c r="C2948" s="6">
        <v>1185732</v>
      </c>
      <c r="D2948" s="7">
        <v>44509</v>
      </c>
      <c r="E2948" s="6" t="s">
        <v>33</v>
      </c>
      <c r="F2948" s="6" t="s">
        <v>104</v>
      </c>
      <c r="G2948" s="6" t="s">
        <v>105</v>
      </c>
      <c r="H2948" s="6" t="s">
        <v>19</v>
      </c>
      <c r="I2948" s="8">
        <v>0.4</v>
      </c>
      <c r="J2948" s="9">
        <v>1950</v>
      </c>
      <c r="K2948" s="10">
        <f t="shared" si="22"/>
        <v>780</v>
      </c>
      <c r="L2948" s="10">
        <f t="shared" si="23"/>
        <v>234</v>
      </c>
      <c r="M2948" s="11">
        <v>0.3</v>
      </c>
      <c r="O2948" s="16"/>
      <c r="P2948" s="14"/>
      <c r="Q2948" s="12"/>
      <c r="R2948" s="13"/>
    </row>
    <row r="2949" spans="1:18" ht="15.75" customHeight="1" x14ac:dyDescent="0.35">
      <c r="A2949" s="1"/>
      <c r="B2949" s="6" t="s">
        <v>14</v>
      </c>
      <c r="C2949" s="6">
        <v>1185732</v>
      </c>
      <c r="D2949" s="7">
        <v>44509</v>
      </c>
      <c r="E2949" s="6" t="s">
        <v>33</v>
      </c>
      <c r="F2949" s="6" t="s">
        <v>104</v>
      </c>
      <c r="G2949" s="6" t="s">
        <v>105</v>
      </c>
      <c r="H2949" s="6" t="s">
        <v>20</v>
      </c>
      <c r="I2949" s="8">
        <v>0.4</v>
      </c>
      <c r="J2949" s="9">
        <v>1750</v>
      </c>
      <c r="K2949" s="10">
        <f t="shared" si="22"/>
        <v>700</v>
      </c>
      <c r="L2949" s="10">
        <f t="shared" si="23"/>
        <v>210</v>
      </c>
      <c r="M2949" s="11">
        <v>0.3</v>
      </c>
      <c r="O2949" s="16"/>
      <c r="P2949" s="14"/>
      <c r="Q2949" s="12"/>
      <c r="R2949" s="13"/>
    </row>
    <row r="2950" spans="1:18" ht="15.75" customHeight="1" x14ac:dyDescent="0.35">
      <c r="A2950" s="1"/>
      <c r="B2950" s="6" t="s">
        <v>14</v>
      </c>
      <c r="C2950" s="6">
        <v>1185732</v>
      </c>
      <c r="D2950" s="7">
        <v>44509</v>
      </c>
      <c r="E2950" s="6" t="s">
        <v>33</v>
      </c>
      <c r="F2950" s="6" t="s">
        <v>104</v>
      </c>
      <c r="G2950" s="6" t="s">
        <v>105</v>
      </c>
      <c r="H2950" s="6" t="s">
        <v>21</v>
      </c>
      <c r="I2950" s="8">
        <v>0.6</v>
      </c>
      <c r="J2950" s="9">
        <v>1500</v>
      </c>
      <c r="K2950" s="10">
        <f t="shared" si="22"/>
        <v>900</v>
      </c>
      <c r="L2950" s="10">
        <f t="shared" si="23"/>
        <v>315</v>
      </c>
      <c r="M2950" s="11">
        <v>0.35</v>
      </c>
      <c r="O2950" s="16"/>
      <c r="P2950" s="14"/>
      <c r="Q2950" s="12"/>
      <c r="R2950" s="13"/>
    </row>
    <row r="2951" spans="1:18" ht="15.75" customHeight="1" x14ac:dyDescent="0.35">
      <c r="A2951" s="1"/>
      <c r="B2951" s="6" t="s">
        <v>14</v>
      </c>
      <c r="C2951" s="6">
        <v>1185732</v>
      </c>
      <c r="D2951" s="7">
        <v>44509</v>
      </c>
      <c r="E2951" s="6" t="s">
        <v>33</v>
      </c>
      <c r="F2951" s="6" t="s">
        <v>104</v>
      </c>
      <c r="G2951" s="6" t="s">
        <v>105</v>
      </c>
      <c r="H2951" s="6" t="s">
        <v>22</v>
      </c>
      <c r="I2951" s="8">
        <v>0.64999999999999991</v>
      </c>
      <c r="J2951" s="9">
        <v>2500</v>
      </c>
      <c r="K2951" s="10">
        <f t="shared" si="22"/>
        <v>1624.9999999999998</v>
      </c>
      <c r="L2951" s="10">
        <f t="shared" si="23"/>
        <v>650</v>
      </c>
      <c r="M2951" s="11">
        <v>0.4</v>
      </c>
      <c r="O2951" s="16"/>
      <c r="P2951" s="14"/>
      <c r="Q2951" s="12"/>
      <c r="R2951" s="13"/>
    </row>
    <row r="2952" spans="1:18" ht="15.75" customHeight="1" x14ac:dyDescent="0.35">
      <c r="A2952" s="1"/>
      <c r="B2952" s="6" t="s">
        <v>14</v>
      </c>
      <c r="C2952" s="6">
        <v>1185732</v>
      </c>
      <c r="D2952" s="7">
        <v>44538</v>
      </c>
      <c r="E2952" s="6" t="s">
        <v>33</v>
      </c>
      <c r="F2952" s="6" t="s">
        <v>104</v>
      </c>
      <c r="G2952" s="6" t="s">
        <v>105</v>
      </c>
      <c r="H2952" s="6" t="s">
        <v>17</v>
      </c>
      <c r="I2952" s="8">
        <v>0.6</v>
      </c>
      <c r="J2952" s="9">
        <v>5000</v>
      </c>
      <c r="K2952" s="10">
        <f t="shared" si="22"/>
        <v>3000</v>
      </c>
      <c r="L2952" s="10">
        <f t="shared" si="23"/>
        <v>1050</v>
      </c>
      <c r="M2952" s="11">
        <v>0.35</v>
      </c>
      <c r="O2952" s="16"/>
      <c r="P2952" s="14"/>
      <c r="Q2952" s="12"/>
      <c r="R2952" s="13"/>
    </row>
    <row r="2953" spans="1:18" ht="15.75" customHeight="1" x14ac:dyDescent="0.35">
      <c r="A2953" s="1"/>
      <c r="B2953" s="6" t="s">
        <v>14</v>
      </c>
      <c r="C2953" s="6">
        <v>1185732</v>
      </c>
      <c r="D2953" s="7">
        <v>44538</v>
      </c>
      <c r="E2953" s="6" t="s">
        <v>33</v>
      </c>
      <c r="F2953" s="6" t="s">
        <v>104</v>
      </c>
      <c r="G2953" s="6" t="s">
        <v>105</v>
      </c>
      <c r="H2953" s="6" t="s">
        <v>18</v>
      </c>
      <c r="I2953" s="8">
        <v>0.5</v>
      </c>
      <c r="J2953" s="9">
        <v>3000</v>
      </c>
      <c r="K2953" s="10">
        <f t="shared" si="22"/>
        <v>1500</v>
      </c>
      <c r="L2953" s="10">
        <f t="shared" si="23"/>
        <v>450</v>
      </c>
      <c r="M2953" s="11">
        <v>0.3</v>
      </c>
      <c r="O2953" s="16"/>
      <c r="P2953" s="14"/>
      <c r="Q2953" s="12"/>
      <c r="R2953" s="13"/>
    </row>
    <row r="2954" spans="1:18" ht="15.75" customHeight="1" x14ac:dyDescent="0.35">
      <c r="A2954" s="1"/>
      <c r="B2954" s="6" t="s">
        <v>14</v>
      </c>
      <c r="C2954" s="6">
        <v>1185732</v>
      </c>
      <c r="D2954" s="7">
        <v>44538</v>
      </c>
      <c r="E2954" s="6" t="s">
        <v>33</v>
      </c>
      <c r="F2954" s="6" t="s">
        <v>104</v>
      </c>
      <c r="G2954" s="6" t="s">
        <v>105</v>
      </c>
      <c r="H2954" s="6" t="s">
        <v>19</v>
      </c>
      <c r="I2954" s="8">
        <v>0.5</v>
      </c>
      <c r="J2954" s="9">
        <v>2500</v>
      </c>
      <c r="K2954" s="10">
        <f t="shared" si="22"/>
        <v>1250</v>
      </c>
      <c r="L2954" s="10">
        <f t="shared" si="23"/>
        <v>375</v>
      </c>
      <c r="M2954" s="11">
        <v>0.3</v>
      </c>
      <c r="O2954" s="16"/>
      <c r="P2954" s="14"/>
      <c r="Q2954" s="12"/>
      <c r="R2954" s="13"/>
    </row>
    <row r="2955" spans="1:18" ht="15.75" customHeight="1" x14ac:dyDescent="0.35">
      <c r="A2955" s="1"/>
      <c r="B2955" s="6" t="s">
        <v>14</v>
      </c>
      <c r="C2955" s="6">
        <v>1185732</v>
      </c>
      <c r="D2955" s="7">
        <v>44538</v>
      </c>
      <c r="E2955" s="6" t="s">
        <v>33</v>
      </c>
      <c r="F2955" s="6" t="s">
        <v>104</v>
      </c>
      <c r="G2955" s="6" t="s">
        <v>105</v>
      </c>
      <c r="H2955" s="6" t="s">
        <v>20</v>
      </c>
      <c r="I2955" s="8">
        <v>0.5</v>
      </c>
      <c r="J2955" s="9">
        <v>2000</v>
      </c>
      <c r="K2955" s="10">
        <f t="shared" si="22"/>
        <v>1000</v>
      </c>
      <c r="L2955" s="10">
        <f t="shared" si="23"/>
        <v>300</v>
      </c>
      <c r="M2955" s="11">
        <v>0.3</v>
      </c>
      <c r="O2955" s="16"/>
      <c r="P2955" s="14"/>
      <c r="Q2955" s="12"/>
      <c r="R2955" s="13"/>
    </row>
    <row r="2956" spans="1:18" ht="15.75" customHeight="1" x14ac:dyDescent="0.35">
      <c r="A2956" s="1"/>
      <c r="B2956" s="6" t="s">
        <v>14</v>
      </c>
      <c r="C2956" s="6">
        <v>1185732</v>
      </c>
      <c r="D2956" s="7">
        <v>44538</v>
      </c>
      <c r="E2956" s="6" t="s">
        <v>33</v>
      </c>
      <c r="F2956" s="6" t="s">
        <v>104</v>
      </c>
      <c r="G2956" s="6" t="s">
        <v>105</v>
      </c>
      <c r="H2956" s="6" t="s">
        <v>21</v>
      </c>
      <c r="I2956" s="8">
        <v>0.6</v>
      </c>
      <c r="J2956" s="9">
        <v>2000</v>
      </c>
      <c r="K2956" s="10">
        <f t="shared" si="22"/>
        <v>1200</v>
      </c>
      <c r="L2956" s="10">
        <f t="shared" si="23"/>
        <v>420</v>
      </c>
      <c r="M2956" s="11">
        <v>0.35</v>
      </c>
      <c r="O2956" s="16"/>
      <c r="P2956" s="14"/>
      <c r="Q2956" s="12"/>
      <c r="R2956" s="13"/>
    </row>
    <row r="2957" spans="1:18" ht="15.75" customHeight="1" x14ac:dyDescent="0.35">
      <c r="A2957" s="1"/>
      <c r="B2957" s="6" t="s">
        <v>14</v>
      </c>
      <c r="C2957" s="6">
        <v>1185732</v>
      </c>
      <c r="D2957" s="7">
        <v>44538</v>
      </c>
      <c r="E2957" s="6" t="s">
        <v>33</v>
      </c>
      <c r="F2957" s="6" t="s">
        <v>104</v>
      </c>
      <c r="G2957" s="6" t="s">
        <v>105</v>
      </c>
      <c r="H2957" s="6" t="s">
        <v>22</v>
      </c>
      <c r="I2957" s="8">
        <v>0.64999999999999991</v>
      </c>
      <c r="J2957" s="9">
        <v>3000</v>
      </c>
      <c r="K2957" s="10">
        <f t="shared" si="22"/>
        <v>1949.9999999999998</v>
      </c>
      <c r="L2957" s="10">
        <f t="shared" si="23"/>
        <v>780</v>
      </c>
      <c r="M2957" s="11">
        <v>0.4</v>
      </c>
      <c r="O2957" s="16"/>
      <c r="P2957" s="14"/>
      <c r="Q2957" s="12"/>
      <c r="R2957" s="13"/>
    </row>
    <row r="2958" spans="1:18" ht="15.75" customHeight="1" x14ac:dyDescent="0.35">
      <c r="A2958" s="1" t="s">
        <v>39</v>
      </c>
      <c r="B2958" s="6" t="s">
        <v>14</v>
      </c>
      <c r="C2958" s="6">
        <v>1185732</v>
      </c>
      <c r="D2958" s="7">
        <v>44202</v>
      </c>
      <c r="E2958" s="6" t="s">
        <v>33</v>
      </c>
      <c r="F2958" s="6" t="s">
        <v>106</v>
      </c>
      <c r="G2958" s="6" t="s">
        <v>107</v>
      </c>
      <c r="H2958" s="6" t="s">
        <v>17</v>
      </c>
      <c r="I2958" s="8">
        <v>0.30000000000000004</v>
      </c>
      <c r="J2958" s="9">
        <v>4500</v>
      </c>
      <c r="K2958" s="10">
        <f t="shared" si="22"/>
        <v>1350.0000000000002</v>
      </c>
      <c r="L2958" s="10">
        <f t="shared" si="23"/>
        <v>405.00000000000006</v>
      </c>
      <c r="M2958" s="11">
        <v>0.3</v>
      </c>
      <c r="O2958" s="16"/>
      <c r="P2958" s="14"/>
      <c r="Q2958" s="12"/>
      <c r="R2958" s="13"/>
    </row>
    <row r="2959" spans="1:18" ht="15.75" customHeight="1" x14ac:dyDescent="0.35">
      <c r="A2959" s="1"/>
      <c r="B2959" s="6" t="s">
        <v>14</v>
      </c>
      <c r="C2959" s="6">
        <v>1185732</v>
      </c>
      <c r="D2959" s="7">
        <v>44202</v>
      </c>
      <c r="E2959" s="6" t="s">
        <v>33</v>
      </c>
      <c r="F2959" s="6" t="s">
        <v>106</v>
      </c>
      <c r="G2959" s="6" t="s">
        <v>107</v>
      </c>
      <c r="H2959" s="6" t="s">
        <v>18</v>
      </c>
      <c r="I2959" s="8">
        <v>0.30000000000000004</v>
      </c>
      <c r="J2959" s="9">
        <v>2500</v>
      </c>
      <c r="K2959" s="10">
        <f t="shared" si="22"/>
        <v>750.00000000000011</v>
      </c>
      <c r="L2959" s="10">
        <f t="shared" si="23"/>
        <v>262.5</v>
      </c>
      <c r="M2959" s="11">
        <v>0.35</v>
      </c>
      <c r="O2959" s="16"/>
      <c r="P2959" s="14"/>
      <c r="Q2959" s="12"/>
      <c r="R2959" s="13"/>
    </row>
    <row r="2960" spans="1:18" ht="15.75" customHeight="1" x14ac:dyDescent="0.35">
      <c r="A2960" s="1"/>
      <c r="B2960" s="6" t="s">
        <v>14</v>
      </c>
      <c r="C2960" s="6">
        <v>1185732</v>
      </c>
      <c r="D2960" s="7">
        <v>44202</v>
      </c>
      <c r="E2960" s="6" t="s">
        <v>33</v>
      </c>
      <c r="F2960" s="6" t="s">
        <v>106</v>
      </c>
      <c r="G2960" s="6" t="s">
        <v>107</v>
      </c>
      <c r="H2960" s="6" t="s">
        <v>19</v>
      </c>
      <c r="I2960" s="8">
        <v>0.20000000000000007</v>
      </c>
      <c r="J2960" s="9">
        <v>2500</v>
      </c>
      <c r="K2960" s="10">
        <f t="shared" si="22"/>
        <v>500.00000000000017</v>
      </c>
      <c r="L2960" s="10">
        <f t="shared" si="23"/>
        <v>150.00000000000006</v>
      </c>
      <c r="M2960" s="11">
        <v>0.3</v>
      </c>
      <c r="O2960" s="16"/>
      <c r="P2960" s="14"/>
      <c r="Q2960" s="12"/>
      <c r="R2960" s="13"/>
    </row>
    <row r="2961" spans="1:18" ht="15.75" customHeight="1" x14ac:dyDescent="0.35">
      <c r="A2961" s="1"/>
      <c r="B2961" s="6" t="s">
        <v>14</v>
      </c>
      <c r="C2961" s="6">
        <v>1185732</v>
      </c>
      <c r="D2961" s="7">
        <v>44202</v>
      </c>
      <c r="E2961" s="6" t="s">
        <v>33</v>
      </c>
      <c r="F2961" s="6" t="s">
        <v>106</v>
      </c>
      <c r="G2961" s="6" t="s">
        <v>107</v>
      </c>
      <c r="H2961" s="6" t="s">
        <v>20</v>
      </c>
      <c r="I2961" s="8">
        <v>0.25000000000000006</v>
      </c>
      <c r="J2961" s="9">
        <v>1000</v>
      </c>
      <c r="K2961" s="10">
        <f t="shared" si="22"/>
        <v>250.00000000000006</v>
      </c>
      <c r="L2961" s="10">
        <f t="shared" si="23"/>
        <v>75.000000000000014</v>
      </c>
      <c r="M2961" s="11">
        <v>0.3</v>
      </c>
      <c r="O2961" s="16"/>
      <c r="P2961" s="14"/>
      <c r="Q2961" s="12"/>
      <c r="R2961" s="13"/>
    </row>
    <row r="2962" spans="1:18" ht="15.75" customHeight="1" x14ac:dyDescent="0.35">
      <c r="A2962" s="1"/>
      <c r="B2962" s="6" t="s">
        <v>14</v>
      </c>
      <c r="C2962" s="6">
        <v>1185732</v>
      </c>
      <c r="D2962" s="7">
        <v>44202</v>
      </c>
      <c r="E2962" s="6" t="s">
        <v>33</v>
      </c>
      <c r="F2962" s="6" t="s">
        <v>106</v>
      </c>
      <c r="G2962" s="6" t="s">
        <v>107</v>
      </c>
      <c r="H2962" s="6" t="s">
        <v>21</v>
      </c>
      <c r="I2962" s="8">
        <v>0.39999999999999997</v>
      </c>
      <c r="J2962" s="9">
        <v>1500</v>
      </c>
      <c r="K2962" s="10">
        <f t="shared" si="22"/>
        <v>600</v>
      </c>
      <c r="L2962" s="10">
        <f t="shared" si="23"/>
        <v>300</v>
      </c>
      <c r="M2962" s="11">
        <v>0.5</v>
      </c>
      <c r="O2962" s="16"/>
      <c r="P2962" s="14"/>
      <c r="Q2962" s="12"/>
      <c r="R2962" s="13"/>
    </row>
    <row r="2963" spans="1:18" ht="15.75" customHeight="1" x14ac:dyDescent="0.35">
      <c r="A2963" s="1"/>
      <c r="B2963" s="6" t="s">
        <v>14</v>
      </c>
      <c r="C2963" s="6">
        <v>1185732</v>
      </c>
      <c r="D2963" s="7">
        <v>44202</v>
      </c>
      <c r="E2963" s="6" t="s">
        <v>33</v>
      </c>
      <c r="F2963" s="6" t="s">
        <v>106</v>
      </c>
      <c r="G2963" s="6" t="s">
        <v>107</v>
      </c>
      <c r="H2963" s="6" t="s">
        <v>22</v>
      </c>
      <c r="I2963" s="8">
        <v>0.30000000000000004</v>
      </c>
      <c r="J2963" s="9">
        <v>2500</v>
      </c>
      <c r="K2963" s="10">
        <f t="shared" si="22"/>
        <v>750.00000000000011</v>
      </c>
      <c r="L2963" s="10">
        <f t="shared" si="23"/>
        <v>300.00000000000006</v>
      </c>
      <c r="M2963" s="11">
        <v>0.4</v>
      </c>
      <c r="O2963" s="16"/>
      <c r="P2963" s="14"/>
      <c r="Q2963" s="12"/>
      <c r="R2963" s="13"/>
    </row>
    <row r="2964" spans="1:18" ht="15.75" customHeight="1" x14ac:dyDescent="0.35">
      <c r="A2964" s="1"/>
      <c r="B2964" s="6" t="s">
        <v>14</v>
      </c>
      <c r="C2964" s="6">
        <v>1185732</v>
      </c>
      <c r="D2964" s="7">
        <v>44233</v>
      </c>
      <c r="E2964" s="6" t="s">
        <v>33</v>
      </c>
      <c r="F2964" s="6" t="s">
        <v>106</v>
      </c>
      <c r="G2964" s="6" t="s">
        <v>107</v>
      </c>
      <c r="H2964" s="6" t="s">
        <v>17</v>
      </c>
      <c r="I2964" s="8">
        <v>0.30000000000000004</v>
      </c>
      <c r="J2964" s="9">
        <v>5000</v>
      </c>
      <c r="K2964" s="10">
        <f t="shared" si="22"/>
        <v>1500.0000000000002</v>
      </c>
      <c r="L2964" s="10">
        <f t="shared" si="23"/>
        <v>450.00000000000006</v>
      </c>
      <c r="M2964" s="11">
        <v>0.3</v>
      </c>
      <c r="O2964" s="16"/>
      <c r="P2964" s="14"/>
      <c r="Q2964" s="12"/>
      <c r="R2964" s="13"/>
    </row>
    <row r="2965" spans="1:18" ht="15.75" customHeight="1" x14ac:dyDescent="0.35">
      <c r="A2965" s="1"/>
      <c r="B2965" s="6" t="s">
        <v>14</v>
      </c>
      <c r="C2965" s="6">
        <v>1185732</v>
      </c>
      <c r="D2965" s="7">
        <v>44233</v>
      </c>
      <c r="E2965" s="6" t="s">
        <v>33</v>
      </c>
      <c r="F2965" s="6" t="s">
        <v>106</v>
      </c>
      <c r="G2965" s="6" t="s">
        <v>107</v>
      </c>
      <c r="H2965" s="6" t="s">
        <v>18</v>
      </c>
      <c r="I2965" s="8">
        <v>0.30000000000000004</v>
      </c>
      <c r="J2965" s="9">
        <v>1500</v>
      </c>
      <c r="K2965" s="10">
        <f t="shared" si="22"/>
        <v>450.00000000000006</v>
      </c>
      <c r="L2965" s="10">
        <f t="shared" si="23"/>
        <v>157.5</v>
      </c>
      <c r="M2965" s="11">
        <v>0.35</v>
      </c>
      <c r="O2965" s="16"/>
      <c r="P2965" s="14"/>
      <c r="Q2965" s="12"/>
      <c r="R2965" s="13"/>
    </row>
    <row r="2966" spans="1:18" ht="15.75" customHeight="1" x14ac:dyDescent="0.35">
      <c r="A2966" s="1"/>
      <c r="B2966" s="6" t="s">
        <v>14</v>
      </c>
      <c r="C2966" s="6">
        <v>1185732</v>
      </c>
      <c r="D2966" s="7">
        <v>44233</v>
      </c>
      <c r="E2966" s="6" t="s">
        <v>33</v>
      </c>
      <c r="F2966" s="6" t="s">
        <v>106</v>
      </c>
      <c r="G2966" s="6" t="s">
        <v>107</v>
      </c>
      <c r="H2966" s="6" t="s">
        <v>19</v>
      </c>
      <c r="I2966" s="8">
        <v>0.20000000000000007</v>
      </c>
      <c r="J2966" s="9">
        <v>2000</v>
      </c>
      <c r="K2966" s="10">
        <f t="shared" si="22"/>
        <v>400.00000000000011</v>
      </c>
      <c r="L2966" s="10">
        <f t="shared" si="23"/>
        <v>120.00000000000003</v>
      </c>
      <c r="M2966" s="11">
        <v>0.3</v>
      </c>
      <c r="O2966" s="16"/>
      <c r="P2966" s="14"/>
      <c r="Q2966" s="12"/>
      <c r="R2966" s="13"/>
    </row>
    <row r="2967" spans="1:18" ht="15.75" customHeight="1" x14ac:dyDescent="0.35">
      <c r="A2967" s="1"/>
      <c r="B2967" s="6" t="s">
        <v>14</v>
      </c>
      <c r="C2967" s="6">
        <v>1185732</v>
      </c>
      <c r="D2967" s="7">
        <v>44233</v>
      </c>
      <c r="E2967" s="6" t="s">
        <v>33</v>
      </c>
      <c r="F2967" s="6" t="s">
        <v>106</v>
      </c>
      <c r="G2967" s="6" t="s">
        <v>107</v>
      </c>
      <c r="H2967" s="6" t="s">
        <v>20</v>
      </c>
      <c r="I2967" s="8">
        <v>0.25000000000000006</v>
      </c>
      <c r="J2967" s="9">
        <v>750</v>
      </c>
      <c r="K2967" s="10">
        <f t="shared" si="22"/>
        <v>187.50000000000003</v>
      </c>
      <c r="L2967" s="10">
        <f t="shared" si="23"/>
        <v>56.250000000000007</v>
      </c>
      <c r="M2967" s="11">
        <v>0.3</v>
      </c>
      <c r="O2967" s="16"/>
      <c r="P2967" s="14"/>
      <c r="Q2967" s="12"/>
      <c r="R2967" s="13"/>
    </row>
    <row r="2968" spans="1:18" ht="15.75" customHeight="1" x14ac:dyDescent="0.35">
      <c r="A2968" s="1"/>
      <c r="B2968" s="6" t="s">
        <v>14</v>
      </c>
      <c r="C2968" s="6">
        <v>1185732</v>
      </c>
      <c r="D2968" s="7">
        <v>44233</v>
      </c>
      <c r="E2968" s="6" t="s">
        <v>33</v>
      </c>
      <c r="F2968" s="6" t="s">
        <v>106</v>
      </c>
      <c r="G2968" s="6" t="s">
        <v>107</v>
      </c>
      <c r="H2968" s="6" t="s">
        <v>21</v>
      </c>
      <c r="I2968" s="8">
        <v>0.39999999999999997</v>
      </c>
      <c r="J2968" s="9">
        <v>1500</v>
      </c>
      <c r="K2968" s="10">
        <f t="shared" si="22"/>
        <v>600</v>
      </c>
      <c r="L2968" s="10">
        <f t="shared" si="23"/>
        <v>300</v>
      </c>
      <c r="M2968" s="11">
        <v>0.5</v>
      </c>
      <c r="O2968" s="16"/>
      <c r="P2968" s="14"/>
      <c r="Q2968" s="12"/>
      <c r="R2968" s="13"/>
    </row>
    <row r="2969" spans="1:18" ht="15.75" customHeight="1" x14ac:dyDescent="0.35">
      <c r="A2969" s="1"/>
      <c r="B2969" s="6" t="s">
        <v>14</v>
      </c>
      <c r="C2969" s="6">
        <v>1185732</v>
      </c>
      <c r="D2969" s="7">
        <v>44233</v>
      </c>
      <c r="E2969" s="6" t="s">
        <v>33</v>
      </c>
      <c r="F2969" s="6" t="s">
        <v>106</v>
      </c>
      <c r="G2969" s="6" t="s">
        <v>107</v>
      </c>
      <c r="H2969" s="6" t="s">
        <v>22</v>
      </c>
      <c r="I2969" s="8">
        <v>0.14999999999999997</v>
      </c>
      <c r="J2969" s="9">
        <v>2500</v>
      </c>
      <c r="K2969" s="10">
        <f t="shared" si="22"/>
        <v>374.99999999999994</v>
      </c>
      <c r="L2969" s="10">
        <f t="shared" si="23"/>
        <v>149.99999999999997</v>
      </c>
      <c r="M2969" s="11">
        <v>0.4</v>
      </c>
      <c r="O2969" s="16"/>
      <c r="P2969" s="14"/>
      <c r="Q2969" s="12"/>
      <c r="R2969" s="13"/>
    </row>
    <row r="2970" spans="1:18" ht="15.75" customHeight="1" x14ac:dyDescent="0.35">
      <c r="A2970" s="1"/>
      <c r="B2970" s="6" t="s">
        <v>14</v>
      </c>
      <c r="C2970" s="6">
        <v>1185732</v>
      </c>
      <c r="D2970" s="7">
        <v>44260</v>
      </c>
      <c r="E2970" s="6" t="s">
        <v>33</v>
      </c>
      <c r="F2970" s="6" t="s">
        <v>106</v>
      </c>
      <c r="G2970" s="6" t="s">
        <v>107</v>
      </c>
      <c r="H2970" s="6" t="s">
        <v>17</v>
      </c>
      <c r="I2970" s="8">
        <v>0.20000000000000004</v>
      </c>
      <c r="J2970" s="9">
        <v>4700</v>
      </c>
      <c r="K2970" s="10">
        <f t="shared" si="22"/>
        <v>940.00000000000023</v>
      </c>
      <c r="L2970" s="10">
        <f t="shared" si="23"/>
        <v>282.00000000000006</v>
      </c>
      <c r="M2970" s="11">
        <v>0.3</v>
      </c>
      <c r="O2970" s="16"/>
      <c r="P2970" s="14"/>
      <c r="Q2970" s="12"/>
      <c r="R2970" s="13"/>
    </row>
    <row r="2971" spans="1:18" ht="15.75" customHeight="1" x14ac:dyDescent="0.35">
      <c r="A2971" s="1"/>
      <c r="B2971" s="6" t="s">
        <v>14</v>
      </c>
      <c r="C2971" s="6">
        <v>1185732</v>
      </c>
      <c r="D2971" s="7">
        <v>44260</v>
      </c>
      <c r="E2971" s="6" t="s">
        <v>33</v>
      </c>
      <c r="F2971" s="6" t="s">
        <v>106</v>
      </c>
      <c r="G2971" s="6" t="s">
        <v>107</v>
      </c>
      <c r="H2971" s="6" t="s">
        <v>18</v>
      </c>
      <c r="I2971" s="8">
        <v>0.20000000000000004</v>
      </c>
      <c r="J2971" s="9">
        <v>1750</v>
      </c>
      <c r="K2971" s="10">
        <f t="shared" si="22"/>
        <v>350.00000000000006</v>
      </c>
      <c r="L2971" s="10">
        <f t="shared" si="23"/>
        <v>122.50000000000001</v>
      </c>
      <c r="M2971" s="11">
        <v>0.35</v>
      </c>
      <c r="O2971" s="16"/>
      <c r="P2971" s="14"/>
      <c r="Q2971" s="12"/>
      <c r="R2971" s="13"/>
    </row>
    <row r="2972" spans="1:18" ht="15.75" customHeight="1" x14ac:dyDescent="0.35">
      <c r="A2972" s="1"/>
      <c r="B2972" s="6" t="s">
        <v>14</v>
      </c>
      <c r="C2972" s="6">
        <v>1185732</v>
      </c>
      <c r="D2972" s="7">
        <v>44260</v>
      </c>
      <c r="E2972" s="6" t="s">
        <v>33</v>
      </c>
      <c r="F2972" s="6" t="s">
        <v>106</v>
      </c>
      <c r="G2972" s="6" t="s">
        <v>107</v>
      </c>
      <c r="H2972" s="6" t="s">
        <v>19</v>
      </c>
      <c r="I2972" s="8">
        <v>0.10000000000000003</v>
      </c>
      <c r="J2972" s="9">
        <v>2250</v>
      </c>
      <c r="K2972" s="10">
        <f t="shared" si="22"/>
        <v>225.00000000000009</v>
      </c>
      <c r="L2972" s="10">
        <f t="shared" si="23"/>
        <v>67.500000000000028</v>
      </c>
      <c r="M2972" s="11">
        <v>0.3</v>
      </c>
      <c r="O2972" s="16"/>
      <c r="P2972" s="14"/>
      <c r="Q2972" s="12"/>
      <c r="R2972" s="13"/>
    </row>
    <row r="2973" spans="1:18" ht="15.75" customHeight="1" x14ac:dyDescent="0.35">
      <c r="A2973" s="1"/>
      <c r="B2973" s="6" t="s">
        <v>14</v>
      </c>
      <c r="C2973" s="6">
        <v>1185732</v>
      </c>
      <c r="D2973" s="7">
        <v>44260</v>
      </c>
      <c r="E2973" s="6" t="s">
        <v>33</v>
      </c>
      <c r="F2973" s="6" t="s">
        <v>106</v>
      </c>
      <c r="G2973" s="6" t="s">
        <v>107</v>
      </c>
      <c r="H2973" s="6" t="s">
        <v>20</v>
      </c>
      <c r="I2973" s="8">
        <v>0.14999999999999997</v>
      </c>
      <c r="J2973" s="9">
        <v>1000</v>
      </c>
      <c r="K2973" s="10">
        <f t="shared" si="22"/>
        <v>149.99999999999997</v>
      </c>
      <c r="L2973" s="10">
        <f t="shared" si="23"/>
        <v>44.999999999999993</v>
      </c>
      <c r="M2973" s="11">
        <v>0.3</v>
      </c>
      <c r="O2973" s="16"/>
      <c r="P2973" s="14"/>
      <c r="Q2973" s="12"/>
      <c r="R2973" s="13"/>
    </row>
    <row r="2974" spans="1:18" ht="15.75" customHeight="1" x14ac:dyDescent="0.35">
      <c r="A2974" s="1"/>
      <c r="B2974" s="6" t="s">
        <v>14</v>
      </c>
      <c r="C2974" s="6">
        <v>1185732</v>
      </c>
      <c r="D2974" s="7">
        <v>44260</v>
      </c>
      <c r="E2974" s="6" t="s">
        <v>33</v>
      </c>
      <c r="F2974" s="6" t="s">
        <v>106</v>
      </c>
      <c r="G2974" s="6" t="s">
        <v>107</v>
      </c>
      <c r="H2974" s="6" t="s">
        <v>21</v>
      </c>
      <c r="I2974" s="8">
        <v>0.30000000000000004</v>
      </c>
      <c r="J2974" s="9">
        <v>1500</v>
      </c>
      <c r="K2974" s="10">
        <f t="shared" si="22"/>
        <v>450.00000000000006</v>
      </c>
      <c r="L2974" s="10">
        <f t="shared" si="23"/>
        <v>225.00000000000003</v>
      </c>
      <c r="M2974" s="11">
        <v>0.5</v>
      </c>
      <c r="O2974" s="16"/>
      <c r="P2974" s="14"/>
      <c r="Q2974" s="12"/>
      <c r="R2974" s="13"/>
    </row>
    <row r="2975" spans="1:18" ht="15.75" customHeight="1" x14ac:dyDescent="0.35">
      <c r="A2975" s="1"/>
      <c r="B2975" s="6" t="s">
        <v>14</v>
      </c>
      <c r="C2975" s="6">
        <v>1185732</v>
      </c>
      <c r="D2975" s="7">
        <v>44260</v>
      </c>
      <c r="E2975" s="6" t="s">
        <v>33</v>
      </c>
      <c r="F2975" s="6" t="s">
        <v>106</v>
      </c>
      <c r="G2975" s="6" t="s">
        <v>107</v>
      </c>
      <c r="H2975" s="6" t="s">
        <v>22</v>
      </c>
      <c r="I2975" s="8">
        <v>0.20000000000000004</v>
      </c>
      <c r="J2975" s="9">
        <v>2500</v>
      </c>
      <c r="K2975" s="10">
        <f t="shared" si="22"/>
        <v>500.00000000000011</v>
      </c>
      <c r="L2975" s="10">
        <f t="shared" si="23"/>
        <v>200.00000000000006</v>
      </c>
      <c r="M2975" s="11">
        <v>0.4</v>
      </c>
      <c r="O2975" s="16"/>
      <c r="P2975" s="14"/>
      <c r="Q2975" s="12"/>
      <c r="R2975" s="13"/>
    </row>
    <row r="2976" spans="1:18" ht="15.75" customHeight="1" x14ac:dyDescent="0.35">
      <c r="A2976" s="1"/>
      <c r="B2976" s="6" t="s">
        <v>14</v>
      </c>
      <c r="C2976" s="6">
        <v>1185732</v>
      </c>
      <c r="D2976" s="7">
        <v>44292</v>
      </c>
      <c r="E2976" s="6" t="s">
        <v>33</v>
      </c>
      <c r="F2976" s="6" t="s">
        <v>106</v>
      </c>
      <c r="G2976" s="6" t="s">
        <v>107</v>
      </c>
      <c r="H2976" s="6" t="s">
        <v>17</v>
      </c>
      <c r="I2976" s="8">
        <v>0.20000000000000004</v>
      </c>
      <c r="J2976" s="9">
        <v>4750</v>
      </c>
      <c r="K2976" s="10">
        <f t="shared" si="22"/>
        <v>950.00000000000023</v>
      </c>
      <c r="L2976" s="10">
        <f t="shared" si="23"/>
        <v>285.00000000000006</v>
      </c>
      <c r="M2976" s="11">
        <v>0.3</v>
      </c>
      <c r="O2976" s="16"/>
      <c r="P2976" s="14"/>
      <c r="Q2976" s="12"/>
      <c r="R2976" s="13"/>
    </row>
    <row r="2977" spans="1:18" ht="15.75" customHeight="1" x14ac:dyDescent="0.35">
      <c r="A2977" s="1"/>
      <c r="B2977" s="6" t="s">
        <v>14</v>
      </c>
      <c r="C2977" s="6">
        <v>1185732</v>
      </c>
      <c r="D2977" s="7">
        <v>44292</v>
      </c>
      <c r="E2977" s="6" t="s">
        <v>33</v>
      </c>
      <c r="F2977" s="6" t="s">
        <v>106</v>
      </c>
      <c r="G2977" s="6" t="s">
        <v>107</v>
      </c>
      <c r="H2977" s="6" t="s">
        <v>18</v>
      </c>
      <c r="I2977" s="8">
        <v>0.20000000000000004</v>
      </c>
      <c r="J2977" s="9">
        <v>1750</v>
      </c>
      <c r="K2977" s="10">
        <f t="shared" si="22"/>
        <v>350.00000000000006</v>
      </c>
      <c r="L2977" s="10">
        <f t="shared" si="23"/>
        <v>122.50000000000001</v>
      </c>
      <c r="M2977" s="11">
        <v>0.35</v>
      </c>
      <c r="O2977" s="16"/>
      <c r="P2977" s="14"/>
      <c r="Q2977" s="12"/>
      <c r="R2977" s="13"/>
    </row>
    <row r="2978" spans="1:18" ht="15.75" customHeight="1" x14ac:dyDescent="0.35">
      <c r="A2978" s="1"/>
      <c r="B2978" s="6" t="s">
        <v>14</v>
      </c>
      <c r="C2978" s="6">
        <v>1185732</v>
      </c>
      <c r="D2978" s="7">
        <v>44292</v>
      </c>
      <c r="E2978" s="6" t="s">
        <v>33</v>
      </c>
      <c r="F2978" s="6" t="s">
        <v>106</v>
      </c>
      <c r="G2978" s="6" t="s">
        <v>107</v>
      </c>
      <c r="H2978" s="6" t="s">
        <v>19</v>
      </c>
      <c r="I2978" s="8">
        <v>0.10000000000000003</v>
      </c>
      <c r="J2978" s="9">
        <v>1750</v>
      </c>
      <c r="K2978" s="10">
        <f t="shared" si="22"/>
        <v>175.00000000000006</v>
      </c>
      <c r="L2978" s="10">
        <f t="shared" si="23"/>
        <v>52.500000000000014</v>
      </c>
      <c r="M2978" s="11">
        <v>0.3</v>
      </c>
      <c r="O2978" s="16"/>
      <c r="P2978" s="14"/>
      <c r="Q2978" s="12"/>
      <c r="R2978" s="13"/>
    </row>
    <row r="2979" spans="1:18" ht="15.75" customHeight="1" x14ac:dyDescent="0.35">
      <c r="A2979" s="1"/>
      <c r="B2979" s="6" t="s">
        <v>14</v>
      </c>
      <c r="C2979" s="6">
        <v>1185732</v>
      </c>
      <c r="D2979" s="7">
        <v>44292</v>
      </c>
      <c r="E2979" s="6" t="s">
        <v>33</v>
      </c>
      <c r="F2979" s="6" t="s">
        <v>106</v>
      </c>
      <c r="G2979" s="6" t="s">
        <v>107</v>
      </c>
      <c r="H2979" s="6" t="s">
        <v>20</v>
      </c>
      <c r="I2979" s="8">
        <v>0.14999999999999997</v>
      </c>
      <c r="J2979" s="9">
        <v>1000</v>
      </c>
      <c r="K2979" s="10">
        <f t="shared" si="22"/>
        <v>149.99999999999997</v>
      </c>
      <c r="L2979" s="10">
        <f t="shared" si="23"/>
        <v>44.999999999999993</v>
      </c>
      <c r="M2979" s="11">
        <v>0.3</v>
      </c>
      <c r="O2979" s="16"/>
      <c r="P2979" s="14"/>
      <c r="Q2979" s="12"/>
      <c r="R2979" s="13"/>
    </row>
    <row r="2980" spans="1:18" ht="15.75" customHeight="1" x14ac:dyDescent="0.35">
      <c r="A2980" s="1"/>
      <c r="B2980" s="6" t="s">
        <v>14</v>
      </c>
      <c r="C2980" s="6">
        <v>1185732</v>
      </c>
      <c r="D2980" s="7">
        <v>44292</v>
      </c>
      <c r="E2980" s="6" t="s">
        <v>33</v>
      </c>
      <c r="F2980" s="6" t="s">
        <v>106</v>
      </c>
      <c r="G2980" s="6" t="s">
        <v>107</v>
      </c>
      <c r="H2980" s="6" t="s">
        <v>21</v>
      </c>
      <c r="I2980" s="8">
        <v>0.6</v>
      </c>
      <c r="J2980" s="9">
        <v>1250</v>
      </c>
      <c r="K2980" s="10">
        <f t="shared" si="22"/>
        <v>750</v>
      </c>
      <c r="L2980" s="10">
        <f t="shared" si="23"/>
        <v>375</v>
      </c>
      <c r="M2980" s="11">
        <v>0.5</v>
      </c>
      <c r="O2980" s="16"/>
      <c r="P2980" s="14"/>
      <c r="Q2980" s="12"/>
      <c r="R2980" s="13"/>
    </row>
    <row r="2981" spans="1:18" ht="15.75" customHeight="1" x14ac:dyDescent="0.35">
      <c r="A2981" s="1"/>
      <c r="B2981" s="6" t="s">
        <v>14</v>
      </c>
      <c r="C2981" s="6">
        <v>1185732</v>
      </c>
      <c r="D2981" s="7">
        <v>44292</v>
      </c>
      <c r="E2981" s="6" t="s">
        <v>33</v>
      </c>
      <c r="F2981" s="6" t="s">
        <v>106</v>
      </c>
      <c r="G2981" s="6" t="s">
        <v>107</v>
      </c>
      <c r="H2981" s="6" t="s">
        <v>22</v>
      </c>
      <c r="I2981" s="8">
        <v>0.5</v>
      </c>
      <c r="J2981" s="9">
        <v>2500</v>
      </c>
      <c r="K2981" s="10">
        <f t="shared" si="22"/>
        <v>1250</v>
      </c>
      <c r="L2981" s="10">
        <f t="shared" si="23"/>
        <v>500</v>
      </c>
      <c r="M2981" s="11">
        <v>0.4</v>
      </c>
      <c r="O2981" s="16"/>
      <c r="P2981" s="14"/>
      <c r="Q2981" s="12"/>
      <c r="R2981" s="13"/>
    </row>
    <row r="2982" spans="1:18" ht="15.75" customHeight="1" x14ac:dyDescent="0.35">
      <c r="A2982" s="1"/>
      <c r="B2982" s="6" t="s">
        <v>14</v>
      </c>
      <c r="C2982" s="6">
        <v>1185732</v>
      </c>
      <c r="D2982" s="7">
        <v>44323</v>
      </c>
      <c r="E2982" s="6" t="s">
        <v>33</v>
      </c>
      <c r="F2982" s="6" t="s">
        <v>106</v>
      </c>
      <c r="G2982" s="6" t="s">
        <v>107</v>
      </c>
      <c r="H2982" s="6" t="s">
        <v>17</v>
      </c>
      <c r="I2982" s="8">
        <v>0.6</v>
      </c>
      <c r="J2982" s="9">
        <v>5200</v>
      </c>
      <c r="K2982" s="10">
        <f t="shared" si="22"/>
        <v>3120</v>
      </c>
      <c r="L2982" s="10">
        <f t="shared" si="23"/>
        <v>936</v>
      </c>
      <c r="M2982" s="11">
        <v>0.3</v>
      </c>
      <c r="O2982" s="16"/>
      <c r="P2982" s="14"/>
      <c r="Q2982" s="12"/>
      <c r="R2982" s="13"/>
    </row>
    <row r="2983" spans="1:18" ht="15.75" customHeight="1" x14ac:dyDescent="0.35">
      <c r="A2983" s="1"/>
      <c r="B2983" s="6" t="s">
        <v>14</v>
      </c>
      <c r="C2983" s="6">
        <v>1185732</v>
      </c>
      <c r="D2983" s="7">
        <v>44323</v>
      </c>
      <c r="E2983" s="6" t="s">
        <v>33</v>
      </c>
      <c r="F2983" s="6" t="s">
        <v>106</v>
      </c>
      <c r="G2983" s="6" t="s">
        <v>107</v>
      </c>
      <c r="H2983" s="6" t="s">
        <v>18</v>
      </c>
      <c r="I2983" s="8">
        <v>0.4</v>
      </c>
      <c r="J2983" s="9">
        <v>2250</v>
      </c>
      <c r="K2983" s="10">
        <f t="shared" si="22"/>
        <v>900</v>
      </c>
      <c r="L2983" s="10">
        <f t="shared" si="23"/>
        <v>315</v>
      </c>
      <c r="M2983" s="11">
        <v>0.35</v>
      </c>
      <c r="O2983" s="16"/>
      <c r="P2983" s="14"/>
      <c r="Q2983" s="12"/>
      <c r="R2983" s="13"/>
    </row>
    <row r="2984" spans="1:18" ht="15.75" customHeight="1" x14ac:dyDescent="0.35">
      <c r="A2984" s="1"/>
      <c r="B2984" s="6" t="s">
        <v>14</v>
      </c>
      <c r="C2984" s="6">
        <v>1185732</v>
      </c>
      <c r="D2984" s="7">
        <v>44323</v>
      </c>
      <c r="E2984" s="6" t="s">
        <v>33</v>
      </c>
      <c r="F2984" s="6" t="s">
        <v>106</v>
      </c>
      <c r="G2984" s="6" t="s">
        <v>107</v>
      </c>
      <c r="H2984" s="6" t="s">
        <v>19</v>
      </c>
      <c r="I2984" s="8">
        <v>0.35000000000000003</v>
      </c>
      <c r="J2984" s="9">
        <v>2000</v>
      </c>
      <c r="K2984" s="10">
        <f t="shared" si="22"/>
        <v>700.00000000000011</v>
      </c>
      <c r="L2984" s="10">
        <f t="shared" si="23"/>
        <v>210.00000000000003</v>
      </c>
      <c r="M2984" s="11">
        <v>0.3</v>
      </c>
      <c r="O2984" s="16"/>
      <c r="P2984" s="14"/>
      <c r="Q2984" s="12"/>
      <c r="R2984" s="13"/>
    </row>
    <row r="2985" spans="1:18" ht="15.75" customHeight="1" x14ac:dyDescent="0.35">
      <c r="A2985" s="1"/>
      <c r="B2985" s="6" t="s">
        <v>14</v>
      </c>
      <c r="C2985" s="6">
        <v>1185732</v>
      </c>
      <c r="D2985" s="7">
        <v>44323</v>
      </c>
      <c r="E2985" s="6" t="s">
        <v>33</v>
      </c>
      <c r="F2985" s="6" t="s">
        <v>106</v>
      </c>
      <c r="G2985" s="6" t="s">
        <v>107</v>
      </c>
      <c r="H2985" s="6" t="s">
        <v>20</v>
      </c>
      <c r="I2985" s="8">
        <v>0.35000000000000003</v>
      </c>
      <c r="J2985" s="9">
        <v>1250</v>
      </c>
      <c r="K2985" s="10">
        <f t="shared" si="22"/>
        <v>437.50000000000006</v>
      </c>
      <c r="L2985" s="10">
        <f t="shared" si="23"/>
        <v>131.25</v>
      </c>
      <c r="M2985" s="11">
        <v>0.3</v>
      </c>
      <c r="O2985" s="16"/>
      <c r="P2985" s="14"/>
      <c r="Q2985" s="12"/>
      <c r="R2985" s="13"/>
    </row>
    <row r="2986" spans="1:18" ht="15.75" customHeight="1" x14ac:dyDescent="0.35">
      <c r="A2986" s="1"/>
      <c r="B2986" s="6" t="s">
        <v>14</v>
      </c>
      <c r="C2986" s="6">
        <v>1185732</v>
      </c>
      <c r="D2986" s="7">
        <v>44323</v>
      </c>
      <c r="E2986" s="6" t="s">
        <v>33</v>
      </c>
      <c r="F2986" s="6" t="s">
        <v>106</v>
      </c>
      <c r="G2986" s="6" t="s">
        <v>107</v>
      </c>
      <c r="H2986" s="6" t="s">
        <v>21</v>
      </c>
      <c r="I2986" s="8">
        <v>0.44999999999999996</v>
      </c>
      <c r="J2986" s="9">
        <v>1500</v>
      </c>
      <c r="K2986" s="10">
        <f t="shared" si="22"/>
        <v>674.99999999999989</v>
      </c>
      <c r="L2986" s="10">
        <f t="shared" si="23"/>
        <v>337.49999999999994</v>
      </c>
      <c r="M2986" s="11">
        <v>0.5</v>
      </c>
      <c r="O2986" s="16"/>
      <c r="P2986" s="14"/>
      <c r="Q2986" s="12"/>
      <c r="R2986" s="13"/>
    </row>
    <row r="2987" spans="1:18" ht="15.75" customHeight="1" x14ac:dyDescent="0.35">
      <c r="A2987" s="1"/>
      <c r="B2987" s="6" t="s">
        <v>14</v>
      </c>
      <c r="C2987" s="6">
        <v>1185732</v>
      </c>
      <c r="D2987" s="7">
        <v>44323</v>
      </c>
      <c r="E2987" s="6" t="s">
        <v>33</v>
      </c>
      <c r="F2987" s="6" t="s">
        <v>106</v>
      </c>
      <c r="G2987" s="6" t="s">
        <v>107</v>
      </c>
      <c r="H2987" s="6" t="s">
        <v>22</v>
      </c>
      <c r="I2987" s="8">
        <v>0.49999999999999994</v>
      </c>
      <c r="J2987" s="9">
        <v>2750</v>
      </c>
      <c r="K2987" s="10">
        <f t="shared" si="22"/>
        <v>1374.9999999999998</v>
      </c>
      <c r="L2987" s="10">
        <f t="shared" si="23"/>
        <v>549.99999999999989</v>
      </c>
      <c r="M2987" s="11">
        <v>0.4</v>
      </c>
      <c r="O2987" s="16"/>
      <c r="P2987" s="14"/>
      <c r="Q2987" s="12"/>
      <c r="R2987" s="13"/>
    </row>
    <row r="2988" spans="1:18" ht="15.75" customHeight="1" x14ac:dyDescent="0.35">
      <c r="A2988" s="1"/>
      <c r="B2988" s="6" t="s">
        <v>14</v>
      </c>
      <c r="C2988" s="6">
        <v>1185732</v>
      </c>
      <c r="D2988" s="7">
        <v>44353</v>
      </c>
      <c r="E2988" s="6" t="s">
        <v>33</v>
      </c>
      <c r="F2988" s="6" t="s">
        <v>106</v>
      </c>
      <c r="G2988" s="6" t="s">
        <v>107</v>
      </c>
      <c r="H2988" s="6" t="s">
        <v>17</v>
      </c>
      <c r="I2988" s="8">
        <v>0.35000000000000003</v>
      </c>
      <c r="J2988" s="9">
        <v>5250</v>
      </c>
      <c r="K2988" s="10">
        <f t="shared" si="22"/>
        <v>1837.5000000000002</v>
      </c>
      <c r="L2988" s="10">
        <f t="shared" si="23"/>
        <v>551.25</v>
      </c>
      <c r="M2988" s="11">
        <v>0.3</v>
      </c>
      <c r="O2988" s="16"/>
      <c r="P2988" s="14"/>
      <c r="Q2988" s="12"/>
      <c r="R2988" s="13"/>
    </row>
    <row r="2989" spans="1:18" ht="15.75" customHeight="1" x14ac:dyDescent="0.35">
      <c r="A2989" s="1"/>
      <c r="B2989" s="6" t="s">
        <v>14</v>
      </c>
      <c r="C2989" s="6">
        <v>1185732</v>
      </c>
      <c r="D2989" s="7">
        <v>44353</v>
      </c>
      <c r="E2989" s="6" t="s">
        <v>33</v>
      </c>
      <c r="F2989" s="6" t="s">
        <v>106</v>
      </c>
      <c r="G2989" s="6" t="s">
        <v>107</v>
      </c>
      <c r="H2989" s="6" t="s">
        <v>18</v>
      </c>
      <c r="I2989" s="8">
        <v>0.3000000000000001</v>
      </c>
      <c r="J2989" s="9">
        <v>2750</v>
      </c>
      <c r="K2989" s="10">
        <f t="shared" si="22"/>
        <v>825.00000000000023</v>
      </c>
      <c r="L2989" s="10">
        <f t="shared" si="23"/>
        <v>288.75000000000006</v>
      </c>
      <c r="M2989" s="11">
        <v>0.35</v>
      </c>
      <c r="O2989" s="16"/>
      <c r="P2989" s="14"/>
      <c r="Q2989" s="12"/>
      <c r="R2989" s="13"/>
    </row>
    <row r="2990" spans="1:18" ht="15.75" customHeight="1" x14ac:dyDescent="0.35">
      <c r="A2990" s="1"/>
      <c r="B2990" s="6" t="s">
        <v>14</v>
      </c>
      <c r="C2990" s="6">
        <v>1185732</v>
      </c>
      <c r="D2990" s="7">
        <v>44353</v>
      </c>
      <c r="E2990" s="6" t="s">
        <v>33</v>
      </c>
      <c r="F2990" s="6" t="s">
        <v>106</v>
      </c>
      <c r="G2990" s="6" t="s">
        <v>107</v>
      </c>
      <c r="H2990" s="6" t="s">
        <v>19</v>
      </c>
      <c r="I2990" s="8">
        <v>0.25000000000000006</v>
      </c>
      <c r="J2990" s="9">
        <v>2000</v>
      </c>
      <c r="K2990" s="10">
        <f t="shared" si="22"/>
        <v>500.00000000000011</v>
      </c>
      <c r="L2990" s="10">
        <f t="shared" si="23"/>
        <v>150.00000000000003</v>
      </c>
      <c r="M2990" s="11">
        <v>0.3</v>
      </c>
      <c r="O2990" s="16"/>
      <c r="P2990" s="14"/>
      <c r="Q2990" s="12"/>
      <c r="R2990" s="13"/>
    </row>
    <row r="2991" spans="1:18" ht="15.75" customHeight="1" x14ac:dyDescent="0.35">
      <c r="A2991" s="1"/>
      <c r="B2991" s="6" t="s">
        <v>14</v>
      </c>
      <c r="C2991" s="6">
        <v>1185732</v>
      </c>
      <c r="D2991" s="7">
        <v>44353</v>
      </c>
      <c r="E2991" s="6" t="s">
        <v>33</v>
      </c>
      <c r="F2991" s="6" t="s">
        <v>106</v>
      </c>
      <c r="G2991" s="6" t="s">
        <v>107</v>
      </c>
      <c r="H2991" s="6" t="s">
        <v>20</v>
      </c>
      <c r="I2991" s="8">
        <v>0.25000000000000006</v>
      </c>
      <c r="J2991" s="9">
        <v>1750</v>
      </c>
      <c r="K2991" s="10">
        <f t="shared" si="22"/>
        <v>437.50000000000011</v>
      </c>
      <c r="L2991" s="10">
        <f t="shared" si="23"/>
        <v>131.25000000000003</v>
      </c>
      <c r="M2991" s="11">
        <v>0.3</v>
      </c>
      <c r="O2991" s="16"/>
      <c r="P2991" s="14"/>
      <c r="Q2991" s="12"/>
      <c r="R2991" s="13"/>
    </row>
    <row r="2992" spans="1:18" ht="15.75" customHeight="1" x14ac:dyDescent="0.35">
      <c r="A2992" s="1"/>
      <c r="B2992" s="6" t="s">
        <v>14</v>
      </c>
      <c r="C2992" s="6">
        <v>1185732</v>
      </c>
      <c r="D2992" s="7">
        <v>44353</v>
      </c>
      <c r="E2992" s="6" t="s">
        <v>33</v>
      </c>
      <c r="F2992" s="6" t="s">
        <v>106</v>
      </c>
      <c r="G2992" s="6" t="s">
        <v>107</v>
      </c>
      <c r="H2992" s="6" t="s">
        <v>21</v>
      </c>
      <c r="I2992" s="8">
        <v>0.35000000000000003</v>
      </c>
      <c r="J2992" s="9">
        <v>1750</v>
      </c>
      <c r="K2992" s="10">
        <f t="shared" si="22"/>
        <v>612.50000000000011</v>
      </c>
      <c r="L2992" s="10">
        <f t="shared" si="23"/>
        <v>306.25000000000006</v>
      </c>
      <c r="M2992" s="11">
        <v>0.5</v>
      </c>
      <c r="O2992" s="16"/>
      <c r="P2992" s="14"/>
      <c r="Q2992" s="12"/>
      <c r="R2992" s="13"/>
    </row>
    <row r="2993" spans="1:18" ht="15.75" customHeight="1" x14ac:dyDescent="0.35">
      <c r="A2993" s="1"/>
      <c r="B2993" s="6" t="s">
        <v>14</v>
      </c>
      <c r="C2993" s="6">
        <v>1185732</v>
      </c>
      <c r="D2993" s="7">
        <v>44353</v>
      </c>
      <c r="E2993" s="6" t="s">
        <v>33</v>
      </c>
      <c r="F2993" s="6" t="s">
        <v>106</v>
      </c>
      <c r="G2993" s="6" t="s">
        <v>107</v>
      </c>
      <c r="H2993" s="6" t="s">
        <v>22</v>
      </c>
      <c r="I2993" s="8">
        <v>0.55000000000000004</v>
      </c>
      <c r="J2993" s="9">
        <v>3250</v>
      </c>
      <c r="K2993" s="10">
        <f t="shared" si="22"/>
        <v>1787.5000000000002</v>
      </c>
      <c r="L2993" s="10">
        <f t="shared" si="23"/>
        <v>715.00000000000011</v>
      </c>
      <c r="M2993" s="11">
        <v>0.4</v>
      </c>
      <c r="O2993" s="16"/>
      <c r="P2993" s="14"/>
      <c r="Q2993" s="12"/>
      <c r="R2993" s="13"/>
    </row>
    <row r="2994" spans="1:18" ht="15.75" customHeight="1" x14ac:dyDescent="0.35">
      <c r="A2994" s="1"/>
      <c r="B2994" s="6" t="s">
        <v>14</v>
      </c>
      <c r="C2994" s="6">
        <v>1185732</v>
      </c>
      <c r="D2994" s="7">
        <v>44382</v>
      </c>
      <c r="E2994" s="6" t="s">
        <v>33</v>
      </c>
      <c r="F2994" s="6" t="s">
        <v>106</v>
      </c>
      <c r="G2994" s="6" t="s">
        <v>107</v>
      </c>
      <c r="H2994" s="6" t="s">
        <v>17</v>
      </c>
      <c r="I2994" s="8">
        <v>0.5</v>
      </c>
      <c r="J2994" s="9">
        <v>5500</v>
      </c>
      <c r="K2994" s="10">
        <f t="shared" si="22"/>
        <v>2750</v>
      </c>
      <c r="L2994" s="10">
        <f t="shared" si="23"/>
        <v>825</v>
      </c>
      <c r="M2994" s="11">
        <v>0.3</v>
      </c>
      <c r="O2994" s="16"/>
      <c r="P2994" s="14"/>
      <c r="Q2994" s="12"/>
      <c r="R2994" s="13"/>
    </row>
    <row r="2995" spans="1:18" ht="15.75" customHeight="1" x14ac:dyDescent="0.35">
      <c r="A2995" s="1"/>
      <c r="B2995" s="6" t="s">
        <v>14</v>
      </c>
      <c r="C2995" s="6">
        <v>1185732</v>
      </c>
      <c r="D2995" s="7">
        <v>44382</v>
      </c>
      <c r="E2995" s="6" t="s">
        <v>33</v>
      </c>
      <c r="F2995" s="6" t="s">
        <v>106</v>
      </c>
      <c r="G2995" s="6" t="s">
        <v>107</v>
      </c>
      <c r="H2995" s="6" t="s">
        <v>18</v>
      </c>
      <c r="I2995" s="8">
        <v>0.45000000000000007</v>
      </c>
      <c r="J2995" s="9">
        <v>3000</v>
      </c>
      <c r="K2995" s="10">
        <f t="shared" si="22"/>
        <v>1350.0000000000002</v>
      </c>
      <c r="L2995" s="10">
        <f t="shared" si="23"/>
        <v>472.50000000000006</v>
      </c>
      <c r="M2995" s="11">
        <v>0.35</v>
      </c>
      <c r="O2995" s="16"/>
      <c r="P2995" s="14"/>
      <c r="Q2995" s="12"/>
      <c r="R2995" s="13"/>
    </row>
    <row r="2996" spans="1:18" ht="15.75" customHeight="1" x14ac:dyDescent="0.35">
      <c r="A2996" s="1"/>
      <c r="B2996" s="6" t="s">
        <v>14</v>
      </c>
      <c r="C2996" s="6">
        <v>1185732</v>
      </c>
      <c r="D2996" s="7">
        <v>44382</v>
      </c>
      <c r="E2996" s="6" t="s">
        <v>33</v>
      </c>
      <c r="F2996" s="6" t="s">
        <v>106</v>
      </c>
      <c r="G2996" s="6" t="s">
        <v>107</v>
      </c>
      <c r="H2996" s="6" t="s">
        <v>19</v>
      </c>
      <c r="I2996" s="8">
        <v>0.4</v>
      </c>
      <c r="J2996" s="9">
        <v>2250</v>
      </c>
      <c r="K2996" s="10">
        <f t="shared" si="22"/>
        <v>900</v>
      </c>
      <c r="L2996" s="10">
        <f t="shared" si="23"/>
        <v>270</v>
      </c>
      <c r="M2996" s="11">
        <v>0.3</v>
      </c>
      <c r="O2996" s="16"/>
      <c r="P2996" s="14"/>
      <c r="Q2996" s="12"/>
      <c r="R2996" s="13"/>
    </row>
    <row r="2997" spans="1:18" ht="15.75" customHeight="1" x14ac:dyDescent="0.35">
      <c r="A2997" s="1"/>
      <c r="B2997" s="6" t="s">
        <v>14</v>
      </c>
      <c r="C2997" s="6">
        <v>1185732</v>
      </c>
      <c r="D2997" s="7">
        <v>44382</v>
      </c>
      <c r="E2997" s="6" t="s">
        <v>33</v>
      </c>
      <c r="F2997" s="6" t="s">
        <v>106</v>
      </c>
      <c r="G2997" s="6" t="s">
        <v>107</v>
      </c>
      <c r="H2997" s="6" t="s">
        <v>20</v>
      </c>
      <c r="I2997" s="8">
        <v>0.4</v>
      </c>
      <c r="J2997" s="9">
        <v>1750</v>
      </c>
      <c r="K2997" s="10">
        <f t="shared" si="22"/>
        <v>700</v>
      </c>
      <c r="L2997" s="10">
        <f t="shared" si="23"/>
        <v>210</v>
      </c>
      <c r="M2997" s="11">
        <v>0.3</v>
      </c>
      <c r="O2997" s="16"/>
      <c r="P2997" s="14"/>
      <c r="Q2997" s="12"/>
      <c r="R2997" s="13"/>
    </row>
    <row r="2998" spans="1:18" ht="15.75" customHeight="1" x14ac:dyDescent="0.35">
      <c r="A2998" s="1"/>
      <c r="B2998" s="6" t="s">
        <v>14</v>
      </c>
      <c r="C2998" s="6">
        <v>1185732</v>
      </c>
      <c r="D2998" s="7">
        <v>44382</v>
      </c>
      <c r="E2998" s="6" t="s">
        <v>33</v>
      </c>
      <c r="F2998" s="6" t="s">
        <v>106</v>
      </c>
      <c r="G2998" s="6" t="s">
        <v>107</v>
      </c>
      <c r="H2998" s="6" t="s">
        <v>21</v>
      </c>
      <c r="I2998" s="8">
        <v>0.5</v>
      </c>
      <c r="J2998" s="9">
        <v>2000</v>
      </c>
      <c r="K2998" s="10">
        <f t="shared" si="22"/>
        <v>1000</v>
      </c>
      <c r="L2998" s="10">
        <f t="shared" si="23"/>
        <v>500</v>
      </c>
      <c r="M2998" s="11">
        <v>0.5</v>
      </c>
      <c r="O2998" s="16"/>
      <c r="P2998" s="14"/>
      <c r="Q2998" s="12"/>
      <c r="R2998" s="13"/>
    </row>
    <row r="2999" spans="1:18" ht="15.75" customHeight="1" x14ac:dyDescent="0.35">
      <c r="A2999" s="1"/>
      <c r="B2999" s="6" t="s">
        <v>14</v>
      </c>
      <c r="C2999" s="6">
        <v>1185732</v>
      </c>
      <c r="D2999" s="7">
        <v>44382</v>
      </c>
      <c r="E2999" s="6" t="s">
        <v>33</v>
      </c>
      <c r="F2999" s="6" t="s">
        <v>106</v>
      </c>
      <c r="G2999" s="6" t="s">
        <v>107</v>
      </c>
      <c r="H2999" s="6" t="s">
        <v>22</v>
      </c>
      <c r="I2999" s="8">
        <v>0.55000000000000004</v>
      </c>
      <c r="J2999" s="9">
        <v>3750</v>
      </c>
      <c r="K2999" s="10">
        <f t="shared" si="22"/>
        <v>2062.5</v>
      </c>
      <c r="L2999" s="10">
        <f t="shared" si="23"/>
        <v>825</v>
      </c>
      <c r="M2999" s="11">
        <v>0.4</v>
      </c>
      <c r="O2999" s="16"/>
      <c r="P2999" s="14"/>
      <c r="Q2999" s="12"/>
      <c r="R2999" s="13"/>
    </row>
    <row r="3000" spans="1:18" ht="15.75" customHeight="1" x14ac:dyDescent="0.35">
      <c r="A3000" s="1"/>
      <c r="B3000" s="6" t="s">
        <v>14</v>
      </c>
      <c r="C3000" s="6">
        <v>1185732</v>
      </c>
      <c r="D3000" s="7">
        <v>44414</v>
      </c>
      <c r="E3000" s="6" t="s">
        <v>33</v>
      </c>
      <c r="F3000" s="6" t="s">
        <v>106</v>
      </c>
      <c r="G3000" s="6" t="s">
        <v>107</v>
      </c>
      <c r="H3000" s="6" t="s">
        <v>17</v>
      </c>
      <c r="I3000" s="8">
        <v>0.5</v>
      </c>
      <c r="J3000" s="9">
        <v>5250</v>
      </c>
      <c r="K3000" s="10">
        <f t="shared" si="22"/>
        <v>2625</v>
      </c>
      <c r="L3000" s="10">
        <f t="shared" si="23"/>
        <v>787.5</v>
      </c>
      <c r="M3000" s="11">
        <v>0.3</v>
      </c>
      <c r="O3000" s="16"/>
      <c r="P3000" s="14"/>
      <c r="Q3000" s="12"/>
      <c r="R3000" s="13"/>
    </row>
    <row r="3001" spans="1:18" ht="15.75" customHeight="1" x14ac:dyDescent="0.35">
      <c r="A3001" s="1"/>
      <c r="B3001" s="6" t="s">
        <v>14</v>
      </c>
      <c r="C3001" s="6">
        <v>1185732</v>
      </c>
      <c r="D3001" s="7">
        <v>44414</v>
      </c>
      <c r="E3001" s="6" t="s">
        <v>33</v>
      </c>
      <c r="F3001" s="6" t="s">
        <v>106</v>
      </c>
      <c r="G3001" s="6" t="s">
        <v>107</v>
      </c>
      <c r="H3001" s="6" t="s">
        <v>18</v>
      </c>
      <c r="I3001" s="8">
        <v>0.45000000000000007</v>
      </c>
      <c r="J3001" s="9">
        <v>3000</v>
      </c>
      <c r="K3001" s="10">
        <f t="shared" si="22"/>
        <v>1350.0000000000002</v>
      </c>
      <c r="L3001" s="10">
        <f t="shared" si="23"/>
        <v>472.50000000000006</v>
      </c>
      <c r="M3001" s="11">
        <v>0.35</v>
      </c>
      <c r="O3001" s="16"/>
      <c r="P3001" s="14"/>
      <c r="Q3001" s="12"/>
      <c r="R3001" s="13"/>
    </row>
    <row r="3002" spans="1:18" ht="15.75" customHeight="1" x14ac:dyDescent="0.35">
      <c r="A3002" s="1"/>
      <c r="B3002" s="6" t="s">
        <v>14</v>
      </c>
      <c r="C3002" s="6">
        <v>1185732</v>
      </c>
      <c r="D3002" s="7">
        <v>44414</v>
      </c>
      <c r="E3002" s="6" t="s">
        <v>33</v>
      </c>
      <c r="F3002" s="6" t="s">
        <v>106</v>
      </c>
      <c r="G3002" s="6" t="s">
        <v>107</v>
      </c>
      <c r="H3002" s="6" t="s">
        <v>19</v>
      </c>
      <c r="I3002" s="8">
        <v>0.4</v>
      </c>
      <c r="J3002" s="9">
        <v>2250</v>
      </c>
      <c r="K3002" s="10">
        <f t="shared" si="22"/>
        <v>900</v>
      </c>
      <c r="L3002" s="10">
        <f t="shared" si="23"/>
        <v>270</v>
      </c>
      <c r="M3002" s="11">
        <v>0.3</v>
      </c>
      <c r="O3002" s="16"/>
      <c r="P3002" s="14"/>
      <c r="Q3002" s="12"/>
      <c r="R3002" s="13"/>
    </row>
    <row r="3003" spans="1:18" ht="15.75" customHeight="1" x14ac:dyDescent="0.35">
      <c r="A3003" s="1"/>
      <c r="B3003" s="6" t="s">
        <v>14</v>
      </c>
      <c r="C3003" s="6">
        <v>1185732</v>
      </c>
      <c r="D3003" s="7">
        <v>44414</v>
      </c>
      <c r="E3003" s="6" t="s">
        <v>33</v>
      </c>
      <c r="F3003" s="6" t="s">
        <v>106</v>
      </c>
      <c r="G3003" s="6" t="s">
        <v>107</v>
      </c>
      <c r="H3003" s="6" t="s">
        <v>20</v>
      </c>
      <c r="I3003" s="8">
        <v>0.4</v>
      </c>
      <c r="J3003" s="9">
        <v>2000</v>
      </c>
      <c r="K3003" s="10">
        <f t="shared" si="22"/>
        <v>800</v>
      </c>
      <c r="L3003" s="10">
        <f t="shared" si="23"/>
        <v>240</v>
      </c>
      <c r="M3003" s="11">
        <v>0.3</v>
      </c>
      <c r="O3003" s="16"/>
      <c r="P3003" s="14"/>
      <c r="Q3003" s="12"/>
      <c r="R3003" s="13"/>
    </row>
    <row r="3004" spans="1:18" ht="15.75" customHeight="1" x14ac:dyDescent="0.35">
      <c r="A3004" s="1"/>
      <c r="B3004" s="6" t="s">
        <v>14</v>
      </c>
      <c r="C3004" s="6">
        <v>1185732</v>
      </c>
      <c r="D3004" s="7">
        <v>44414</v>
      </c>
      <c r="E3004" s="6" t="s">
        <v>33</v>
      </c>
      <c r="F3004" s="6" t="s">
        <v>106</v>
      </c>
      <c r="G3004" s="6" t="s">
        <v>107</v>
      </c>
      <c r="H3004" s="6" t="s">
        <v>21</v>
      </c>
      <c r="I3004" s="8">
        <v>0.5</v>
      </c>
      <c r="J3004" s="9">
        <v>1750</v>
      </c>
      <c r="K3004" s="10">
        <f t="shared" si="22"/>
        <v>875</v>
      </c>
      <c r="L3004" s="10">
        <f t="shared" si="23"/>
        <v>437.5</v>
      </c>
      <c r="M3004" s="11">
        <v>0.5</v>
      </c>
      <c r="O3004" s="16"/>
      <c r="P3004" s="14"/>
      <c r="Q3004" s="12"/>
      <c r="R3004" s="13"/>
    </row>
    <row r="3005" spans="1:18" ht="15.75" customHeight="1" x14ac:dyDescent="0.35">
      <c r="A3005" s="1"/>
      <c r="B3005" s="6" t="s">
        <v>14</v>
      </c>
      <c r="C3005" s="6">
        <v>1185732</v>
      </c>
      <c r="D3005" s="7">
        <v>44414</v>
      </c>
      <c r="E3005" s="6" t="s">
        <v>33</v>
      </c>
      <c r="F3005" s="6" t="s">
        <v>106</v>
      </c>
      <c r="G3005" s="6" t="s">
        <v>107</v>
      </c>
      <c r="H3005" s="6" t="s">
        <v>22</v>
      </c>
      <c r="I3005" s="8">
        <v>0.55000000000000004</v>
      </c>
      <c r="J3005" s="9">
        <v>3500</v>
      </c>
      <c r="K3005" s="10">
        <f t="shared" si="22"/>
        <v>1925.0000000000002</v>
      </c>
      <c r="L3005" s="10">
        <f t="shared" si="23"/>
        <v>770.00000000000011</v>
      </c>
      <c r="M3005" s="11">
        <v>0.4</v>
      </c>
      <c r="O3005" s="16"/>
      <c r="P3005" s="14"/>
      <c r="Q3005" s="12"/>
      <c r="R3005" s="13"/>
    </row>
    <row r="3006" spans="1:18" ht="15.75" customHeight="1" x14ac:dyDescent="0.35">
      <c r="A3006" s="1"/>
      <c r="B3006" s="6" t="s">
        <v>14</v>
      </c>
      <c r="C3006" s="6">
        <v>1185732</v>
      </c>
      <c r="D3006" s="7">
        <v>44446</v>
      </c>
      <c r="E3006" s="6" t="s">
        <v>33</v>
      </c>
      <c r="F3006" s="6" t="s">
        <v>106</v>
      </c>
      <c r="G3006" s="6" t="s">
        <v>107</v>
      </c>
      <c r="H3006" s="6" t="s">
        <v>17</v>
      </c>
      <c r="I3006" s="8">
        <v>0.35000000000000003</v>
      </c>
      <c r="J3006" s="9">
        <v>4750</v>
      </c>
      <c r="K3006" s="10">
        <f t="shared" si="22"/>
        <v>1662.5000000000002</v>
      </c>
      <c r="L3006" s="10">
        <f t="shared" si="23"/>
        <v>498.75000000000006</v>
      </c>
      <c r="M3006" s="11">
        <v>0.3</v>
      </c>
      <c r="O3006" s="16"/>
      <c r="P3006" s="14"/>
      <c r="Q3006" s="12"/>
      <c r="R3006" s="13"/>
    </row>
    <row r="3007" spans="1:18" ht="15.75" customHeight="1" x14ac:dyDescent="0.35">
      <c r="A3007" s="1"/>
      <c r="B3007" s="6" t="s">
        <v>14</v>
      </c>
      <c r="C3007" s="6">
        <v>1185732</v>
      </c>
      <c r="D3007" s="7">
        <v>44446</v>
      </c>
      <c r="E3007" s="6" t="s">
        <v>33</v>
      </c>
      <c r="F3007" s="6" t="s">
        <v>106</v>
      </c>
      <c r="G3007" s="6" t="s">
        <v>107</v>
      </c>
      <c r="H3007" s="6" t="s">
        <v>18</v>
      </c>
      <c r="I3007" s="8">
        <v>0.3000000000000001</v>
      </c>
      <c r="J3007" s="9">
        <v>2750</v>
      </c>
      <c r="K3007" s="10">
        <f t="shared" si="22"/>
        <v>825.00000000000023</v>
      </c>
      <c r="L3007" s="10">
        <f t="shared" si="23"/>
        <v>288.75000000000006</v>
      </c>
      <c r="M3007" s="11">
        <v>0.35</v>
      </c>
      <c r="O3007" s="16"/>
      <c r="P3007" s="14"/>
      <c r="Q3007" s="12"/>
      <c r="R3007" s="13"/>
    </row>
    <row r="3008" spans="1:18" ht="15.75" customHeight="1" x14ac:dyDescent="0.35">
      <c r="A3008" s="1"/>
      <c r="B3008" s="6" t="s">
        <v>14</v>
      </c>
      <c r="C3008" s="6">
        <v>1185732</v>
      </c>
      <c r="D3008" s="7">
        <v>44446</v>
      </c>
      <c r="E3008" s="6" t="s">
        <v>33</v>
      </c>
      <c r="F3008" s="6" t="s">
        <v>106</v>
      </c>
      <c r="G3008" s="6" t="s">
        <v>107</v>
      </c>
      <c r="H3008" s="6" t="s">
        <v>19</v>
      </c>
      <c r="I3008" s="8">
        <v>0.25000000000000006</v>
      </c>
      <c r="J3008" s="9">
        <v>1750</v>
      </c>
      <c r="K3008" s="10">
        <f t="shared" si="22"/>
        <v>437.50000000000011</v>
      </c>
      <c r="L3008" s="10">
        <f t="shared" si="23"/>
        <v>131.25000000000003</v>
      </c>
      <c r="M3008" s="11">
        <v>0.3</v>
      </c>
      <c r="O3008" s="16"/>
      <c r="P3008" s="14"/>
      <c r="Q3008" s="12"/>
      <c r="R3008" s="13"/>
    </row>
    <row r="3009" spans="1:18" ht="15.75" customHeight="1" x14ac:dyDescent="0.35">
      <c r="A3009" s="1"/>
      <c r="B3009" s="6" t="s">
        <v>14</v>
      </c>
      <c r="C3009" s="6">
        <v>1185732</v>
      </c>
      <c r="D3009" s="7">
        <v>44446</v>
      </c>
      <c r="E3009" s="6" t="s">
        <v>33</v>
      </c>
      <c r="F3009" s="6" t="s">
        <v>106</v>
      </c>
      <c r="G3009" s="6" t="s">
        <v>107</v>
      </c>
      <c r="H3009" s="6" t="s">
        <v>20</v>
      </c>
      <c r="I3009" s="8">
        <v>0.25000000000000006</v>
      </c>
      <c r="J3009" s="9">
        <v>1500</v>
      </c>
      <c r="K3009" s="10">
        <f t="shared" si="22"/>
        <v>375.00000000000006</v>
      </c>
      <c r="L3009" s="10">
        <f t="shared" si="23"/>
        <v>112.50000000000001</v>
      </c>
      <c r="M3009" s="11">
        <v>0.3</v>
      </c>
      <c r="O3009" s="16"/>
      <c r="P3009" s="14"/>
      <c r="Q3009" s="12"/>
      <c r="R3009" s="13"/>
    </row>
    <row r="3010" spans="1:18" ht="15.75" customHeight="1" x14ac:dyDescent="0.35">
      <c r="A3010" s="1"/>
      <c r="B3010" s="6" t="s">
        <v>14</v>
      </c>
      <c r="C3010" s="6">
        <v>1185732</v>
      </c>
      <c r="D3010" s="7">
        <v>44446</v>
      </c>
      <c r="E3010" s="6" t="s">
        <v>33</v>
      </c>
      <c r="F3010" s="6" t="s">
        <v>106</v>
      </c>
      <c r="G3010" s="6" t="s">
        <v>107</v>
      </c>
      <c r="H3010" s="6" t="s">
        <v>21</v>
      </c>
      <c r="I3010" s="8">
        <v>0.35000000000000003</v>
      </c>
      <c r="J3010" s="9">
        <v>1500</v>
      </c>
      <c r="K3010" s="10">
        <f t="shared" si="22"/>
        <v>525</v>
      </c>
      <c r="L3010" s="10">
        <f t="shared" si="23"/>
        <v>262.5</v>
      </c>
      <c r="M3010" s="11">
        <v>0.5</v>
      </c>
      <c r="O3010" s="16"/>
      <c r="P3010" s="14"/>
      <c r="Q3010" s="12"/>
      <c r="R3010" s="13"/>
    </row>
    <row r="3011" spans="1:18" ht="15.75" customHeight="1" x14ac:dyDescent="0.35">
      <c r="A3011" s="1"/>
      <c r="B3011" s="6" t="s">
        <v>14</v>
      </c>
      <c r="C3011" s="6">
        <v>1185732</v>
      </c>
      <c r="D3011" s="7">
        <v>44446</v>
      </c>
      <c r="E3011" s="6" t="s">
        <v>33</v>
      </c>
      <c r="F3011" s="6" t="s">
        <v>106</v>
      </c>
      <c r="G3011" s="6" t="s">
        <v>107</v>
      </c>
      <c r="H3011" s="6" t="s">
        <v>22</v>
      </c>
      <c r="I3011" s="8">
        <v>0.4</v>
      </c>
      <c r="J3011" s="9">
        <v>2250</v>
      </c>
      <c r="K3011" s="10">
        <f t="shared" si="22"/>
        <v>900</v>
      </c>
      <c r="L3011" s="10">
        <f t="shared" si="23"/>
        <v>360</v>
      </c>
      <c r="M3011" s="11">
        <v>0.4</v>
      </c>
      <c r="O3011" s="16"/>
      <c r="P3011" s="14"/>
      <c r="Q3011" s="12"/>
      <c r="R3011" s="13"/>
    </row>
    <row r="3012" spans="1:18" ht="15.75" customHeight="1" x14ac:dyDescent="0.35">
      <c r="A3012" s="1"/>
      <c r="B3012" s="6" t="s">
        <v>14</v>
      </c>
      <c r="C3012" s="6">
        <v>1185732</v>
      </c>
      <c r="D3012" s="7">
        <v>44475</v>
      </c>
      <c r="E3012" s="6" t="s">
        <v>33</v>
      </c>
      <c r="F3012" s="6" t="s">
        <v>106</v>
      </c>
      <c r="G3012" s="6" t="s">
        <v>107</v>
      </c>
      <c r="H3012" s="6" t="s">
        <v>17</v>
      </c>
      <c r="I3012" s="8">
        <v>0.44999999999999996</v>
      </c>
      <c r="J3012" s="9">
        <v>4000</v>
      </c>
      <c r="K3012" s="10">
        <f t="shared" si="22"/>
        <v>1799.9999999999998</v>
      </c>
      <c r="L3012" s="10">
        <f t="shared" si="23"/>
        <v>539.99999999999989</v>
      </c>
      <c r="M3012" s="11">
        <v>0.3</v>
      </c>
      <c r="O3012" s="16"/>
      <c r="P3012" s="14"/>
      <c r="Q3012" s="12"/>
      <c r="R3012" s="13"/>
    </row>
    <row r="3013" spans="1:18" ht="15.75" customHeight="1" x14ac:dyDescent="0.35">
      <c r="A3013" s="1"/>
      <c r="B3013" s="6" t="s">
        <v>14</v>
      </c>
      <c r="C3013" s="6">
        <v>1185732</v>
      </c>
      <c r="D3013" s="7">
        <v>44475</v>
      </c>
      <c r="E3013" s="6" t="s">
        <v>33</v>
      </c>
      <c r="F3013" s="6" t="s">
        <v>106</v>
      </c>
      <c r="G3013" s="6" t="s">
        <v>107</v>
      </c>
      <c r="H3013" s="6" t="s">
        <v>18</v>
      </c>
      <c r="I3013" s="8">
        <v>0.35000000000000003</v>
      </c>
      <c r="J3013" s="9">
        <v>2500</v>
      </c>
      <c r="K3013" s="10">
        <f t="shared" si="22"/>
        <v>875.00000000000011</v>
      </c>
      <c r="L3013" s="10">
        <f t="shared" si="23"/>
        <v>306.25</v>
      </c>
      <c r="M3013" s="11">
        <v>0.35</v>
      </c>
      <c r="O3013" s="16"/>
      <c r="P3013" s="14"/>
      <c r="Q3013" s="12"/>
      <c r="R3013" s="13"/>
    </row>
    <row r="3014" spans="1:18" ht="15.75" customHeight="1" x14ac:dyDescent="0.35">
      <c r="A3014" s="1"/>
      <c r="B3014" s="6" t="s">
        <v>14</v>
      </c>
      <c r="C3014" s="6">
        <v>1185732</v>
      </c>
      <c r="D3014" s="7">
        <v>44475</v>
      </c>
      <c r="E3014" s="6" t="s">
        <v>33</v>
      </c>
      <c r="F3014" s="6" t="s">
        <v>106</v>
      </c>
      <c r="G3014" s="6" t="s">
        <v>107</v>
      </c>
      <c r="H3014" s="6" t="s">
        <v>19</v>
      </c>
      <c r="I3014" s="8">
        <v>0.35000000000000003</v>
      </c>
      <c r="J3014" s="9">
        <v>1500</v>
      </c>
      <c r="K3014" s="10">
        <f t="shared" si="22"/>
        <v>525</v>
      </c>
      <c r="L3014" s="10">
        <f t="shared" si="23"/>
        <v>157.5</v>
      </c>
      <c r="M3014" s="11">
        <v>0.3</v>
      </c>
      <c r="O3014" s="16"/>
      <c r="P3014" s="14"/>
      <c r="Q3014" s="12"/>
      <c r="R3014" s="13"/>
    </row>
    <row r="3015" spans="1:18" ht="15.75" customHeight="1" x14ac:dyDescent="0.35">
      <c r="A3015" s="1"/>
      <c r="B3015" s="6" t="s">
        <v>14</v>
      </c>
      <c r="C3015" s="6">
        <v>1185732</v>
      </c>
      <c r="D3015" s="7">
        <v>44475</v>
      </c>
      <c r="E3015" s="6" t="s">
        <v>33</v>
      </c>
      <c r="F3015" s="6" t="s">
        <v>106</v>
      </c>
      <c r="G3015" s="6" t="s">
        <v>107</v>
      </c>
      <c r="H3015" s="6" t="s">
        <v>20</v>
      </c>
      <c r="I3015" s="8">
        <v>0.35000000000000003</v>
      </c>
      <c r="J3015" s="9">
        <v>1250</v>
      </c>
      <c r="K3015" s="10">
        <f t="shared" si="22"/>
        <v>437.50000000000006</v>
      </c>
      <c r="L3015" s="10">
        <f t="shared" si="23"/>
        <v>131.25</v>
      </c>
      <c r="M3015" s="11">
        <v>0.3</v>
      </c>
      <c r="O3015" s="16"/>
      <c r="P3015" s="14"/>
      <c r="Q3015" s="12"/>
      <c r="R3015" s="13"/>
    </row>
    <row r="3016" spans="1:18" ht="15.75" customHeight="1" x14ac:dyDescent="0.35">
      <c r="A3016" s="1"/>
      <c r="B3016" s="6" t="s">
        <v>14</v>
      </c>
      <c r="C3016" s="6">
        <v>1185732</v>
      </c>
      <c r="D3016" s="7">
        <v>44475</v>
      </c>
      <c r="E3016" s="6" t="s">
        <v>33</v>
      </c>
      <c r="F3016" s="6" t="s">
        <v>106</v>
      </c>
      <c r="G3016" s="6" t="s">
        <v>107</v>
      </c>
      <c r="H3016" s="6" t="s">
        <v>21</v>
      </c>
      <c r="I3016" s="8">
        <v>0.44999999999999996</v>
      </c>
      <c r="J3016" s="9">
        <v>1250</v>
      </c>
      <c r="K3016" s="10">
        <f t="shared" si="22"/>
        <v>562.5</v>
      </c>
      <c r="L3016" s="10">
        <f t="shared" si="23"/>
        <v>281.25</v>
      </c>
      <c r="M3016" s="11">
        <v>0.5</v>
      </c>
      <c r="O3016" s="16"/>
      <c r="P3016" s="14"/>
      <c r="Q3016" s="12"/>
      <c r="R3016" s="13"/>
    </row>
    <row r="3017" spans="1:18" ht="15.75" customHeight="1" x14ac:dyDescent="0.35">
      <c r="A3017" s="1"/>
      <c r="B3017" s="6" t="s">
        <v>14</v>
      </c>
      <c r="C3017" s="6">
        <v>1185732</v>
      </c>
      <c r="D3017" s="7">
        <v>44475</v>
      </c>
      <c r="E3017" s="6" t="s">
        <v>33</v>
      </c>
      <c r="F3017" s="6" t="s">
        <v>106</v>
      </c>
      <c r="G3017" s="6" t="s">
        <v>107</v>
      </c>
      <c r="H3017" s="6" t="s">
        <v>22</v>
      </c>
      <c r="I3017" s="8">
        <v>0.49999999999999983</v>
      </c>
      <c r="J3017" s="9">
        <v>2500</v>
      </c>
      <c r="K3017" s="10">
        <f t="shared" si="22"/>
        <v>1249.9999999999995</v>
      </c>
      <c r="L3017" s="10">
        <f t="shared" si="23"/>
        <v>499.99999999999983</v>
      </c>
      <c r="M3017" s="11">
        <v>0.4</v>
      </c>
      <c r="O3017" s="16"/>
      <c r="P3017" s="14"/>
      <c r="Q3017" s="12"/>
      <c r="R3017" s="13"/>
    </row>
    <row r="3018" spans="1:18" ht="15.75" customHeight="1" x14ac:dyDescent="0.35">
      <c r="A3018" s="1"/>
      <c r="B3018" s="6" t="s">
        <v>14</v>
      </c>
      <c r="C3018" s="6">
        <v>1185732</v>
      </c>
      <c r="D3018" s="7">
        <v>44506</v>
      </c>
      <c r="E3018" s="6" t="s">
        <v>33</v>
      </c>
      <c r="F3018" s="6" t="s">
        <v>106</v>
      </c>
      <c r="G3018" s="6" t="s">
        <v>107</v>
      </c>
      <c r="H3018" s="6" t="s">
        <v>17</v>
      </c>
      <c r="I3018" s="8">
        <v>0.44999999999999996</v>
      </c>
      <c r="J3018" s="9">
        <v>4000</v>
      </c>
      <c r="K3018" s="10">
        <f t="shared" si="22"/>
        <v>1799.9999999999998</v>
      </c>
      <c r="L3018" s="10">
        <f t="shared" si="23"/>
        <v>539.99999999999989</v>
      </c>
      <c r="M3018" s="11">
        <v>0.3</v>
      </c>
      <c r="O3018" s="16"/>
      <c r="P3018" s="14"/>
      <c r="Q3018" s="12"/>
      <c r="R3018" s="13"/>
    </row>
    <row r="3019" spans="1:18" ht="15.75" customHeight="1" x14ac:dyDescent="0.35">
      <c r="A3019" s="1"/>
      <c r="B3019" s="6" t="s">
        <v>14</v>
      </c>
      <c r="C3019" s="6">
        <v>1185732</v>
      </c>
      <c r="D3019" s="7">
        <v>44506</v>
      </c>
      <c r="E3019" s="6" t="s">
        <v>33</v>
      </c>
      <c r="F3019" s="6" t="s">
        <v>106</v>
      </c>
      <c r="G3019" s="6" t="s">
        <v>107</v>
      </c>
      <c r="H3019" s="6" t="s">
        <v>18</v>
      </c>
      <c r="I3019" s="8">
        <v>0.35000000000000003</v>
      </c>
      <c r="J3019" s="9">
        <v>2750</v>
      </c>
      <c r="K3019" s="10">
        <f t="shared" si="22"/>
        <v>962.50000000000011</v>
      </c>
      <c r="L3019" s="10">
        <f t="shared" si="23"/>
        <v>336.875</v>
      </c>
      <c r="M3019" s="11">
        <v>0.35</v>
      </c>
      <c r="O3019" s="16"/>
      <c r="P3019" s="14"/>
      <c r="Q3019" s="12"/>
      <c r="R3019" s="13"/>
    </row>
    <row r="3020" spans="1:18" ht="15.75" customHeight="1" x14ac:dyDescent="0.35">
      <c r="A3020" s="1"/>
      <c r="B3020" s="6" t="s">
        <v>14</v>
      </c>
      <c r="C3020" s="6">
        <v>1185732</v>
      </c>
      <c r="D3020" s="7">
        <v>44506</v>
      </c>
      <c r="E3020" s="6" t="s">
        <v>33</v>
      </c>
      <c r="F3020" s="6" t="s">
        <v>106</v>
      </c>
      <c r="G3020" s="6" t="s">
        <v>107</v>
      </c>
      <c r="H3020" s="6" t="s">
        <v>19</v>
      </c>
      <c r="I3020" s="8">
        <v>0.35000000000000003</v>
      </c>
      <c r="J3020" s="9">
        <v>2200</v>
      </c>
      <c r="K3020" s="10">
        <f t="shared" si="22"/>
        <v>770.00000000000011</v>
      </c>
      <c r="L3020" s="10">
        <f t="shared" si="23"/>
        <v>231.00000000000003</v>
      </c>
      <c r="M3020" s="11">
        <v>0.3</v>
      </c>
      <c r="O3020" s="16"/>
      <c r="P3020" s="14"/>
      <c r="Q3020" s="12"/>
      <c r="R3020" s="13"/>
    </row>
    <row r="3021" spans="1:18" ht="15.75" customHeight="1" x14ac:dyDescent="0.35">
      <c r="A3021" s="1"/>
      <c r="B3021" s="6" t="s">
        <v>14</v>
      </c>
      <c r="C3021" s="6">
        <v>1185732</v>
      </c>
      <c r="D3021" s="7">
        <v>44506</v>
      </c>
      <c r="E3021" s="6" t="s">
        <v>33</v>
      </c>
      <c r="F3021" s="6" t="s">
        <v>106</v>
      </c>
      <c r="G3021" s="6" t="s">
        <v>107</v>
      </c>
      <c r="H3021" s="6" t="s">
        <v>20</v>
      </c>
      <c r="I3021" s="8">
        <v>0.35000000000000003</v>
      </c>
      <c r="J3021" s="9">
        <v>2000</v>
      </c>
      <c r="K3021" s="10">
        <f t="shared" si="22"/>
        <v>700.00000000000011</v>
      </c>
      <c r="L3021" s="10">
        <f t="shared" si="23"/>
        <v>210.00000000000003</v>
      </c>
      <c r="M3021" s="11">
        <v>0.3</v>
      </c>
      <c r="O3021" s="16"/>
      <c r="P3021" s="14"/>
      <c r="Q3021" s="12"/>
      <c r="R3021" s="13"/>
    </row>
    <row r="3022" spans="1:18" ht="15.75" customHeight="1" x14ac:dyDescent="0.35">
      <c r="A3022" s="1"/>
      <c r="B3022" s="6" t="s">
        <v>14</v>
      </c>
      <c r="C3022" s="6">
        <v>1185732</v>
      </c>
      <c r="D3022" s="7">
        <v>44506</v>
      </c>
      <c r="E3022" s="6" t="s">
        <v>33</v>
      </c>
      <c r="F3022" s="6" t="s">
        <v>106</v>
      </c>
      <c r="G3022" s="6" t="s">
        <v>107</v>
      </c>
      <c r="H3022" s="6" t="s">
        <v>21</v>
      </c>
      <c r="I3022" s="8">
        <v>0.6</v>
      </c>
      <c r="J3022" s="9">
        <v>1750</v>
      </c>
      <c r="K3022" s="10">
        <f t="shared" si="22"/>
        <v>1050</v>
      </c>
      <c r="L3022" s="10">
        <f t="shared" si="23"/>
        <v>525</v>
      </c>
      <c r="M3022" s="11">
        <v>0.5</v>
      </c>
      <c r="O3022" s="16"/>
      <c r="P3022" s="14"/>
      <c r="Q3022" s="12"/>
      <c r="R3022" s="13"/>
    </row>
    <row r="3023" spans="1:18" ht="15.75" customHeight="1" x14ac:dyDescent="0.35">
      <c r="A3023" s="1"/>
      <c r="B3023" s="6" t="s">
        <v>14</v>
      </c>
      <c r="C3023" s="6">
        <v>1185732</v>
      </c>
      <c r="D3023" s="7">
        <v>44506</v>
      </c>
      <c r="E3023" s="6" t="s">
        <v>33</v>
      </c>
      <c r="F3023" s="6" t="s">
        <v>106</v>
      </c>
      <c r="G3023" s="6" t="s">
        <v>107</v>
      </c>
      <c r="H3023" s="6" t="s">
        <v>22</v>
      </c>
      <c r="I3023" s="8">
        <v>0.64999999999999991</v>
      </c>
      <c r="J3023" s="9">
        <v>2750</v>
      </c>
      <c r="K3023" s="10">
        <f t="shared" si="22"/>
        <v>1787.4999999999998</v>
      </c>
      <c r="L3023" s="10">
        <f t="shared" si="23"/>
        <v>715</v>
      </c>
      <c r="M3023" s="11">
        <v>0.4</v>
      </c>
      <c r="O3023" s="16"/>
      <c r="P3023" s="14"/>
      <c r="Q3023" s="12"/>
      <c r="R3023" s="13"/>
    </row>
    <row r="3024" spans="1:18" ht="15.75" customHeight="1" x14ac:dyDescent="0.35">
      <c r="A3024" s="1"/>
      <c r="B3024" s="6" t="s">
        <v>14</v>
      </c>
      <c r="C3024" s="6">
        <v>1185732</v>
      </c>
      <c r="D3024" s="7">
        <v>44535</v>
      </c>
      <c r="E3024" s="6" t="s">
        <v>33</v>
      </c>
      <c r="F3024" s="6" t="s">
        <v>106</v>
      </c>
      <c r="G3024" s="6" t="s">
        <v>107</v>
      </c>
      <c r="H3024" s="6" t="s">
        <v>17</v>
      </c>
      <c r="I3024" s="8">
        <v>0.6</v>
      </c>
      <c r="J3024" s="9">
        <v>5250</v>
      </c>
      <c r="K3024" s="10">
        <f t="shared" si="22"/>
        <v>3150</v>
      </c>
      <c r="L3024" s="10">
        <f t="shared" si="23"/>
        <v>945</v>
      </c>
      <c r="M3024" s="11">
        <v>0.3</v>
      </c>
      <c r="O3024" s="16"/>
      <c r="P3024" s="14"/>
      <c r="Q3024" s="12"/>
      <c r="R3024" s="13"/>
    </row>
    <row r="3025" spans="1:18" ht="15.75" customHeight="1" x14ac:dyDescent="0.35">
      <c r="A3025" s="1"/>
      <c r="B3025" s="6" t="s">
        <v>14</v>
      </c>
      <c r="C3025" s="6">
        <v>1185732</v>
      </c>
      <c r="D3025" s="7">
        <v>44535</v>
      </c>
      <c r="E3025" s="6" t="s">
        <v>33</v>
      </c>
      <c r="F3025" s="6" t="s">
        <v>106</v>
      </c>
      <c r="G3025" s="6" t="s">
        <v>107</v>
      </c>
      <c r="H3025" s="6" t="s">
        <v>18</v>
      </c>
      <c r="I3025" s="8">
        <v>0.5</v>
      </c>
      <c r="J3025" s="9">
        <v>3250</v>
      </c>
      <c r="K3025" s="10">
        <f t="shared" si="22"/>
        <v>1625</v>
      </c>
      <c r="L3025" s="10">
        <f t="shared" si="23"/>
        <v>568.75</v>
      </c>
      <c r="M3025" s="11">
        <v>0.35</v>
      </c>
      <c r="O3025" s="16"/>
      <c r="P3025" s="14"/>
      <c r="Q3025" s="12"/>
      <c r="R3025" s="13"/>
    </row>
    <row r="3026" spans="1:18" ht="15.75" customHeight="1" x14ac:dyDescent="0.35">
      <c r="A3026" s="1"/>
      <c r="B3026" s="6" t="s">
        <v>14</v>
      </c>
      <c r="C3026" s="6">
        <v>1185732</v>
      </c>
      <c r="D3026" s="7">
        <v>44535</v>
      </c>
      <c r="E3026" s="6" t="s">
        <v>33</v>
      </c>
      <c r="F3026" s="6" t="s">
        <v>106</v>
      </c>
      <c r="G3026" s="6" t="s">
        <v>107</v>
      </c>
      <c r="H3026" s="6" t="s">
        <v>19</v>
      </c>
      <c r="I3026" s="8">
        <v>0.5</v>
      </c>
      <c r="J3026" s="9">
        <v>2750</v>
      </c>
      <c r="K3026" s="10">
        <f t="shared" si="22"/>
        <v>1375</v>
      </c>
      <c r="L3026" s="10">
        <f t="shared" si="23"/>
        <v>412.5</v>
      </c>
      <c r="M3026" s="11">
        <v>0.3</v>
      </c>
      <c r="O3026" s="16"/>
      <c r="P3026" s="14"/>
      <c r="Q3026" s="12"/>
      <c r="R3026" s="13"/>
    </row>
    <row r="3027" spans="1:18" ht="15.75" customHeight="1" x14ac:dyDescent="0.35">
      <c r="A3027" s="1"/>
      <c r="B3027" s="6" t="s">
        <v>14</v>
      </c>
      <c r="C3027" s="6">
        <v>1185732</v>
      </c>
      <c r="D3027" s="7">
        <v>44535</v>
      </c>
      <c r="E3027" s="6" t="s">
        <v>33</v>
      </c>
      <c r="F3027" s="6" t="s">
        <v>106</v>
      </c>
      <c r="G3027" s="6" t="s">
        <v>107</v>
      </c>
      <c r="H3027" s="6" t="s">
        <v>20</v>
      </c>
      <c r="I3027" s="8">
        <v>0.5</v>
      </c>
      <c r="J3027" s="9">
        <v>2250</v>
      </c>
      <c r="K3027" s="10">
        <f t="shared" si="22"/>
        <v>1125</v>
      </c>
      <c r="L3027" s="10">
        <f t="shared" si="23"/>
        <v>337.5</v>
      </c>
      <c r="M3027" s="11">
        <v>0.3</v>
      </c>
      <c r="O3027" s="16"/>
      <c r="P3027" s="14"/>
      <c r="Q3027" s="12"/>
      <c r="R3027" s="13"/>
    </row>
    <row r="3028" spans="1:18" ht="15.75" customHeight="1" x14ac:dyDescent="0.35">
      <c r="A3028" s="1"/>
      <c r="B3028" s="6" t="s">
        <v>14</v>
      </c>
      <c r="C3028" s="6">
        <v>1185732</v>
      </c>
      <c r="D3028" s="7">
        <v>44535</v>
      </c>
      <c r="E3028" s="6" t="s">
        <v>33</v>
      </c>
      <c r="F3028" s="6" t="s">
        <v>106</v>
      </c>
      <c r="G3028" s="6" t="s">
        <v>107</v>
      </c>
      <c r="H3028" s="6" t="s">
        <v>21</v>
      </c>
      <c r="I3028" s="8">
        <v>0.6</v>
      </c>
      <c r="J3028" s="9">
        <v>2250</v>
      </c>
      <c r="K3028" s="10">
        <f t="shared" si="22"/>
        <v>1350</v>
      </c>
      <c r="L3028" s="10">
        <f t="shared" si="23"/>
        <v>675</v>
      </c>
      <c r="M3028" s="11">
        <v>0.5</v>
      </c>
      <c r="O3028" s="16"/>
      <c r="P3028" s="14"/>
      <c r="Q3028" s="12"/>
      <c r="R3028" s="13"/>
    </row>
    <row r="3029" spans="1:18" ht="15.75" customHeight="1" x14ac:dyDescent="0.35">
      <c r="A3029" s="1"/>
      <c r="B3029" s="6" t="s">
        <v>14</v>
      </c>
      <c r="C3029" s="6">
        <v>1185732</v>
      </c>
      <c r="D3029" s="7">
        <v>44535</v>
      </c>
      <c r="E3029" s="6" t="s">
        <v>33</v>
      </c>
      <c r="F3029" s="6" t="s">
        <v>106</v>
      </c>
      <c r="G3029" s="6" t="s">
        <v>107</v>
      </c>
      <c r="H3029" s="6" t="s">
        <v>22</v>
      </c>
      <c r="I3029" s="8">
        <v>0.64999999999999991</v>
      </c>
      <c r="J3029" s="9">
        <v>3250</v>
      </c>
      <c r="K3029" s="10">
        <f t="shared" si="22"/>
        <v>2112.4999999999995</v>
      </c>
      <c r="L3029" s="10">
        <f t="shared" si="23"/>
        <v>844.99999999999989</v>
      </c>
      <c r="M3029" s="11">
        <v>0.4</v>
      </c>
      <c r="O3029" s="16"/>
      <c r="P3029" s="14"/>
      <c r="Q3029" s="12"/>
      <c r="R3029" s="13"/>
    </row>
    <row r="3030" spans="1:18" ht="15.75" customHeight="1" x14ac:dyDescent="0.35">
      <c r="A3030" s="1" t="s">
        <v>39</v>
      </c>
      <c r="B3030" s="6" t="s">
        <v>14</v>
      </c>
      <c r="C3030" s="6">
        <v>1185732</v>
      </c>
      <c r="D3030" s="7">
        <v>44199</v>
      </c>
      <c r="E3030" s="6" t="s">
        <v>33</v>
      </c>
      <c r="F3030" s="6" t="s">
        <v>108</v>
      </c>
      <c r="G3030" s="6" t="s">
        <v>109</v>
      </c>
      <c r="H3030" s="6" t="s">
        <v>17</v>
      </c>
      <c r="I3030" s="8">
        <v>0.30000000000000004</v>
      </c>
      <c r="J3030" s="9">
        <v>4500</v>
      </c>
      <c r="K3030" s="10">
        <f t="shared" si="22"/>
        <v>1350.0000000000002</v>
      </c>
      <c r="L3030" s="10">
        <f t="shared" si="23"/>
        <v>405.00000000000006</v>
      </c>
      <c r="M3030" s="11">
        <v>0.3</v>
      </c>
      <c r="O3030" s="16"/>
      <c r="P3030" s="14"/>
      <c r="Q3030" s="12"/>
      <c r="R3030" s="13"/>
    </row>
    <row r="3031" spans="1:18" ht="15.75" customHeight="1" x14ac:dyDescent="0.35">
      <c r="A3031" s="1"/>
      <c r="B3031" s="6" t="s">
        <v>14</v>
      </c>
      <c r="C3031" s="6">
        <v>1185732</v>
      </c>
      <c r="D3031" s="7">
        <v>44199</v>
      </c>
      <c r="E3031" s="6" t="s">
        <v>33</v>
      </c>
      <c r="F3031" s="6" t="s">
        <v>108</v>
      </c>
      <c r="G3031" s="6" t="s">
        <v>109</v>
      </c>
      <c r="H3031" s="6" t="s">
        <v>18</v>
      </c>
      <c r="I3031" s="8">
        <v>0.30000000000000004</v>
      </c>
      <c r="J3031" s="9">
        <v>2500</v>
      </c>
      <c r="K3031" s="10">
        <f t="shared" si="22"/>
        <v>750.00000000000011</v>
      </c>
      <c r="L3031" s="10">
        <f t="shared" si="23"/>
        <v>262.5</v>
      </c>
      <c r="M3031" s="11">
        <v>0.35</v>
      </c>
      <c r="O3031" s="16"/>
      <c r="P3031" s="14"/>
      <c r="Q3031" s="12"/>
      <c r="R3031" s="13"/>
    </row>
    <row r="3032" spans="1:18" ht="15.75" customHeight="1" x14ac:dyDescent="0.35">
      <c r="A3032" s="1"/>
      <c r="B3032" s="6" t="s">
        <v>14</v>
      </c>
      <c r="C3032" s="6">
        <v>1185732</v>
      </c>
      <c r="D3032" s="7">
        <v>44199</v>
      </c>
      <c r="E3032" s="6" t="s">
        <v>33</v>
      </c>
      <c r="F3032" s="6" t="s">
        <v>108</v>
      </c>
      <c r="G3032" s="6" t="s">
        <v>109</v>
      </c>
      <c r="H3032" s="6" t="s">
        <v>19</v>
      </c>
      <c r="I3032" s="8">
        <v>0.20000000000000007</v>
      </c>
      <c r="J3032" s="9">
        <v>2500</v>
      </c>
      <c r="K3032" s="10">
        <f t="shared" si="22"/>
        <v>500.00000000000017</v>
      </c>
      <c r="L3032" s="10">
        <f t="shared" si="23"/>
        <v>150.00000000000006</v>
      </c>
      <c r="M3032" s="11">
        <v>0.3</v>
      </c>
      <c r="O3032" s="16"/>
      <c r="P3032" s="14"/>
      <c r="Q3032" s="12"/>
      <c r="R3032" s="13"/>
    </row>
    <row r="3033" spans="1:18" ht="15.75" customHeight="1" x14ac:dyDescent="0.35">
      <c r="A3033" s="1"/>
      <c r="B3033" s="6" t="s">
        <v>14</v>
      </c>
      <c r="C3033" s="6">
        <v>1185732</v>
      </c>
      <c r="D3033" s="7">
        <v>44199</v>
      </c>
      <c r="E3033" s="6" t="s">
        <v>33</v>
      </c>
      <c r="F3033" s="6" t="s">
        <v>108</v>
      </c>
      <c r="G3033" s="6" t="s">
        <v>109</v>
      </c>
      <c r="H3033" s="6" t="s">
        <v>20</v>
      </c>
      <c r="I3033" s="8">
        <v>0.25000000000000006</v>
      </c>
      <c r="J3033" s="9">
        <v>1000</v>
      </c>
      <c r="K3033" s="10">
        <f t="shared" si="22"/>
        <v>250.00000000000006</v>
      </c>
      <c r="L3033" s="10">
        <f t="shared" si="23"/>
        <v>75.000000000000014</v>
      </c>
      <c r="M3033" s="11">
        <v>0.3</v>
      </c>
      <c r="O3033" s="16"/>
      <c r="P3033" s="14"/>
      <c r="Q3033" s="12"/>
      <c r="R3033" s="13"/>
    </row>
    <row r="3034" spans="1:18" ht="15.75" customHeight="1" x14ac:dyDescent="0.35">
      <c r="A3034" s="1"/>
      <c r="B3034" s="6" t="s">
        <v>14</v>
      </c>
      <c r="C3034" s="6">
        <v>1185732</v>
      </c>
      <c r="D3034" s="7">
        <v>44199</v>
      </c>
      <c r="E3034" s="6" t="s">
        <v>33</v>
      </c>
      <c r="F3034" s="6" t="s">
        <v>108</v>
      </c>
      <c r="G3034" s="6" t="s">
        <v>109</v>
      </c>
      <c r="H3034" s="6" t="s">
        <v>21</v>
      </c>
      <c r="I3034" s="8">
        <v>0.39999999999999997</v>
      </c>
      <c r="J3034" s="9">
        <v>1500</v>
      </c>
      <c r="K3034" s="10">
        <f t="shared" si="22"/>
        <v>600</v>
      </c>
      <c r="L3034" s="10">
        <f t="shared" si="23"/>
        <v>300</v>
      </c>
      <c r="M3034" s="11">
        <v>0.5</v>
      </c>
      <c r="O3034" s="16"/>
      <c r="P3034" s="14"/>
      <c r="Q3034" s="12"/>
      <c r="R3034" s="13"/>
    </row>
    <row r="3035" spans="1:18" ht="15.75" customHeight="1" x14ac:dyDescent="0.35">
      <c r="A3035" s="1"/>
      <c r="B3035" s="6" t="s">
        <v>14</v>
      </c>
      <c r="C3035" s="6">
        <v>1185732</v>
      </c>
      <c r="D3035" s="7">
        <v>44199</v>
      </c>
      <c r="E3035" s="6" t="s">
        <v>33</v>
      </c>
      <c r="F3035" s="6" t="s">
        <v>108</v>
      </c>
      <c r="G3035" s="6" t="s">
        <v>109</v>
      </c>
      <c r="H3035" s="6" t="s">
        <v>22</v>
      </c>
      <c r="I3035" s="8">
        <v>0.30000000000000004</v>
      </c>
      <c r="J3035" s="9">
        <v>2500</v>
      </c>
      <c r="K3035" s="10">
        <f t="shared" si="22"/>
        <v>750.00000000000011</v>
      </c>
      <c r="L3035" s="10">
        <f t="shared" si="23"/>
        <v>300.00000000000006</v>
      </c>
      <c r="M3035" s="11">
        <v>0.4</v>
      </c>
      <c r="O3035" s="16"/>
      <c r="P3035" s="14"/>
      <c r="Q3035" s="12"/>
      <c r="R3035" s="13"/>
    </row>
    <row r="3036" spans="1:18" ht="15.75" customHeight="1" x14ac:dyDescent="0.35">
      <c r="A3036" s="1"/>
      <c r="B3036" s="6" t="s">
        <v>14</v>
      </c>
      <c r="C3036" s="6">
        <v>1185732</v>
      </c>
      <c r="D3036" s="7">
        <v>44230</v>
      </c>
      <c r="E3036" s="6" t="s">
        <v>33</v>
      </c>
      <c r="F3036" s="6" t="s">
        <v>108</v>
      </c>
      <c r="G3036" s="6" t="s">
        <v>109</v>
      </c>
      <c r="H3036" s="6" t="s">
        <v>17</v>
      </c>
      <c r="I3036" s="8">
        <v>0.30000000000000004</v>
      </c>
      <c r="J3036" s="9">
        <v>5000</v>
      </c>
      <c r="K3036" s="10">
        <f t="shared" si="22"/>
        <v>1500.0000000000002</v>
      </c>
      <c r="L3036" s="10">
        <f t="shared" si="23"/>
        <v>450.00000000000006</v>
      </c>
      <c r="M3036" s="11">
        <v>0.3</v>
      </c>
      <c r="O3036" s="16"/>
      <c r="P3036" s="14"/>
      <c r="Q3036" s="12"/>
      <c r="R3036" s="13"/>
    </row>
    <row r="3037" spans="1:18" ht="15.75" customHeight="1" x14ac:dyDescent="0.35">
      <c r="A3037" s="1"/>
      <c r="B3037" s="6" t="s">
        <v>14</v>
      </c>
      <c r="C3037" s="6">
        <v>1185732</v>
      </c>
      <c r="D3037" s="7">
        <v>44230</v>
      </c>
      <c r="E3037" s="6" t="s">
        <v>33</v>
      </c>
      <c r="F3037" s="6" t="s">
        <v>108</v>
      </c>
      <c r="G3037" s="6" t="s">
        <v>109</v>
      </c>
      <c r="H3037" s="6" t="s">
        <v>18</v>
      </c>
      <c r="I3037" s="8">
        <v>0.30000000000000004</v>
      </c>
      <c r="J3037" s="9">
        <v>1500</v>
      </c>
      <c r="K3037" s="10">
        <f t="shared" si="22"/>
        <v>450.00000000000006</v>
      </c>
      <c r="L3037" s="10">
        <f t="shared" si="23"/>
        <v>157.5</v>
      </c>
      <c r="M3037" s="11">
        <v>0.35</v>
      </c>
      <c r="O3037" s="16"/>
      <c r="P3037" s="14"/>
      <c r="Q3037" s="12"/>
      <c r="R3037" s="13"/>
    </row>
    <row r="3038" spans="1:18" ht="15.75" customHeight="1" x14ac:dyDescent="0.35">
      <c r="A3038" s="1"/>
      <c r="B3038" s="6" t="s">
        <v>14</v>
      </c>
      <c r="C3038" s="6">
        <v>1185732</v>
      </c>
      <c r="D3038" s="7">
        <v>44230</v>
      </c>
      <c r="E3038" s="6" t="s">
        <v>33</v>
      </c>
      <c r="F3038" s="6" t="s">
        <v>108</v>
      </c>
      <c r="G3038" s="6" t="s">
        <v>109</v>
      </c>
      <c r="H3038" s="6" t="s">
        <v>19</v>
      </c>
      <c r="I3038" s="8">
        <v>0.20000000000000007</v>
      </c>
      <c r="J3038" s="9">
        <v>2000</v>
      </c>
      <c r="K3038" s="10">
        <f t="shared" si="22"/>
        <v>400.00000000000011</v>
      </c>
      <c r="L3038" s="10">
        <f t="shared" si="23"/>
        <v>120.00000000000003</v>
      </c>
      <c r="M3038" s="11">
        <v>0.3</v>
      </c>
      <c r="O3038" s="16"/>
      <c r="P3038" s="14"/>
      <c r="Q3038" s="12"/>
      <c r="R3038" s="13"/>
    </row>
    <row r="3039" spans="1:18" ht="15.75" customHeight="1" x14ac:dyDescent="0.35">
      <c r="A3039" s="1"/>
      <c r="B3039" s="6" t="s">
        <v>14</v>
      </c>
      <c r="C3039" s="6">
        <v>1185732</v>
      </c>
      <c r="D3039" s="7">
        <v>44230</v>
      </c>
      <c r="E3039" s="6" t="s">
        <v>33</v>
      </c>
      <c r="F3039" s="6" t="s">
        <v>108</v>
      </c>
      <c r="G3039" s="6" t="s">
        <v>109</v>
      </c>
      <c r="H3039" s="6" t="s">
        <v>20</v>
      </c>
      <c r="I3039" s="8">
        <v>0.25000000000000006</v>
      </c>
      <c r="J3039" s="9">
        <v>750</v>
      </c>
      <c r="K3039" s="10">
        <f t="shared" si="22"/>
        <v>187.50000000000003</v>
      </c>
      <c r="L3039" s="10">
        <f t="shared" si="23"/>
        <v>56.250000000000007</v>
      </c>
      <c r="M3039" s="11">
        <v>0.3</v>
      </c>
      <c r="O3039" s="16"/>
      <c r="P3039" s="14"/>
      <c r="Q3039" s="12"/>
      <c r="R3039" s="13"/>
    </row>
    <row r="3040" spans="1:18" ht="15.75" customHeight="1" x14ac:dyDescent="0.35">
      <c r="A3040" s="1"/>
      <c r="B3040" s="6" t="s">
        <v>14</v>
      </c>
      <c r="C3040" s="6">
        <v>1185732</v>
      </c>
      <c r="D3040" s="7">
        <v>44230</v>
      </c>
      <c r="E3040" s="6" t="s">
        <v>33</v>
      </c>
      <c r="F3040" s="6" t="s">
        <v>108</v>
      </c>
      <c r="G3040" s="6" t="s">
        <v>109</v>
      </c>
      <c r="H3040" s="6" t="s">
        <v>21</v>
      </c>
      <c r="I3040" s="8">
        <v>0.39999999999999997</v>
      </c>
      <c r="J3040" s="9">
        <v>1500</v>
      </c>
      <c r="K3040" s="10">
        <f t="shared" si="22"/>
        <v>600</v>
      </c>
      <c r="L3040" s="10">
        <f t="shared" si="23"/>
        <v>300</v>
      </c>
      <c r="M3040" s="11">
        <v>0.5</v>
      </c>
      <c r="O3040" s="16"/>
      <c r="P3040" s="14"/>
      <c r="Q3040" s="12"/>
      <c r="R3040" s="13"/>
    </row>
    <row r="3041" spans="1:18" ht="15.75" customHeight="1" x14ac:dyDescent="0.35">
      <c r="A3041" s="1"/>
      <c r="B3041" s="6" t="s">
        <v>14</v>
      </c>
      <c r="C3041" s="6">
        <v>1185732</v>
      </c>
      <c r="D3041" s="7">
        <v>44230</v>
      </c>
      <c r="E3041" s="6" t="s">
        <v>33</v>
      </c>
      <c r="F3041" s="6" t="s">
        <v>108</v>
      </c>
      <c r="G3041" s="6" t="s">
        <v>109</v>
      </c>
      <c r="H3041" s="6" t="s">
        <v>22</v>
      </c>
      <c r="I3041" s="8">
        <v>0.14999999999999997</v>
      </c>
      <c r="J3041" s="9">
        <v>2500</v>
      </c>
      <c r="K3041" s="10">
        <f t="shared" si="22"/>
        <v>374.99999999999994</v>
      </c>
      <c r="L3041" s="10">
        <f t="shared" si="23"/>
        <v>149.99999999999997</v>
      </c>
      <c r="M3041" s="11">
        <v>0.4</v>
      </c>
      <c r="O3041" s="16"/>
      <c r="P3041" s="14"/>
      <c r="Q3041" s="12"/>
      <c r="R3041" s="13"/>
    </row>
    <row r="3042" spans="1:18" ht="15.75" customHeight="1" x14ac:dyDescent="0.35">
      <c r="A3042" s="1"/>
      <c r="B3042" s="6" t="s">
        <v>14</v>
      </c>
      <c r="C3042" s="6">
        <v>1185732</v>
      </c>
      <c r="D3042" s="7">
        <v>44257</v>
      </c>
      <c r="E3042" s="6" t="s">
        <v>33</v>
      </c>
      <c r="F3042" s="6" t="s">
        <v>108</v>
      </c>
      <c r="G3042" s="6" t="s">
        <v>109</v>
      </c>
      <c r="H3042" s="6" t="s">
        <v>17</v>
      </c>
      <c r="I3042" s="8">
        <v>0.20000000000000004</v>
      </c>
      <c r="J3042" s="9">
        <v>4700</v>
      </c>
      <c r="K3042" s="10">
        <f t="shared" si="22"/>
        <v>940.00000000000023</v>
      </c>
      <c r="L3042" s="10">
        <f t="shared" si="23"/>
        <v>282.00000000000006</v>
      </c>
      <c r="M3042" s="11">
        <v>0.3</v>
      </c>
      <c r="O3042" s="16"/>
      <c r="P3042" s="14"/>
      <c r="Q3042" s="12"/>
      <c r="R3042" s="13"/>
    </row>
    <row r="3043" spans="1:18" ht="15.75" customHeight="1" x14ac:dyDescent="0.35">
      <c r="A3043" s="1"/>
      <c r="B3043" s="6" t="s">
        <v>14</v>
      </c>
      <c r="C3043" s="6">
        <v>1185732</v>
      </c>
      <c r="D3043" s="7">
        <v>44257</v>
      </c>
      <c r="E3043" s="6" t="s">
        <v>33</v>
      </c>
      <c r="F3043" s="6" t="s">
        <v>108</v>
      </c>
      <c r="G3043" s="6" t="s">
        <v>109</v>
      </c>
      <c r="H3043" s="6" t="s">
        <v>18</v>
      </c>
      <c r="I3043" s="8">
        <v>0.20000000000000004</v>
      </c>
      <c r="J3043" s="9">
        <v>1750</v>
      </c>
      <c r="K3043" s="10">
        <f t="shared" si="22"/>
        <v>350.00000000000006</v>
      </c>
      <c r="L3043" s="10">
        <f t="shared" si="23"/>
        <v>122.50000000000001</v>
      </c>
      <c r="M3043" s="11">
        <v>0.35</v>
      </c>
      <c r="O3043" s="16"/>
      <c r="P3043" s="14"/>
      <c r="Q3043" s="12"/>
      <c r="R3043" s="13"/>
    </row>
    <row r="3044" spans="1:18" ht="15.75" customHeight="1" x14ac:dyDescent="0.35">
      <c r="A3044" s="1"/>
      <c r="B3044" s="6" t="s">
        <v>14</v>
      </c>
      <c r="C3044" s="6">
        <v>1185732</v>
      </c>
      <c r="D3044" s="7">
        <v>44257</v>
      </c>
      <c r="E3044" s="6" t="s">
        <v>33</v>
      </c>
      <c r="F3044" s="6" t="s">
        <v>108</v>
      </c>
      <c r="G3044" s="6" t="s">
        <v>109</v>
      </c>
      <c r="H3044" s="6" t="s">
        <v>19</v>
      </c>
      <c r="I3044" s="8">
        <v>0.10000000000000003</v>
      </c>
      <c r="J3044" s="9">
        <v>2250</v>
      </c>
      <c r="K3044" s="10">
        <f t="shared" si="22"/>
        <v>225.00000000000009</v>
      </c>
      <c r="L3044" s="10">
        <f t="shared" si="23"/>
        <v>67.500000000000028</v>
      </c>
      <c r="M3044" s="11">
        <v>0.3</v>
      </c>
      <c r="O3044" s="16"/>
      <c r="P3044" s="14"/>
      <c r="Q3044" s="12"/>
      <c r="R3044" s="13"/>
    </row>
    <row r="3045" spans="1:18" ht="15.75" customHeight="1" x14ac:dyDescent="0.35">
      <c r="A3045" s="1"/>
      <c r="B3045" s="6" t="s">
        <v>14</v>
      </c>
      <c r="C3045" s="6">
        <v>1185732</v>
      </c>
      <c r="D3045" s="7">
        <v>44257</v>
      </c>
      <c r="E3045" s="6" t="s">
        <v>33</v>
      </c>
      <c r="F3045" s="6" t="s">
        <v>108</v>
      </c>
      <c r="G3045" s="6" t="s">
        <v>109</v>
      </c>
      <c r="H3045" s="6" t="s">
        <v>20</v>
      </c>
      <c r="I3045" s="8">
        <v>0.14999999999999997</v>
      </c>
      <c r="J3045" s="9">
        <v>750</v>
      </c>
      <c r="K3045" s="10">
        <f t="shared" si="22"/>
        <v>112.49999999999997</v>
      </c>
      <c r="L3045" s="10">
        <f t="shared" si="23"/>
        <v>33.749999999999993</v>
      </c>
      <c r="M3045" s="11">
        <v>0.3</v>
      </c>
      <c r="O3045" s="16"/>
      <c r="P3045" s="14"/>
      <c r="Q3045" s="12"/>
      <c r="R3045" s="13"/>
    </row>
    <row r="3046" spans="1:18" ht="15.75" customHeight="1" x14ac:dyDescent="0.35">
      <c r="A3046" s="1"/>
      <c r="B3046" s="6" t="s">
        <v>14</v>
      </c>
      <c r="C3046" s="6">
        <v>1185732</v>
      </c>
      <c r="D3046" s="7">
        <v>44257</v>
      </c>
      <c r="E3046" s="6" t="s">
        <v>33</v>
      </c>
      <c r="F3046" s="6" t="s">
        <v>108</v>
      </c>
      <c r="G3046" s="6" t="s">
        <v>109</v>
      </c>
      <c r="H3046" s="6" t="s">
        <v>21</v>
      </c>
      <c r="I3046" s="8">
        <v>0.30000000000000004</v>
      </c>
      <c r="J3046" s="9">
        <v>1250</v>
      </c>
      <c r="K3046" s="10">
        <f t="shared" si="22"/>
        <v>375.00000000000006</v>
      </c>
      <c r="L3046" s="10">
        <f t="shared" si="23"/>
        <v>187.50000000000003</v>
      </c>
      <c r="M3046" s="11">
        <v>0.5</v>
      </c>
      <c r="O3046" s="16"/>
      <c r="P3046" s="14"/>
      <c r="Q3046" s="12"/>
      <c r="R3046" s="13"/>
    </row>
    <row r="3047" spans="1:18" ht="15.75" customHeight="1" x14ac:dyDescent="0.35">
      <c r="A3047" s="1"/>
      <c r="B3047" s="6" t="s">
        <v>14</v>
      </c>
      <c r="C3047" s="6">
        <v>1185732</v>
      </c>
      <c r="D3047" s="7">
        <v>44257</v>
      </c>
      <c r="E3047" s="6" t="s">
        <v>33</v>
      </c>
      <c r="F3047" s="6" t="s">
        <v>108</v>
      </c>
      <c r="G3047" s="6" t="s">
        <v>109</v>
      </c>
      <c r="H3047" s="6" t="s">
        <v>22</v>
      </c>
      <c r="I3047" s="8">
        <v>0.20000000000000004</v>
      </c>
      <c r="J3047" s="9">
        <v>2250</v>
      </c>
      <c r="K3047" s="10">
        <f t="shared" si="22"/>
        <v>450.00000000000011</v>
      </c>
      <c r="L3047" s="10">
        <f t="shared" si="23"/>
        <v>180.00000000000006</v>
      </c>
      <c r="M3047" s="11">
        <v>0.4</v>
      </c>
      <c r="O3047" s="16"/>
      <c r="P3047" s="14"/>
      <c r="Q3047" s="12"/>
      <c r="R3047" s="13"/>
    </row>
    <row r="3048" spans="1:18" ht="15.75" customHeight="1" x14ac:dyDescent="0.35">
      <c r="A3048" s="1"/>
      <c r="B3048" s="6" t="s">
        <v>14</v>
      </c>
      <c r="C3048" s="6">
        <v>1185732</v>
      </c>
      <c r="D3048" s="7">
        <v>44289</v>
      </c>
      <c r="E3048" s="6" t="s">
        <v>33</v>
      </c>
      <c r="F3048" s="6" t="s">
        <v>108</v>
      </c>
      <c r="G3048" s="6" t="s">
        <v>109</v>
      </c>
      <c r="H3048" s="6" t="s">
        <v>17</v>
      </c>
      <c r="I3048" s="8">
        <v>0.20000000000000004</v>
      </c>
      <c r="J3048" s="9">
        <v>4500</v>
      </c>
      <c r="K3048" s="10">
        <f t="shared" si="22"/>
        <v>900.00000000000023</v>
      </c>
      <c r="L3048" s="10">
        <f t="shared" si="23"/>
        <v>270.00000000000006</v>
      </c>
      <c r="M3048" s="11">
        <v>0.3</v>
      </c>
      <c r="O3048" s="16"/>
      <c r="P3048" s="14"/>
      <c r="Q3048" s="12"/>
      <c r="R3048" s="13"/>
    </row>
    <row r="3049" spans="1:18" ht="15.75" customHeight="1" x14ac:dyDescent="0.35">
      <c r="A3049" s="1"/>
      <c r="B3049" s="6" t="s">
        <v>14</v>
      </c>
      <c r="C3049" s="6">
        <v>1185732</v>
      </c>
      <c r="D3049" s="7">
        <v>44289</v>
      </c>
      <c r="E3049" s="6" t="s">
        <v>33</v>
      </c>
      <c r="F3049" s="6" t="s">
        <v>108</v>
      </c>
      <c r="G3049" s="6" t="s">
        <v>109</v>
      </c>
      <c r="H3049" s="6" t="s">
        <v>18</v>
      </c>
      <c r="I3049" s="8">
        <v>0.20000000000000004</v>
      </c>
      <c r="J3049" s="9">
        <v>1500</v>
      </c>
      <c r="K3049" s="10">
        <f t="shared" si="22"/>
        <v>300.00000000000006</v>
      </c>
      <c r="L3049" s="10">
        <f t="shared" si="23"/>
        <v>105.00000000000001</v>
      </c>
      <c r="M3049" s="11">
        <v>0.35</v>
      </c>
      <c r="O3049" s="16"/>
      <c r="P3049" s="14"/>
      <c r="Q3049" s="12"/>
      <c r="R3049" s="13"/>
    </row>
    <row r="3050" spans="1:18" ht="15.75" customHeight="1" x14ac:dyDescent="0.35">
      <c r="A3050" s="1"/>
      <c r="B3050" s="6" t="s">
        <v>14</v>
      </c>
      <c r="C3050" s="6">
        <v>1185732</v>
      </c>
      <c r="D3050" s="7">
        <v>44289</v>
      </c>
      <c r="E3050" s="6" t="s">
        <v>33</v>
      </c>
      <c r="F3050" s="6" t="s">
        <v>108</v>
      </c>
      <c r="G3050" s="6" t="s">
        <v>109</v>
      </c>
      <c r="H3050" s="6" t="s">
        <v>19</v>
      </c>
      <c r="I3050" s="8">
        <v>0.10000000000000003</v>
      </c>
      <c r="J3050" s="9">
        <v>1500</v>
      </c>
      <c r="K3050" s="10">
        <f t="shared" si="22"/>
        <v>150.00000000000006</v>
      </c>
      <c r="L3050" s="10">
        <f t="shared" si="23"/>
        <v>45.000000000000014</v>
      </c>
      <c r="M3050" s="11">
        <v>0.3</v>
      </c>
      <c r="O3050" s="16"/>
      <c r="P3050" s="14"/>
      <c r="Q3050" s="12"/>
      <c r="R3050" s="13"/>
    </row>
    <row r="3051" spans="1:18" ht="15.75" customHeight="1" x14ac:dyDescent="0.35">
      <c r="A3051" s="1"/>
      <c r="B3051" s="6" t="s">
        <v>14</v>
      </c>
      <c r="C3051" s="6">
        <v>1185732</v>
      </c>
      <c r="D3051" s="7">
        <v>44289</v>
      </c>
      <c r="E3051" s="6" t="s">
        <v>33</v>
      </c>
      <c r="F3051" s="6" t="s">
        <v>108</v>
      </c>
      <c r="G3051" s="6" t="s">
        <v>109</v>
      </c>
      <c r="H3051" s="6" t="s">
        <v>20</v>
      </c>
      <c r="I3051" s="8">
        <v>0.14999999999999997</v>
      </c>
      <c r="J3051" s="9">
        <v>750</v>
      </c>
      <c r="K3051" s="10">
        <f t="shared" si="22"/>
        <v>112.49999999999997</v>
      </c>
      <c r="L3051" s="10">
        <f t="shared" si="23"/>
        <v>33.749999999999993</v>
      </c>
      <c r="M3051" s="11">
        <v>0.3</v>
      </c>
      <c r="O3051" s="16"/>
      <c r="P3051" s="14"/>
      <c r="Q3051" s="12"/>
      <c r="R3051" s="13"/>
    </row>
    <row r="3052" spans="1:18" ht="15.75" customHeight="1" x14ac:dyDescent="0.35">
      <c r="A3052" s="1"/>
      <c r="B3052" s="6" t="s">
        <v>14</v>
      </c>
      <c r="C3052" s="6">
        <v>1185732</v>
      </c>
      <c r="D3052" s="7">
        <v>44289</v>
      </c>
      <c r="E3052" s="6" t="s">
        <v>33</v>
      </c>
      <c r="F3052" s="6" t="s">
        <v>108</v>
      </c>
      <c r="G3052" s="6" t="s">
        <v>109</v>
      </c>
      <c r="H3052" s="6" t="s">
        <v>21</v>
      </c>
      <c r="I3052" s="8">
        <v>0.6</v>
      </c>
      <c r="J3052" s="9">
        <v>1000</v>
      </c>
      <c r="K3052" s="10">
        <f t="shared" si="22"/>
        <v>600</v>
      </c>
      <c r="L3052" s="10">
        <f t="shared" si="23"/>
        <v>300</v>
      </c>
      <c r="M3052" s="11">
        <v>0.5</v>
      </c>
      <c r="O3052" s="16"/>
      <c r="P3052" s="14"/>
      <c r="Q3052" s="12"/>
      <c r="R3052" s="13"/>
    </row>
    <row r="3053" spans="1:18" ht="15.75" customHeight="1" x14ac:dyDescent="0.35">
      <c r="A3053" s="1"/>
      <c r="B3053" s="6" t="s">
        <v>14</v>
      </c>
      <c r="C3053" s="6">
        <v>1185732</v>
      </c>
      <c r="D3053" s="7">
        <v>44289</v>
      </c>
      <c r="E3053" s="6" t="s">
        <v>33</v>
      </c>
      <c r="F3053" s="6" t="s">
        <v>108</v>
      </c>
      <c r="G3053" s="6" t="s">
        <v>109</v>
      </c>
      <c r="H3053" s="6" t="s">
        <v>22</v>
      </c>
      <c r="I3053" s="8">
        <v>0.5</v>
      </c>
      <c r="J3053" s="9">
        <v>2250</v>
      </c>
      <c r="K3053" s="10">
        <f t="shared" si="22"/>
        <v>1125</v>
      </c>
      <c r="L3053" s="10">
        <f t="shared" si="23"/>
        <v>450</v>
      </c>
      <c r="M3053" s="11">
        <v>0.4</v>
      </c>
      <c r="O3053" s="16"/>
      <c r="P3053" s="14"/>
      <c r="Q3053" s="12"/>
      <c r="R3053" s="13"/>
    </row>
    <row r="3054" spans="1:18" ht="15.75" customHeight="1" x14ac:dyDescent="0.35">
      <c r="A3054" s="1"/>
      <c r="B3054" s="6" t="s">
        <v>14</v>
      </c>
      <c r="C3054" s="6">
        <v>1185732</v>
      </c>
      <c r="D3054" s="7">
        <v>44320</v>
      </c>
      <c r="E3054" s="6" t="s">
        <v>33</v>
      </c>
      <c r="F3054" s="6" t="s">
        <v>108</v>
      </c>
      <c r="G3054" s="6" t="s">
        <v>109</v>
      </c>
      <c r="H3054" s="6" t="s">
        <v>17</v>
      </c>
      <c r="I3054" s="8">
        <v>0.6</v>
      </c>
      <c r="J3054" s="9">
        <v>4950</v>
      </c>
      <c r="K3054" s="10">
        <f t="shared" si="22"/>
        <v>2970</v>
      </c>
      <c r="L3054" s="10">
        <f t="shared" si="23"/>
        <v>891</v>
      </c>
      <c r="M3054" s="11">
        <v>0.3</v>
      </c>
      <c r="O3054" s="16"/>
      <c r="P3054" s="14"/>
      <c r="Q3054" s="12"/>
      <c r="R3054" s="13"/>
    </row>
    <row r="3055" spans="1:18" ht="15.75" customHeight="1" x14ac:dyDescent="0.35">
      <c r="A3055" s="1"/>
      <c r="B3055" s="6" t="s">
        <v>14</v>
      </c>
      <c r="C3055" s="6">
        <v>1185732</v>
      </c>
      <c r="D3055" s="7">
        <v>44320</v>
      </c>
      <c r="E3055" s="6" t="s">
        <v>33</v>
      </c>
      <c r="F3055" s="6" t="s">
        <v>108</v>
      </c>
      <c r="G3055" s="6" t="s">
        <v>109</v>
      </c>
      <c r="H3055" s="6" t="s">
        <v>18</v>
      </c>
      <c r="I3055" s="8">
        <v>0.4</v>
      </c>
      <c r="J3055" s="9">
        <v>2000</v>
      </c>
      <c r="K3055" s="10">
        <f t="shared" si="22"/>
        <v>800</v>
      </c>
      <c r="L3055" s="10">
        <f t="shared" si="23"/>
        <v>280</v>
      </c>
      <c r="M3055" s="11">
        <v>0.35</v>
      </c>
      <c r="O3055" s="16"/>
      <c r="P3055" s="14"/>
      <c r="Q3055" s="12"/>
      <c r="R3055" s="13"/>
    </row>
    <row r="3056" spans="1:18" ht="15.75" customHeight="1" x14ac:dyDescent="0.35">
      <c r="A3056" s="1"/>
      <c r="B3056" s="6" t="s">
        <v>14</v>
      </c>
      <c r="C3056" s="6">
        <v>1185732</v>
      </c>
      <c r="D3056" s="7">
        <v>44320</v>
      </c>
      <c r="E3056" s="6" t="s">
        <v>33</v>
      </c>
      <c r="F3056" s="6" t="s">
        <v>108</v>
      </c>
      <c r="G3056" s="6" t="s">
        <v>109</v>
      </c>
      <c r="H3056" s="6" t="s">
        <v>19</v>
      </c>
      <c r="I3056" s="8">
        <v>0.35000000000000003</v>
      </c>
      <c r="J3056" s="9">
        <v>1750</v>
      </c>
      <c r="K3056" s="10">
        <f t="shared" si="22"/>
        <v>612.50000000000011</v>
      </c>
      <c r="L3056" s="10">
        <f t="shared" si="23"/>
        <v>183.75000000000003</v>
      </c>
      <c r="M3056" s="11">
        <v>0.3</v>
      </c>
      <c r="O3056" s="16"/>
      <c r="P3056" s="14"/>
      <c r="Q3056" s="12"/>
      <c r="R3056" s="13"/>
    </row>
    <row r="3057" spans="1:18" ht="15.75" customHeight="1" x14ac:dyDescent="0.35">
      <c r="A3057" s="1"/>
      <c r="B3057" s="6" t="s">
        <v>14</v>
      </c>
      <c r="C3057" s="6">
        <v>1185732</v>
      </c>
      <c r="D3057" s="7">
        <v>44320</v>
      </c>
      <c r="E3057" s="6" t="s">
        <v>33</v>
      </c>
      <c r="F3057" s="6" t="s">
        <v>108</v>
      </c>
      <c r="G3057" s="6" t="s">
        <v>109</v>
      </c>
      <c r="H3057" s="6" t="s">
        <v>20</v>
      </c>
      <c r="I3057" s="8">
        <v>0.35000000000000003</v>
      </c>
      <c r="J3057" s="9">
        <v>1500</v>
      </c>
      <c r="K3057" s="10">
        <f t="shared" si="22"/>
        <v>525</v>
      </c>
      <c r="L3057" s="10">
        <f t="shared" si="23"/>
        <v>157.5</v>
      </c>
      <c r="M3057" s="11">
        <v>0.3</v>
      </c>
      <c r="O3057" s="16"/>
      <c r="P3057" s="14"/>
      <c r="Q3057" s="12"/>
      <c r="R3057" s="13"/>
    </row>
    <row r="3058" spans="1:18" ht="15.75" customHeight="1" x14ac:dyDescent="0.35">
      <c r="A3058" s="1"/>
      <c r="B3058" s="6" t="s">
        <v>14</v>
      </c>
      <c r="C3058" s="6">
        <v>1185732</v>
      </c>
      <c r="D3058" s="7">
        <v>44320</v>
      </c>
      <c r="E3058" s="6" t="s">
        <v>33</v>
      </c>
      <c r="F3058" s="6" t="s">
        <v>108</v>
      </c>
      <c r="G3058" s="6" t="s">
        <v>109</v>
      </c>
      <c r="H3058" s="6" t="s">
        <v>21</v>
      </c>
      <c r="I3058" s="8">
        <v>0.44999999999999996</v>
      </c>
      <c r="J3058" s="9">
        <v>1750</v>
      </c>
      <c r="K3058" s="10">
        <f t="shared" si="22"/>
        <v>787.49999999999989</v>
      </c>
      <c r="L3058" s="10">
        <f t="shared" si="23"/>
        <v>393.74999999999994</v>
      </c>
      <c r="M3058" s="11">
        <v>0.5</v>
      </c>
      <c r="O3058" s="16"/>
      <c r="P3058" s="14"/>
      <c r="Q3058" s="12"/>
      <c r="R3058" s="13"/>
    </row>
    <row r="3059" spans="1:18" ht="15.75" customHeight="1" x14ac:dyDescent="0.35">
      <c r="A3059" s="1"/>
      <c r="B3059" s="6" t="s">
        <v>14</v>
      </c>
      <c r="C3059" s="6">
        <v>1185732</v>
      </c>
      <c r="D3059" s="7">
        <v>44320</v>
      </c>
      <c r="E3059" s="6" t="s">
        <v>33</v>
      </c>
      <c r="F3059" s="6" t="s">
        <v>108</v>
      </c>
      <c r="G3059" s="6" t="s">
        <v>109</v>
      </c>
      <c r="H3059" s="6" t="s">
        <v>22</v>
      </c>
      <c r="I3059" s="8">
        <v>0.49999999999999994</v>
      </c>
      <c r="J3059" s="9">
        <v>3000</v>
      </c>
      <c r="K3059" s="10">
        <f t="shared" si="22"/>
        <v>1499.9999999999998</v>
      </c>
      <c r="L3059" s="10">
        <f t="shared" si="23"/>
        <v>599.99999999999989</v>
      </c>
      <c r="M3059" s="11">
        <v>0.4</v>
      </c>
      <c r="O3059" s="16"/>
      <c r="P3059" s="14"/>
      <c r="Q3059" s="12"/>
      <c r="R3059" s="13"/>
    </row>
    <row r="3060" spans="1:18" ht="15.75" customHeight="1" x14ac:dyDescent="0.35">
      <c r="A3060" s="1"/>
      <c r="B3060" s="6" t="s">
        <v>14</v>
      </c>
      <c r="C3060" s="6">
        <v>1185732</v>
      </c>
      <c r="D3060" s="7">
        <v>44350</v>
      </c>
      <c r="E3060" s="6" t="s">
        <v>33</v>
      </c>
      <c r="F3060" s="6" t="s">
        <v>108</v>
      </c>
      <c r="G3060" s="6" t="s">
        <v>109</v>
      </c>
      <c r="H3060" s="6" t="s">
        <v>17</v>
      </c>
      <c r="I3060" s="8">
        <v>0.35000000000000003</v>
      </c>
      <c r="J3060" s="9">
        <v>5500</v>
      </c>
      <c r="K3060" s="10">
        <f t="shared" si="22"/>
        <v>1925.0000000000002</v>
      </c>
      <c r="L3060" s="10">
        <f t="shared" si="23"/>
        <v>577.5</v>
      </c>
      <c r="M3060" s="11">
        <v>0.3</v>
      </c>
      <c r="O3060" s="16"/>
      <c r="P3060" s="14"/>
      <c r="Q3060" s="12"/>
      <c r="R3060" s="13"/>
    </row>
    <row r="3061" spans="1:18" ht="15.75" customHeight="1" x14ac:dyDescent="0.35">
      <c r="A3061" s="1"/>
      <c r="B3061" s="6" t="s">
        <v>14</v>
      </c>
      <c r="C3061" s="6">
        <v>1185732</v>
      </c>
      <c r="D3061" s="7">
        <v>44350</v>
      </c>
      <c r="E3061" s="6" t="s">
        <v>33</v>
      </c>
      <c r="F3061" s="6" t="s">
        <v>108</v>
      </c>
      <c r="G3061" s="6" t="s">
        <v>109</v>
      </c>
      <c r="H3061" s="6" t="s">
        <v>18</v>
      </c>
      <c r="I3061" s="8">
        <v>0.3000000000000001</v>
      </c>
      <c r="J3061" s="9">
        <v>3000</v>
      </c>
      <c r="K3061" s="10">
        <f t="shared" si="22"/>
        <v>900.00000000000034</v>
      </c>
      <c r="L3061" s="10">
        <f t="shared" si="23"/>
        <v>315.00000000000011</v>
      </c>
      <c r="M3061" s="11">
        <v>0.35</v>
      </c>
      <c r="O3061" s="16"/>
      <c r="P3061" s="14"/>
      <c r="Q3061" s="12"/>
      <c r="R3061" s="13"/>
    </row>
    <row r="3062" spans="1:18" ht="15.75" customHeight="1" x14ac:dyDescent="0.35">
      <c r="A3062" s="1"/>
      <c r="B3062" s="6" t="s">
        <v>14</v>
      </c>
      <c r="C3062" s="6">
        <v>1185732</v>
      </c>
      <c r="D3062" s="7">
        <v>44350</v>
      </c>
      <c r="E3062" s="6" t="s">
        <v>33</v>
      </c>
      <c r="F3062" s="6" t="s">
        <v>108</v>
      </c>
      <c r="G3062" s="6" t="s">
        <v>109</v>
      </c>
      <c r="H3062" s="6" t="s">
        <v>19</v>
      </c>
      <c r="I3062" s="8">
        <v>0.25000000000000006</v>
      </c>
      <c r="J3062" s="9">
        <v>2000</v>
      </c>
      <c r="K3062" s="10">
        <f t="shared" si="22"/>
        <v>500.00000000000011</v>
      </c>
      <c r="L3062" s="10">
        <f t="shared" si="23"/>
        <v>150.00000000000003</v>
      </c>
      <c r="M3062" s="11">
        <v>0.3</v>
      </c>
      <c r="O3062" s="16"/>
      <c r="P3062" s="14"/>
      <c r="Q3062" s="12"/>
      <c r="R3062" s="13"/>
    </row>
    <row r="3063" spans="1:18" ht="15.75" customHeight="1" x14ac:dyDescent="0.35">
      <c r="A3063" s="1"/>
      <c r="B3063" s="6" t="s">
        <v>14</v>
      </c>
      <c r="C3063" s="6">
        <v>1185732</v>
      </c>
      <c r="D3063" s="7">
        <v>44350</v>
      </c>
      <c r="E3063" s="6" t="s">
        <v>33</v>
      </c>
      <c r="F3063" s="6" t="s">
        <v>108</v>
      </c>
      <c r="G3063" s="6" t="s">
        <v>109</v>
      </c>
      <c r="H3063" s="6" t="s">
        <v>20</v>
      </c>
      <c r="I3063" s="8">
        <v>0.25000000000000006</v>
      </c>
      <c r="J3063" s="9">
        <v>1750</v>
      </c>
      <c r="K3063" s="10">
        <f t="shared" si="22"/>
        <v>437.50000000000011</v>
      </c>
      <c r="L3063" s="10">
        <f t="shared" si="23"/>
        <v>131.25000000000003</v>
      </c>
      <c r="M3063" s="11">
        <v>0.3</v>
      </c>
      <c r="O3063" s="16"/>
      <c r="P3063" s="14"/>
      <c r="Q3063" s="12"/>
      <c r="R3063" s="13"/>
    </row>
    <row r="3064" spans="1:18" ht="15.75" customHeight="1" x14ac:dyDescent="0.35">
      <c r="A3064" s="1"/>
      <c r="B3064" s="6" t="s">
        <v>14</v>
      </c>
      <c r="C3064" s="6">
        <v>1185732</v>
      </c>
      <c r="D3064" s="7">
        <v>44350</v>
      </c>
      <c r="E3064" s="6" t="s">
        <v>33</v>
      </c>
      <c r="F3064" s="6" t="s">
        <v>108</v>
      </c>
      <c r="G3064" s="6" t="s">
        <v>109</v>
      </c>
      <c r="H3064" s="6" t="s">
        <v>21</v>
      </c>
      <c r="I3064" s="8">
        <v>0.35000000000000003</v>
      </c>
      <c r="J3064" s="9">
        <v>1750</v>
      </c>
      <c r="K3064" s="10">
        <f t="shared" si="22"/>
        <v>612.50000000000011</v>
      </c>
      <c r="L3064" s="10">
        <f t="shared" si="23"/>
        <v>306.25000000000006</v>
      </c>
      <c r="M3064" s="11">
        <v>0.5</v>
      </c>
      <c r="O3064" s="16"/>
      <c r="P3064" s="14"/>
      <c r="Q3064" s="12"/>
      <c r="R3064" s="13"/>
    </row>
    <row r="3065" spans="1:18" ht="15.75" customHeight="1" x14ac:dyDescent="0.35">
      <c r="A3065" s="1"/>
      <c r="B3065" s="6" t="s">
        <v>14</v>
      </c>
      <c r="C3065" s="6">
        <v>1185732</v>
      </c>
      <c r="D3065" s="7">
        <v>44350</v>
      </c>
      <c r="E3065" s="6" t="s">
        <v>33</v>
      </c>
      <c r="F3065" s="6" t="s">
        <v>108</v>
      </c>
      <c r="G3065" s="6" t="s">
        <v>109</v>
      </c>
      <c r="H3065" s="6" t="s">
        <v>22</v>
      </c>
      <c r="I3065" s="8">
        <v>0.55000000000000004</v>
      </c>
      <c r="J3065" s="9">
        <v>3250</v>
      </c>
      <c r="K3065" s="10">
        <f t="shared" si="22"/>
        <v>1787.5000000000002</v>
      </c>
      <c r="L3065" s="10">
        <f t="shared" si="23"/>
        <v>715.00000000000011</v>
      </c>
      <c r="M3065" s="11">
        <v>0.4</v>
      </c>
      <c r="O3065" s="16"/>
      <c r="P3065" s="14"/>
      <c r="Q3065" s="12"/>
      <c r="R3065" s="13"/>
    </row>
    <row r="3066" spans="1:18" ht="15.75" customHeight="1" x14ac:dyDescent="0.35">
      <c r="A3066" s="1"/>
      <c r="B3066" s="6" t="s">
        <v>14</v>
      </c>
      <c r="C3066" s="6">
        <v>1185732</v>
      </c>
      <c r="D3066" s="7">
        <v>44379</v>
      </c>
      <c r="E3066" s="6" t="s">
        <v>33</v>
      </c>
      <c r="F3066" s="6" t="s">
        <v>108</v>
      </c>
      <c r="G3066" s="6" t="s">
        <v>109</v>
      </c>
      <c r="H3066" s="6" t="s">
        <v>17</v>
      </c>
      <c r="I3066" s="8">
        <v>0.5</v>
      </c>
      <c r="J3066" s="9">
        <v>5500</v>
      </c>
      <c r="K3066" s="10">
        <f t="shared" ref="K3066:K3320" si="24">I3066*J3066</f>
        <v>2750</v>
      </c>
      <c r="L3066" s="10">
        <f t="shared" ref="L3066:L3320" si="25">K3066*M3066</f>
        <v>825</v>
      </c>
      <c r="M3066" s="11">
        <v>0.3</v>
      </c>
      <c r="O3066" s="16"/>
      <c r="P3066" s="14"/>
      <c r="Q3066" s="12"/>
      <c r="R3066" s="13"/>
    </row>
    <row r="3067" spans="1:18" ht="15.75" customHeight="1" x14ac:dyDescent="0.35">
      <c r="A3067" s="1"/>
      <c r="B3067" s="6" t="s">
        <v>14</v>
      </c>
      <c r="C3067" s="6">
        <v>1185732</v>
      </c>
      <c r="D3067" s="7">
        <v>44379</v>
      </c>
      <c r="E3067" s="6" t="s">
        <v>33</v>
      </c>
      <c r="F3067" s="6" t="s">
        <v>108</v>
      </c>
      <c r="G3067" s="6" t="s">
        <v>109</v>
      </c>
      <c r="H3067" s="6" t="s">
        <v>18</v>
      </c>
      <c r="I3067" s="8">
        <v>0.45000000000000007</v>
      </c>
      <c r="J3067" s="9">
        <v>3000</v>
      </c>
      <c r="K3067" s="10">
        <f t="shared" si="24"/>
        <v>1350.0000000000002</v>
      </c>
      <c r="L3067" s="10">
        <f t="shared" si="25"/>
        <v>472.50000000000006</v>
      </c>
      <c r="M3067" s="11">
        <v>0.35</v>
      </c>
      <c r="O3067" s="16"/>
      <c r="P3067" s="14"/>
      <c r="Q3067" s="12"/>
      <c r="R3067" s="13"/>
    </row>
    <row r="3068" spans="1:18" ht="15.75" customHeight="1" x14ac:dyDescent="0.35">
      <c r="A3068" s="1"/>
      <c r="B3068" s="6" t="s">
        <v>14</v>
      </c>
      <c r="C3068" s="6">
        <v>1185732</v>
      </c>
      <c r="D3068" s="7">
        <v>44379</v>
      </c>
      <c r="E3068" s="6" t="s">
        <v>33</v>
      </c>
      <c r="F3068" s="6" t="s">
        <v>108</v>
      </c>
      <c r="G3068" s="6" t="s">
        <v>109</v>
      </c>
      <c r="H3068" s="6" t="s">
        <v>19</v>
      </c>
      <c r="I3068" s="8">
        <v>0.4</v>
      </c>
      <c r="J3068" s="9">
        <v>2250</v>
      </c>
      <c r="K3068" s="10">
        <f t="shared" si="24"/>
        <v>900</v>
      </c>
      <c r="L3068" s="10">
        <f t="shared" si="25"/>
        <v>270</v>
      </c>
      <c r="M3068" s="11">
        <v>0.3</v>
      </c>
      <c r="O3068" s="16"/>
      <c r="P3068" s="14"/>
      <c r="Q3068" s="12"/>
      <c r="R3068" s="13"/>
    </row>
    <row r="3069" spans="1:18" ht="15.75" customHeight="1" x14ac:dyDescent="0.35">
      <c r="A3069" s="1"/>
      <c r="B3069" s="6" t="s">
        <v>14</v>
      </c>
      <c r="C3069" s="6">
        <v>1185732</v>
      </c>
      <c r="D3069" s="7">
        <v>44379</v>
      </c>
      <c r="E3069" s="6" t="s">
        <v>33</v>
      </c>
      <c r="F3069" s="6" t="s">
        <v>108</v>
      </c>
      <c r="G3069" s="6" t="s">
        <v>109</v>
      </c>
      <c r="H3069" s="6" t="s">
        <v>20</v>
      </c>
      <c r="I3069" s="8">
        <v>0.4</v>
      </c>
      <c r="J3069" s="9">
        <v>1750</v>
      </c>
      <c r="K3069" s="10">
        <f t="shared" si="24"/>
        <v>700</v>
      </c>
      <c r="L3069" s="10">
        <f t="shared" si="25"/>
        <v>210</v>
      </c>
      <c r="M3069" s="11">
        <v>0.3</v>
      </c>
      <c r="O3069" s="16"/>
      <c r="P3069" s="14"/>
      <c r="Q3069" s="12"/>
      <c r="R3069" s="13"/>
    </row>
    <row r="3070" spans="1:18" ht="15.75" customHeight="1" x14ac:dyDescent="0.35">
      <c r="A3070" s="1"/>
      <c r="B3070" s="6" t="s">
        <v>14</v>
      </c>
      <c r="C3070" s="6">
        <v>1185732</v>
      </c>
      <c r="D3070" s="7">
        <v>44379</v>
      </c>
      <c r="E3070" s="6" t="s">
        <v>33</v>
      </c>
      <c r="F3070" s="6" t="s">
        <v>108</v>
      </c>
      <c r="G3070" s="6" t="s">
        <v>109</v>
      </c>
      <c r="H3070" s="6" t="s">
        <v>21</v>
      </c>
      <c r="I3070" s="8">
        <v>0.5</v>
      </c>
      <c r="J3070" s="9">
        <v>2000</v>
      </c>
      <c r="K3070" s="10">
        <f t="shared" si="24"/>
        <v>1000</v>
      </c>
      <c r="L3070" s="10">
        <f t="shared" si="25"/>
        <v>500</v>
      </c>
      <c r="M3070" s="11">
        <v>0.5</v>
      </c>
      <c r="O3070" s="16"/>
      <c r="P3070" s="14"/>
      <c r="Q3070" s="12"/>
      <c r="R3070" s="13"/>
    </row>
    <row r="3071" spans="1:18" ht="15.75" customHeight="1" x14ac:dyDescent="0.35">
      <c r="A3071" s="1"/>
      <c r="B3071" s="6" t="s">
        <v>14</v>
      </c>
      <c r="C3071" s="6">
        <v>1185732</v>
      </c>
      <c r="D3071" s="7">
        <v>44379</v>
      </c>
      <c r="E3071" s="6" t="s">
        <v>33</v>
      </c>
      <c r="F3071" s="6" t="s">
        <v>108</v>
      </c>
      <c r="G3071" s="6" t="s">
        <v>109</v>
      </c>
      <c r="H3071" s="6" t="s">
        <v>22</v>
      </c>
      <c r="I3071" s="8">
        <v>0.55000000000000004</v>
      </c>
      <c r="J3071" s="9">
        <v>3750</v>
      </c>
      <c r="K3071" s="10">
        <f t="shared" si="24"/>
        <v>2062.5</v>
      </c>
      <c r="L3071" s="10">
        <f t="shared" si="25"/>
        <v>825</v>
      </c>
      <c r="M3071" s="11">
        <v>0.4</v>
      </c>
      <c r="O3071" s="16"/>
      <c r="P3071" s="14"/>
      <c r="Q3071" s="12"/>
      <c r="R3071" s="13"/>
    </row>
    <row r="3072" spans="1:18" ht="15.75" customHeight="1" x14ac:dyDescent="0.35">
      <c r="A3072" s="1"/>
      <c r="B3072" s="6" t="s">
        <v>14</v>
      </c>
      <c r="C3072" s="6">
        <v>1185732</v>
      </c>
      <c r="D3072" s="7">
        <v>44411</v>
      </c>
      <c r="E3072" s="6" t="s">
        <v>33</v>
      </c>
      <c r="F3072" s="6" t="s">
        <v>108</v>
      </c>
      <c r="G3072" s="6" t="s">
        <v>109</v>
      </c>
      <c r="H3072" s="6" t="s">
        <v>17</v>
      </c>
      <c r="I3072" s="8">
        <v>0.5</v>
      </c>
      <c r="J3072" s="9">
        <v>5250</v>
      </c>
      <c r="K3072" s="10">
        <f t="shared" si="24"/>
        <v>2625</v>
      </c>
      <c r="L3072" s="10">
        <f t="shared" si="25"/>
        <v>787.5</v>
      </c>
      <c r="M3072" s="11">
        <v>0.3</v>
      </c>
      <c r="O3072" s="16"/>
      <c r="P3072" s="14"/>
      <c r="Q3072" s="12"/>
      <c r="R3072" s="13"/>
    </row>
    <row r="3073" spans="1:18" ht="15.75" customHeight="1" x14ac:dyDescent="0.35">
      <c r="A3073" s="1"/>
      <c r="B3073" s="6" t="s">
        <v>14</v>
      </c>
      <c r="C3073" s="6">
        <v>1185732</v>
      </c>
      <c r="D3073" s="7">
        <v>44411</v>
      </c>
      <c r="E3073" s="6" t="s">
        <v>33</v>
      </c>
      <c r="F3073" s="6" t="s">
        <v>108</v>
      </c>
      <c r="G3073" s="6" t="s">
        <v>109</v>
      </c>
      <c r="H3073" s="6" t="s">
        <v>18</v>
      </c>
      <c r="I3073" s="8">
        <v>0.45000000000000007</v>
      </c>
      <c r="J3073" s="9">
        <v>3000</v>
      </c>
      <c r="K3073" s="10">
        <f t="shared" si="24"/>
        <v>1350.0000000000002</v>
      </c>
      <c r="L3073" s="10">
        <f t="shared" si="25"/>
        <v>472.50000000000006</v>
      </c>
      <c r="M3073" s="11">
        <v>0.35</v>
      </c>
      <c r="O3073" s="16"/>
      <c r="P3073" s="14"/>
      <c r="Q3073" s="12"/>
      <c r="R3073" s="13"/>
    </row>
    <row r="3074" spans="1:18" ht="15.75" customHeight="1" x14ac:dyDescent="0.35">
      <c r="A3074" s="1"/>
      <c r="B3074" s="6" t="s">
        <v>14</v>
      </c>
      <c r="C3074" s="6">
        <v>1185732</v>
      </c>
      <c r="D3074" s="7">
        <v>44411</v>
      </c>
      <c r="E3074" s="6" t="s">
        <v>33</v>
      </c>
      <c r="F3074" s="6" t="s">
        <v>108</v>
      </c>
      <c r="G3074" s="6" t="s">
        <v>109</v>
      </c>
      <c r="H3074" s="6" t="s">
        <v>19</v>
      </c>
      <c r="I3074" s="8">
        <v>0.4</v>
      </c>
      <c r="J3074" s="9">
        <v>2250</v>
      </c>
      <c r="K3074" s="10">
        <f t="shared" si="24"/>
        <v>900</v>
      </c>
      <c r="L3074" s="10">
        <f t="shared" si="25"/>
        <v>270</v>
      </c>
      <c r="M3074" s="11">
        <v>0.3</v>
      </c>
      <c r="O3074" s="16"/>
      <c r="P3074" s="14"/>
      <c r="Q3074" s="12"/>
      <c r="R3074" s="13"/>
    </row>
    <row r="3075" spans="1:18" ht="15.75" customHeight="1" x14ac:dyDescent="0.35">
      <c r="A3075" s="1"/>
      <c r="B3075" s="6" t="s">
        <v>14</v>
      </c>
      <c r="C3075" s="6">
        <v>1185732</v>
      </c>
      <c r="D3075" s="7">
        <v>44411</v>
      </c>
      <c r="E3075" s="6" t="s">
        <v>33</v>
      </c>
      <c r="F3075" s="6" t="s">
        <v>108</v>
      </c>
      <c r="G3075" s="6" t="s">
        <v>109</v>
      </c>
      <c r="H3075" s="6" t="s">
        <v>20</v>
      </c>
      <c r="I3075" s="8">
        <v>0.4</v>
      </c>
      <c r="J3075" s="9">
        <v>2000</v>
      </c>
      <c r="K3075" s="10">
        <f t="shared" si="24"/>
        <v>800</v>
      </c>
      <c r="L3075" s="10">
        <f t="shared" si="25"/>
        <v>240</v>
      </c>
      <c r="M3075" s="11">
        <v>0.3</v>
      </c>
      <c r="O3075" s="16"/>
      <c r="P3075" s="14"/>
      <c r="Q3075" s="12"/>
      <c r="R3075" s="13"/>
    </row>
    <row r="3076" spans="1:18" ht="15.75" customHeight="1" x14ac:dyDescent="0.35">
      <c r="A3076" s="1"/>
      <c r="B3076" s="6" t="s">
        <v>14</v>
      </c>
      <c r="C3076" s="6">
        <v>1185732</v>
      </c>
      <c r="D3076" s="7">
        <v>44411</v>
      </c>
      <c r="E3076" s="6" t="s">
        <v>33</v>
      </c>
      <c r="F3076" s="6" t="s">
        <v>108</v>
      </c>
      <c r="G3076" s="6" t="s">
        <v>109</v>
      </c>
      <c r="H3076" s="6" t="s">
        <v>21</v>
      </c>
      <c r="I3076" s="8">
        <v>0.5</v>
      </c>
      <c r="J3076" s="9">
        <v>1750</v>
      </c>
      <c r="K3076" s="10">
        <f t="shared" si="24"/>
        <v>875</v>
      </c>
      <c r="L3076" s="10">
        <f t="shared" si="25"/>
        <v>437.5</v>
      </c>
      <c r="M3076" s="11">
        <v>0.5</v>
      </c>
      <c r="O3076" s="16"/>
      <c r="P3076" s="14"/>
      <c r="Q3076" s="12"/>
      <c r="R3076" s="13"/>
    </row>
    <row r="3077" spans="1:18" ht="15.75" customHeight="1" x14ac:dyDescent="0.35">
      <c r="A3077" s="1"/>
      <c r="B3077" s="6" t="s">
        <v>14</v>
      </c>
      <c r="C3077" s="6">
        <v>1185732</v>
      </c>
      <c r="D3077" s="7">
        <v>44411</v>
      </c>
      <c r="E3077" s="6" t="s">
        <v>33</v>
      </c>
      <c r="F3077" s="6" t="s">
        <v>108</v>
      </c>
      <c r="G3077" s="6" t="s">
        <v>109</v>
      </c>
      <c r="H3077" s="6" t="s">
        <v>22</v>
      </c>
      <c r="I3077" s="8">
        <v>0.55000000000000004</v>
      </c>
      <c r="J3077" s="9">
        <v>3500</v>
      </c>
      <c r="K3077" s="10">
        <f t="shared" si="24"/>
        <v>1925.0000000000002</v>
      </c>
      <c r="L3077" s="10">
        <f t="shared" si="25"/>
        <v>770.00000000000011</v>
      </c>
      <c r="M3077" s="11">
        <v>0.4</v>
      </c>
      <c r="O3077" s="16"/>
      <c r="P3077" s="14"/>
      <c r="Q3077" s="12"/>
      <c r="R3077" s="13"/>
    </row>
    <row r="3078" spans="1:18" ht="15.75" customHeight="1" x14ac:dyDescent="0.35">
      <c r="A3078" s="1"/>
      <c r="B3078" s="6" t="s">
        <v>14</v>
      </c>
      <c r="C3078" s="6">
        <v>1185732</v>
      </c>
      <c r="D3078" s="7">
        <v>44443</v>
      </c>
      <c r="E3078" s="6" t="s">
        <v>33</v>
      </c>
      <c r="F3078" s="6" t="s">
        <v>108</v>
      </c>
      <c r="G3078" s="6" t="s">
        <v>109</v>
      </c>
      <c r="H3078" s="6" t="s">
        <v>17</v>
      </c>
      <c r="I3078" s="8">
        <v>0.35000000000000003</v>
      </c>
      <c r="J3078" s="9">
        <v>4750</v>
      </c>
      <c r="K3078" s="10">
        <f t="shared" si="24"/>
        <v>1662.5000000000002</v>
      </c>
      <c r="L3078" s="10">
        <f t="shared" si="25"/>
        <v>498.75000000000006</v>
      </c>
      <c r="M3078" s="11">
        <v>0.3</v>
      </c>
      <c r="O3078" s="16"/>
      <c r="P3078" s="14"/>
      <c r="Q3078" s="12"/>
      <c r="R3078" s="13"/>
    </row>
    <row r="3079" spans="1:18" ht="15.75" customHeight="1" x14ac:dyDescent="0.35">
      <c r="A3079" s="1"/>
      <c r="B3079" s="6" t="s">
        <v>14</v>
      </c>
      <c r="C3079" s="6">
        <v>1185732</v>
      </c>
      <c r="D3079" s="7">
        <v>44443</v>
      </c>
      <c r="E3079" s="6" t="s">
        <v>33</v>
      </c>
      <c r="F3079" s="6" t="s">
        <v>108</v>
      </c>
      <c r="G3079" s="6" t="s">
        <v>109</v>
      </c>
      <c r="H3079" s="6" t="s">
        <v>18</v>
      </c>
      <c r="I3079" s="8">
        <v>0.3000000000000001</v>
      </c>
      <c r="J3079" s="9">
        <v>2500</v>
      </c>
      <c r="K3079" s="10">
        <f t="shared" si="24"/>
        <v>750.00000000000023</v>
      </c>
      <c r="L3079" s="10">
        <f t="shared" si="25"/>
        <v>262.50000000000006</v>
      </c>
      <c r="M3079" s="11">
        <v>0.35</v>
      </c>
      <c r="O3079" s="16"/>
      <c r="P3079" s="14"/>
      <c r="Q3079" s="12"/>
      <c r="R3079" s="13"/>
    </row>
    <row r="3080" spans="1:18" ht="15.75" customHeight="1" x14ac:dyDescent="0.35">
      <c r="A3080" s="1"/>
      <c r="B3080" s="6" t="s">
        <v>14</v>
      </c>
      <c r="C3080" s="6">
        <v>1185732</v>
      </c>
      <c r="D3080" s="7">
        <v>44443</v>
      </c>
      <c r="E3080" s="6" t="s">
        <v>33</v>
      </c>
      <c r="F3080" s="6" t="s">
        <v>108</v>
      </c>
      <c r="G3080" s="6" t="s">
        <v>109</v>
      </c>
      <c r="H3080" s="6" t="s">
        <v>19</v>
      </c>
      <c r="I3080" s="8">
        <v>0.25000000000000006</v>
      </c>
      <c r="J3080" s="9">
        <v>1500</v>
      </c>
      <c r="K3080" s="10">
        <f t="shared" si="24"/>
        <v>375.00000000000006</v>
      </c>
      <c r="L3080" s="10">
        <f t="shared" si="25"/>
        <v>112.50000000000001</v>
      </c>
      <c r="M3080" s="11">
        <v>0.3</v>
      </c>
      <c r="O3080" s="16"/>
      <c r="P3080" s="14"/>
      <c r="Q3080" s="12"/>
      <c r="R3080" s="13"/>
    </row>
    <row r="3081" spans="1:18" ht="15.75" customHeight="1" x14ac:dyDescent="0.35">
      <c r="A3081" s="1"/>
      <c r="B3081" s="6" t="s">
        <v>14</v>
      </c>
      <c r="C3081" s="6">
        <v>1185732</v>
      </c>
      <c r="D3081" s="7">
        <v>44443</v>
      </c>
      <c r="E3081" s="6" t="s">
        <v>33</v>
      </c>
      <c r="F3081" s="6" t="s">
        <v>108</v>
      </c>
      <c r="G3081" s="6" t="s">
        <v>109</v>
      </c>
      <c r="H3081" s="6" t="s">
        <v>20</v>
      </c>
      <c r="I3081" s="8">
        <v>0.25000000000000006</v>
      </c>
      <c r="J3081" s="9">
        <v>1250</v>
      </c>
      <c r="K3081" s="10">
        <f t="shared" si="24"/>
        <v>312.50000000000006</v>
      </c>
      <c r="L3081" s="10">
        <f t="shared" si="25"/>
        <v>93.750000000000014</v>
      </c>
      <c r="M3081" s="11">
        <v>0.3</v>
      </c>
      <c r="O3081" s="16"/>
      <c r="P3081" s="14"/>
      <c r="Q3081" s="12"/>
      <c r="R3081" s="13"/>
    </row>
    <row r="3082" spans="1:18" ht="15.75" customHeight="1" x14ac:dyDescent="0.35">
      <c r="A3082" s="1"/>
      <c r="B3082" s="6" t="s">
        <v>14</v>
      </c>
      <c r="C3082" s="6">
        <v>1185732</v>
      </c>
      <c r="D3082" s="7">
        <v>44443</v>
      </c>
      <c r="E3082" s="6" t="s">
        <v>33</v>
      </c>
      <c r="F3082" s="6" t="s">
        <v>108</v>
      </c>
      <c r="G3082" s="6" t="s">
        <v>109</v>
      </c>
      <c r="H3082" s="6" t="s">
        <v>21</v>
      </c>
      <c r="I3082" s="8">
        <v>0.35000000000000003</v>
      </c>
      <c r="J3082" s="9">
        <v>1250</v>
      </c>
      <c r="K3082" s="10">
        <f t="shared" si="24"/>
        <v>437.50000000000006</v>
      </c>
      <c r="L3082" s="10">
        <f t="shared" si="25"/>
        <v>218.75000000000003</v>
      </c>
      <c r="M3082" s="11">
        <v>0.5</v>
      </c>
      <c r="O3082" s="16"/>
      <c r="P3082" s="14"/>
      <c r="Q3082" s="12"/>
      <c r="R3082" s="13"/>
    </row>
    <row r="3083" spans="1:18" ht="15.75" customHeight="1" x14ac:dyDescent="0.35">
      <c r="A3083" s="1"/>
      <c r="B3083" s="6" t="s">
        <v>14</v>
      </c>
      <c r="C3083" s="6">
        <v>1185732</v>
      </c>
      <c r="D3083" s="7">
        <v>44443</v>
      </c>
      <c r="E3083" s="6" t="s">
        <v>33</v>
      </c>
      <c r="F3083" s="6" t="s">
        <v>108</v>
      </c>
      <c r="G3083" s="6" t="s">
        <v>109</v>
      </c>
      <c r="H3083" s="6" t="s">
        <v>22</v>
      </c>
      <c r="I3083" s="8">
        <v>0.4</v>
      </c>
      <c r="J3083" s="9">
        <v>2000</v>
      </c>
      <c r="K3083" s="10">
        <f t="shared" si="24"/>
        <v>800</v>
      </c>
      <c r="L3083" s="10">
        <f t="shared" si="25"/>
        <v>320</v>
      </c>
      <c r="M3083" s="11">
        <v>0.4</v>
      </c>
      <c r="O3083" s="16"/>
      <c r="P3083" s="14"/>
      <c r="Q3083" s="12"/>
      <c r="R3083" s="13"/>
    </row>
    <row r="3084" spans="1:18" ht="15.75" customHeight="1" x14ac:dyDescent="0.35">
      <c r="A3084" s="1"/>
      <c r="B3084" s="6" t="s">
        <v>14</v>
      </c>
      <c r="C3084" s="6">
        <v>1185732</v>
      </c>
      <c r="D3084" s="7">
        <v>44472</v>
      </c>
      <c r="E3084" s="6" t="s">
        <v>33</v>
      </c>
      <c r="F3084" s="6" t="s">
        <v>108</v>
      </c>
      <c r="G3084" s="6" t="s">
        <v>109</v>
      </c>
      <c r="H3084" s="6" t="s">
        <v>17</v>
      </c>
      <c r="I3084" s="8">
        <v>0.44999999999999996</v>
      </c>
      <c r="J3084" s="9">
        <v>3750</v>
      </c>
      <c r="K3084" s="10">
        <f t="shared" si="24"/>
        <v>1687.4999999999998</v>
      </c>
      <c r="L3084" s="10">
        <f t="shared" si="25"/>
        <v>506.24999999999989</v>
      </c>
      <c r="M3084" s="11">
        <v>0.3</v>
      </c>
      <c r="O3084" s="16"/>
      <c r="P3084" s="14"/>
      <c r="Q3084" s="12"/>
      <c r="R3084" s="13"/>
    </row>
    <row r="3085" spans="1:18" ht="15.75" customHeight="1" x14ac:dyDescent="0.35">
      <c r="A3085" s="1"/>
      <c r="B3085" s="6" t="s">
        <v>14</v>
      </c>
      <c r="C3085" s="6">
        <v>1185732</v>
      </c>
      <c r="D3085" s="7">
        <v>44472</v>
      </c>
      <c r="E3085" s="6" t="s">
        <v>33</v>
      </c>
      <c r="F3085" s="6" t="s">
        <v>108</v>
      </c>
      <c r="G3085" s="6" t="s">
        <v>109</v>
      </c>
      <c r="H3085" s="6" t="s">
        <v>18</v>
      </c>
      <c r="I3085" s="8">
        <v>0.35000000000000003</v>
      </c>
      <c r="J3085" s="9">
        <v>2250</v>
      </c>
      <c r="K3085" s="10">
        <f t="shared" si="24"/>
        <v>787.50000000000011</v>
      </c>
      <c r="L3085" s="10">
        <f t="shared" si="25"/>
        <v>275.625</v>
      </c>
      <c r="M3085" s="11">
        <v>0.35</v>
      </c>
      <c r="O3085" s="16"/>
      <c r="P3085" s="14"/>
      <c r="Q3085" s="12"/>
      <c r="R3085" s="13"/>
    </row>
    <row r="3086" spans="1:18" ht="15.75" customHeight="1" x14ac:dyDescent="0.35">
      <c r="A3086" s="1"/>
      <c r="B3086" s="6" t="s">
        <v>14</v>
      </c>
      <c r="C3086" s="6">
        <v>1185732</v>
      </c>
      <c r="D3086" s="7">
        <v>44472</v>
      </c>
      <c r="E3086" s="6" t="s">
        <v>33</v>
      </c>
      <c r="F3086" s="6" t="s">
        <v>108</v>
      </c>
      <c r="G3086" s="6" t="s">
        <v>109</v>
      </c>
      <c r="H3086" s="6" t="s">
        <v>19</v>
      </c>
      <c r="I3086" s="8">
        <v>0.35000000000000003</v>
      </c>
      <c r="J3086" s="9">
        <v>1250</v>
      </c>
      <c r="K3086" s="10">
        <f t="shared" si="24"/>
        <v>437.50000000000006</v>
      </c>
      <c r="L3086" s="10">
        <f t="shared" si="25"/>
        <v>131.25</v>
      </c>
      <c r="M3086" s="11">
        <v>0.3</v>
      </c>
      <c r="O3086" s="16"/>
      <c r="P3086" s="14"/>
      <c r="Q3086" s="12"/>
      <c r="R3086" s="13"/>
    </row>
    <row r="3087" spans="1:18" ht="15.75" customHeight="1" x14ac:dyDescent="0.35">
      <c r="A3087" s="1"/>
      <c r="B3087" s="6" t="s">
        <v>14</v>
      </c>
      <c r="C3087" s="6">
        <v>1185732</v>
      </c>
      <c r="D3087" s="7">
        <v>44472</v>
      </c>
      <c r="E3087" s="6" t="s">
        <v>33</v>
      </c>
      <c r="F3087" s="6" t="s">
        <v>108</v>
      </c>
      <c r="G3087" s="6" t="s">
        <v>109</v>
      </c>
      <c r="H3087" s="6" t="s">
        <v>20</v>
      </c>
      <c r="I3087" s="8">
        <v>0.35000000000000003</v>
      </c>
      <c r="J3087" s="9">
        <v>1250</v>
      </c>
      <c r="K3087" s="10">
        <f t="shared" si="24"/>
        <v>437.50000000000006</v>
      </c>
      <c r="L3087" s="10">
        <f t="shared" si="25"/>
        <v>131.25</v>
      </c>
      <c r="M3087" s="11">
        <v>0.3</v>
      </c>
      <c r="O3087" s="16"/>
      <c r="P3087" s="14"/>
      <c r="Q3087" s="12"/>
      <c r="R3087" s="13"/>
    </row>
    <row r="3088" spans="1:18" ht="15.75" customHeight="1" x14ac:dyDescent="0.35">
      <c r="A3088" s="1"/>
      <c r="B3088" s="6" t="s">
        <v>14</v>
      </c>
      <c r="C3088" s="6">
        <v>1185732</v>
      </c>
      <c r="D3088" s="7">
        <v>44472</v>
      </c>
      <c r="E3088" s="6" t="s">
        <v>33</v>
      </c>
      <c r="F3088" s="6" t="s">
        <v>108</v>
      </c>
      <c r="G3088" s="6" t="s">
        <v>109</v>
      </c>
      <c r="H3088" s="6" t="s">
        <v>21</v>
      </c>
      <c r="I3088" s="8">
        <v>0.44999999999999996</v>
      </c>
      <c r="J3088" s="9">
        <v>1250</v>
      </c>
      <c r="K3088" s="10">
        <f t="shared" si="24"/>
        <v>562.5</v>
      </c>
      <c r="L3088" s="10">
        <f t="shared" si="25"/>
        <v>281.25</v>
      </c>
      <c r="M3088" s="11">
        <v>0.5</v>
      </c>
      <c r="O3088" s="16"/>
      <c r="P3088" s="14"/>
      <c r="Q3088" s="12"/>
      <c r="R3088" s="13"/>
    </row>
    <row r="3089" spans="1:18" ht="15.75" customHeight="1" x14ac:dyDescent="0.35">
      <c r="A3089" s="1"/>
      <c r="B3089" s="6" t="s">
        <v>14</v>
      </c>
      <c r="C3089" s="6">
        <v>1185732</v>
      </c>
      <c r="D3089" s="7">
        <v>44472</v>
      </c>
      <c r="E3089" s="6" t="s">
        <v>33</v>
      </c>
      <c r="F3089" s="6" t="s">
        <v>108</v>
      </c>
      <c r="G3089" s="6" t="s">
        <v>109</v>
      </c>
      <c r="H3089" s="6" t="s">
        <v>22</v>
      </c>
      <c r="I3089" s="8">
        <v>0.49999999999999983</v>
      </c>
      <c r="J3089" s="9">
        <v>2500</v>
      </c>
      <c r="K3089" s="10">
        <f t="shared" si="24"/>
        <v>1249.9999999999995</v>
      </c>
      <c r="L3089" s="10">
        <f t="shared" si="25"/>
        <v>499.99999999999983</v>
      </c>
      <c r="M3089" s="11">
        <v>0.4</v>
      </c>
      <c r="O3089" s="16"/>
      <c r="P3089" s="14"/>
      <c r="Q3089" s="12"/>
      <c r="R3089" s="13"/>
    </row>
    <row r="3090" spans="1:18" ht="15.75" customHeight="1" x14ac:dyDescent="0.35">
      <c r="A3090" s="1"/>
      <c r="B3090" s="6" t="s">
        <v>14</v>
      </c>
      <c r="C3090" s="6">
        <v>1185732</v>
      </c>
      <c r="D3090" s="7">
        <v>44503</v>
      </c>
      <c r="E3090" s="6" t="s">
        <v>33</v>
      </c>
      <c r="F3090" s="6" t="s">
        <v>108</v>
      </c>
      <c r="G3090" s="6" t="s">
        <v>109</v>
      </c>
      <c r="H3090" s="6" t="s">
        <v>17</v>
      </c>
      <c r="I3090" s="8">
        <v>0.44999999999999996</v>
      </c>
      <c r="J3090" s="9">
        <v>4000</v>
      </c>
      <c r="K3090" s="10">
        <f t="shared" si="24"/>
        <v>1799.9999999999998</v>
      </c>
      <c r="L3090" s="10">
        <f t="shared" si="25"/>
        <v>539.99999999999989</v>
      </c>
      <c r="M3090" s="11">
        <v>0.3</v>
      </c>
      <c r="O3090" s="16"/>
      <c r="P3090" s="14"/>
      <c r="Q3090" s="12"/>
      <c r="R3090" s="13"/>
    </row>
    <row r="3091" spans="1:18" ht="15.75" customHeight="1" x14ac:dyDescent="0.35">
      <c r="A3091" s="1"/>
      <c r="B3091" s="6" t="s">
        <v>14</v>
      </c>
      <c r="C3091" s="6">
        <v>1185732</v>
      </c>
      <c r="D3091" s="7">
        <v>44503</v>
      </c>
      <c r="E3091" s="6" t="s">
        <v>33</v>
      </c>
      <c r="F3091" s="6" t="s">
        <v>108</v>
      </c>
      <c r="G3091" s="6" t="s">
        <v>109</v>
      </c>
      <c r="H3091" s="6" t="s">
        <v>18</v>
      </c>
      <c r="I3091" s="8">
        <v>0.35000000000000003</v>
      </c>
      <c r="J3091" s="9">
        <v>3000</v>
      </c>
      <c r="K3091" s="10">
        <f t="shared" si="24"/>
        <v>1050</v>
      </c>
      <c r="L3091" s="10">
        <f t="shared" si="25"/>
        <v>367.5</v>
      </c>
      <c r="M3091" s="11">
        <v>0.35</v>
      </c>
      <c r="O3091" s="16"/>
      <c r="P3091" s="14"/>
      <c r="Q3091" s="12"/>
      <c r="R3091" s="13"/>
    </row>
    <row r="3092" spans="1:18" ht="15.75" customHeight="1" x14ac:dyDescent="0.35">
      <c r="A3092" s="1"/>
      <c r="B3092" s="6" t="s">
        <v>14</v>
      </c>
      <c r="C3092" s="6">
        <v>1185732</v>
      </c>
      <c r="D3092" s="7">
        <v>44503</v>
      </c>
      <c r="E3092" s="6" t="s">
        <v>33</v>
      </c>
      <c r="F3092" s="6" t="s">
        <v>108</v>
      </c>
      <c r="G3092" s="6" t="s">
        <v>109</v>
      </c>
      <c r="H3092" s="6" t="s">
        <v>19</v>
      </c>
      <c r="I3092" s="8">
        <v>0.35000000000000003</v>
      </c>
      <c r="J3092" s="9">
        <v>2450</v>
      </c>
      <c r="K3092" s="10">
        <f t="shared" si="24"/>
        <v>857.50000000000011</v>
      </c>
      <c r="L3092" s="10">
        <f t="shared" si="25"/>
        <v>257.25</v>
      </c>
      <c r="M3092" s="11">
        <v>0.3</v>
      </c>
      <c r="O3092" s="16"/>
      <c r="P3092" s="14"/>
      <c r="Q3092" s="12"/>
      <c r="R3092" s="13"/>
    </row>
    <row r="3093" spans="1:18" ht="15.75" customHeight="1" x14ac:dyDescent="0.35">
      <c r="A3093" s="1"/>
      <c r="B3093" s="6" t="s">
        <v>14</v>
      </c>
      <c r="C3093" s="6">
        <v>1185732</v>
      </c>
      <c r="D3093" s="7">
        <v>44503</v>
      </c>
      <c r="E3093" s="6" t="s">
        <v>33</v>
      </c>
      <c r="F3093" s="6" t="s">
        <v>108</v>
      </c>
      <c r="G3093" s="6" t="s">
        <v>109</v>
      </c>
      <c r="H3093" s="6" t="s">
        <v>20</v>
      </c>
      <c r="I3093" s="8">
        <v>0.35000000000000003</v>
      </c>
      <c r="J3093" s="9">
        <v>2250</v>
      </c>
      <c r="K3093" s="10">
        <f t="shared" si="24"/>
        <v>787.50000000000011</v>
      </c>
      <c r="L3093" s="10">
        <f t="shared" si="25"/>
        <v>236.25000000000003</v>
      </c>
      <c r="M3093" s="11">
        <v>0.3</v>
      </c>
      <c r="O3093" s="16"/>
      <c r="P3093" s="14"/>
      <c r="Q3093" s="12"/>
      <c r="R3093" s="13"/>
    </row>
    <row r="3094" spans="1:18" ht="15.75" customHeight="1" x14ac:dyDescent="0.35">
      <c r="A3094" s="1"/>
      <c r="B3094" s="6" t="s">
        <v>14</v>
      </c>
      <c r="C3094" s="6">
        <v>1185732</v>
      </c>
      <c r="D3094" s="7">
        <v>44503</v>
      </c>
      <c r="E3094" s="6" t="s">
        <v>33</v>
      </c>
      <c r="F3094" s="6" t="s">
        <v>108</v>
      </c>
      <c r="G3094" s="6" t="s">
        <v>109</v>
      </c>
      <c r="H3094" s="6" t="s">
        <v>21</v>
      </c>
      <c r="I3094" s="8">
        <v>0.6</v>
      </c>
      <c r="J3094" s="9">
        <v>2000</v>
      </c>
      <c r="K3094" s="10">
        <f t="shared" si="24"/>
        <v>1200</v>
      </c>
      <c r="L3094" s="10">
        <f t="shared" si="25"/>
        <v>600</v>
      </c>
      <c r="M3094" s="11">
        <v>0.5</v>
      </c>
      <c r="O3094" s="16"/>
      <c r="P3094" s="14"/>
      <c r="Q3094" s="12"/>
      <c r="R3094" s="13"/>
    </row>
    <row r="3095" spans="1:18" ht="15.75" customHeight="1" x14ac:dyDescent="0.35">
      <c r="A3095" s="1"/>
      <c r="B3095" s="6" t="s">
        <v>14</v>
      </c>
      <c r="C3095" s="6">
        <v>1185732</v>
      </c>
      <c r="D3095" s="7">
        <v>44503</v>
      </c>
      <c r="E3095" s="6" t="s">
        <v>33</v>
      </c>
      <c r="F3095" s="6" t="s">
        <v>108</v>
      </c>
      <c r="G3095" s="6" t="s">
        <v>109</v>
      </c>
      <c r="H3095" s="6" t="s">
        <v>22</v>
      </c>
      <c r="I3095" s="8">
        <v>0.64999999999999991</v>
      </c>
      <c r="J3095" s="9">
        <v>3000</v>
      </c>
      <c r="K3095" s="10">
        <f t="shared" si="24"/>
        <v>1949.9999999999998</v>
      </c>
      <c r="L3095" s="10">
        <f t="shared" si="25"/>
        <v>780</v>
      </c>
      <c r="M3095" s="11">
        <v>0.4</v>
      </c>
      <c r="O3095" s="16"/>
      <c r="P3095" s="14"/>
      <c r="Q3095" s="12"/>
      <c r="R3095" s="13"/>
    </row>
    <row r="3096" spans="1:18" ht="15.75" customHeight="1" x14ac:dyDescent="0.35">
      <c r="A3096" s="1"/>
      <c r="B3096" s="6" t="s">
        <v>14</v>
      </c>
      <c r="C3096" s="6">
        <v>1185732</v>
      </c>
      <c r="D3096" s="7">
        <v>44532</v>
      </c>
      <c r="E3096" s="6" t="s">
        <v>33</v>
      </c>
      <c r="F3096" s="6" t="s">
        <v>108</v>
      </c>
      <c r="G3096" s="6" t="s">
        <v>109</v>
      </c>
      <c r="H3096" s="6" t="s">
        <v>17</v>
      </c>
      <c r="I3096" s="8">
        <v>0.6</v>
      </c>
      <c r="J3096" s="9">
        <v>5500</v>
      </c>
      <c r="K3096" s="10">
        <f t="shared" si="24"/>
        <v>3300</v>
      </c>
      <c r="L3096" s="10">
        <f t="shared" si="25"/>
        <v>990</v>
      </c>
      <c r="M3096" s="11">
        <v>0.3</v>
      </c>
      <c r="O3096" s="16"/>
      <c r="P3096" s="14"/>
      <c r="Q3096" s="12"/>
      <c r="R3096" s="13"/>
    </row>
    <row r="3097" spans="1:18" ht="15.75" customHeight="1" x14ac:dyDescent="0.35">
      <c r="A3097" s="1"/>
      <c r="B3097" s="6" t="s">
        <v>14</v>
      </c>
      <c r="C3097" s="6">
        <v>1185732</v>
      </c>
      <c r="D3097" s="7">
        <v>44532</v>
      </c>
      <c r="E3097" s="6" t="s">
        <v>33</v>
      </c>
      <c r="F3097" s="6" t="s">
        <v>108</v>
      </c>
      <c r="G3097" s="6" t="s">
        <v>109</v>
      </c>
      <c r="H3097" s="6" t="s">
        <v>18</v>
      </c>
      <c r="I3097" s="8">
        <v>0.5</v>
      </c>
      <c r="J3097" s="9">
        <v>3500</v>
      </c>
      <c r="K3097" s="10">
        <f t="shared" si="24"/>
        <v>1750</v>
      </c>
      <c r="L3097" s="10">
        <f t="shared" si="25"/>
        <v>612.5</v>
      </c>
      <c r="M3097" s="11">
        <v>0.35</v>
      </c>
      <c r="O3097" s="16"/>
      <c r="P3097" s="14"/>
      <c r="Q3097" s="12"/>
      <c r="R3097" s="13"/>
    </row>
    <row r="3098" spans="1:18" ht="15.75" customHeight="1" x14ac:dyDescent="0.35">
      <c r="A3098" s="1"/>
      <c r="B3098" s="6" t="s">
        <v>14</v>
      </c>
      <c r="C3098" s="6">
        <v>1185732</v>
      </c>
      <c r="D3098" s="7">
        <v>44532</v>
      </c>
      <c r="E3098" s="6" t="s">
        <v>33</v>
      </c>
      <c r="F3098" s="6" t="s">
        <v>108</v>
      </c>
      <c r="G3098" s="6" t="s">
        <v>109</v>
      </c>
      <c r="H3098" s="6" t="s">
        <v>19</v>
      </c>
      <c r="I3098" s="8">
        <v>0.5</v>
      </c>
      <c r="J3098" s="9">
        <v>3000</v>
      </c>
      <c r="K3098" s="10">
        <f t="shared" si="24"/>
        <v>1500</v>
      </c>
      <c r="L3098" s="10">
        <f t="shared" si="25"/>
        <v>450</v>
      </c>
      <c r="M3098" s="11">
        <v>0.3</v>
      </c>
      <c r="O3098" s="16"/>
      <c r="P3098" s="14"/>
      <c r="Q3098" s="12"/>
      <c r="R3098" s="13"/>
    </row>
    <row r="3099" spans="1:18" ht="15.75" customHeight="1" x14ac:dyDescent="0.35">
      <c r="A3099" s="1"/>
      <c r="B3099" s="6" t="s">
        <v>14</v>
      </c>
      <c r="C3099" s="6">
        <v>1185732</v>
      </c>
      <c r="D3099" s="7">
        <v>44532</v>
      </c>
      <c r="E3099" s="6" t="s">
        <v>33</v>
      </c>
      <c r="F3099" s="6" t="s">
        <v>108</v>
      </c>
      <c r="G3099" s="6" t="s">
        <v>109</v>
      </c>
      <c r="H3099" s="6" t="s">
        <v>20</v>
      </c>
      <c r="I3099" s="8">
        <v>0.5</v>
      </c>
      <c r="J3099" s="9">
        <v>2500</v>
      </c>
      <c r="K3099" s="10">
        <f t="shared" si="24"/>
        <v>1250</v>
      </c>
      <c r="L3099" s="10">
        <f t="shared" si="25"/>
        <v>375</v>
      </c>
      <c r="M3099" s="11">
        <v>0.3</v>
      </c>
      <c r="O3099" s="16"/>
      <c r="P3099" s="14"/>
      <c r="Q3099" s="12"/>
      <c r="R3099" s="13"/>
    </row>
    <row r="3100" spans="1:18" ht="15.75" customHeight="1" x14ac:dyDescent="0.35">
      <c r="A3100" s="1"/>
      <c r="B3100" s="6" t="s">
        <v>14</v>
      </c>
      <c r="C3100" s="6">
        <v>1185732</v>
      </c>
      <c r="D3100" s="7">
        <v>44532</v>
      </c>
      <c r="E3100" s="6" t="s">
        <v>33</v>
      </c>
      <c r="F3100" s="6" t="s">
        <v>108</v>
      </c>
      <c r="G3100" s="6" t="s">
        <v>109</v>
      </c>
      <c r="H3100" s="6" t="s">
        <v>21</v>
      </c>
      <c r="I3100" s="8">
        <v>0.6</v>
      </c>
      <c r="J3100" s="9">
        <v>2500</v>
      </c>
      <c r="K3100" s="10">
        <f t="shared" si="24"/>
        <v>1500</v>
      </c>
      <c r="L3100" s="10">
        <f t="shared" si="25"/>
        <v>750</v>
      </c>
      <c r="M3100" s="11">
        <v>0.5</v>
      </c>
      <c r="O3100" s="16"/>
      <c r="P3100" s="14"/>
      <c r="Q3100" s="12"/>
      <c r="R3100" s="13"/>
    </row>
    <row r="3101" spans="1:18" ht="15.75" customHeight="1" x14ac:dyDescent="0.35">
      <c r="A3101" s="1"/>
      <c r="B3101" s="6" t="s">
        <v>14</v>
      </c>
      <c r="C3101" s="6">
        <v>1185732</v>
      </c>
      <c r="D3101" s="7">
        <v>44532</v>
      </c>
      <c r="E3101" s="6" t="s">
        <v>33</v>
      </c>
      <c r="F3101" s="6" t="s">
        <v>108</v>
      </c>
      <c r="G3101" s="6" t="s">
        <v>109</v>
      </c>
      <c r="H3101" s="6" t="s">
        <v>22</v>
      </c>
      <c r="I3101" s="8">
        <v>0.64999999999999991</v>
      </c>
      <c r="J3101" s="9">
        <v>3500</v>
      </c>
      <c r="K3101" s="10">
        <f t="shared" si="24"/>
        <v>2274.9999999999995</v>
      </c>
      <c r="L3101" s="10">
        <f t="shared" si="25"/>
        <v>909.99999999999989</v>
      </c>
      <c r="M3101" s="11">
        <v>0.4</v>
      </c>
      <c r="O3101" s="16"/>
      <c r="P3101" s="14"/>
      <c r="Q3101" s="12"/>
      <c r="R3101" s="13"/>
    </row>
    <row r="3102" spans="1:18" ht="15.75" customHeight="1" x14ac:dyDescent="0.35">
      <c r="A3102" s="1" t="s">
        <v>39</v>
      </c>
      <c r="B3102" s="6" t="s">
        <v>14</v>
      </c>
      <c r="C3102" s="6">
        <v>1185732</v>
      </c>
      <c r="D3102" s="7">
        <v>44206</v>
      </c>
      <c r="E3102" s="6" t="s">
        <v>33</v>
      </c>
      <c r="F3102" s="6" t="s">
        <v>110</v>
      </c>
      <c r="G3102" s="6" t="s">
        <v>111</v>
      </c>
      <c r="H3102" s="6" t="s">
        <v>17</v>
      </c>
      <c r="I3102" s="8">
        <v>0.35000000000000003</v>
      </c>
      <c r="J3102" s="9">
        <v>5000</v>
      </c>
      <c r="K3102" s="10">
        <f t="shared" si="24"/>
        <v>1750.0000000000002</v>
      </c>
      <c r="L3102" s="10">
        <f t="shared" si="25"/>
        <v>700.00000000000011</v>
      </c>
      <c r="M3102" s="11">
        <v>0.4</v>
      </c>
      <c r="O3102" s="16"/>
      <c r="P3102" s="14"/>
      <c r="Q3102" s="12"/>
      <c r="R3102" s="13"/>
    </row>
    <row r="3103" spans="1:18" ht="15.75" customHeight="1" x14ac:dyDescent="0.35">
      <c r="A3103" s="1"/>
      <c r="B3103" s="6" t="s">
        <v>14</v>
      </c>
      <c r="C3103" s="6">
        <v>1185732</v>
      </c>
      <c r="D3103" s="7">
        <v>44206</v>
      </c>
      <c r="E3103" s="6" t="s">
        <v>33</v>
      </c>
      <c r="F3103" s="6" t="s">
        <v>110</v>
      </c>
      <c r="G3103" s="6" t="s">
        <v>111</v>
      </c>
      <c r="H3103" s="6" t="s">
        <v>18</v>
      </c>
      <c r="I3103" s="8">
        <v>0.35000000000000003</v>
      </c>
      <c r="J3103" s="9">
        <v>3000</v>
      </c>
      <c r="K3103" s="10">
        <f t="shared" si="24"/>
        <v>1050</v>
      </c>
      <c r="L3103" s="10">
        <f t="shared" si="25"/>
        <v>420</v>
      </c>
      <c r="M3103" s="11">
        <v>0.4</v>
      </c>
      <c r="O3103" s="16"/>
      <c r="P3103" s="14"/>
      <c r="Q3103" s="12"/>
      <c r="R3103" s="13"/>
    </row>
    <row r="3104" spans="1:18" ht="15.75" customHeight="1" x14ac:dyDescent="0.35">
      <c r="A3104" s="1"/>
      <c r="B3104" s="6" t="s">
        <v>14</v>
      </c>
      <c r="C3104" s="6">
        <v>1185732</v>
      </c>
      <c r="D3104" s="7">
        <v>44206</v>
      </c>
      <c r="E3104" s="6" t="s">
        <v>33</v>
      </c>
      <c r="F3104" s="6" t="s">
        <v>110</v>
      </c>
      <c r="G3104" s="6" t="s">
        <v>111</v>
      </c>
      <c r="H3104" s="6" t="s">
        <v>19</v>
      </c>
      <c r="I3104" s="8">
        <v>0.25000000000000006</v>
      </c>
      <c r="J3104" s="9">
        <v>3000</v>
      </c>
      <c r="K3104" s="10">
        <f t="shared" si="24"/>
        <v>750.00000000000011</v>
      </c>
      <c r="L3104" s="10">
        <f t="shared" si="25"/>
        <v>262.5</v>
      </c>
      <c r="M3104" s="11">
        <v>0.35</v>
      </c>
      <c r="O3104" s="16"/>
      <c r="P3104" s="14"/>
      <c r="Q3104" s="12"/>
      <c r="R3104" s="13"/>
    </row>
    <row r="3105" spans="1:18" ht="15.75" customHeight="1" x14ac:dyDescent="0.35">
      <c r="A3105" s="1"/>
      <c r="B3105" s="6" t="s">
        <v>14</v>
      </c>
      <c r="C3105" s="6">
        <v>1185732</v>
      </c>
      <c r="D3105" s="7">
        <v>44206</v>
      </c>
      <c r="E3105" s="6" t="s">
        <v>33</v>
      </c>
      <c r="F3105" s="6" t="s">
        <v>110</v>
      </c>
      <c r="G3105" s="6" t="s">
        <v>111</v>
      </c>
      <c r="H3105" s="6" t="s">
        <v>20</v>
      </c>
      <c r="I3105" s="8">
        <v>0.30000000000000004</v>
      </c>
      <c r="J3105" s="9">
        <v>1500</v>
      </c>
      <c r="K3105" s="10">
        <f t="shared" si="24"/>
        <v>450.00000000000006</v>
      </c>
      <c r="L3105" s="10">
        <f t="shared" si="25"/>
        <v>157.5</v>
      </c>
      <c r="M3105" s="11">
        <v>0.35</v>
      </c>
      <c r="O3105" s="16"/>
      <c r="P3105" s="14"/>
      <c r="Q3105" s="12"/>
      <c r="R3105" s="13"/>
    </row>
    <row r="3106" spans="1:18" ht="15.75" customHeight="1" x14ac:dyDescent="0.35">
      <c r="A3106" s="1"/>
      <c r="B3106" s="6" t="s">
        <v>14</v>
      </c>
      <c r="C3106" s="6">
        <v>1185732</v>
      </c>
      <c r="D3106" s="7">
        <v>44206</v>
      </c>
      <c r="E3106" s="6" t="s">
        <v>33</v>
      </c>
      <c r="F3106" s="6" t="s">
        <v>110</v>
      </c>
      <c r="G3106" s="6" t="s">
        <v>111</v>
      </c>
      <c r="H3106" s="6" t="s">
        <v>21</v>
      </c>
      <c r="I3106" s="8">
        <v>0.44999999999999996</v>
      </c>
      <c r="J3106" s="9">
        <v>2000</v>
      </c>
      <c r="K3106" s="10">
        <f t="shared" si="24"/>
        <v>899.99999999999989</v>
      </c>
      <c r="L3106" s="10">
        <f t="shared" si="25"/>
        <v>269.99999999999994</v>
      </c>
      <c r="M3106" s="11">
        <v>0.3</v>
      </c>
      <c r="O3106" s="16"/>
      <c r="P3106" s="14"/>
      <c r="Q3106" s="12"/>
      <c r="R3106" s="13"/>
    </row>
    <row r="3107" spans="1:18" ht="15.75" customHeight="1" x14ac:dyDescent="0.35">
      <c r="A3107" s="1"/>
      <c r="B3107" s="6" t="s">
        <v>14</v>
      </c>
      <c r="C3107" s="6">
        <v>1185732</v>
      </c>
      <c r="D3107" s="7">
        <v>44206</v>
      </c>
      <c r="E3107" s="6" t="s">
        <v>33</v>
      </c>
      <c r="F3107" s="6" t="s">
        <v>110</v>
      </c>
      <c r="G3107" s="6" t="s">
        <v>111</v>
      </c>
      <c r="H3107" s="6" t="s">
        <v>22</v>
      </c>
      <c r="I3107" s="8">
        <v>0.35000000000000003</v>
      </c>
      <c r="J3107" s="9">
        <v>3000</v>
      </c>
      <c r="K3107" s="10">
        <f t="shared" si="24"/>
        <v>1050</v>
      </c>
      <c r="L3107" s="10">
        <f t="shared" si="25"/>
        <v>420</v>
      </c>
      <c r="M3107" s="11">
        <v>0.4</v>
      </c>
      <c r="O3107" s="16"/>
      <c r="P3107" s="14"/>
      <c r="Q3107" s="12"/>
      <c r="R3107" s="13"/>
    </row>
    <row r="3108" spans="1:18" ht="15.75" customHeight="1" x14ac:dyDescent="0.35">
      <c r="A3108" s="1"/>
      <c r="B3108" s="6" t="s">
        <v>14</v>
      </c>
      <c r="C3108" s="6">
        <v>1185732</v>
      </c>
      <c r="D3108" s="7">
        <v>44237</v>
      </c>
      <c r="E3108" s="6" t="s">
        <v>33</v>
      </c>
      <c r="F3108" s="6" t="s">
        <v>110</v>
      </c>
      <c r="G3108" s="6" t="s">
        <v>111</v>
      </c>
      <c r="H3108" s="6" t="s">
        <v>17</v>
      </c>
      <c r="I3108" s="8">
        <v>0.35000000000000003</v>
      </c>
      <c r="J3108" s="9">
        <v>5500</v>
      </c>
      <c r="K3108" s="10">
        <f t="shared" si="24"/>
        <v>1925.0000000000002</v>
      </c>
      <c r="L3108" s="10">
        <f t="shared" si="25"/>
        <v>770.00000000000011</v>
      </c>
      <c r="M3108" s="11">
        <v>0.4</v>
      </c>
      <c r="O3108" s="16"/>
      <c r="P3108" s="14"/>
      <c r="Q3108" s="12"/>
      <c r="R3108" s="13"/>
    </row>
    <row r="3109" spans="1:18" ht="15.75" customHeight="1" x14ac:dyDescent="0.35">
      <c r="A3109" s="1"/>
      <c r="B3109" s="6" t="s">
        <v>14</v>
      </c>
      <c r="C3109" s="6">
        <v>1185732</v>
      </c>
      <c r="D3109" s="7">
        <v>44237</v>
      </c>
      <c r="E3109" s="6" t="s">
        <v>33</v>
      </c>
      <c r="F3109" s="6" t="s">
        <v>110</v>
      </c>
      <c r="G3109" s="6" t="s">
        <v>111</v>
      </c>
      <c r="H3109" s="6" t="s">
        <v>18</v>
      </c>
      <c r="I3109" s="8">
        <v>0.35000000000000003</v>
      </c>
      <c r="J3109" s="9">
        <v>2000</v>
      </c>
      <c r="K3109" s="10">
        <f t="shared" si="24"/>
        <v>700.00000000000011</v>
      </c>
      <c r="L3109" s="10">
        <f t="shared" si="25"/>
        <v>280.00000000000006</v>
      </c>
      <c r="M3109" s="11">
        <v>0.4</v>
      </c>
      <c r="O3109" s="16"/>
      <c r="P3109" s="14"/>
      <c r="Q3109" s="12"/>
      <c r="R3109" s="13"/>
    </row>
    <row r="3110" spans="1:18" ht="15.75" customHeight="1" x14ac:dyDescent="0.35">
      <c r="A3110" s="1"/>
      <c r="B3110" s="6" t="s">
        <v>14</v>
      </c>
      <c r="C3110" s="6">
        <v>1185732</v>
      </c>
      <c r="D3110" s="7">
        <v>44237</v>
      </c>
      <c r="E3110" s="6" t="s">
        <v>33</v>
      </c>
      <c r="F3110" s="6" t="s">
        <v>110</v>
      </c>
      <c r="G3110" s="6" t="s">
        <v>111</v>
      </c>
      <c r="H3110" s="6" t="s">
        <v>19</v>
      </c>
      <c r="I3110" s="8">
        <v>0.25000000000000006</v>
      </c>
      <c r="J3110" s="9">
        <v>2500</v>
      </c>
      <c r="K3110" s="10">
        <f t="shared" si="24"/>
        <v>625.00000000000011</v>
      </c>
      <c r="L3110" s="10">
        <f t="shared" si="25"/>
        <v>218.75000000000003</v>
      </c>
      <c r="M3110" s="11">
        <v>0.35</v>
      </c>
      <c r="O3110" s="16"/>
      <c r="P3110" s="14"/>
      <c r="Q3110" s="12"/>
      <c r="R3110" s="13"/>
    </row>
    <row r="3111" spans="1:18" ht="15.75" customHeight="1" x14ac:dyDescent="0.35">
      <c r="A3111" s="1"/>
      <c r="B3111" s="6" t="s">
        <v>14</v>
      </c>
      <c r="C3111" s="6">
        <v>1185732</v>
      </c>
      <c r="D3111" s="7">
        <v>44237</v>
      </c>
      <c r="E3111" s="6" t="s">
        <v>33</v>
      </c>
      <c r="F3111" s="6" t="s">
        <v>110</v>
      </c>
      <c r="G3111" s="6" t="s">
        <v>111</v>
      </c>
      <c r="H3111" s="6" t="s">
        <v>20</v>
      </c>
      <c r="I3111" s="8">
        <v>0.30000000000000004</v>
      </c>
      <c r="J3111" s="9">
        <v>1250</v>
      </c>
      <c r="K3111" s="10">
        <f t="shared" si="24"/>
        <v>375.00000000000006</v>
      </c>
      <c r="L3111" s="10">
        <f t="shared" si="25"/>
        <v>131.25</v>
      </c>
      <c r="M3111" s="11">
        <v>0.35</v>
      </c>
      <c r="O3111" s="16"/>
      <c r="P3111" s="14"/>
      <c r="Q3111" s="12"/>
      <c r="R3111" s="13"/>
    </row>
    <row r="3112" spans="1:18" ht="15.75" customHeight="1" x14ac:dyDescent="0.35">
      <c r="A3112" s="1"/>
      <c r="B3112" s="6" t="s">
        <v>14</v>
      </c>
      <c r="C3112" s="6">
        <v>1185732</v>
      </c>
      <c r="D3112" s="7">
        <v>44237</v>
      </c>
      <c r="E3112" s="6" t="s">
        <v>33</v>
      </c>
      <c r="F3112" s="6" t="s">
        <v>110</v>
      </c>
      <c r="G3112" s="6" t="s">
        <v>111</v>
      </c>
      <c r="H3112" s="6" t="s">
        <v>21</v>
      </c>
      <c r="I3112" s="8">
        <v>0.44999999999999996</v>
      </c>
      <c r="J3112" s="9">
        <v>2000</v>
      </c>
      <c r="K3112" s="10">
        <f t="shared" si="24"/>
        <v>899.99999999999989</v>
      </c>
      <c r="L3112" s="10">
        <f t="shared" si="25"/>
        <v>269.99999999999994</v>
      </c>
      <c r="M3112" s="11">
        <v>0.3</v>
      </c>
      <c r="O3112" s="16"/>
      <c r="P3112" s="14"/>
      <c r="Q3112" s="12"/>
      <c r="R3112" s="13"/>
    </row>
    <row r="3113" spans="1:18" ht="15.75" customHeight="1" x14ac:dyDescent="0.35">
      <c r="A3113" s="1"/>
      <c r="B3113" s="6" t="s">
        <v>14</v>
      </c>
      <c r="C3113" s="6">
        <v>1185732</v>
      </c>
      <c r="D3113" s="7">
        <v>44237</v>
      </c>
      <c r="E3113" s="6" t="s">
        <v>33</v>
      </c>
      <c r="F3113" s="6" t="s">
        <v>110</v>
      </c>
      <c r="G3113" s="6" t="s">
        <v>111</v>
      </c>
      <c r="H3113" s="6" t="s">
        <v>22</v>
      </c>
      <c r="I3113" s="8">
        <v>0.19999999999999996</v>
      </c>
      <c r="J3113" s="9">
        <v>3000</v>
      </c>
      <c r="K3113" s="10">
        <f t="shared" si="24"/>
        <v>599.99999999999989</v>
      </c>
      <c r="L3113" s="10">
        <f t="shared" si="25"/>
        <v>239.99999999999997</v>
      </c>
      <c r="M3113" s="11">
        <v>0.4</v>
      </c>
      <c r="O3113" s="16"/>
      <c r="P3113" s="14"/>
      <c r="Q3113" s="12"/>
      <c r="R3113" s="13"/>
    </row>
    <row r="3114" spans="1:18" ht="15.75" customHeight="1" x14ac:dyDescent="0.35">
      <c r="A3114" s="1"/>
      <c r="B3114" s="6" t="s">
        <v>14</v>
      </c>
      <c r="C3114" s="6">
        <v>1185732</v>
      </c>
      <c r="D3114" s="7">
        <v>44264</v>
      </c>
      <c r="E3114" s="6" t="s">
        <v>33</v>
      </c>
      <c r="F3114" s="6" t="s">
        <v>110</v>
      </c>
      <c r="G3114" s="6" t="s">
        <v>111</v>
      </c>
      <c r="H3114" s="6" t="s">
        <v>17</v>
      </c>
      <c r="I3114" s="8">
        <v>0.25000000000000006</v>
      </c>
      <c r="J3114" s="9">
        <v>5200</v>
      </c>
      <c r="K3114" s="10">
        <f t="shared" si="24"/>
        <v>1300.0000000000002</v>
      </c>
      <c r="L3114" s="10">
        <f t="shared" si="25"/>
        <v>520.00000000000011</v>
      </c>
      <c r="M3114" s="11">
        <v>0.4</v>
      </c>
      <c r="O3114" s="16"/>
      <c r="P3114" s="14"/>
      <c r="Q3114" s="12"/>
      <c r="R3114" s="13"/>
    </row>
    <row r="3115" spans="1:18" ht="15.75" customHeight="1" x14ac:dyDescent="0.35">
      <c r="A3115" s="1"/>
      <c r="B3115" s="6" t="s">
        <v>14</v>
      </c>
      <c r="C3115" s="6">
        <v>1185732</v>
      </c>
      <c r="D3115" s="7">
        <v>44264</v>
      </c>
      <c r="E3115" s="6" t="s">
        <v>33</v>
      </c>
      <c r="F3115" s="6" t="s">
        <v>110</v>
      </c>
      <c r="G3115" s="6" t="s">
        <v>111</v>
      </c>
      <c r="H3115" s="6" t="s">
        <v>18</v>
      </c>
      <c r="I3115" s="8">
        <v>0.25000000000000006</v>
      </c>
      <c r="J3115" s="9">
        <v>2250</v>
      </c>
      <c r="K3115" s="10">
        <f t="shared" si="24"/>
        <v>562.50000000000011</v>
      </c>
      <c r="L3115" s="10">
        <f t="shared" si="25"/>
        <v>225.00000000000006</v>
      </c>
      <c r="M3115" s="11">
        <v>0.4</v>
      </c>
      <c r="O3115" s="16"/>
      <c r="P3115" s="14"/>
      <c r="Q3115" s="12"/>
      <c r="R3115" s="13"/>
    </row>
    <row r="3116" spans="1:18" ht="15.75" customHeight="1" x14ac:dyDescent="0.35">
      <c r="A3116" s="1"/>
      <c r="B3116" s="6" t="s">
        <v>14</v>
      </c>
      <c r="C3116" s="6">
        <v>1185732</v>
      </c>
      <c r="D3116" s="7">
        <v>44264</v>
      </c>
      <c r="E3116" s="6" t="s">
        <v>33</v>
      </c>
      <c r="F3116" s="6" t="s">
        <v>110</v>
      </c>
      <c r="G3116" s="6" t="s">
        <v>111</v>
      </c>
      <c r="H3116" s="6" t="s">
        <v>19</v>
      </c>
      <c r="I3116" s="8">
        <v>0.15000000000000002</v>
      </c>
      <c r="J3116" s="9">
        <v>2750</v>
      </c>
      <c r="K3116" s="10">
        <f t="shared" si="24"/>
        <v>412.50000000000006</v>
      </c>
      <c r="L3116" s="10">
        <f t="shared" si="25"/>
        <v>144.375</v>
      </c>
      <c r="M3116" s="11">
        <v>0.35</v>
      </c>
      <c r="O3116" s="16"/>
      <c r="P3116" s="14"/>
      <c r="Q3116" s="12"/>
      <c r="R3116" s="13"/>
    </row>
    <row r="3117" spans="1:18" ht="15.75" customHeight="1" x14ac:dyDescent="0.35">
      <c r="A3117" s="1"/>
      <c r="B3117" s="6" t="s">
        <v>14</v>
      </c>
      <c r="C3117" s="6">
        <v>1185732</v>
      </c>
      <c r="D3117" s="7">
        <v>44264</v>
      </c>
      <c r="E3117" s="6" t="s">
        <v>33</v>
      </c>
      <c r="F3117" s="6" t="s">
        <v>110</v>
      </c>
      <c r="G3117" s="6" t="s">
        <v>111</v>
      </c>
      <c r="H3117" s="6" t="s">
        <v>20</v>
      </c>
      <c r="I3117" s="8">
        <v>0.19999999999999996</v>
      </c>
      <c r="J3117" s="9">
        <v>1250</v>
      </c>
      <c r="K3117" s="10">
        <f t="shared" si="24"/>
        <v>249.99999999999994</v>
      </c>
      <c r="L3117" s="10">
        <f t="shared" si="25"/>
        <v>87.499999999999972</v>
      </c>
      <c r="M3117" s="11">
        <v>0.35</v>
      </c>
      <c r="O3117" s="16"/>
      <c r="P3117" s="14"/>
      <c r="Q3117" s="12"/>
      <c r="R3117" s="13"/>
    </row>
    <row r="3118" spans="1:18" ht="15.75" customHeight="1" x14ac:dyDescent="0.35">
      <c r="A3118" s="1"/>
      <c r="B3118" s="6" t="s">
        <v>14</v>
      </c>
      <c r="C3118" s="6">
        <v>1185732</v>
      </c>
      <c r="D3118" s="7">
        <v>44264</v>
      </c>
      <c r="E3118" s="6" t="s">
        <v>33</v>
      </c>
      <c r="F3118" s="6" t="s">
        <v>110</v>
      </c>
      <c r="G3118" s="6" t="s">
        <v>111</v>
      </c>
      <c r="H3118" s="6" t="s">
        <v>21</v>
      </c>
      <c r="I3118" s="8">
        <v>0.35000000000000003</v>
      </c>
      <c r="J3118" s="9">
        <v>1750</v>
      </c>
      <c r="K3118" s="10">
        <f t="shared" si="24"/>
        <v>612.50000000000011</v>
      </c>
      <c r="L3118" s="10">
        <f t="shared" si="25"/>
        <v>183.75000000000003</v>
      </c>
      <c r="M3118" s="11">
        <v>0.3</v>
      </c>
      <c r="O3118" s="16"/>
      <c r="P3118" s="14"/>
      <c r="Q3118" s="12"/>
      <c r="R3118" s="13"/>
    </row>
    <row r="3119" spans="1:18" ht="15.75" customHeight="1" x14ac:dyDescent="0.35">
      <c r="A3119" s="1"/>
      <c r="B3119" s="6" t="s">
        <v>14</v>
      </c>
      <c r="C3119" s="6">
        <v>1185732</v>
      </c>
      <c r="D3119" s="7">
        <v>44264</v>
      </c>
      <c r="E3119" s="6" t="s">
        <v>33</v>
      </c>
      <c r="F3119" s="6" t="s">
        <v>110</v>
      </c>
      <c r="G3119" s="6" t="s">
        <v>111</v>
      </c>
      <c r="H3119" s="6" t="s">
        <v>22</v>
      </c>
      <c r="I3119" s="8">
        <v>0.25000000000000006</v>
      </c>
      <c r="J3119" s="9">
        <v>2750</v>
      </c>
      <c r="K3119" s="10">
        <f t="shared" si="24"/>
        <v>687.50000000000011</v>
      </c>
      <c r="L3119" s="10">
        <f t="shared" si="25"/>
        <v>275.00000000000006</v>
      </c>
      <c r="M3119" s="11">
        <v>0.4</v>
      </c>
      <c r="O3119" s="16"/>
      <c r="P3119" s="14"/>
      <c r="Q3119" s="12"/>
      <c r="R3119" s="13"/>
    </row>
    <row r="3120" spans="1:18" ht="15.75" customHeight="1" x14ac:dyDescent="0.35">
      <c r="A3120" s="1"/>
      <c r="B3120" s="6" t="s">
        <v>14</v>
      </c>
      <c r="C3120" s="6">
        <v>1185732</v>
      </c>
      <c r="D3120" s="7">
        <v>44296</v>
      </c>
      <c r="E3120" s="6" t="s">
        <v>33</v>
      </c>
      <c r="F3120" s="6" t="s">
        <v>110</v>
      </c>
      <c r="G3120" s="6" t="s">
        <v>111</v>
      </c>
      <c r="H3120" s="6" t="s">
        <v>17</v>
      </c>
      <c r="I3120" s="8">
        <v>0.25000000000000006</v>
      </c>
      <c r="J3120" s="9">
        <v>5000</v>
      </c>
      <c r="K3120" s="10">
        <f t="shared" si="24"/>
        <v>1250.0000000000002</v>
      </c>
      <c r="L3120" s="10">
        <f t="shared" si="25"/>
        <v>500.00000000000011</v>
      </c>
      <c r="M3120" s="11">
        <v>0.4</v>
      </c>
      <c r="O3120" s="16"/>
      <c r="P3120" s="14"/>
      <c r="Q3120" s="12"/>
      <c r="R3120" s="13"/>
    </row>
    <row r="3121" spans="1:18" ht="15.75" customHeight="1" x14ac:dyDescent="0.35">
      <c r="A3121" s="1"/>
      <c r="B3121" s="6" t="s">
        <v>14</v>
      </c>
      <c r="C3121" s="6">
        <v>1185732</v>
      </c>
      <c r="D3121" s="7">
        <v>44296</v>
      </c>
      <c r="E3121" s="6" t="s">
        <v>33</v>
      </c>
      <c r="F3121" s="6" t="s">
        <v>110</v>
      </c>
      <c r="G3121" s="6" t="s">
        <v>111</v>
      </c>
      <c r="H3121" s="6" t="s">
        <v>18</v>
      </c>
      <c r="I3121" s="8">
        <v>0.25000000000000006</v>
      </c>
      <c r="J3121" s="9">
        <v>2000</v>
      </c>
      <c r="K3121" s="10">
        <f t="shared" si="24"/>
        <v>500.00000000000011</v>
      </c>
      <c r="L3121" s="10">
        <f t="shared" si="25"/>
        <v>200.00000000000006</v>
      </c>
      <c r="M3121" s="11">
        <v>0.4</v>
      </c>
      <c r="O3121" s="16"/>
      <c r="P3121" s="14"/>
      <c r="Q3121" s="12"/>
      <c r="R3121" s="13"/>
    </row>
    <row r="3122" spans="1:18" ht="15.75" customHeight="1" x14ac:dyDescent="0.35">
      <c r="A3122" s="1"/>
      <c r="B3122" s="6" t="s">
        <v>14</v>
      </c>
      <c r="C3122" s="6">
        <v>1185732</v>
      </c>
      <c r="D3122" s="7">
        <v>44296</v>
      </c>
      <c r="E3122" s="6" t="s">
        <v>33</v>
      </c>
      <c r="F3122" s="6" t="s">
        <v>110</v>
      </c>
      <c r="G3122" s="6" t="s">
        <v>111</v>
      </c>
      <c r="H3122" s="6" t="s">
        <v>19</v>
      </c>
      <c r="I3122" s="8">
        <v>0.15000000000000002</v>
      </c>
      <c r="J3122" s="9">
        <v>2000</v>
      </c>
      <c r="K3122" s="10">
        <f t="shared" si="24"/>
        <v>300.00000000000006</v>
      </c>
      <c r="L3122" s="10">
        <f t="shared" si="25"/>
        <v>105.00000000000001</v>
      </c>
      <c r="M3122" s="11">
        <v>0.35</v>
      </c>
      <c r="O3122" s="16"/>
      <c r="P3122" s="14"/>
      <c r="Q3122" s="12"/>
      <c r="R3122" s="13"/>
    </row>
    <row r="3123" spans="1:18" ht="15.75" customHeight="1" x14ac:dyDescent="0.35">
      <c r="A3123" s="1"/>
      <c r="B3123" s="6" t="s">
        <v>14</v>
      </c>
      <c r="C3123" s="6">
        <v>1185732</v>
      </c>
      <c r="D3123" s="7">
        <v>44296</v>
      </c>
      <c r="E3123" s="6" t="s">
        <v>33</v>
      </c>
      <c r="F3123" s="6" t="s">
        <v>110</v>
      </c>
      <c r="G3123" s="6" t="s">
        <v>111</v>
      </c>
      <c r="H3123" s="6" t="s">
        <v>20</v>
      </c>
      <c r="I3123" s="8">
        <v>0.19999999999999996</v>
      </c>
      <c r="J3123" s="9">
        <v>1250</v>
      </c>
      <c r="K3123" s="10">
        <f t="shared" si="24"/>
        <v>249.99999999999994</v>
      </c>
      <c r="L3123" s="10">
        <f t="shared" si="25"/>
        <v>87.499999999999972</v>
      </c>
      <c r="M3123" s="11">
        <v>0.35</v>
      </c>
      <c r="O3123" s="16"/>
      <c r="P3123" s="14"/>
      <c r="Q3123" s="12"/>
      <c r="R3123" s="13"/>
    </row>
    <row r="3124" spans="1:18" ht="15.75" customHeight="1" x14ac:dyDescent="0.35">
      <c r="A3124" s="1"/>
      <c r="B3124" s="6" t="s">
        <v>14</v>
      </c>
      <c r="C3124" s="6">
        <v>1185732</v>
      </c>
      <c r="D3124" s="7">
        <v>44296</v>
      </c>
      <c r="E3124" s="6" t="s">
        <v>33</v>
      </c>
      <c r="F3124" s="6" t="s">
        <v>110</v>
      </c>
      <c r="G3124" s="6" t="s">
        <v>111</v>
      </c>
      <c r="H3124" s="6" t="s">
        <v>21</v>
      </c>
      <c r="I3124" s="8">
        <v>0.65</v>
      </c>
      <c r="J3124" s="9">
        <v>1500</v>
      </c>
      <c r="K3124" s="10">
        <f t="shared" si="24"/>
        <v>975</v>
      </c>
      <c r="L3124" s="10">
        <f t="shared" si="25"/>
        <v>292.5</v>
      </c>
      <c r="M3124" s="11">
        <v>0.3</v>
      </c>
      <c r="O3124" s="16"/>
      <c r="P3124" s="14"/>
      <c r="Q3124" s="12"/>
      <c r="R3124" s="13"/>
    </row>
    <row r="3125" spans="1:18" ht="15.75" customHeight="1" x14ac:dyDescent="0.35">
      <c r="A3125" s="1"/>
      <c r="B3125" s="6" t="s">
        <v>14</v>
      </c>
      <c r="C3125" s="6">
        <v>1185732</v>
      </c>
      <c r="D3125" s="7">
        <v>44296</v>
      </c>
      <c r="E3125" s="6" t="s">
        <v>33</v>
      </c>
      <c r="F3125" s="6" t="s">
        <v>110</v>
      </c>
      <c r="G3125" s="6" t="s">
        <v>111</v>
      </c>
      <c r="H3125" s="6" t="s">
        <v>22</v>
      </c>
      <c r="I3125" s="8">
        <v>0.5</v>
      </c>
      <c r="J3125" s="9">
        <v>2750</v>
      </c>
      <c r="K3125" s="10">
        <f t="shared" si="24"/>
        <v>1375</v>
      </c>
      <c r="L3125" s="10">
        <f t="shared" si="25"/>
        <v>550</v>
      </c>
      <c r="M3125" s="11">
        <v>0.4</v>
      </c>
      <c r="O3125" s="16"/>
      <c r="P3125" s="14"/>
      <c r="Q3125" s="12"/>
      <c r="R3125" s="13"/>
    </row>
    <row r="3126" spans="1:18" ht="15.75" customHeight="1" x14ac:dyDescent="0.35">
      <c r="A3126" s="1"/>
      <c r="B3126" s="6" t="s">
        <v>14</v>
      </c>
      <c r="C3126" s="6">
        <v>1185732</v>
      </c>
      <c r="D3126" s="7">
        <v>44327</v>
      </c>
      <c r="E3126" s="6" t="s">
        <v>33</v>
      </c>
      <c r="F3126" s="6" t="s">
        <v>110</v>
      </c>
      <c r="G3126" s="6" t="s">
        <v>111</v>
      </c>
      <c r="H3126" s="6" t="s">
        <v>17</v>
      </c>
      <c r="I3126" s="8">
        <v>0.6</v>
      </c>
      <c r="J3126" s="9">
        <v>5450</v>
      </c>
      <c r="K3126" s="10">
        <f t="shared" si="24"/>
        <v>3270</v>
      </c>
      <c r="L3126" s="10">
        <f t="shared" si="25"/>
        <v>1308</v>
      </c>
      <c r="M3126" s="11">
        <v>0.4</v>
      </c>
      <c r="O3126" s="16"/>
      <c r="P3126" s="14"/>
      <c r="Q3126" s="12"/>
      <c r="R3126" s="13"/>
    </row>
    <row r="3127" spans="1:18" ht="15.75" customHeight="1" x14ac:dyDescent="0.35">
      <c r="A3127" s="1"/>
      <c r="B3127" s="6" t="s">
        <v>14</v>
      </c>
      <c r="C3127" s="6">
        <v>1185732</v>
      </c>
      <c r="D3127" s="7">
        <v>44327</v>
      </c>
      <c r="E3127" s="6" t="s">
        <v>33</v>
      </c>
      <c r="F3127" s="6" t="s">
        <v>110</v>
      </c>
      <c r="G3127" s="6" t="s">
        <v>111</v>
      </c>
      <c r="H3127" s="6" t="s">
        <v>18</v>
      </c>
      <c r="I3127" s="8">
        <v>0.4</v>
      </c>
      <c r="J3127" s="9">
        <v>2500</v>
      </c>
      <c r="K3127" s="10">
        <f t="shared" si="24"/>
        <v>1000</v>
      </c>
      <c r="L3127" s="10">
        <f t="shared" si="25"/>
        <v>400</v>
      </c>
      <c r="M3127" s="11">
        <v>0.4</v>
      </c>
      <c r="O3127" s="16"/>
      <c r="P3127" s="14"/>
      <c r="Q3127" s="12"/>
      <c r="R3127" s="13"/>
    </row>
    <row r="3128" spans="1:18" ht="15.75" customHeight="1" x14ac:dyDescent="0.35">
      <c r="A3128" s="1"/>
      <c r="B3128" s="6" t="s">
        <v>14</v>
      </c>
      <c r="C3128" s="6">
        <v>1185732</v>
      </c>
      <c r="D3128" s="7">
        <v>44327</v>
      </c>
      <c r="E3128" s="6" t="s">
        <v>33</v>
      </c>
      <c r="F3128" s="6" t="s">
        <v>110</v>
      </c>
      <c r="G3128" s="6" t="s">
        <v>111</v>
      </c>
      <c r="H3128" s="6" t="s">
        <v>19</v>
      </c>
      <c r="I3128" s="8">
        <v>0.35000000000000003</v>
      </c>
      <c r="J3128" s="9">
        <v>2250</v>
      </c>
      <c r="K3128" s="10">
        <f t="shared" si="24"/>
        <v>787.50000000000011</v>
      </c>
      <c r="L3128" s="10">
        <f t="shared" si="25"/>
        <v>275.625</v>
      </c>
      <c r="M3128" s="11">
        <v>0.35</v>
      </c>
      <c r="O3128" s="16"/>
      <c r="P3128" s="14"/>
      <c r="Q3128" s="12"/>
      <c r="R3128" s="13"/>
    </row>
    <row r="3129" spans="1:18" ht="15.75" customHeight="1" x14ac:dyDescent="0.35">
      <c r="A3129" s="1"/>
      <c r="B3129" s="6" t="s">
        <v>14</v>
      </c>
      <c r="C3129" s="6">
        <v>1185732</v>
      </c>
      <c r="D3129" s="7">
        <v>44327</v>
      </c>
      <c r="E3129" s="6" t="s">
        <v>33</v>
      </c>
      <c r="F3129" s="6" t="s">
        <v>110</v>
      </c>
      <c r="G3129" s="6" t="s">
        <v>111</v>
      </c>
      <c r="H3129" s="6" t="s">
        <v>20</v>
      </c>
      <c r="I3129" s="8">
        <v>0.35000000000000003</v>
      </c>
      <c r="J3129" s="9">
        <v>1750</v>
      </c>
      <c r="K3129" s="10">
        <f t="shared" si="24"/>
        <v>612.50000000000011</v>
      </c>
      <c r="L3129" s="10">
        <f t="shared" si="25"/>
        <v>214.37500000000003</v>
      </c>
      <c r="M3129" s="11">
        <v>0.35</v>
      </c>
      <c r="O3129" s="16"/>
      <c r="P3129" s="14"/>
      <c r="Q3129" s="12"/>
      <c r="R3129" s="13"/>
    </row>
    <row r="3130" spans="1:18" ht="15.75" customHeight="1" x14ac:dyDescent="0.35">
      <c r="A3130" s="1"/>
      <c r="B3130" s="6" t="s">
        <v>14</v>
      </c>
      <c r="C3130" s="6">
        <v>1185732</v>
      </c>
      <c r="D3130" s="7">
        <v>44327</v>
      </c>
      <c r="E3130" s="6" t="s">
        <v>33</v>
      </c>
      <c r="F3130" s="6" t="s">
        <v>110</v>
      </c>
      <c r="G3130" s="6" t="s">
        <v>111</v>
      </c>
      <c r="H3130" s="6" t="s">
        <v>21</v>
      </c>
      <c r="I3130" s="8">
        <v>0.44999999999999996</v>
      </c>
      <c r="J3130" s="9">
        <v>2000</v>
      </c>
      <c r="K3130" s="10">
        <f t="shared" si="24"/>
        <v>899.99999999999989</v>
      </c>
      <c r="L3130" s="10">
        <f t="shared" si="25"/>
        <v>269.99999999999994</v>
      </c>
      <c r="M3130" s="11">
        <v>0.3</v>
      </c>
      <c r="O3130" s="16"/>
      <c r="P3130" s="14"/>
      <c r="Q3130" s="12"/>
      <c r="R3130" s="13"/>
    </row>
    <row r="3131" spans="1:18" ht="15.75" customHeight="1" x14ac:dyDescent="0.35">
      <c r="A3131" s="1"/>
      <c r="B3131" s="6" t="s">
        <v>14</v>
      </c>
      <c r="C3131" s="6">
        <v>1185732</v>
      </c>
      <c r="D3131" s="7">
        <v>44327</v>
      </c>
      <c r="E3131" s="6" t="s">
        <v>33</v>
      </c>
      <c r="F3131" s="6" t="s">
        <v>110</v>
      </c>
      <c r="G3131" s="6" t="s">
        <v>111</v>
      </c>
      <c r="H3131" s="6" t="s">
        <v>22</v>
      </c>
      <c r="I3131" s="8">
        <v>0.54999999999999993</v>
      </c>
      <c r="J3131" s="9">
        <v>3250</v>
      </c>
      <c r="K3131" s="10">
        <f t="shared" si="24"/>
        <v>1787.4999999999998</v>
      </c>
      <c r="L3131" s="10">
        <f t="shared" si="25"/>
        <v>715</v>
      </c>
      <c r="M3131" s="11">
        <v>0.4</v>
      </c>
      <c r="O3131" s="16"/>
      <c r="P3131" s="14"/>
      <c r="Q3131" s="12"/>
      <c r="R3131" s="13"/>
    </row>
    <row r="3132" spans="1:18" ht="15.75" customHeight="1" x14ac:dyDescent="0.35">
      <c r="A3132" s="1"/>
      <c r="B3132" s="6" t="s">
        <v>14</v>
      </c>
      <c r="C3132" s="6">
        <v>1185732</v>
      </c>
      <c r="D3132" s="7">
        <v>44357</v>
      </c>
      <c r="E3132" s="6" t="s">
        <v>33</v>
      </c>
      <c r="F3132" s="6" t="s">
        <v>110</v>
      </c>
      <c r="G3132" s="6" t="s">
        <v>111</v>
      </c>
      <c r="H3132" s="6" t="s">
        <v>17</v>
      </c>
      <c r="I3132" s="8">
        <v>0.4</v>
      </c>
      <c r="J3132" s="9">
        <v>5750</v>
      </c>
      <c r="K3132" s="10">
        <f t="shared" si="24"/>
        <v>2300</v>
      </c>
      <c r="L3132" s="10">
        <f t="shared" si="25"/>
        <v>920</v>
      </c>
      <c r="M3132" s="11">
        <v>0.4</v>
      </c>
      <c r="O3132" s="16"/>
      <c r="P3132" s="14"/>
      <c r="Q3132" s="12"/>
      <c r="R3132" s="13"/>
    </row>
    <row r="3133" spans="1:18" ht="15.75" customHeight="1" x14ac:dyDescent="0.35">
      <c r="A3133" s="1"/>
      <c r="B3133" s="6" t="s">
        <v>14</v>
      </c>
      <c r="C3133" s="6">
        <v>1185732</v>
      </c>
      <c r="D3133" s="7">
        <v>44357</v>
      </c>
      <c r="E3133" s="6" t="s">
        <v>33</v>
      </c>
      <c r="F3133" s="6" t="s">
        <v>110</v>
      </c>
      <c r="G3133" s="6" t="s">
        <v>111</v>
      </c>
      <c r="H3133" s="6" t="s">
        <v>18</v>
      </c>
      <c r="I3133" s="8">
        <v>0.35000000000000009</v>
      </c>
      <c r="J3133" s="9">
        <v>3250</v>
      </c>
      <c r="K3133" s="10">
        <f t="shared" si="24"/>
        <v>1137.5000000000002</v>
      </c>
      <c r="L3133" s="10">
        <f t="shared" si="25"/>
        <v>455.00000000000011</v>
      </c>
      <c r="M3133" s="11">
        <v>0.4</v>
      </c>
      <c r="O3133" s="16"/>
      <c r="P3133" s="14"/>
      <c r="Q3133" s="12"/>
      <c r="R3133" s="13"/>
    </row>
    <row r="3134" spans="1:18" ht="15.75" customHeight="1" x14ac:dyDescent="0.35">
      <c r="A3134" s="1"/>
      <c r="B3134" s="6" t="s">
        <v>14</v>
      </c>
      <c r="C3134" s="6">
        <v>1185732</v>
      </c>
      <c r="D3134" s="7">
        <v>44357</v>
      </c>
      <c r="E3134" s="6" t="s">
        <v>33</v>
      </c>
      <c r="F3134" s="6" t="s">
        <v>110</v>
      </c>
      <c r="G3134" s="6" t="s">
        <v>111</v>
      </c>
      <c r="H3134" s="6" t="s">
        <v>19</v>
      </c>
      <c r="I3134" s="8">
        <v>0.30000000000000004</v>
      </c>
      <c r="J3134" s="9">
        <v>2000</v>
      </c>
      <c r="K3134" s="10">
        <f t="shared" si="24"/>
        <v>600.00000000000011</v>
      </c>
      <c r="L3134" s="10">
        <f t="shared" si="25"/>
        <v>210.00000000000003</v>
      </c>
      <c r="M3134" s="11">
        <v>0.35</v>
      </c>
      <c r="O3134" s="16"/>
      <c r="P3134" s="14"/>
      <c r="Q3134" s="12"/>
      <c r="R3134" s="13"/>
    </row>
    <row r="3135" spans="1:18" ht="15.75" customHeight="1" x14ac:dyDescent="0.35">
      <c r="A3135" s="1"/>
      <c r="B3135" s="6" t="s">
        <v>14</v>
      </c>
      <c r="C3135" s="6">
        <v>1185732</v>
      </c>
      <c r="D3135" s="7">
        <v>44357</v>
      </c>
      <c r="E3135" s="6" t="s">
        <v>33</v>
      </c>
      <c r="F3135" s="6" t="s">
        <v>110</v>
      </c>
      <c r="G3135" s="6" t="s">
        <v>111</v>
      </c>
      <c r="H3135" s="6" t="s">
        <v>20</v>
      </c>
      <c r="I3135" s="8">
        <v>0.30000000000000004</v>
      </c>
      <c r="J3135" s="9">
        <v>1750</v>
      </c>
      <c r="K3135" s="10">
        <f t="shared" si="24"/>
        <v>525.00000000000011</v>
      </c>
      <c r="L3135" s="10">
        <f t="shared" si="25"/>
        <v>183.75000000000003</v>
      </c>
      <c r="M3135" s="11">
        <v>0.35</v>
      </c>
      <c r="O3135" s="16"/>
      <c r="P3135" s="14"/>
      <c r="Q3135" s="12"/>
      <c r="R3135" s="13"/>
    </row>
    <row r="3136" spans="1:18" ht="15.75" customHeight="1" x14ac:dyDescent="0.35">
      <c r="A3136" s="1"/>
      <c r="B3136" s="6" t="s">
        <v>14</v>
      </c>
      <c r="C3136" s="6">
        <v>1185732</v>
      </c>
      <c r="D3136" s="7">
        <v>44357</v>
      </c>
      <c r="E3136" s="6" t="s">
        <v>33</v>
      </c>
      <c r="F3136" s="6" t="s">
        <v>110</v>
      </c>
      <c r="G3136" s="6" t="s">
        <v>111</v>
      </c>
      <c r="H3136" s="6" t="s">
        <v>21</v>
      </c>
      <c r="I3136" s="8">
        <v>0.4</v>
      </c>
      <c r="J3136" s="9">
        <v>1750</v>
      </c>
      <c r="K3136" s="10">
        <f t="shared" si="24"/>
        <v>700</v>
      </c>
      <c r="L3136" s="10">
        <f t="shared" si="25"/>
        <v>210</v>
      </c>
      <c r="M3136" s="11">
        <v>0.3</v>
      </c>
      <c r="O3136" s="16"/>
      <c r="P3136" s="14"/>
      <c r="Q3136" s="12"/>
      <c r="R3136" s="13"/>
    </row>
    <row r="3137" spans="1:18" ht="15.75" customHeight="1" x14ac:dyDescent="0.35">
      <c r="A3137" s="1"/>
      <c r="B3137" s="6" t="s">
        <v>14</v>
      </c>
      <c r="C3137" s="6">
        <v>1185732</v>
      </c>
      <c r="D3137" s="7">
        <v>44357</v>
      </c>
      <c r="E3137" s="6" t="s">
        <v>33</v>
      </c>
      <c r="F3137" s="6" t="s">
        <v>110</v>
      </c>
      <c r="G3137" s="6" t="s">
        <v>111</v>
      </c>
      <c r="H3137" s="6" t="s">
        <v>22</v>
      </c>
      <c r="I3137" s="8">
        <v>0.60000000000000009</v>
      </c>
      <c r="J3137" s="9">
        <v>3250</v>
      </c>
      <c r="K3137" s="10">
        <f t="shared" si="24"/>
        <v>1950.0000000000002</v>
      </c>
      <c r="L3137" s="10">
        <f t="shared" si="25"/>
        <v>780.00000000000011</v>
      </c>
      <c r="M3137" s="11">
        <v>0.4</v>
      </c>
      <c r="O3137" s="16"/>
      <c r="P3137" s="14"/>
      <c r="Q3137" s="12"/>
      <c r="R3137" s="13"/>
    </row>
    <row r="3138" spans="1:18" ht="15.75" customHeight="1" x14ac:dyDescent="0.35">
      <c r="A3138" s="1"/>
      <c r="B3138" s="6" t="s">
        <v>14</v>
      </c>
      <c r="C3138" s="6">
        <v>1185732</v>
      </c>
      <c r="D3138" s="7">
        <v>44386</v>
      </c>
      <c r="E3138" s="6" t="s">
        <v>33</v>
      </c>
      <c r="F3138" s="6" t="s">
        <v>110</v>
      </c>
      <c r="G3138" s="6" t="s">
        <v>111</v>
      </c>
      <c r="H3138" s="6" t="s">
        <v>17</v>
      </c>
      <c r="I3138" s="8">
        <v>0.55000000000000004</v>
      </c>
      <c r="J3138" s="9">
        <v>5500</v>
      </c>
      <c r="K3138" s="10">
        <f t="shared" si="24"/>
        <v>3025.0000000000005</v>
      </c>
      <c r="L3138" s="10">
        <f t="shared" si="25"/>
        <v>1210.0000000000002</v>
      </c>
      <c r="M3138" s="11">
        <v>0.4</v>
      </c>
      <c r="O3138" s="16"/>
      <c r="P3138" s="14"/>
      <c r="Q3138" s="12"/>
      <c r="R3138" s="13"/>
    </row>
    <row r="3139" spans="1:18" ht="15.75" customHeight="1" x14ac:dyDescent="0.35">
      <c r="A3139" s="1"/>
      <c r="B3139" s="6" t="s">
        <v>14</v>
      </c>
      <c r="C3139" s="6">
        <v>1185732</v>
      </c>
      <c r="D3139" s="7">
        <v>44386</v>
      </c>
      <c r="E3139" s="6" t="s">
        <v>33</v>
      </c>
      <c r="F3139" s="6" t="s">
        <v>110</v>
      </c>
      <c r="G3139" s="6" t="s">
        <v>111</v>
      </c>
      <c r="H3139" s="6" t="s">
        <v>18</v>
      </c>
      <c r="I3139" s="8">
        <v>0.50000000000000011</v>
      </c>
      <c r="J3139" s="9">
        <v>3000</v>
      </c>
      <c r="K3139" s="10">
        <f t="shared" si="24"/>
        <v>1500.0000000000002</v>
      </c>
      <c r="L3139" s="10">
        <f t="shared" si="25"/>
        <v>600.00000000000011</v>
      </c>
      <c r="M3139" s="11">
        <v>0.4</v>
      </c>
      <c r="O3139" s="16"/>
      <c r="P3139" s="14"/>
      <c r="Q3139" s="12"/>
      <c r="R3139" s="13"/>
    </row>
    <row r="3140" spans="1:18" ht="15.75" customHeight="1" x14ac:dyDescent="0.35">
      <c r="A3140" s="1"/>
      <c r="B3140" s="6" t="s">
        <v>14</v>
      </c>
      <c r="C3140" s="6">
        <v>1185732</v>
      </c>
      <c r="D3140" s="7">
        <v>44386</v>
      </c>
      <c r="E3140" s="6" t="s">
        <v>33</v>
      </c>
      <c r="F3140" s="6" t="s">
        <v>110</v>
      </c>
      <c r="G3140" s="6" t="s">
        <v>111</v>
      </c>
      <c r="H3140" s="6" t="s">
        <v>19</v>
      </c>
      <c r="I3140" s="8">
        <v>0.45</v>
      </c>
      <c r="J3140" s="9">
        <v>2250</v>
      </c>
      <c r="K3140" s="10">
        <f t="shared" si="24"/>
        <v>1012.5</v>
      </c>
      <c r="L3140" s="10">
        <f t="shared" si="25"/>
        <v>354.375</v>
      </c>
      <c r="M3140" s="11">
        <v>0.35</v>
      </c>
      <c r="O3140" s="16"/>
      <c r="P3140" s="14"/>
      <c r="Q3140" s="12"/>
      <c r="R3140" s="13"/>
    </row>
    <row r="3141" spans="1:18" ht="15.75" customHeight="1" x14ac:dyDescent="0.35">
      <c r="A3141" s="1"/>
      <c r="B3141" s="6" t="s">
        <v>14</v>
      </c>
      <c r="C3141" s="6">
        <v>1185732</v>
      </c>
      <c r="D3141" s="7">
        <v>44386</v>
      </c>
      <c r="E3141" s="6" t="s">
        <v>33</v>
      </c>
      <c r="F3141" s="6" t="s">
        <v>110</v>
      </c>
      <c r="G3141" s="6" t="s">
        <v>111</v>
      </c>
      <c r="H3141" s="6" t="s">
        <v>20</v>
      </c>
      <c r="I3141" s="8">
        <v>0.45</v>
      </c>
      <c r="J3141" s="9">
        <v>1750</v>
      </c>
      <c r="K3141" s="10">
        <f t="shared" si="24"/>
        <v>787.5</v>
      </c>
      <c r="L3141" s="10">
        <f t="shared" si="25"/>
        <v>275.625</v>
      </c>
      <c r="M3141" s="11">
        <v>0.35</v>
      </c>
      <c r="O3141" s="16"/>
      <c r="P3141" s="14"/>
      <c r="Q3141" s="12"/>
      <c r="R3141" s="13"/>
    </row>
    <row r="3142" spans="1:18" ht="15.75" customHeight="1" x14ac:dyDescent="0.35">
      <c r="A3142" s="1"/>
      <c r="B3142" s="6" t="s">
        <v>14</v>
      </c>
      <c r="C3142" s="6">
        <v>1185732</v>
      </c>
      <c r="D3142" s="7">
        <v>44386</v>
      </c>
      <c r="E3142" s="6" t="s">
        <v>33</v>
      </c>
      <c r="F3142" s="6" t="s">
        <v>110</v>
      </c>
      <c r="G3142" s="6" t="s">
        <v>111</v>
      </c>
      <c r="H3142" s="6" t="s">
        <v>21</v>
      </c>
      <c r="I3142" s="8">
        <v>0.55000000000000004</v>
      </c>
      <c r="J3142" s="9">
        <v>2000</v>
      </c>
      <c r="K3142" s="10">
        <f t="shared" si="24"/>
        <v>1100</v>
      </c>
      <c r="L3142" s="10">
        <f t="shared" si="25"/>
        <v>330</v>
      </c>
      <c r="M3142" s="11">
        <v>0.3</v>
      </c>
      <c r="O3142" s="16"/>
      <c r="P3142" s="14"/>
      <c r="Q3142" s="12"/>
      <c r="R3142" s="13"/>
    </row>
    <row r="3143" spans="1:18" ht="15.75" customHeight="1" x14ac:dyDescent="0.35">
      <c r="A3143" s="1"/>
      <c r="B3143" s="6" t="s">
        <v>14</v>
      </c>
      <c r="C3143" s="6">
        <v>1185732</v>
      </c>
      <c r="D3143" s="7">
        <v>44386</v>
      </c>
      <c r="E3143" s="6" t="s">
        <v>33</v>
      </c>
      <c r="F3143" s="6" t="s">
        <v>110</v>
      </c>
      <c r="G3143" s="6" t="s">
        <v>111</v>
      </c>
      <c r="H3143" s="6" t="s">
        <v>22</v>
      </c>
      <c r="I3143" s="8">
        <v>0.60000000000000009</v>
      </c>
      <c r="J3143" s="9">
        <v>3750</v>
      </c>
      <c r="K3143" s="10">
        <f t="shared" si="24"/>
        <v>2250.0000000000005</v>
      </c>
      <c r="L3143" s="10">
        <f t="shared" si="25"/>
        <v>900.00000000000023</v>
      </c>
      <c r="M3143" s="11">
        <v>0.4</v>
      </c>
      <c r="O3143" s="16"/>
      <c r="P3143" s="14"/>
      <c r="Q3143" s="12"/>
      <c r="R3143" s="13"/>
    </row>
    <row r="3144" spans="1:18" ht="15.75" customHeight="1" x14ac:dyDescent="0.35">
      <c r="A3144" s="1"/>
      <c r="B3144" s="6" t="s">
        <v>14</v>
      </c>
      <c r="C3144" s="6">
        <v>1185732</v>
      </c>
      <c r="D3144" s="7">
        <v>44418</v>
      </c>
      <c r="E3144" s="6" t="s">
        <v>33</v>
      </c>
      <c r="F3144" s="6" t="s">
        <v>110</v>
      </c>
      <c r="G3144" s="6" t="s">
        <v>111</v>
      </c>
      <c r="H3144" s="6" t="s">
        <v>17</v>
      </c>
      <c r="I3144" s="8">
        <v>0.5</v>
      </c>
      <c r="J3144" s="9">
        <v>5250</v>
      </c>
      <c r="K3144" s="10">
        <f t="shared" si="24"/>
        <v>2625</v>
      </c>
      <c r="L3144" s="10">
        <f t="shared" si="25"/>
        <v>1050</v>
      </c>
      <c r="M3144" s="11">
        <v>0.4</v>
      </c>
      <c r="O3144" s="16"/>
      <c r="P3144" s="14"/>
      <c r="Q3144" s="12"/>
      <c r="R3144" s="13"/>
    </row>
    <row r="3145" spans="1:18" ht="15.75" customHeight="1" x14ac:dyDescent="0.35">
      <c r="A3145" s="1"/>
      <c r="B3145" s="6" t="s">
        <v>14</v>
      </c>
      <c r="C3145" s="6">
        <v>1185732</v>
      </c>
      <c r="D3145" s="7">
        <v>44418</v>
      </c>
      <c r="E3145" s="6" t="s">
        <v>33</v>
      </c>
      <c r="F3145" s="6" t="s">
        <v>110</v>
      </c>
      <c r="G3145" s="6" t="s">
        <v>111</v>
      </c>
      <c r="H3145" s="6" t="s">
        <v>18</v>
      </c>
      <c r="I3145" s="8">
        <v>0.45000000000000007</v>
      </c>
      <c r="J3145" s="9">
        <v>3000</v>
      </c>
      <c r="K3145" s="10">
        <f t="shared" si="24"/>
        <v>1350.0000000000002</v>
      </c>
      <c r="L3145" s="10">
        <f t="shared" si="25"/>
        <v>540.00000000000011</v>
      </c>
      <c r="M3145" s="11">
        <v>0.4</v>
      </c>
      <c r="O3145" s="16"/>
      <c r="P3145" s="14"/>
      <c r="Q3145" s="12"/>
      <c r="R3145" s="13"/>
    </row>
    <row r="3146" spans="1:18" ht="15.75" customHeight="1" x14ac:dyDescent="0.35">
      <c r="A3146" s="1"/>
      <c r="B3146" s="6" t="s">
        <v>14</v>
      </c>
      <c r="C3146" s="6">
        <v>1185732</v>
      </c>
      <c r="D3146" s="7">
        <v>44418</v>
      </c>
      <c r="E3146" s="6" t="s">
        <v>33</v>
      </c>
      <c r="F3146" s="6" t="s">
        <v>110</v>
      </c>
      <c r="G3146" s="6" t="s">
        <v>111</v>
      </c>
      <c r="H3146" s="6" t="s">
        <v>19</v>
      </c>
      <c r="I3146" s="8">
        <v>0.4</v>
      </c>
      <c r="J3146" s="9">
        <v>2250</v>
      </c>
      <c r="K3146" s="10">
        <f t="shared" si="24"/>
        <v>900</v>
      </c>
      <c r="L3146" s="10">
        <f t="shared" si="25"/>
        <v>315</v>
      </c>
      <c r="M3146" s="11">
        <v>0.35</v>
      </c>
      <c r="O3146" s="16"/>
      <c r="P3146" s="14"/>
      <c r="Q3146" s="12"/>
      <c r="R3146" s="13"/>
    </row>
    <row r="3147" spans="1:18" ht="15.75" customHeight="1" x14ac:dyDescent="0.35">
      <c r="A3147" s="1"/>
      <c r="B3147" s="6" t="s">
        <v>14</v>
      </c>
      <c r="C3147" s="6">
        <v>1185732</v>
      </c>
      <c r="D3147" s="7">
        <v>44418</v>
      </c>
      <c r="E3147" s="6" t="s">
        <v>33</v>
      </c>
      <c r="F3147" s="6" t="s">
        <v>110</v>
      </c>
      <c r="G3147" s="6" t="s">
        <v>111</v>
      </c>
      <c r="H3147" s="6" t="s">
        <v>20</v>
      </c>
      <c r="I3147" s="8">
        <v>0.4</v>
      </c>
      <c r="J3147" s="9">
        <v>2000</v>
      </c>
      <c r="K3147" s="10">
        <f t="shared" si="24"/>
        <v>800</v>
      </c>
      <c r="L3147" s="10">
        <f t="shared" si="25"/>
        <v>280</v>
      </c>
      <c r="M3147" s="11">
        <v>0.35</v>
      </c>
      <c r="O3147" s="16"/>
      <c r="P3147" s="14"/>
      <c r="Q3147" s="12"/>
      <c r="R3147" s="13"/>
    </row>
    <row r="3148" spans="1:18" ht="15.75" customHeight="1" x14ac:dyDescent="0.35">
      <c r="A3148" s="1"/>
      <c r="B3148" s="6" t="s">
        <v>14</v>
      </c>
      <c r="C3148" s="6">
        <v>1185732</v>
      </c>
      <c r="D3148" s="7">
        <v>44418</v>
      </c>
      <c r="E3148" s="6" t="s">
        <v>33</v>
      </c>
      <c r="F3148" s="6" t="s">
        <v>110</v>
      </c>
      <c r="G3148" s="6" t="s">
        <v>111</v>
      </c>
      <c r="H3148" s="6" t="s">
        <v>21</v>
      </c>
      <c r="I3148" s="8">
        <v>0.5</v>
      </c>
      <c r="J3148" s="9">
        <v>1750</v>
      </c>
      <c r="K3148" s="10">
        <f t="shared" si="24"/>
        <v>875</v>
      </c>
      <c r="L3148" s="10">
        <f t="shared" si="25"/>
        <v>262.5</v>
      </c>
      <c r="M3148" s="11">
        <v>0.3</v>
      </c>
      <c r="O3148" s="16"/>
      <c r="P3148" s="14"/>
      <c r="Q3148" s="12"/>
      <c r="R3148" s="13"/>
    </row>
    <row r="3149" spans="1:18" ht="15.75" customHeight="1" x14ac:dyDescent="0.35">
      <c r="A3149" s="1"/>
      <c r="B3149" s="6" t="s">
        <v>14</v>
      </c>
      <c r="C3149" s="6">
        <v>1185732</v>
      </c>
      <c r="D3149" s="7">
        <v>44418</v>
      </c>
      <c r="E3149" s="6" t="s">
        <v>33</v>
      </c>
      <c r="F3149" s="6" t="s">
        <v>110</v>
      </c>
      <c r="G3149" s="6" t="s">
        <v>111</v>
      </c>
      <c r="H3149" s="6" t="s">
        <v>22</v>
      </c>
      <c r="I3149" s="8">
        <v>0.55000000000000004</v>
      </c>
      <c r="J3149" s="9">
        <v>3500</v>
      </c>
      <c r="K3149" s="10">
        <f t="shared" si="24"/>
        <v>1925.0000000000002</v>
      </c>
      <c r="L3149" s="10">
        <f t="shared" si="25"/>
        <v>770.00000000000011</v>
      </c>
      <c r="M3149" s="11">
        <v>0.4</v>
      </c>
      <c r="O3149" s="16"/>
      <c r="P3149" s="14"/>
      <c r="Q3149" s="12"/>
      <c r="R3149" s="13"/>
    </row>
    <row r="3150" spans="1:18" ht="15.75" customHeight="1" x14ac:dyDescent="0.35">
      <c r="A3150" s="1"/>
      <c r="B3150" s="6" t="s">
        <v>14</v>
      </c>
      <c r="C3150" s="6">
        <v>1185732</v>
      </c>
      <c r="D3150" s="7">
        <v>44450</v>
      </c>
      <c r="E3150" s="6" t="s">
        <v>33</v>
      </c>
      <c r="F3150" s="6" t="s">
        <v>110</v>
      </c>
      <c r="G3150" s="6" t="s">
        <v>111</v>
      </c>
      <c r="H3150" s="6" t="s">
        <v>17</v>
      </c>
      <c r="I3150" s="8">
        <v>0.35000000000000003</v>
      </c>
      <c r="J3150" s="9">
        <v>4750</v>
      </c>
      <c r="K3150" s="10">
        <f t="shared" si="24"/>
        <v>1662.5000000000002</v>
      </c>
      <c r="L3150" s="10">
        <f t="shared" si="25"/>
        <v>665.00000000000011</v>
      </c>
      <c r="M3150" s="11">
        <v>0.4</v>
      </c>
      <c r="O3150" s="16"/>
      <c r="P3150" s="14"/>
      <c r="Q3150" s="12"/>
      <c r="R3150" s="13"/>
    </row>
    <row r="3151" spans="1:18" ht="15.75" customHeight="1" x14ac:dyDescent="0.35">
      <c r="A3151" s="1"/>
      <c r="B3151" s="6" t="s">
        <v>14</v>
      </c>
      <c r="C3151" s="6">
        <v>1185732</v>
      </c>
      <c r="D3151" s="7">
        <v>44450</v>
      </c>
      <c r="E3151" s="6" t="s">
        <v>33</v>
      </c>
      <c r="F3151" s="6" t="s">
        <v>110</v>
      </c>
      <c r="G3151" s="6" t="s">
        <v>111</v>
      </c>
      <c r="H3151" s="6" t="s">
        <v>18</v>
      </c>
      <c r="I3151" s="8">
        <v>0.3000000000000001</v>
      </c>
      <c r="J3151" s="9">
        <v>2750</v>
      </c>
      <c r="K3151" s="10">
        <f t="shared" si="24"/>
        <v>825.00000000000023</v>
      </c>
      <c r="L3151" s="10">
        <f t="shared" si="25"/>
        <v>330.00000000000011</v>
      </c>
      <c r="M3151" s="11">
        <v>0.4</v>
      </c>
      <c r="O3151" s="16"/>
      <c r="P3151" s="14"/>
      <c r="Q3151" s="12"/>
      <c r="R3151" s="13"/>
    </row>
    <row r="3152" spans="1:18" ht="15.75" customHeight="1" x14ac:dyDescent="0.35">
      <c r="A3152" s="1"/>
      <c r="B3152" s="6" t="s">
        <v>14</v>
      </c>
      <c r="C3152" s="6">
        <v>1185732</v>
      </c>
      <c r="D3152" s="7">
        <v>44450</v>
      </c>
      <c r="E3152" s="6" t="s">
        <v>33</v>
      </c>
      <c r="F3152" s="6" t="s">
        <v>110</v>
      </c>
      <c r="G3152" s="6" t="s">
        <v>111</v>
      </c>
      <c r="H3152" s="6" t="s">
        <v>19</v>
      </c>
      <c r="I3152" s="8">
        <v>0.25000000000000006</v>
      </c>
      <c r="J3152" s="9">
        <v>1750</v>
      </c>
      <c r="K3152" s="10">
        <f t="shared" si="24"/>
        <v>437.50000000000011</v>
      </c>
      <c r="L3152" s="10">
        <f t="shared" si="25"/>
        <v>153.12500000000003</v>
      </c>
      <c r="M3152" s="11">
        <v>0.35</v>
      </c>
      <c r="O3152" s="16"/>
      <c r="P3152" s="14"/>
      <c r="Q3152" s="12"/>
      <c r="R3152" s="13"/>
    </row>
    <row r="3153" spans="1:18" ht="15.75" customHeight="1" x14ac:dyDescent="0.35">
      <c r="A3153" s="1"/>
      <c r="B3153" s="6" t="s">
        <v>14</v>
      </c>
      <c r="C3153" s="6">
        <v>1185732</v>
      </c>
      <c r="D3153" s="7">
        <v>44450</v>
      </c>
      <c r="E3153" s="6" t="s">
        <v>33</v>
      </c>
      <c r="F3153" s="6" t="s">
        <v>110</v>
      </c>
      <c r="G3153" s="6" t="s">
        <v>111</v>
      </c>
      <c r="H3153" s="6" t="s">
        <v>20</v>
      </c>
      <c r="I3153" s="8">
        <v>0.25000000000000006</v>
      </c>
      <c r="J3153" s="9">
        <v>1500</v>
      </c>
      <c r="K3153" s="10">
        <f t="shared" si="24"/>
        <v>375.00000000000006</v>
      </c>
      <c r="L3153" s="10">
        <f t="shared" si="25"/>
        <v>131.25</v>
      </c>
      <c r="M3153" s="11">
        <v>0.35</v>
      </c>
      <c r="O3153" s="16"/>
      <c r="P3153" s="14"/>
      <c r="Q3153" s="12"/>
      <c r="R3153" s="13"/>
    </row>
    <row r="3154" spans="1:18" ht="15.75" customHeight="1" x14ac:dyDescent="0.35">
      <c r="A3154" s="1"/>
      <c r="B3154" s="6" t="s">
        <v>14</v>
      </c>
      <c r="C3154" s="6">
        <v>1185732</v>
      </c>
      <c r="D3154" s="7">
        <v>44450</v>
      </c>
      <c r="E3154" s="6" t="s">
        <v>33</v>
      </c>
      <c r="F3154" s="6" t="s">
        <v>110</v>
      </c>
      <c r="G3154" s="6" t="s">
        <v>111</v>
      </c>
      <c r="H3154" s="6" t="s">
        <v>21</v>
      </c>
      <c r="I3154" s="8">
        <v>0.35000000000000003</v>
      </c>
      <c r="J3154" s="9">
        <v>1500</v>
      </c>
      <c r="K3154" s="10">
        <f t="shared" si="24"/>
        <v>525</v>
      </c>
      <c r="L3154" s="10">
        <f t="shared" si="25"/>
        <v>157.5</v>
      </c>
      <c r="M3154" s="11">
        <v>0.3</v>
      </c>
      <c r="O3154" s="16"/>
      <c r="P3154" s="14"/>
      <c r="Q3154" s="12"/>
      <c r="R3154" s="13"/>
    </row>
    <row r="3155" spans="1:18" ht="15.75" customHeight="1" x14ac:dyDescent="0.35">
      <c r="A3155" s="1"/>
      <c r="B3155" s="6" t="s">
        <v>14</v>
      </c>
      <c r="C3155" s="6">
        <v>1185732</v>
      </c>
      <c r="D3155" s="7">
        <v>44450</v>
      </c>
      <c r="E3155" s="6" t="s">
        <v>33</v>
      </c>
      <c r="F3155" s="6" t="s">
        <v>110</v>
      </c>
      <c r="G3155" s="6" t="s">
        <v>111</v>
      </c>
      <c r="H3155" s="6" t="s">
        <v>22</v>
      </c>
      <c r="I3155" s="8">
        <v>0.4</v>
      </c>
      <c r="J3155" s="9">
        <v>2250</v>
      </c>
      <c r="K3155" s="10">
        <f t="shared" si="24"/>
        <v>900</v>
      </c>
      <c r="L3155" s="10">
        <f t="shared" si="25"/>
        <v>360</v>
      </c>
      <c r="M3155" s="11">
        <v>0.4</v>
      </c>
      <c r="O3155" s="16"/>
      <c r="P3155" s="14"/>
      <c r="Q3155" s="12"/>
      <c r="R3155" s="13"/>
    </row>
    <row r="3156" spans="1:18" ht="15.75" customHeight="1" x14ac:dyDescent="0.35">
      <c r="A3156" s="1"/>
      <c r="B3156" s="6" t="s">
        <v>14</v>
      </c>
      <c r="C3156" s="6">
        <v>1185732</v>
      </c>
      <c r="D3156" s="7">
        <v>44479</v>
      </c>
      <c r="E3156" s="6" t="s">
        <v>33</v>
      </c>
      <c r="F3156" s="6" t="s">
        <v>110</v>
      </c>
      <c r="G3156" s="6" t="s">
        <v>111</v>
      </c>
      <c r="H3156" s="6" t="s">
        <v>17</v>
      </c>
      <c r="I3156" s="8">
        <v>0.44999999999999996</v>
      </c>
      <c r="J3156" s="9">
        <v>4000</v>
      </c>
      <c r="K3156" s="10">
        <f t="shared" si="24"/>
        <v>1799.9999999999998</v>
      </c>
      <c r="L3156" s="10">
        <f t="shared" si="25"/>
        <v>720</v>
      </c>
      <c r="M3156" s="11">
        <v>0.4</v>
      </c>
      <c r="O3156" s="16"/>
      <c r="P3156" s="14"/>
      <c r="Q3156" s="12"/>
      <c r="R3156" s="13"/>
    </row>
    <row r="3157" spans="1:18" ht="15.75" customHeight="1" x14ac:dyDescent="0.35">
      <c r="A3157" s="1"/>
      <c r="B3157" s="6" t="s">
        <v>14</v>
      </c>
      <c r="C3157" s="6">
        <v>1185732</v>
      </c>
      <c r="D3157" s="7">
        <v>44479</v>
      </c>
      <c r="E3157" s="6" t="s">
        <v>33</v>
      </c>
      <c r="F3157" s="6" t="s">
        <v>110</v>
      </c>
      <c r="G3157" s="6" t="s">
        <v>111</v>
      </c>
      <c r="H3157" s="6" t="s">
        <v>18</v>
      </c>
      <c r="I3157" s="8">
        <v>0.35000000000000003</v>
      </c>
      <c r="J3157" s="9">
        <v>2500</v>
      </c>
      <c r="K3157" s="10">
        <f t="shared" si="24"/>
        <v>875.00000000000011</v>
      </c>
      <c r="L3157" s="10">
        <f t="shared" si="25"/>
        <v>350.00000000000006</v>
      </c>
      <c r="M3157" s="11">
        <v>0.4</v>
      </c>
      <c r="O3157" s="16"/>
      <c r="P3157" s="14"/>
      <c r="Q3157" s="12"/>
      <c r="R3157" s="13"/>
    </row>
    <row r="3158" spans="1:18" ht="15.75" customHeight="1" x14ac:dyDescent="0.35">
      <c r="A3158" s="1"/>
      <c r="B3158" s="6" t="s">
        <v>14</v>
      </c>
      <c r="C3158" s="6">
        <v>1185732</v>
      </c>
      <c r="D3158" s="7">
        <v>44479</v>
      </c>
      <c r="E3158" s="6" t="s">
        <v>33</v>
      </c>
      <c r="F3158" s="6" t="s">
        <v>110</v>
      </c>
      <c r="G3158" s="6" t="s">
        <v>111</v>
      </c>
      <c r="H3158" s="6" t="s">
        <v>19</v>
      </c>
      <c r="I3158" s="8">
        <v>0.35000000000000003</v>
      </c>
      <c r="J3158" s="9">
        <v>1500</v>
      </c>
      <c r="K3158" s="10">
        <f t="shared" si="24"/>
        <v>525</v>
      </c>
      <c r="L3158" s="10">
        <f t="shared" si="25"/>
        <v>183.75</v>
      </c>
      <c r="M3158" s="11">
        <v>0.35</v>
      </c>
      <c r="O3158" s="16"/>
      <c r="P3158" s="14"/>
      <c r="Q3158" s="12"/>
      <c r="R3158" s="13"/>
    </row>
    <row r="3159" spans="1:18" ht="15.75" customHeight="1" x14ac:dyDescent="0.35">
      <c r="A3159" s="1"/>
      <c r="B3159" s="6" t="s">
        <v>14</v>
      </c>
      <c r="C3159" s="6">
        <v>1185732</v>
      </c>
      <c r="D3159" s="7">
        <v>44479</v>
      </c>
      <c r="E3159" s="6" t="s">
        <v>33</v>
      </c>
      <c r="F3159" s="6" t="s">
        <v>110</v>
      </c>
      <c r="G3159" s="6" t="s">
        <v>111</v>
      </c>
      <c r="H3159" s="6" t="s">
        <v>20</v>
      </c>
      <c r="I3159" s="8">
        <v>0.35000000000000003</v>
      </c>
      <c r="J3159" s="9">
        <v>1500</v>
      </c>
      <c r="K3159" s="10">
        <f t="shared" si="24"/>
        <v>525</v>
      </c>
      <c r="L3159" s="10">
        <f t="shared" si="25"/>
        <v>183.75</v>
      </c>
      <c r="M3159" s="11">
        <v>0.35</v>
      </c>
      <c r="O3159" s="16"/>
      <c r="P3159" s="14"/>
      <c r="Q3159" s="12"/>
      <c r="R3159" s="13"/>
    </row>
    <row r="3160" spans="1:18" ht="15.75" customHeight="1" x14ac:dyDescent="0.35">
      <c r="A3160" s="1"/>
      <c r="B3160" s="6" t="s">
        <v>14</v>
      </c>
      <c r="C3160" s="6">
        <v>1185732</v>
      </c>
      <c r="D3160" s="7">
        <v>44479</v>
      </c>
      <c r="E3160" s="6" t="s">
        <v>33</v>
      </c>
      <c r="F3160" s="6" t="s">
        <v>110</v>
      </c>
      <c r="G3160" s="6" t="s">
        <v>111</v>
      </c>
      <c r="H3160" s="6" t="s">
        <v>21</v>
      </c>
      <c r="I3160" s="8">
        <v>0.44999999999999996</v>
      </c>
      <c r="J3160" s="9">
        <v>1500</v>
      </c>
      <c r="K3160" s="10">
        <f t="shared" si="24"/>
        <v>674.99999999999989</v>
      </c>
      <c r="L3160" s="10">
        <f t="shared" si="25"/>
        <v>202.49999999999997</v>
      </c>
      <c r="M3160" s="11">
        <v>0.3</v>
      </c>
      <c r="O3160" s="16"/>
      <c r="P3160" s="14"/>
      <c r="Q3160" s="12"/>
      <c r="R3160" s="13"/>
    </row>
    <row r="3161" spans="1:18" ht="15.75" customHeight="1" x14ac:dyDescent="0.35">
      <c r="A3161" s="1"/>
      <c r="B3161" s="6" t="s">
        <v>14</v>
      </c>
      <c r="C3161" s="6">
        <v>1185732</v>
      </c>
      <c r="D3161" s="7">
        <v>44479</v>
      </c>
      <c r="E3161" s="6" t="s">
        <v>33</v>
      </c>
      <c r="F3161" s="6" t="s">
        <v>110</v>
      </c>
      <c r="G3161" s="6" t="s">
        <v>111</v>
      </c>
      <c r="H3161" s="6" t="s">
        <v>22</v>
      </c>
      <c r="I3161" s="8">
        <v>0.49999999999999983</v>
      </c>
      <c r="J3161" s="9">
        <v>2750</v>
      </c>
      <c r="K3161" s="10">
        <f t="shared" si="24"/>
        <v>1374.9999999999995</v>
      </c>
      <c r="L3161" s="10">
        <f t="shared" si="25"/>
        <v>549.99999999999989</v>
      </c>
      <c r="M3161" s="11">
        <v>0.4</v>
      </c>
      <c r="O3161" s="16"/>
      <c r="P3161" s="14"/>
      <c r="Q3161" s="12"/>
      <c r="R3161" s="13"/>
    </row>
    <row r="3162" spans="1:18" ht="15.75" customHeight="1" x14ac:dyDescent="0.35">
      <c r="A3162" s="1"/>
      <c r="B3162" s="6" t="s">
        <v>14</v>
      </c>
      <c r="C3162" s="6">
        <v>1185732</v>
      </c>
      <c r="D3162" s="7">
        <v>44510</v>
      </c>
      <c r="E3162" s="6" t="s">
        <v>33</v>
      </c>
      <c r="F3162" s="6" t="s">
        <v>110</v>
      </c>
      <c r="G3162" s="6" t="s">
        <v>111</v>
      </c>
      <c r="H3162" s="6" t="s">
        <v>17</v>
      </c>
      <c r="I3162" s="8">
        <v>0.44999999999999996</v>
      </c>
      <c r="J3162" s="9">
        <v>4250</v>
      </c>
      <c r="K3162" s="10">
        <f t="shared" si="24"/>
        <v>1912.4999999999998</v>
      </c>
      <c r="L3162" s="10">
        <f t="shared" si="25"/>
        <v>765</v>
      </c>
      <c r="M3162" s="11">
        <v>0.4</v>
      </c>
      <c r="O3162" s="16"/>
      <c r="P3162" s="14"/>
      <c r="Q3162" s="12"/>
      <c r="R3162" s="13"/>
    </row>
    <row r="3163" spans="1:18" ht="15.75" customHeight="1" x14ac:dyDescent="0.35">
      <c r="A3163" s="1"/>
      <c r="B3163" s="6" t="s">
        <v>14</v>
      </c>
      <c r="C3163" s="6">
        <v>1185732</v>
      </c>
      <c r="D3163" s="7">
        <v>44510</v>
      </c>
      <c r="E3163" s="6" t="s">
        <v>33</v>
      </c>
      <c r="F3163" s="6" t="s">
        <v>110</v>
      </c>
      <c r="G3163" s="6" t="s">
        <v>111</v>
      </c>
      <c r="H3163" s="6" t="s">
        <v>18</v>
      </c>
      <c r="I3163" s="8">
        <v>0.35000000000000003</v>
      </c>
      <c r="J3163" s="9">
        <v>3250</v>
      </c>
      <c r="K3163" s="10">
        <f t="shared" si="24"/>
        <v>1137.5</v>
      </c>
      <c r="L3163" s="10">
        <f t="shared" si="25"/>
        <v>455</v>
      </c>
      <c r="M3163" s="11">
        <v>0.4</v>
      </c>
      <c r="O3163" s="16"/>
      <c r="P3163" s="14"/>
      <c r="Q3163" s="12"/>
      <c r="R3163" s="13"/>
    </row>
    <row r="3164" spans="1:18" ht="15.75" customHeight="1" x14ac:dyDescent="0.35">
      <c r="A3164" s="1"/>
      <c r="B3164" s="6" t="s">
        <v>14</v>
      </c>
      <c r="C3164" s="6">
        <v>1185732</v>
      </c>
      <c r="D3164" s="7">
        <v>44510</v>
      </c>
      <c r="E3164" s="6" t="s">
        <v>33</v>
      </c>
      <c r="F3164" s="6" t="s">
        <v>110</v>
      </c>
      <c r="G3164" s="6" t="s">
        <v>111</v>
      </c>
      <c r="H3164" s="6" t="s">
        <v>19</v>
      </c>
      <c r="I3164" s="8">
        <v>0.35000000000000003</v>
      </c>
      <c r="J3164" s="9">
        <v>2700</v>
      </c>
      <c r="K3164" s="10">
        <f t="shared" si="24"/>
        <v>945.00000000000011</v>
      </c>
      <c r="L3164" s="10">
        <f t="shared" si="25"/>
        <v>330.75</v>
      </c>
      <c r="M3164" s="11">
        <v>0.35</v>
      </c>
      <c r="O3164" s="16"/>
      <c r="P3164" s="14"/>
      <c r="Q3164" s="12"/>
      <c r="R3164" s="13"/>
    </row>
    <row r="3165" spans="1:18" ht="15.75" customHeight="1" x14ac:dyDescent="0.35">
      <c r="A3165" s="1"/>
      <c r="B3165" s="6" t="s">
        <v>14</v>
      </c>
      <c r="C3165" s="6">
        <v>1185732</v>
      </c>
      <c r="D3165" s="7">
        <v>44510</v>
      </c>
      <c r="E3165" s="6" t="s">
        <v>33</v>
      </c>
      <c r="F3165" s="6" t="s">
        <v>110</v>
      </c>
      <c r="G3165" s="6" t="s">
        <v>111</v>
      </c>
      <c r="H3165" s="6" t="s">
        <v>20</v>
      </c>
      <c r="I3165" s="8">
        <v>0.35000000000000003</v>
      </c>
      <c r="J3165" s="9">
        <v>2750</v>
      </c>
      <c r="K3165" s="10">
        <f t="shared" si="24"/>
        <v>962.50000000000011</v>
      </c>
      <c r="L3165" s="10">
        <f t="shared" si="25"/>
        <v>336.875</v>
      </c>
      <c r="M3165" s="11">
        <v>0.35</v>
      </c>
      <c r="O3165" s="16"/>
      <c r="P3165" s="14"/>
      <c r="Q3165" s="12"/>
      <c r="R3165" s="13"/>
    </row>
    <row r="3166" spans="1:18" ht="15.75" customHeight="1" x14ac:dyDescent="0.35">
      <c r="A3166" s="1"/>
      <c r="B3166" s="6" t="s">
        <v>14</v>
      </c>
      <c r="C3166" s="6">
        <v>1185732</v>
      </c>
      <c r="D3166" s="7">
        <v>44510</v>
      </c>
      <c r="E3166" s="6" t="s">
        <v>33</v>
      </c>
      <c r="F3166" s="6" t="s">
        <v>110</v>
      </c>
      <c r="G3166" s="6" t="s">
        <v>111</v>
      </c>
      <c r="H3166" s="6" t="s">
        <v>21</v>
      </c>
      <c r="I3166" s="8">
        <v>0.6</v>
      </c>
      <c r="J3166" s="9">
        <v>2500</v>
      </c>
      <c r="K3166" s="10">
        <f t="shared" si="24"/>
        <v>1500</v>
      </c>
      <c r="L3166" s="10">
        <f t="shared" si="25"/>
        <v>450</v>
      </c>
      <c r="M3166" s="11">
        <v>0.3</v>
      </c>
      <c r="O3166" s="16"/>
      <c r="P3166" s="14"/>
      <c r="Q3166" s="12"/>
      <c r="R3166" s="13"/>
    </row>
    <row r="3167" spans="1:18" ht="15.75" customHeight="1" x14ac:dyDescent="0.35">
      <c r="A3167" s="1"/>
      <c r="B3167" s="6" t="s">
        <v>14</v>
      </c>
      <c r="C3167" s="6">
        <v>1185732</v>
      </c>
      <c r="D3167" s="7">
        <v>44510</v>
      </c>
      <c r="E3167" s="6" t="s">
        <v>33</v>
      </c>
      <c r="F3167" s="6" t="s">
        <v>110</v>
      </c>
      <c r="G3167" s="6" t="s">
        <v>111</v>
      </c>
      <c r="H3167" s="6" t="s">
        <v>22</v>
      </c>
      <c r="I3167" s="8">
        <v>0.64999999999999991</v>
      </c>
      <c r="J3167" s="9">
        <v>3500</v>
      </c>
      <c r="K3167" s="10">
        <f t="shared" si="24"/>
        <v>2274.9999999999995</v>
      </c>
      <c r="L3167" s="10">
        <f t="shared" si="25"/>
        <v>909.99999999999989</v>
      </c>
      <c r="M3167" s="11">
        <v>0.4</v>
      </c>
      <c r="O3167" s="16"/>
      <c r="P3167" s="14"/>
      <c r="Q3167" s="12"/>
      <c r="R3167" s="13"/>
    </row>
    <row r="3168" spans="1:18" ht="15.75" customHeight="1" x14ac:dyDescent="0.35">
      <c r="A3168" s="1"/>
      <c r="B3168" s="6" t="s">
        <v>14</v>
      </c>
      <c r="C3168" s="6">
        <v>1185732</v>
      </c>
      <c r="D3168" s="7">
        <v>44539</v>
      </c>
      <c r="E3168" s="6" t="s">
        <v>33</v>
      </c>
      <c r="F3168" s="6" t="s">
        <v>110</v>
      </c>
      <c r="G3168" s="6" t="s">
        <v>111</v>
      </c>
      <c r="H3168" s="6" t="s">
        <v>17</v>
      </c>
      <c r="I3168" s="8">
        <v>0.6</v>
      </c>
      <c r="J3168" s="9">
        <v>6000</v>
      </c>
      <c r="K3168" s="10">
        <f t="shared" si="24"/>
        <v>3600</v>
      </c>
      <c r="L3168" s="10">
        <f t="shared" si="25"/>
        <v>1440</v>
      </c>
      <c r="M3168" s="11">
        <v>0.4</v>
      </c>
      <c r="O3168" s="16"/>
      <c r="P3168" s="14"/>
      <c r="Q3168" s="12"/>
      <c r="R3168" s="13"/>
    </row>
    <row r="3169" spans="1:18" ht="15.75" customHeight="1" x14ac:dyDescent="0.35">
      <c r="A3169" s="1"/>
      <c r="B3169" s="6" t="s">
        <v>14</v>
      </c>
      <c r="C3169" s="6">
        <v>1185732</v>
      </c>
      <c r="D3169" s="7">
        <v>44539</v>
      </c>
      <c r="E3169" s="6" t="s">
        <v>33</v>
      </c>
      <c r="F3169" s="6" t="s">
        <v>110</v>
      </c>
      <c r="G3169" s="6" t="s">
        <v>111</v>
      </c>
      <c r="H3169" s="6" t="s">
        <v>18</v>
      </c>
      <c r="I3169" s="8">
        <v>0.5</v>
      </c>
      <c r="J3169" s="9">
        <v>4000</v>
      </c>
      <c r="K3169" s="10">
        <f t="shared" si="24"/>
        <v>2000</v>
      </c>
      <c r="L3169" s="10">
        <f t="shared" si="25"/>
        <v>800</v>
      </c>
      <c r="M3169" s="11">
        <v>0.4</v>
      </c>
      <c r="O3169" s="16"/>
      <c r="P3169" s="14"/>
      <c r="Q3169" s="12"/>
      <c r="R3169" s="13"/>
    </row>
    <row r="3170" spans="1:18" ht="15.75" customHeight="1" x14ac:dyDescent="0.35">
      <c r="A3170" s="1"/>
      <c r="B3170" s="6" t="s">
        <v>14</v>
      </c>
      <c r="C3170" s="6">
        <v>1185732</v>
      </c>
      <c r="D3170" s="7">
        <v>44539</v>
      </c>
      <c r="E3170" s="6" t="s">
        <v>33</v>
      </c>
      <c r="F3170" s="6" t="s">
        <v>110</v>
      </c>
      <c r="G3170" s="6" t="s">
        <v>111</v>
      </c>
      <c r="H3170" s="6" t="s">
        <v>19</v>
      </c>
      <c r="I3170" s="8">
        <v>0.5</v>
      </c>
      <c r="J3170" s="9">
        <v>3500</v>
      </c>
      <c r="K3170" s="10">
        <f t="shared" si="24"/>
        <v>1750</v>
      </c>
      <c r="L3170" s="10">
        <f t="shared" si="25"/>
        <v>612.5</v>
      </c>
      <c r="M3170" s="11">
        <v>0.35</v>
      </c>
      <c r="O3170" s="16"/>
      <c r="P3170" s="14"/>
      <c r="Q3170" s="12"/>
      <c r="R3170" s="13"/>
    </row>
    <row r="3171" spans="1:18" ht="15.75" customHeight="1" x14ac:dyDescent="0.35">
      <c r="A3171" s="1"/>
      <c r="B3171" s="6" t="s">
        <v>14</v>
      </c>
      <c r="C3171" s="6">
        <v>1185732</v>
      </c>
      <c r="D3171" s="7">
        <v>44539</v>
      </c>
      <c r="E3171" s="6" t="s">
        <v>33</v>
      </c>
      <c r="F3171" s="6" t="s">
        <v>110</v>
      </c>
      <c r="G3171" s="6" t="s">
        <v>111</v>
      </c>
      <c r="H3171" s="6" t="s">
        <v>20</v>
      </c>
      <c r="I3171" s="8">
        <v>0.5</v>
      </c>
      <c r="J3171" s="9">
        <v>3000</v>
      </c>
      <c r="K3171" s="10">
        <f t="shared" si="24"/>
        <v>1500</v>
      </c>
      <c r="L3171" s="10">
        <f t="shared" si="25"/>
        <v>525</v>
      </c>
      <c r="M3171" s="11">
        <v>0.35</v>
      </c>
      <c r="O3171" s="16"/>
      <c r="P3171" s="14"/>
      <c r="Q3171" s="12"/>
      <c r="R3171" s="13"/>
    </row>
    <row r="3172" spans="1:18" ht="15.75" customHeight="1" x14ac:dyDescent="0.35">
      <c r="A3172" s="1"/>
      <c r="B3172" s="6" t="s">
        <v>14</v>
      </c>
      <c r="C3172" s="6">
        <v>1185732</v>
      </c>
      <c r="D3172" s="7">
        <v>44539</v>
      </c>
      <c r="E3172" s="6" t="s">
        <v>33</v>
      </c>
      <c r="F3172" s="6" t="s">
        <v>110</v>
      </c>
      <c r="G3172" s="6" t="s">
        <v>111</v>
      </c>
      <c r="H3172" s="6" t="s">
        <v>21</v>
      </c>
      <c r="I3172" s="8">
        <v>0.6</v>
      </c>
      <c r="J3172" s="9">
        <v>3000</v>
      </c>
      <c r="K3172" s="10">
        <f t="shared" si="24"/>
        <v>1800</v>
      </c>
      <c r="L3172" s="10">
        <f t="shared" si="25"/>
        <v>540</v>
      </c>
      <c r="M3172" s="11">
        <v>0.3</v>
      </c>
      <c r="O3172" s="16"/>
      <c r="P3172" s="14"/>
      <c r="Q3172" s="12"/>
      <c r="R3172" s="13"/>
    </row>
    <row r="3173" spans="1:18" ht="15.75" customHeight="1" x14ac:dyDescent="0.35">
      <c r="A3173" s="1"/>
      <c r="B3173" s="6" t="s">
        <v>14</v>
      </c>
      <c r="C3173" s="6">
        <v>1185732</v>
      </c>
      <c r="D3173" s="7">
        <v>44539</v>
      </c>
      <c r="E3173" s="6" t="s">
        <v>33</v>
      </c>
      <c r="F3173" s="6" t="s">
        <v>110</v>
      </c>
      <c r="G3173" s="6" t="s">
        <v>111</v>
      </c>
      <c r="H3173" s="6" t="s">
        <v>22</v>
      </c>
      <c r="I3173" s="8">
        <v>0.64999999999999991</v>
      </c>
      <c r="J3173" s="9">
        <v>4000</v>
      </c>
      <c r="K3173" s="10">
        <f t="shared" si="24"/>
        <v>2599.9999999999995</v>
      </c>
      <c r="L3173" s="10">
        <f t="shared" si="25"/>
        <v>1039.9999999999998</v>
      </c>
      <c r="M3173" s="11">
        <v>0.4</v>
      </c>
      <c r="O3173" s="16"/>
      <c r="P3173" s="14"/>
      <c r="Q3173" s="12"/>
      <c r="R3173" s="13"/>
    </row>
    <row r="3174" spans="1:18" ht="15.75" customHeight="1" x14ac:dyDescent="0.35">
      <c r="A3174" s="1" t="s">
        <v>39</v>
      </c>
      <c r="B3174" s="6" t="s">
        <v>14</v>
      </c>
      <c r="C3174" s="6">
        <v>1185732</v>
      </c>
      <c r="D3174" s="7">
        <v>44213</v>
      </c>
      <c r="E3174" s="6" t="s">
        <v>33</v>
      </c>
      <c r="F3174" s="6" t="s">
        <v>112</v>
      </c>
      <c r="G3174" s="6" t="s">
        <v>113</v>
      </c>
      <c r="H3174" s="6" t="s">
        <v>17</v>
      </c>
      <c r="I3174" s="8">
        <v>0.35000000000000003</v>
      </c>
      <c r="J3174" s="9">
        <v>5000</v>
      </c>
      <c r="K3174" s="10">
        <f t="shared" si="24"/>
        <v>1750.0000000000002</v>
      </c>
      <c r="L3174" s="10">
        <f t="shared" si="25"/>
        <v>700.00000000000011</v>
      </c>
      <c r="M3174" s="11">
        <v>0.4</v>
      </c>
      <c r="O3174" s="16"/>
      <c r="P3174" s="14"/>
      <c r="Q3174" s="12"/>
      <c r="R3174" s="13"/>
    </row>
    <row r="3175" spans="1:18" ht="15.75" customHeight="1" x14ac:dyDescent="0.35">
      <c r="A3175" s="1"/>
      <c r="B3175" s="6" t="s">
        <v>14</v>
      </c>
      <c r="C3175" s="6">
        <v>1185732</v>
      </c>
      <c r="D3175" s="7">
        <v>44213</v>
      </c>
      <c r="E3175" s="6" t="s">
        <v>33</v>
      </c>
      <c r="F3175" s="6" t="s">
        <v>112</v>
      </c>
      <c r="G3175" s="6" t="s">
        <v>113</v>
      </c>
      <c r="H3175" s="6" t="s">
        <v>18</v>
      </c>
      <c r="I3175" s="8">
        <v>0.35000000000000003</v>
      </c>
      <c r="J3175" s="9">
        <v>3000</v>
      </c>
      <c r="K3175" s="10">
        <f t="shared" si="24"/>
        <v>1050</v>
      </c>
      <c r="L3175" s="10">
        <f t="shared" si="25"/>
        <v>420</v>
      </c>
      <c r="M3175" s="11">
        <v>0.4</v>
      </c>
      <c r="O3175" s="16"/>
      <c r="P3175" s="14"/>
      <c r="Q3175" s="12"/>
      <c r="R3175" s="13"/>
    </row>
    <row r="3176" spans="1:18" ht="15.75" customHeight="1" x14ac:dyDescent="0.35">
      <c r="A3176" s="1"/>
      <c r="B3176" s="6" t="s">
        <v>14</v>
      </c>
      <c r="C3176" s="6">
        <v>1185732</v>
      </c>
      <c r="D3176" s="7">
        <v>44213</v>
      </c>
      <c r="E3176" s="6" t="s">
        <v>33</v>
      </c>
      <c r="F3176" s="6" t="s">
        <v>112</v>
      </c>
      <c r="G3176" s="6" t="s">
        <v>113</v>
      </c>
      <c r="H3176" s="6" t="s">
        <v>19</v>
      </c>
      <c r="I3176" s="8">
        <v>0.25000000000000006</v>
      </c>
      <c r="J3176" s="9">
        <v>3000</v>
      </c>
      <c r="K3176" s="10">
        <f t="shared" si="24"/>
        <v>750.00000000000011</v>
      </c>
      <c r="L3176" s="10">
        <f t="shared" si="25"/>
        <v>300.00000000000006</v>
      </c>
      <c r="M3176" s="11">
        <v>0.4</v>
      </c>
      <c r="O3176" s="16"/>
      <c r="P3176" s="14"/>
      <c r="Q3176" s="12"/>
      <c r="R3176" s="13"/>
    </row>
    <row r="3177" spans="1:18" ht="15.75" customHeight="1" x14ac:dyDescent="0.35">
      <c r="A3177" s="1"/>
      <c r="B3177" s="6" t="s">
        <v>14</v>
      </c>
      <c r="C3177" s="6">
        <v>1185732</v>
      </c>
      <c r="D3177" s="7">
        <v>44213</v>
      </c>
      <c r="E3177" s="6" t="s">
        <v>33</v>
      </c>
      <c r="F3177" s="6" t="s">
        <v>112</v>
      </c>
      <c r="G3177" s="6" t="s">
        <v>113</v>
      </c>
      <c r="H3177" s="6" t="s">
        <v>20</v>
      </c>
      <c r="I3177" s="8">
        <v>0.30000000000000004</v>
      </c>
      <c r="J3177" s="9">
        <v>1500</v>
      </c>
      <c r="K3177" s="10">
        <f t="shared" si="24"/>
        <v>450.00000000000006</v>
      </c>
      <c r="L3177" s="10">
        <f t="shared" si="25"/>
        <v>180.00000000000003</v>
      </c>
      <c r="M3177" s="11">
        <v>0.4</v>
      </c>
      <c r="O3177" s="16"/>
      <c r="P3177" s="14"/>
      <c r="Q3177" s="12"/>
      <c r="R3177" s="13"/>
    </row>
    <row r="3178" spans="1:18" ht="15.75" customHeight="1" x14ac:dyDescent="0.35">
      <c r="A3178" s="1"/>
      <c r="B3178" s="6" t="s">
        <v>14</v>
      </c>
      <c r="C3178" s="6">
        <v>1185732</v>
      </c>
      <c r="D3178" s="7">
        <v>44213</v>
      </c>
      <c r="E3178" s="6" t="s">
        <v>33</v>
      </c>
      <c r="F3178" s="6" t="s">
        <v>112</v>
      </c>
      <c r="G3178" s="6" t="s">
        <v>113</v>
      </c>
      <c r="H3178" s="6" t="s">
        <v>21</v>
      </c>
      <c r="I3178" s="8">
        <v>0.44999999999999996</v>
      </c>
      <c r="J3178" s="9">
        <v>2000</v>
      </c>
      <c r="K3178" s="10">
        <f t="shared" si="24"/>
        <v>899.99999999999989</v>
      </c>
      <c r="L3178" s="10">
        <f t="shared" si="25"/>
        <v>360</v>
      </c>
      <c r="M3178" s="11">
        <v>0.4</v>
      </c>
      <c r="O3178" s="16"/>
      <c r="P3178" s="14"/>
      <c r="Q3178" s="12"/>
      <c r="R3178" s="13"/>
    </row>
    <row r="3179" spans="1:18" ht="15.75" customHeight="1" x14ac:dyDescent="0.35">
      <c r="A3179" s="1"/>
      <c r="B3179" s="6" t="s">
        <v>14</v>
      </c>
      <c r="C3179" s="6">
        <v>1185732</v>
      </c>
      <c r="D3179" s="7">
        <v>44213</v>
      </c>
      <c r="E3179" s="6" t="s">
        <v>33</v>
      </c>
      <c r="F3179" s="6" t="s">
        <v>112</v>
      </c>
      <c r="G3179" s="6" t="s">
        <v>113</v>
      </c>
      <c r="H3179" s="6" t="s">
        <v>22</v>
      </c>
      <c r="I3179" s="8">
        <v>0.35000000000000003</v>
      </c>
      <c r="J3179" s="9">
        <v>3000</v>
      </c>
      <c r="K3179" s="10">
        <f t="shared" si="24"/>
        <v>1050</v>
      </c>
      <c r="L3179" s="10">
        <f t="shared" si="25"/>
        <v>420</v>
      </c>
      <c r="M3179" s="11">
        <v>0.4</v>
      </c>
      <c r="O3179" s="16"/>
      <c r="P3179" s="14"/>
      <c r="Q3179" s="12"/>
      <c r="R3179" s="13"/>
    </row>
    <row r="3180" spans="1:18" ht="15.75" customHeight="1" x14ac:dyDescent="0.35">
      <c r="A3180" s="1"/>
      <c r="B3180" s="6" t="s">
        <v>14</v>
      </c>
      <c r="C3180" s="6">
        <v>1185732</v>
      </c>
      <c r="D3180" s="7">
        <v>44244</v>
      </c>
      <c r="E3180" s="6" t="s">
        <v>33</v>
      </c>
      <c r="F3180" s="6" t="s">
        <v>112</v>
      </c>
      <c r="G3180" s="6" t="s">
        <v>113</v>
      </c>
      <c r="H3180" s="6" t="s">
        <v>17</v>
      </c>
      <c r="I3180" s="8">
        <v>0.35000000000000003</v>
      </c>
      <c r="J3180" s="9">
        <v>5500</v>
      </c>
      <c r="K3180" s="10">
        <f t="shared" si="24"/>
        <v>1925.0000000000002</v>
      </c>
      <c r="L3180" s="10">
        <f t="shared" si="25"/>
        <v>770.00000000000011</v>
      </c>
      <c r="M3180" s="11">
        <v>0.4</v>
      </c>
      <c r="O3180" s="16"/>
      <c r="P3180" s="14"/>
      <c r="Q3180" s="12"/>
      <c r="R3180" s="13"/>
    </row>
    <row r="3181" spans="1:18" ht="15.75" customHeight="1" x14ac:dyDescent="0.35">
      <c r="A3181" s="1"/>
      <c r="B3181" s="6" t="s">
        <v>14</v>
      </c>
      <c r="C3181" s="6">
        <v>1185732</v>
      </c>
      <c r="D3181" s="7">
        <v>44244</v>
      </c>
      <c r="E3181" s="6" t="s">
        <v>33</v>
      </c>
      <c r="F3181" s="6" t="s">
        <v>112</v>
      </c>
      <c r="G3181" s="6" t="s">
        <v>113</v>
      </c>
      <c r="H3181" s="6" t="s">
        <v>18</v>
      </c>
      <c r="I3181" s="8">
        <v>0.4</v>
      </c>
      <c r="J3181" s="9">
        <v>2000</v>
      </c>
      <c r="K3181" s="10">
        <f t="shared" si="24"/>
        <v>800</v>
      </c>
      <c r="L3181" s="10">
        <f t="shared" si="25"/>
        <v>320</v>
      </c>
      <c r="M3181" s="11">
        <v>0.4</v>
      </c>
      <c r="O3181" s="16"/>
      <c r="P3181" s="14"/>
      <c r="Q3181" s="12"/>
      <c r="R3181" s="13"/>
    </row>
    <row r="3182" spans="1:18" ht="15.75" customHeight="1" x14ac:dyDescent="0.35">
      <c r="A3182" s="1"/>
      <c r="B3182" s="6" t="s">
        <v>14</v>
      </c>
      <c r="C3182" s="6">
        <v>1185732</v>
      </c>
      <c r="D3182" s="7">
        <v>44244</v>
      </c>
      <c r="E3182" s="6" t="s">
        <v>33</v>
      </c>
      <c r="F3182" s="6" t="s">
        <v>112</v>
      </c>
      <c r="G3182" s="6" t="s">
        <v>113</v>
      </c>
      <c r="H3182" s="6" t="s">
        <v>19</v>
      </c>
      <c r="I3182" s="8">
        <v>0.30000000000000004</v>
      </c>
      <c r="J3182" s="9">
        <v>3000</v>
      </c>
      <c r="K3182" s="10">
        <f t="shared" si="24"/>
        <v>900.00000000000011</v>
      </c>
      <c r="L3182" s="10">
        <f t="shared" si="25"/>
        <v>360.00000000000006</v>
      </c>
      <c r="M3182" s="11">
        <v>0.4</v>
      </c>
      <c r="O3182" s="16"/>
      <c r="P3182" s="14"/>
      <c r="Q3182" s="12"/>
      <c r="R3182" s="13"/>
    </row>
    <row r="3183" spans="1:18" ht="15.75" customHeight="1" x14ac:dyDescent="0.35">
      <c r="A3183" s="1"/>
      <c r="B3183" s="6" t="s">
        <v>14</v>
      </c>
      <c r="C3183" s="6">
        <v>1185732</v>
      </c>
      <c r="D3183" s="7">
        <v>44244</v>
      </c>
      <c r="E3183" s="6" t="s">
        <v>33</v>
      </c>
      <c r="F3183" s="6" t="s">
        <v>112</v>
      </c>
      <c r="G3183" s="6" t="s">
        <v>113</v>
      </c>
      <c r="H3183" s="6" t="s">
        <v>20</v>
      </c>
      <c r="I3183" s="8">
        <v>0.35000000000000003</v>
      </c>
      <c r="J3183" s="9">
        <v>1750</v>
      </c>
      <c r="K3183" s="10">
        <f t="shared" si="24"/>
        <v>612.50000000000011</v>
      </c>
      <c r="L3183" s="10">
        <f t="shared" si="25"/>
        <v>245.00000000000006</v>
      </c>
      <c r="M3183" s="11">
        <v>0.4</v>
      </c>
      <c r="O3183" s="16"/>
      <c r="P3183" s="14"/>
      <c r="Q3183" s="12"/>
      <c r="R3183" s="13"/>
    </row>
    <row r="3184" spans="1:18" ht="15.75" customHeight="1" x14ac:dyDescent="0.35">
      <c r="A3184" s="1"/>
      <c r="B3184" s="6" t="s">
        <v>14</v>
      </c>
      <c r="C3184" s="6">
        <v>1185732</v>
      </c>
      <c r="D3184" s="7">
        <v>44244</v>
      </c>
      <c r="E3184" s="6" t="s">
        <v>33</v>
      </c>
      <c r="F3184" s="6" t="s">
        <v>112</v>
      </c>
      <c r="G3184" s="6" t="s">
        <v>113</v>
      </c>
      <c r="H3184" s="6" t="s">
        <v>21</v>
      </c>
      <c r="I3184" s="8">
        <v>0.49999999999999994</v>
      </c>
      <c r="J3184" s="9">
        <v>2500</v>
      </c>
      <c r="K3184" s="10">
        <f t="shared" si="24"/>
        <v>1249.9999999999998</v>
      </c>
      <c r="L3184" s="10">
        <f t="shared" si="25"/>
        <v>499.99999999999994</v>
      </c>
      <c r="M3184" s="11">
        <v>0.4</v>
      </c>
      <c r="O3184" s="16"/>
      <c r="P3184" s="14"/>
      <c r="Q3184" s="12"/>
      <c r="R3184" s="13"/>
    </row>
    <row r="3185" spans="1:18" ht="15.75" customHeight="1" x14ac:dyDescent="0.35">
      <c r="A3185" s="1"/>
      <c r="B3185" s="6" t="s">
        <v>14</v>
      </c>
      <c r="C3185" s="6">
        <v>1185732</v>
      </c>
      <c r="D3185" s="7">
        <v>44244</v>
      </c>
      <c r="E3185" s="6" t="s">
        <v>33</v>
      </c>
      <c r="F3185" s="6" t="s">
        <v>112</v>
      </c>
      <c r="G3185" s="6" t="s">
        <v>113</v>
      </c>
      <c r="H3185" s="6" t="s">
        <v>22</v>
      </c>
      <c r="I3185" s="8">
        <v>0.24999999999999994</v>
      </c>
      <c r="J3185" s="9">
        <v>3500</v>
      </c>
      <c r="K3185" s="10">
        <f t="shared" si="24"/>
        <v>874.99999999999977</v>
      </c>
      <c r="L3185" s="10">
        <f t="shared" si="25"/>
        <v>349.99999999999994</v>
      </c>
      <c r="M3185" s="11">
        <v>0.4</v>
      </c>
      <c r="O3185" s="16"/>
      <c r="P3185" s="14"/>
      <c r="Q3185" s="12"/>
      <c r="R3185" s="13"/>
    </row>
    <row r="3186" spans="1:18" ht="15.75" customHeight="1" x14ac:dyDescent="0.35">
      <c r="A3186" s="1"/>
      <c r="B3186" s="6" t="s">
        <v>14</v>
      </c>
      <c r="C3186" s="6">
        <v>1185732</v>
      </c>
      <c r="D3186" s="7">
        <v>44271</v>
      </c>
      <c r="E3186" s="6" t="s">
        <v>33</v>
      </c>
      <c r="F3186" s="6" t="s">
        <v>112</v>
      </c>
      <c r="G3186" s="6" t="s">
        <v>113</v>
      </c>
      <c r="H3186" s="6" t="s">
        <v>17</v>
      </c>
      <c r="I3186" s="8">
        <v>0.30000000000000004</v>
      </c>
      <c r="J3186" s="9">
        <v>5700</v>
      </c>
      <c r="K3186" s="10">
        <f t="shared" si="24"/>
        <v>1710.0000000000002</v>
      </c>
      <c r="L3186" s="10">
        <f t="shared" si="25"/>
        <v>684.00000000000011</v>
      </c>
      <c r="M3186" s="11">
        <v>0.4</v>
      </c>
      <c r="O3186" s="16"/>
      <c r="P3186" s="14"/>
      <c r="Q3186" s="12"/>
      <c r="R3186" s="13"/>
    </row>
    <row r="3187" spans="1:18" ht="15.75" customHeight="1" x14ac:dyDescent="0.35">
      <c r="A3187" s="1"/>
      <c r="B3187" s="6" t="s">
        <v>14</v>
      </c>
      <c r="C3187" s="6">
        <v>1185732</v>
      </c>
      <c r="D3187" s="7">
        <v>44271</v>
      </c>
      <c r="E3187" s="6" t="s">
        <v>33</v>
      </c>
      <c r="F3187" s="6" t="s">
        <v>112</v>
      </c>
      <c r="G3187" s="6" t="s">
        <v>113</v>
      </c>
      <c r="H3187" s="6" t="s">
        <v>18</v>
      </c>
      <c r="I3187" s="8">
        <v>0.30000000000000004</v>
      </c>
      <c r="J3187" s="9">
        <v>2750</v>
      </c>
      <c r="K3187" s="10">
        <f t="shared" si="24"/>
        <v>825.00000000000011</v>
      </c>
      <c r="L3187" s="10">
        <f t="shared" si="25"/>
        <v>330.00000000000006</v>
      </c>
      <c r="M3187" s="11">
        <v>0.4</v>
      </c>
      <c r="O3187" s="16"/>
      <c r="P3187" s="14"/>
      <c r="Q3187" s="12"/>
      <c r="R3187" s="13"/>
    </row>
    <row r="3188" spans="1:18" ht="15.75" customHeight="1" x14ac:dyDescent="0.35">
      <c r="A3188" s="1"/>
      <c r="B3188" s="6" t="s">
        <v>14</v>
      </c>
      <c r="C3188" s="6">
        <v>1185732</v>
      </c>
      <c r="D3188" s="7">
        <v>44271</v>
      </c>
      <c r="E3188" s="6" t="s">
        <v>33</v>
      </c>
      <c r="F3188" s="6" t="s">
        <v>112</v>
      </c>
      <c r="G3188" s="6" t="s">
        <v>113</v>
      </c>
      <c r="H3188" s="6" t="s">
        <v>19</v>
      </c>
      <c r="I3188" s="8">
        <v>0.2</v>
      </c>
      <c r="J3188" s="9">
        <v>3250</v>
      </c>
      <c r="K3188" s="10">
        <f t="shared" si="24"/>
        <v>650</v>
      </c>
      <c r="L3188" s="10">
        <f t="shared" si="25"/>
        <v>260</v>
      </c>
      <c r="M3188" s="11">
        <v>0.4</v>
      </c>
      <c r="O3188" s="16"/>
      <c r="P3188" s="14"/>
      <c r="Q3188" s="12"/>
      <c r="R3188" s="13"/>
    </row>
    <row r="3189" spans="1:18" ht="15.75" customHeight="1" x14ac:dyDescent="0.35">
      <c r="A3189" s="1"/>
      <c r="B3189" s="6" t="s">
        <v>14</v>
      </c>
      <c r="C3189" s="6">
        <v>1185732</v>
      </c>
      <c r="D3189" s="7">
        <v>44271</v>
      </c>
      <c r="E3189" s="6" t="s">
        <v>33</v>
      </c>
      <c r="F3189" s="6" t="s">
        <v>112</v>
      </c>
      <c r="G3189" s="6" t="s">
        <v>113</v>
      </c>
      <c r="H3189" s="6" t="s">
        <v>20</v>
      </c>
      <c r="I3189" s="8">
        <v>0.24999999999999994</v>
      </c>
      <c r="J3189" s="9">
        <v>1750</v>
      </c>
      <c r="K3189" s="10">
        <f t="shared" si="24"/>
        <v>437.49999999999989</v>
      </c>
      <c r="L3189" s="10">
        <f t="shared" si="25"/>
        <v>174.99999999999997</v>
      </c>
      <c r="M3189" s="11">
        <v>0.4</v>
      </c>
      <c r="O3189" s="16"/>
      <c r="P3189" s="14"/>
      <c r="Q3189" s="12"/>
      <c r="R3189" s="13"/>
    </row>
    <row r="3190" spans="1:18" ht="15.75" customHeight="1" x14ac:dyDescent="0.35">
      <c r="A3190" s="1"/>
      <c r="B3190" s="6" t="s">
        <v>14</v>
      </c>
      <c r="C3190" s="6">
        <v>1185732</v>
      </c>
      <c r="D3190" s="7">
        <v>44271</v>
      </c>
      <c r="E3190" s="6" t="s">
        <v>33</v>
      </c>
      <c r="F3190" s="6" t="s">
        <v>112</v>
      </c>
      <c r="G3190" s="6" t="s">
        <v>113</v>
      </c>
      <c r="H3190" s="6" t="s">
        <v>21</v>
      </c>
      <c r="I3190" s="8">
        <v>0.4</v>
      </c>
      <c r="J3190" s="9">
        <v>2250</v>
      </c>
      <c r="K3190" s="10">
        <f t="shared" si="24"/>
        <v>900</v>
      </c>
      <c r="L3190" s="10">
        <f t="shared" si="25"/>
        <v>360</v>
      </c>
      <c r="M3190" s="11">
        <v>0.4</v>
      </c>
      <c r="O3190" s="16"/>
      <c r="P3190" s="14"/>
      <c r="Q3190" s="12"/>
      <c r="R3190" s="13"/>
    </row>
    <row r="3191" spans="1:18" ht="15.75" customHeight="1" x14ac:dyDescent="0.35">
      <c r="A3191" s="1"/>
      <c r="B3191" s="6" t="s">
        <v>14</v>
      </c>
      <c r="C3191" s="6">
        <v>1185732</v>
      </c>
      <c r="D3191" s="7">
        <v>44271</v>
      </c>
      <c r="E3191" s="6" t="s">
        <v>33</v>
      </c>
      <c r="F3191" s="6" t="s">
        <v>112</v>
      </c>
      <c r="G3191" s="6" t="s">
        <v>113</v>
      </c>
      <c r="H3191" s="6" t="s">
        <v>22</v>
      </c>
      <c r="I3191" s="8">
        <v>0.30000000000000004</v>
      </c>
      <c r="J3191" s="9">
        <v>3250</v>
      </c>
      <c r="K3191" s="10">
        <f t="shared" si="24"/>
        <v>975.00000000000011</v>
      </c>
      <c r="L3191" s="10">
        <f t="shared" si="25"/>
        <v>390.00000000000006</v>
      </c>
      <c r="M3191" s="11">
        <v>0.4</v>
      </c>
      <c r="O3191" s="16"/>
      <c r="P3191" s="14"/>
      <c r="Q3191" s="12"/>
      <c r="R3191" s="13"/>
    </row>
    <row r="3192" spans="1:18" ht="15.75" customHeight="1" x14ac:dyDescent="0.35">
      <c r="A3192" s="1"/>
      <c r="B3192" s="6" t="s">
        <v>14</v>
      </c>
      <c r="C3192" s="6">
        <v>1185732</v>
      </c>
      <c r="D3192" s="7">
        <v>44303</v>
      </c>
      <c r="E3192" s="6" t="s">
        <v>33</v>
      </c>
      <c r="F3192" s="6" t="s">
        <v>112</v>
      </c>
      <c r="G3192" s="6" t="s">
        <v>113</v>
      </c>
      <c r="H3192" s="6" t="s">
        <v>17</v>
      </c>
      <c r="I3192" s="8">
        <v>0.30000000000000004</v>
      </c>
      <c r="J3192" s="9">
        <v>5500</v>
      </c>
      <c r="K3192" s="10">
        <f t="shared" si="24"/>
        <v>1650.0000000000002</v>
      </c>
      <c r="L3192" s="10">
        <f t="shared" si="25"/>
        <v>660.00000000000011</v>
      </c>
      <c r="M3192" s="11">
        <v>0.4</v>
      </c>
      <c r="O3192" s="16"/>
      <c r="P3192" s="14"/>
      <c r="Q3192" s="12"/>
      <c r="R3192" s="13"/>
    </row>
    <row r="3193" spans="1:18" ht="15.75" customHeight="1" x14ac:dyDescent="0.35">
      <c r="A3193" s="1"/>
      <c r="B3193" s="6" t="s">
        <v>14</v>
      </c>
      <c r="C3193" s="6">
        <v>1185732</v>
      </c>
      <c r="D3193" s="7">
        <v>44303</v>
      </c>
      <c r="E3193" s="6" t="s">
        <v>33</v>
      </c>
      <c r="F3193" s="6" t="s">
        <v>112</v>
      </c>
      <c r="G3193" s="6" t="s">
        <v>113</v>
      </c>
      <c r="H3193" s="6" t="s">
        <v>18</v>
      </c>
      <c r="I3193" s="8">
        <v>0.30000000000000004</v>
      </c>
      <c r="J3193" s="9">
        <v>2500</v>
      </c>
      <c r="K3193" s="10">
        <f t="shared" si="24"/>
        <v>750.00000000000011</v>
      </c>
      <c r="L3193" s="10">
        <f t="shared" si="25"/>
        <v>300.00000000000006</v>
      </c>
      <c r="M3193" s="11">
        <v>0.4</v>
      </c>
      <c r="O3193" s="16"/>
      <c r="P3193" s="14"/>
      <c r="Q3193" s="12"/>
      <c r="R3193" s="13"/>
    </row>
    <row r="3194" spans="1:18" ht="15.75" customHeight="1" x14ac:dyDescent="0.35">
      <c r="A3194" s="1"/>
      <c r="B3194" s="6" t="s">
        <v>14</v>
      </c>
      <c r="C3194" s="6">
        <v>1185732</v>
      </c>
      <c r="D3194" s="7">
        <v>44303</v>
      </c>
      <c r="E3194" s="6" t="s">
        <v>33</v>
      </c>
      <c r="F3194" s="6" t="s">
        <v>112</v>
      </c>
      <c r="G3194" s="6" t="s">
        <v>113</v>
      </c>
      <c r="H3194" s="6" t="s">
        <v>19</v>
      </c>
      <c r="I3194" s="8">
        <v>0.2</v>
      </c>
      <c r="J3194" s="9">
        <v>2500</v>
      </c>
      <c r="K3194" s="10">
        <f t="shared" si="24"/>
        <v>500</v>
      </c>
      <c r="L3194" s="10">
        <f t="shared" si="25"/>
        <v>200</v>
      </c>
      <c r="M3194" s="11">
        <v>0.4</v>
      </c>
      <c r="O3194" s="16"/>
      <c r="P3194" s="14"/>
      <c r="Q3194" s="12"/>
      <c r="R3194" s="13"/>
    </row>
    <row r="3195" spans="1:18" ht="15.75" customHeight="1" x14ac:dyDescent="0.35">
      <c r="A3195" s="1"/>
      <c r="B3195" s="6" t="s">
        <v>14</v>
      </c>
      <c r="C3195" s="6">
        <v>1185732</v>
      </c>
      <c r="D3195" s="7">
        <v>44303</v>
      </c>
      <c r="E3195" s="6" t="s">
        <v>33</v>
      </c>
      <c r="F3195" s="6" t="s">
        <v>112</v>
      </c>
      <c r="G3195" s="6" t="s">
        <v>113</v>
      </c>
      <c r="H3195" s="6" t="s">
        <v>20</v>
      </c>
      <c r="I3195" s="8">
        <v>0.24999999999999994</v>
      </c>
      <c r="J3195" s="9">
        <v>1750</v>
      </c>
      <c r="K3195" s="10">
        <f t="shared" si="24"/>
        <v>437.49999999999989</v>
      </c>
      <c r="L3195" s="10">
        <f t="shared" si="25"/>
        <v>174.99999999999997</v>
      </c>
      <c r="M3195" s="11">
        <v>0.4</v>
      </c>
      <c r="O3195" s="16"/>
      <c r="P3195" s="14"/>
      <c r="Q3195" s="12"/>
      <c r="R3195" s="13"/>
    </row>
    <row r="3196" spans="1:18" ht="15.75" customHeight="1" x14ac:dyDescent="0.35">
      <c r="A3196" s="1"/>
      <c r="B3196" s="6" t="s">
        <v>14</v>
      </c>
      <c r="C3196" s="6">
        <v>1185732</v>
      </c>
      <c r="D3196" s="7">
        <v>44303</v>
      </c>
      <c r="E3196" s="6" t="s">
        <v>33</v>
      </c>
      <c r="F3196" s="6" t="s">
        <v>112</v>
      </c>
      <c r="G3196" s="6" t="s">
        <v>113</v>
      </c>
      <c r="H3196" s="6" t="s">
        <v>21</v>
      </c>
      <c r="I3196" s="8">
        <v>0.65</v>
      </c>
      <c r="J3196" s="9">
        <v>2000</v>
      </c>
      <c r="K3196" s="10">
        <f t="shared" si="24"/>
        <v>1300</v>
      </c>
      <c r="L3196" s="10">
        <f t="shared" si="25"/>
        <v>520</v>
      </c>
      <c r="M3196" s="11">
        <v>0.4</v>
      </c>
      <c r="O3196" s="16"/>
      <c r="P3196" s="14"/>
      <c r="Q3196" s="12"/>
      <c r="R3196" s="13"/>
    </row>
    <row r="3197" spans="1:18" ht="15.75" customHeight="1" x14ac:dyDescent="0.35">
      <c r="A3197" s="1"/>
      <c r="B3197" s="6" t="s">
        <v>14</v>
      </c>
      <c r="C3197" s="6">
        <v>1185732</v>
      </c>
      <c r="D3197" s="7">
        <v>44303</v>
      </c>
      <c r="E3197" s="6" t="s">
        <v>33</v>
      </c>
      <c r="F3197" s="6" t="s">
        <v>112</v>
      </c>
      <c r="G3197" s="6" t="s">
        <v>113</v>
      </c>
      <c r="H3197" s="6" t="s">
        <v>22</v>
      </c>
      <c r="I3197" s="8">
        <v>0.5</v>
      </c>
      <c r="J3197" s="9">
        <v>3250</v>
      </c>
      <c r="K3197" s="10">
        <f t="shared" si="24"/>
        <v>1625</v>
      </c>
      <c r="L3197" s="10">
        <f t="shared" si="25"/>
        <v>650</v>
      </c>
      <c r="M3197" s="11">
        <v>0.4</v>
      </c>
      <c r="O3197" s="16"/>
      <c r="P3197" s="14"/>
      <c r="Q3197" s="12"/>
      <c r="R3197" s="13"/>
    </row>
    <row r="3198" spans="1:18" ht="15.75" customHeight="1" x14ac:dyDescent="0.35">
      <c r="A3198" s="1"/>
      <c r="B3198" s="6" t="s">
        <v>14</v>
      </c>
      <c r="C3198" s="6">
        <v>1185732</v>
      </c>
      <c r="D3198" s="7">
        <v>44334</v>
      </c>
      <c r="E3198" s="6" t="s">
        <v>33</v>
      </c>
      <c r="F3198" s="6" t="s">
        <v>112</v>
      </c>
      <c r="G3198" s="6" t="s">
        <v>113</v>
      </c>
      <c r="H3198" s="6" t="s">
        <v>17</v>
      </c>
      <c r="I3198" s="8">
        <v>0.6</v>
      </c>
      <c r="J3198" s="9">
        <v>5950</v>
      </c>
      <c r="K3198" s="10">
        <f t="shared" si="24"/>
        <v>3570</v>
      </c>
      <c r="L3198" s="10">
        <f t="shared" si="25"/>
        <v>1428</v>
      </c>
      <c r="M3198" s="11">
        <v>0.4</v>
      </c>
      <c r="O3198" s="16"/>
      <c r="P3198" s="14"/>
      <c r="Q3198" s="12"/>
      <c r="R3198" s="13"/>
    </row>
    <row r="3199" spans="1:18" ht="15.75" customHeight="1" x14ac:dyDescent="0.35">
      <c r="A3199" s="1"/>
      <c r="B3199" s="6" t="s">
        <v>14</v>
      </c>
      <c r="C3199" s="6">
        <v>1185732</v>
      </c>
      <c r="D3199" s="7">
        <v>44334</v>
      </c>
      <c r="E3199" s="6" t="s">
        <v>33</v>
      </c>
      <c r="F3199" s="6" t="s">
        <v>112</v>
      </c>
      <c r="G3199" s="6" t="s">
        <v>113</v>
      </c>
      <c r="H3199" s="6" t="s">
        <v>18</v>
      </c>
      <c r="I3199" s="8">
        <v>0.4</v>
      </c>
      <c r="J3199" s="9">
        <v>3000</v>
      </c>
      <c r="K3199" s="10">
        <f t="shared" si="24"/>
        <v>1200</v>
      </c>
      <c r="L3199" s="10">
        <f t="shared" si="25"/>
        <v>480</v>
      </c>
      <c r="M3199" s="11">
        <v>0.4</v>
      </c>
      <c r="O3199" s="16"/>
      <c r="P3199" s="14"/>
      <c r="Q3199" s="12"/>
      <c r="R3199" s="13"/>
    </row>
    <row r="3200" spans="1:18" ht="15.75" customHeight="1" x14ac:dyDescent="0.35">
      <c r="A3200" s="1"/>
      <c r="B3200" s="6" t="s">
        <v>14</v>
      </c>
      <c r="C3200" s="6">
        <v>1185732</v>
      </c>
      <c r="D3200" s="7">
        <v>44334</v>
      </c>
      <c r="E3200" s="6" t="s">
        <v>33</v>
      </c>
      <c r="F3200" s="6" t="s">
        <v>112</v>
      </c>
      <c r="G3200" s="6" t="s">
        <v>113</v>
      </c>
      <c r="H3200" s="6" t="s">
        <v>19</v>
      </c>
      <c r="I3200" s="8">
        <v>0.35000000000000003</v>
      </c>
      <c r="J3200" s="9">
        <v>2750</v>
      </c>
      <c r="K3200" s="10">
        <f t="shared" si="24"/>
        <v>962.50000000000011</v>
      </c>
      <c r="L3200" s="10">
        <f t="shared" si="25"/>
        <v>385.00000000000006</v>
      </c>
      <c r="M3200" s="11">
        <v>0.4</v>
      </c>
      <c r="O3200" s="16"/>
      <c r="P3200" s="14"/>
      <c r="Q3200" s="12"/>
      <c r="R3200" s="13"/>
    </row>
    <row r="3201" spans="1:18" ht="15.75" customHeight="1" x14ac:dyDescent="0.35">
      <c r="A3201" s="1"/>
      <c r="B3201" s="6" t="s">
        <v>14</v>
      </c>
      <c r="C3201" s="6">
        <v>1185732</v>
      </c>
      <c r="D3201" s="7">
        <v>44334</v>
      </c>
      <c r="E3201" s="6" t="s">
        <v>33</v>
      </c>
      <c r="F3201" s="6" t="s">
        <v>112</v>
      </c>
      <c r="G3201" s="6" t="s">
        <v>113</v>
      </c>
      <c r="H3201" s="6" t="s">
        <v>20</v>
      </c>
      <c r="I3201" s="8">
        <v>0.35000000000000003</v>
      </c>
      <c r="J3201" s="9">
        <v>2000</v>
      </c>
      <c r="K3201" s="10">
        <f t="shared" si="24"/>
        <v>700.00000000000011</v>
      </c>
      <c r="L3201" s="10">
        <f t="shared" si="25"/>
        <v>280.00000000000006</v>
      </c>
      <c r="M3201" s="11">
        <v>0.4</v>
      </c>
      <c r="O3201" s="16"/>
      <c r="P3201" s="14"/>
      <c r="Q3201" s="12"/>
      <c r="R3201" s="13"/>
    </row>
    <row r="3202" spans="1:18" ht="15.75" customHeight="1" x14ac:dyDescent="0.35">
      <c r="A3202" s="1"/>
      <c r="B3202" s="6" t="s">
        <v>14</v>
      </c>
      <c r="C3202" s="6">
        <v>1185732</v>
      </c>
      <c r="D3202" s="7">
        <v>44334</v>
      </c>
      <c r="E3202" s="6" t="s">
        <v>33</v>
      </c>
      <c r="F3202" s="6" t="s">
        <v>112</v>
      </c>
      <c r="G3202" s="6" t="s">
        <v>113</v>
      </c>
      <c r="H3202" s="6" t="s">
        <v>21</v>
      </c>
      <c r="I3202" s="8">
        <v>0.44999999999999996</v>
      </c>
      <c r="J3202" s="9">
        <v>2250</v>
      </c>
      <c r="K3202" s="10">
        <f t="shared" si="24"/>
        <v>1012.4999999999999</v>
      </c>
      <c r="L3202" s="10">
        <f t="shared" si="25"/>
        <v>405</v>
      </c>
      <c r="M3202" s="11">
        <v>0.4</v>
      </c>
      <c r="O3202" s="16"/>
      <c r="P3202" s="14"/>
      <c r="Q3202" s="12"/>
      <c r="R3202" s="13"/>
    </row>
    <row r="3203" spans="1:18" ht="15.75" customHeight="1" x14ac:dyDescent="0.35">
      <c r="A3203" s="1"/>
      <c r="B3203" s="6" t="s">
        <v>14</v>
      </c>
      <c r="C3203" s="6">
        <v>1185732</v>
      </c>
      <c r="D3203" s="7">
        <v>44334</v>
      </c>
      <c r="E3203" s="6" t="s">
        <v>33</v>
      </c>
      <c r="F3203" s="6" t="s">
        <v>112</v>
      </c>
      <c r="G3203" s="6" t="s">
        <v>113</v>
      </c>
      <c r="H3203" s="6" t="s">
        <v>22</v>
      </c>
      <c r="I3203" s="8">
        <v>0.54999999999999993</v>
      </c>
      <c r="J3203" s="9">
        <v>3500</v>
      </c>
      <c r="K3203" s="10">
        <f t="shared" si="24"/>
        <v>1924.9999999999998</v>
      </c>
      <c r="L3203" s="10">
        <f t="shared" si="25"/>
        <v>770</v>
      </c>
      <c r="M3203" s="11">
        <v>0.4</v>
      </c>
      <c r="O3203" s="16"/>
      <c r="P3203" s="14"/>
      <c r="Q3203" s="12"/>
      <c r="R3203" s="13"/>
    </row>
    <row r="3204" spans="1:18" ht="15.75" customHeight="1" x14ac:dyDescent="0.35">
      <c r="A3204" s="1"/>
      <c r="B3204" s="6" t="s">
        <v>14</v>
      </c>
      <c r="C3204" s="6">
        <v>1185732</v>
      </c>
      <c r="D3204" s="7">
        <v>44364</v>
      </c>
      <c r="E3204" s="6" t="s">
        <v>33</v>
      </c>
      <c r="F3204" s="6" t="s">
        <v>112</v>
      </c>
      <c r="G3204" s="6" t="s">
        <v>113</v>
      </c>
      <c r="H3204" s="6" t="s">
        <v>17</v>
      </c>
      <c r="I3204" s="8">
        <v>0.45</v>
      </c>
      <c r="J3204" s="9">
        <v>6000</v>
      </c>
      <c r="K3204" s="10">
        <f t="shared" si="24"/>
        <v>2700</v>
      </c>
      <c r="L3204" s="10">
        <f t="shared" si="25"/>
        <v>1080</v>
      </c>
      <c r="M3204" s="11">
        <v>0.4</v>
      </c>
      <c r="O3204" s="16"/>
      <c r="P3204" s="14"/>
      <c r="Q3204" s="12"/>
      <c r="R3204" s="13"/>
    </row>
    <row r="3205" spans="1:18" ht="15.75" customHeight="1" x14ac:dyDescent="0.35">
      <c r="A3205" s="1"/>
      <c r="B3205" s="6" t="s">
        <v>14</v>
      </c>
      <c r="C3205" s="6">
        <v>1185732</v>
      </c>
      <c r="D3205" s="7">
        <v>44364</v>
      </c>
      <c r="E3205" s="6" t="s">
        <v>33</v>
      </c>
      <c r="F3205" s="6" t="s">
        <v>112</v>
      </c>
      <c r="G3205" s="6" t="s">
        <v>113</v>
      </c>
      <c r="H3205" s="6" t="s">
        <v>18</v>
      </c>
      <c r="I3205" s="8">
        <v>0.40000000000000008</v>
      </c>
      <c r="J3205" s="9">
        <v>4250</v>
      </c>
      <c r="K3205" s="10">
        <f t="shared" si="24"/>
        <v>1700.0000000000002</v>
      </c>
      <c r="L3205" s="10">
        <f t="shared" si="25"/>
        <v>680.00000000000011</v>
      </c>
      <c r="M3205" s="11">
        <v>0.4</v>
      </c>
      <c r="O3205" s="16"/>
      <c r="P3205" s="14"/>
      <c r="Q3205" s="12"/>
      <c r="R3205" s="13"/>
    </row>
    <row r="3206" spans="1:18" ht="15.75" customHeight="1" x14ac:dyDescent="0.35">
      <c r="A3206" s="1"/>
      <c r="B3206" s="6" t="s">
        <v>14</v>
      </c>
      <c r="C3206" s="6">
        <v>1185732</v>
      </c>
      <c r="D3206" s="7">
        <v>44364</v>
      </c>
      <c r="E3206" s="6" t="s">
        <v>33</v>
      </c>
      <c r="F3206" s="6" t="s">
        <v>112</v>
      </c>
      <c r="G3206" s="6" t="s">
        <v>113</v>
      </c>
      <c r="H3206" s="6" t="s">
        <v>19</v>
      </c>
      <c r="I3206" s="8">
        <v>0.35000000000000003</v>
      </c>
      <c r="J3206" s="9">
        <v>3000</v>
      </c>
      <c r="K3206" s="10">
        <f t="shared" si="24"/>
        <v>1050</v>
      </c>
      <c r="L3206" s="10">
        <f t="shared" si="25"/>
        <v>420</v>
      </c>
      <c r="M3206" s="11">
        <v>0.4</v>
      </c>
      <c r="O3206" s="16"/>
      <c r="P3206" s="14"/>
      <c r="Q3206" s="12"/>
      <c r="R3206" s="13"/>
    </row>
    <row r="3207" spans="1:18" ht="15.75" customHeight="1" x14ac:dyDescent="0.35">
      <c r="A3207" s="1"/>
      <c r="B3207" s="6" t="s">
        <v>14</v>
      </c>
      <c r="C3207" s="6">
        <v>1185732</v>
      </c>
      <c r="D3207" s="7">
        <v>44364</v>
      </c>
      <c r="E3207" s="6" t="s">
        <v>33</v>
      </c>
      <c r="F3207" s="6" t="s">
        <v>112</v>
      </c>
      <c r="G3207" s="6" t="s">
        <v>113</v>
      </c>
      <c r="H3207" s="6" t="s">
        <v>20</v>
      </c>
      <c r="I3207" s="8">
        <v>0.35000000000000003</v>
      </c>
      <c r="J3207" s="9">
        <v>2750</v>
      </c>
      <c r="K3207" s="10">
        <f t="shared" si="24"/>
        <v>962.50000000000011</v>
      </c>
      <c r="L3207" s="10">
        <f t="shared" si="25"/>
        <v>385.00000000000006</v>
      </c>
      <c r="M3207" s="11">
        <v>0.4</v>
      </c>
      <c r="O3207" s="16"/>
      <c r="P3207" s="14"/>
      <c r="Q3207" s="12"/>
      <c r="R3207" s="13"/>
    </row>
    <row r="3208" spans="1:18" ht="15.75" customHeight="1" x14ac:dyDescent="0.35">
      <c r="A3208" s="1"/>
      <c r="B3208" s="6" t="s">
        <v>14</v>
      </c>
      <c r="C3208" s="6">
        <v>1185732</v>
      </c>
      <c r="D3208" s="7">
        <v>44364</v>
      </c>
      <c r="E3208" s="6" t="s">
        <v>33</v>
      </c>
      <c r="F3208" s="6" t="s">
        <v>112</v>
      </c>
      <c r="G3208" s="6" t="s">
        <v>113</v>
      </c>
      <c r="H3208" s="6" t="s">
        <v>21</v>
      </c>
      <c r="I3208" s="8">
        <v>0.45</v>
      </c>
      <c r="J3208" s="9">
        <v>2750</v>
      </c>
      <c r="K3208" s="10">
        <f t="shared" si="24"/>
        <v>1237.5</v>
      </c>
      <c r="L3208" s="10">
        <f t="shared" si="25"/>
        <v>495</v>
      </c>
      <c r="M3208" s="11">
        <v>0.4</v>
      </c>
      <c r="O3208" s="16"/>
      <c r="P3208" s="14"/>
      <c r="Q3208" s="12"/>
      <c r="R3208" s="13"/>
    </row>
    <row r="3209" spans="1:18" ht="15.75" customHeight="1" x14ac:dyDescent="0.35">
      <c r="A3209" s="1"/>
      <c r="B3209" s="6" t="s">
        <v>14</v>
      </c>
      <c r="C3209" s="6">
        <v>1185732</v>
      </c>
      <c r="D3209" s="7">
        <v>44364</v>
      </c>
      <c r="E3209" s="6" t="s">
        <v>33</v>
      </c>
      <c r="F3209" s="6" t="s">
        <v>112</v>
      </c>
      <c r="G3209" s="6" t="s">
        <v>113</v>
      </c>
      <c r="H3209" s="6" t="s">
        <v>22</v>
      </c>
      <c r="I3209" s="8">
        <v>0.65000000000000013</v>
      </c>
      <c r="J3209" s="9">
        <v>4250</v>
      </c>
      <c r="K3209" s="10">
        <f t="shared" si="24"/>
        <v>2762.5000000000005</v>
      </c>
      <c r="L3209" s="10">
        <f t="shared" si="25"/>
        <v>1105.0000000000002</v>
      </c>
      <c r="M3209" s="11">
        <v>0.4</v>
      </c>
      <c r="O3209" s="16"/>
      <c r="P3209" s="14"/>
      <c r="Q3209" s="12"/>
      <c r="R3209" s="13"/>
    </row>
    <row r="3210" spans="1:18" ht="15.75" customHeight="1" x14ac:dyDescent="0.35">
      <c r="A3210" s="1"/>
      <c r="B3210" s="6" t="s">
        <v>14</v>
      </c>
      <c r="C3210" s="6">
        <v>1185732</v>
      </c>
      <c r="D3210" s="7">
        <v>44393</v>
      </c>
      <c r="E3210" s="6" t="s">
        <v>33</v>
      </c>
      <c r="F3210" s="6" t="s">
        <v>112</v>
      </c>
      <c r="G3210" s="6" t="s">
        <v>113</v>
      </c>
      <c r="H3210" s="6" t="s">
        <v>17</v>
      </c>
      <c r="I3210" s="8">
        <v>0.60000000000000009</v>
      </c>
      <c r="J3210" s="9">
        <v>6500</v>
      </c>
      <c r="K3210" s="10">
        <f t="shared" si="24"/>
        <v>3900.0000000000005</v>
      </c>
      <c r="L3210" s="10">
        <f t="shared" si="25"/>
        <v>1560.0000000000002</v>
      </c>
      <c r="M3210" s="11">
        <v>0.4</v>
      </c>
      <c r="O3210" s="16"/>
      <c r="P3210" s="14"/>
      <c r="Q3210" s="12"/>
      <c r="R3210" s="13"/>
    </row>
    <row r="3211" spans="1:18" ht="15.75" customHeight="1" x14ac:dyDescent="0.35">
      <c r="A3211" s="1"/>
      <c r="B3211" s="6" t="s">
        <v>14</v>
      </c>
      <c r="C3211" s="6">
        <v>1185732</v>
      </c>
      <c r="D3211" s="7">
        <v>44393</v>
      </c>
      <c r="E3211" s="6" t="s">
        <v>33</v>
      </c>
      <c r="F3211" s="6" t="s">
        <v>112</v>
      </c>
      <c r="G3211" s="6" t="s">
        <v>113</v>
      </c>
      <c r="H3211" s="6" t="s">
        <v>18</v>
      </c>
      <c r="I3211" s="8">
        <v>0.55000000000000016</v>
      </c>
      <c r="J3211" s="9">
        <v>4000</v>
      </c>
      <c r="K3211" s="10">
        <f t="shared" si="24"/>
        <v>2200.0000000000005</v>
      </c>
      <c r="L3211" s="10">
        <f t="shared" si="25"/>
        <v>880.00000000000023</v>
      </c>
      <c r="M3211" s="11">
        <v>0.4</v>
      </c>
      <c r="O3211" s="16"/>
      <c r="P3211" s="14"/>
      <c r="Q3211" s="12"/>
      <c r="R3211" s="13"/>
    </row>
    <row r="3212" spans="1:18" ht="15.75" customHeight="1" x14ac:dyDescent="0.35">
      <c r="A3212" s="1"/>
      <c r="B3212" s="6" t="s">
        <v>14</v>
      </c>
      <c r="C3212" s="6">
        <v>1185732</v>
      </c>
      <c r="D3212" s="7">
        <v>44393</v>
      </c>
      <c r="E3212" s="6" t="s">
        <v>33</v>
      </c>
      <c r="F3212" s="6" t="s">
        <v>112</v>
      </c>
      <c r="G3212" s="6" t="s">
        <v>113</v>
      </c>
      <c r="H3212" s="6" t="s">
        <v>19</v>
      </c>
      <c r="I3212" s="8">
        <v>0.5</v>
      </c>
      <c r="J3212" s="9">
        <v>3250</v>
      </c>
      <c r="K3212" s="10">
        <f t="shared" si="24"/>
        <v>1625</v>
      </c>
      <c r="L3212" s="10">
        <f t="shared" si="25"/>
        <v>650</v>
      </c>
      <c r="M3212" s="11">
        <v>0.4</v>
      </c>
      <c r="O3212" s="16"/>
      <c r="P3212" s="14"/>
      <c r="Q3212" s="12"/>
      <c r="R3212" s="13"/>
    </row>
    <row r="3213" spans="1:18" ht="15.75" customHeight="1" x14ac:dyDescent="0.35">
      <c r="A3213" s="1"/>
      <c r="B3213" s="6" t="s">
        <v>14</v>
      </c>
      <c r="C3213" s="6">
        <v>1185732</v>
      </c>
      <c r="D3213" s="7">
        <v>44393</v>
      </c>
      <c r="E3213" s="6" t="s">
        <v>33</v>
      </c>
      <c r="F3213" s="6" t="s">
        <v>112</v>
      </c>
      <c r="G3213" s="6" t="s">
        <v>113</v>
      </c>
      <c r="H3213" s="6" t="s">
        <v>20</v>
      </c>
      <c r="I3213" s="8">
        <v>0.5</v>
      </c>
      <c r="J3213" s="9">
        <v>2750</v>
      </c>
      <c r="K3213" s="10">
        <f t="shared" si="24"/>
        <v>1375</v>
      </c>
      <c r="L3213" s="10">
        <f t="shared" si="25"/>
        <v>550</v>
      </c>
      <c r="M3213" s="11">
        <v>0.4</v>
      </c>
      <c r="O3213" s="16"/>
      <c r="P3213" s="14"/>
      <c r="Q3213" s="12"/>
      <c r="R3213" s="13"/>
    </row>
    <row r="3214" spans="1:18" ht="15.75" customHeight="1" x14ac:dyDescent="0.35">
      <c r="A3214" s="1"/>
      <c r="B3214" s="6" t="s">
        <v>14</v>
      </c>
      <c r="C3214" s="6">
        <v>1185732</v>
      </c>
      <c r="D3214" s="7">
        <v>44393</v>
      </c>
      <c r="E3214" s="6" t="s">
        <v>33</v>
      </c>
      <c r="F3214" s="6" t="s">
        <v>112</v>
      </c>
      <c r="G3214" s="6" t="s">
        <v>113</v>
      </c>
      <c r="H3214" s="6" t="s">
        <v>21</v>
      </c>
      <c r="I3214" s="8">
        <v>0.60000000000000009</v>
      </c>
      <c r="J3214" s="9">
        <v>3000</v>
      </c>
      <c r="K3214" s="10">
        <f t="shared" si="24"/>
        <v>1800.0000000000002</v>
      </c>
      <c r="L3214" s="10">
        <f t="shared" si="25"/>
        <v>720.00000000000011</v>
      </c>
      <c r="M3214" s="11">
        <v>0.4</v>
      </c>
      <c r="O3214" s="16"/>
      <c r="P3214" s="14"/>
      <c r="Q3214" s="12"/>
      <c r="R3214" s="13"/>
    </row>
    <row r="3215" spans="1:18" ht="15.75" customHeight="1" x14ac:dyDescent="0.35">
      <c r="A3215" s="1"/>
      <c r="B3215" s="6" t="s">
        <v>14</v>
      </c>
      <c r="C3215" s="6">
        <v>1185732</v>
      </c>
      <c r="D3215" s="7">
        <v>44393</v>
      </c>
      <c r="E3215" s="6" t="s">
        <v>33</v>
      </c>
      <c r="F3215" s="6" t="s">
        <v>112</v>
      </c>
      <c r="G3215" s="6" t="s">
        <v>113</v>
      </c>
      <c r="H3215" s="6" t="s">
        <v>22</v>
      </c>
      <c r="I3215" s="8">
        <v>0.65000000000000013</v>
      </c>
      <c r="J3215" s="9">
        <v>4750</v>
      </c>
      <c r="K3215" s="10">
        <f t="shared" si="24"/>
        <v>3087.5000000000005</v>
      </c>
      <c r="L3215" s="10">
        <f t="shared" si="25"/>
        <v>1235.0000000000002</v>
      </c>
      <c r="M3215" s="11">
        <v>0.4</v>
      </c>
      <c r="O3215" s="16"/>
      <c r="P3215" s="14"/>
      <c r="Q3215" s="12"/>
      <c r="R3215" s="13"/>
    </row>
    <row r="3216" spans="1:18" ht="15.75" customHeight="1" x14ac:dyDescent="0.35">
      <c r="A3216" s="1"/>
      <c r="B3216" s="6" t="s">
        <v>14</v>
      </c>
      <c r="C3216" s="6">
        <v>1185732</v>
      </c>
      <c r="D3216" s="7">
        <v>44425</v>
      </c>
      <c r="E3216" s="6" t="s">
        <v>33</v>
      </c>
      <c r="F3216" s="6" t="s">
        <v>112</v>
      </c>
      <c r="G3216" s="6" t="s">
        <v>113</v>
      </c>
      <c r="H3216" s="6" t="s">
        <v>17</v>
      </c>
      <c r="I3216" s="8">
        <v>0.5</v>
      </c>
      <c r="J3216" s="9">
        <v>5250</v>
      </c>
      <c r="K3216" s="10">
        <f t="shared" si="24"/>
        <v>2625</v>
      </c>
      <c r="L3216" s="10">
        <f t="shared" si="25"/>
        <v>1050</v>
      </c>
      <c r="M3216" s="11">
        <v>0.4</v>
      </c>
      <c r="O3216" s="16"/>
      <c r="P3216" s="14"/>
      <c r="Q3216" s="12"/>
      <c r="R3216" s="13"/>
    </row>
    <row r="3217" spans="1:18" ht="15.75" customHeight="1" x14ac:dyDescent="0.35">
      <c r="A3217" s="1"/>
      <c r="B3217" s="6" t="s">
        <v>14</v>
      </c>
      <c r="C3217" s="6">
        <v>1185732</v>
      </c>
      <c r="D3217" s="7">
        <v>44425</v>
      </c>
      <c r="E3217" s="6" t="s">
        <v>33</v>
      </c>
      <c r="F3217" s="6" t="s">
        <v>112</v>
      </c>
      <c r="G3217" s="6" t="s">
        <v>113</v>
      </c>
      <c r="H3217" s="6" t="s">
        <v>18</v>
      </c>
      <c r="I3217" s="8">
        <v>0.45000000000000007</v>
      </c>
      <c r="J3217" s="9">
        <v>3000</v>
      </c>
      <c r="K3217" s="10">
        <f t="shared" si="24"/>
        <v>1350.0000000000002</v>
      </c>
      <c r="L3217" s="10">
        <f t="shared" si="25"/>
        <v>540.00000000000011</v>
      </c>
      <c r="M3217" s="11">
        <v>0.4</v>
      </c>
      <c r="O3217" s="16"/>
      <c r="P3217" s="14"/>
      <c r="Q3217" s="12"/>
      <c r="R3217" s="13"/>
    </row>
    <row r="3218" spans="1:18" ht="15.75" customHeight="1" x14ac:dyDescent="0.35">
      <c r="A3218" s="1"/>
      <c r="B3218" s="6" t="s">
        <v>14</v>
      </c>
      <c r="C3218" s="6">
        <v>1185732</v>
      </c>
      <c r="D3218" s="7">
        <v>44425</v>
      </c>
      <c r="E3218" s="6" t="s">
        <v>33</v>
      </c>
      <c r="F3218" s="6" t="s">
        <v>112</v>
      </c>
      <c r="G3218" s="6" t="s">
        <v>113</v>
      </c>
      <c r="H3218" s="6" t="s">
        <v>19</v>
      </c>
      <c r="I3218" s="8">
        <v>0.4</v>
      </c>
      <c r="J3218" s="9">
        <v>3000</v>
      </c>
      <c r="K3218" s="10">
        <f t="shared" si="24"/>
        <v>1200</v>
      </c>
      <c r="L3218" s="10">
        <f t="shared" si="25"/>
        <v>480</v>
      </c>
      <c r="M3218" s="11">
        <v>0.4</v>
      </c>
      <c r="O3218" s="16"/>
      <c r="P3218" s="14"/>
      <c r="Q3218" s="12"/>
      <c r="R3218" s="13"/>
    </row>
    <row r="3219" spans="1:18" ht="15.75" customHeight="1" x14ac:dyDescent="0.35">
      <c r="A3219" s="1"/>
      <c r="B3219" s="6" t="s">
        <v>14</v>
      </c>
      <c r="C3219" s="6">
        <v>1185732</v>
      </c>
      <c r="D3219" s="7">
        <v>44425</v>
      </c>
      <c r="E3219" s="6" t="s">
        <v>33</v>
      </c>
      <c r="F3219" s="6" t="s">
        <v>112</v>
      </c>
      <c r="G3219" s="6" t="s">
        <v>113</v>
      </c>
      <c r="H3219" s="6" t="s">
        <v>20</v>
      </c>
      <c r="I3219" s="8">
        <v>0.4</v>
      </c>
      <c r="J3219" s="9">
        <v>2750</v>
      </c>
      <c r="K3219" s="10">
        <f t="shared" si="24"/>
        <v>1100</v>
      </c>
      <c r="L3219" s="10">
        <f t="shared" si="25"/>
        <v>440</v>
      </c>
      <c r="M3219" s="11">
        <v>0.4</v>
      </c>
      <c r="O3219" s="16"/>
      <c r="P3219" s="14"/>
      <c r="Q3219" s="12"/>
      <c r="R3219" s="13"/>
    </row>
    <row r="3220" spans="1:18" ht="15.75" customHeight="1" x14ac:dyDescent="0.35">
      <c r="A3220" s="1"/>
      <c r="B3220" s="6" t="s">
        <v>14</v>
      </c>
      <c r="C3220" s="6">
        <v>1185732</v>
      </c>
      <c r="D3220" s="7">
        <v>44425</v>
      </c>
      <c r="E3220" s="6" t="s">
        <v>33</v>
      </c>
      <c r="F3220" s="6" t="s">
        <v>112</v>
      </c>
      <c r="G3220" s="6" t="s">
        <v>113</v>
      </c>
      <c r="H3220" s="6" t="s">
        <v>21</v>
      </c>
      <c r="I3220" s="8">
        <v>0.5</v>
      </c>
      <c r="J3220" s="9">
        <v>2500</v>
      </c>
      <c r="K3220" s="10">
        <f t="shared" si="24"/>
        <v>1250</v>
      </c>
      <c r="L3220" s="10">
        <f t="shared" si="25"/>
        <v>500</v>
      </c>
      <c r="M3220" s="11">
        <v>0.4</v>
      </c>
      <c r="O3220" s="16"/>
      <c r="P3220" s="14"/>
      <c r="Q3220" s="12"/>
      <c r="R3220" s="13"/>
    </row>
    <row r="3221" spans="1:18" ht="15.75" customHeight="1" x14ac:dyDescent="0.35">
      <c r="A3221" s="1"/>
      <c r="B3221" s="6" t="s">
        <v>14</v>
      </c>
      <c r="C3221" s="6">
        <v>1185732</v>
      </c>
      <c r="D3221" s="7">
        <v>44425</v>
      </c>
      <c r="E3221" s="6" t="s">
        <v>33</v>
      </c>
      <c r="F3221" s="6" t="s">
        <v>112</v>
      </c>
      <c r="G3221" s="6" t="s">
        <v>113</v>
      </c>
      <c r="H3221" s="6" t="s">
        <v>22</v>
      </c>
      <c r="I3221" s="8">
        <v>0.55000000000000004</v>
      </c>
      <c r="J3221" s="9">
        <v>4250</v>
      </c>
      <c r="K3221" s="10">
        <f t="shared" si="24"/>
        <v>2337.5</v>
      </c>
      <c r="L3221" s="10">
        <f t="shared" si="25"/>
        <v>935</v>
      </c>
      <c r="M3221" s="11">
        <v>0.4</v>
      </c>
      <c r="O3221" s="16"/>
      <c r="P3221" s="14"/>
      <c r="Q3221" s="12"/>
      <c r="R3221" s="13"/>
    </row>
    <row r="3222" spans="1:18" ht="15.75" customHeight="1" x14ac:dyDescent="0.35">
      <c r="A3222" s="1"/>
      <c r="B3222" s="6" t="s">
        <v>14</v>
      </c>
      <c r="C3222" s="6">
        <v>1185732</v>
      </c>
      <c r="D3222" s="7">
        <v>44457</v>
      </c>
      <c r="E3222" s="6" t="s">
        <v>33</v>
      </c>
      <c r="F3222" s="6" t="s">
        <v>112</v>
      </c>
      <c r="G3222" s="6" t="s">
        <v>113</v>
      </c>
      <c r="H3222" s="6" t="s">
        <v>17</v>
      </c>
      <c r="I3222" s="8">
        <v>0.35000000000000003</v>
      </c>
      <c r="J3222" s="9">
        <v>5500</v>
      </c>
      <c r="K3222" s="10">
        <f t="shared" si="24"/>
        <v>1925.0000000000002</v>
      </c>
      <c r="L3222" s="10">
        <f t="shared" si="25"/>
        <v>770.00000000000011</v>
      </c>
      <c r="M3222" s="11">
        <v>0.4</v>
      </c>
      <c r="O3222" s="16"/>
      <c r="P3222" s="14"/>
      <c r="Q3222" s="12"/>
      <c r="R3222" s="13"/>
    </row>
    <row r="3223" spans="1:18" ht="15.75" customHeight="1" x14ac:dyDescent="0.35">
      <c r="A3223" s="1"/>
      <c r="B3223" s="6" t="s">
        <v>14</v>
      </c>
      <c r="C3223" s="6">
        <v>1185732</v>
      </c>
      <c r="D3223" s="7">
        <v>44457</v>
      </c>
      <c r="E3223" s="6" t="s">
        <v>33</v>
      </c>
      <c r="F3223" s="6" t="s">
        <v>112</v>
      </c>
      <c r="G3223" s="6" t="s">
        <v>113</v>
      </c>
      <c r="H3223" s="6" t="s">
        <v>18</v>
      </c>
      <c r="I3223" s="8">
        <v>0.3000000000000001</v>
      </c>
      <c r="J3223" s="9">
        <v>3500</v>
      </c>
      <c r="K3223" s="10">
        <f t="shared" si="24"/>
        <v>1050.0000000000005</v>
      </c>
      <c r="L3223" s="10">
        <f t="shared" si="25"/>
        <v>420.00000000000023</v>
      </c>
      <c r="M3223" s="11">
        <v>0.4</v>
      </c>
      <c r="O3223" s="16"/>
      <c r="P3223" s="14"/>
      <c r="Q3223" s="12"/>
      <c r="R3223" s="13"/>
    </row>
    <row r="3224" spans="1:18" ht="15.75" customHeight="1" x14ac:dyDescent="0.35">
      <c r="A3224" s="1"/>
      <c r="B3224" s="6" t="s">
        <v>14</v>
      </c>
      <c r="C3224" s="6">
        <v>1185732</v>
      </c>
      <c r="D3224" s="7">
        <v>44457</v>
      </c>
      <c r="E3224" s="6" t="s">
        <v>33</v>
      </c>
      <c r="F3224" s="6" t="s">
        <v>112</v>
      </c>
      <c r="G3224" s="6" t="s">
        <v>113</v>
      </c>
      <c r="H3224" s="6" t="s">
        <v>19</v>
      </c>
      <c r="I3224" s="8">
        <v>0.25000000000000006</v>
      </c>
      <c r="J3224" s="9">
        <v>2500</v>
      </c>
      <c r="K3224" s="10">
        <f t="shared" si="24"/>
        <v>625.00000000000011</v>
      </c>
      <c r="L3224" s="10">
        <f t="shared" si="25"/>
        <v>250.00000000000006</v>
      </c>
      <c r="M3224" s="11">
        <v>0.4</v>
      </c>
      <c r="O3224" s="16"/>
      <c r="P3224" s="14"/>
      <c r="Q3224" s="12"/>
      <c r="R3224" s="13"/>
    </row>
    <row r="3225" spans="1:18" ht="15.75" customHeight="1" x14ac:dyDescent="0.35">
      <c r="A3225" s="1"/>
      <c r="B3225" s="6" t="s">
        <v>14</v>
      </c>
      <c r="C3225" s="6">
        <v>1185732</v>
      </c>
      <c r="D3225" s="7">
        <v>44457</v>
      </c>
      <c r="E3225" s="6" t="s">
        <v>33</v>
      </c>
      <c r="F3225" s="6" t="s">
        <v>112</v>
      </c>
      <c r="G3225" s="6" t="s">
        <v>113</v>
      </c>
      <c r="H3225" s="6" t="s">
        <v>20</v>
      </c>
      <c r="I3225" s="8">
        <v>0.25000000000000006</v>
      </c>
      <c r="J3225" s="9">
        <v>2250</v>
      </c>
      <c r="K3225" s="10">
        <f t="shared" si="24"/>
        <v>562.50000000000011</v>
      </c>
      <c r="L3225" s="10">
        <f t="shared" si="25"/>
        <v>225.00000000000006</v>
      </c>
      <c r="M3225" s="11">
        <v>0.4</v>
      </c>
      <c r="O3225" s="16"/>
      <c r="P3225" s="14"/>
      <c r="Q3225" s="12"/>
      <c r="R3225" s="13"/>
    </row>
    <row r="3226" spans="1:18" ht="15.75" customHeight="1" x14ac:dyDescent="0.35">
      <c r="A3226" s="1"/>
      <c r="B3226" s="6" t="s">
        <v>14</v>
      </c>
      <c r="C3226" s="6">
        <v>1185732</v>
      </c>
      <c r="D3226" s="7">
        <v>44457</v>
      </c>
      <c r="E3226" s="6" t="s">
        <v>33</v>
      </c>
      <c r="F3226" s="6" t="s">
        <v>112</v>
      </c>
      <c r="G3226" s="6" t="s">
        <v>113</v>
      </c>
      <c r="H3226" s="6" t="s">
        <v>21</v>
      </c>
      <c r="I3226" s="8">
        <v>0.35000000000000003</v>
      </c>
      <c r="J3226" s="9">
        <v>2250</v>
      </c>
      <c r="K3226" s="10">
        <f t="shared" si="24"/>
        <v>787.50000000000011</v>
      </c>
      <c r="L3226" s="10">
        <f t="shared" si="25"/>
        <v>315.00000000000006</v>
      </c>
      <c r="M3226" s="11">
        <v>0.4</v>
      </c>
      <c r="O3226" s="16"/>
      <c r="P3226" s="14"/>
      <c r="Q3226" s="12"/>
      <c r="R3226" s="13"/>
    </row>
    <row r="3227" spans="1:18" ht="15.75" customHeight="1" x14ac:dyDescent="0.35">
      <c r="A3227" s="1"/>
      <c r="B3227" s="6" t="s">
        <v>14</v>
      </c>
      <c r="C3227" s="6">
        <v>1185732</v>
      </c>
      <c r="D3227" s="7">
        <v>44457</v>
      </c>
      <c r="E3227" s="6" t="s">
        <v>33</v>
      </c>
      <c r="F3227" s="6" t="s">
        <v>112</v>
      </c>
      <c r="G3227" s="6" t="s">
        <v>113</v>
      </c>
      <c r="H3227" s="6" t="s">
        <v>22</v>
      </c>
      <c r="I3227" s="8">
        <v>0.4</v>
      </c>
      <c r="J3227" s="9">
        <v>3000</v>
      </c>
      <c r="K3227" s="10">
        <f t="shared" si="24"/>
        <v>1200</v>
      </c>
      <c r="L3227" s="10">
        <f t="shared" si="25"/>
        <v>480</v>
      </c>
      <c r="M3227" s="11">
        <v>0.4</v>
      </c>
      <c r="O3227" s="16"/>
      <c r="P3227" s="14"/>
      <c r="Q3227" s="12"/>
      <c r="R3227" s="13"/>
    </row>
    <row r="3228" spans="1:18" ht="15.75" customHeight="1" x14ac:dyDescent="0.35">
      <c r="A3228" s="1"/>
      <c r="B3228" s="6" t="s">
        <v>14</v>
      </c>
      <c r="C3228" s="6">
        <v>1185732</v>
      </c>
      <c r="D3228" s="7">
        <v>44486</v>
      </c>
      <c r="E3228" s="6" t="s">
        <v>33</v>
      </c>
      <c r="F3228" s="6" t="s">
        <v>112</v>
      </c>
      <c r="G3228" s="6" t="s">
        <v>113</v>
      </c>
      <c r="H3228" s="6" t="s">
        <v>17</v>
      </c>
      <c r="I3228" s="8">
        <v>0.44999999999999996</v>
      </c>
      <c r="J3228" s="9">
        <v>4250</v>
      </c>
      <c r="K3228" s="10">
        <f t="shared" si="24"/>
        <v>1912.4999999999998</v>
      </c>
      <c r="L3228" s="10">
        <f t="shared" si="25"/>
        <v>765</v>
      </c>
      <c r="M3228" s="11">
        <v>0.4</v>
      </c>
      <c r="O3228" s="16"/>
      <c r="P3228" s="14"/>
      <c r="Q3228" s="12"/>
      <c r="R3228" s="13"/>
    </row>
    <row r="3229" spans="1:18" ht="15.75" customHeight="1" x14ac:dyDescent="0.35">
      <c r="A3229" s="1"/>
      <c r="B3229" s="6" t="s">
        <v>14</v>
      </c>
      <c r="C3229" s="6">
        <v>1185732</v>
      </c>
      <c r="D3229" s="7">
        <v>44486</v>
      </c>
      <c r="E3229" s="6" t="s">
        <v>33</v>
      </c>
      <c r="F3229" s="6" t="s">
        <v>112</v>
      </c>
      <c r="G3229" s="6" t="s">
        <v>113</v>
      </c>
      <c r="H3229" s="6" t="s">
        <v>18</v>
      </c>
      <c r="I3229" s="8">
        <v>0.35000000000000003</v>
      </c>
      <c r="J3229" s="9">
        <v>2750</v>
      </c>
      <c r="K3229" s="10">
        <f t="shared" si="24"/>
        <v>962.50000000000011</v>
      </c>
      <c r="L3229" s="10">
        <f t="shared" si="25"/>
        <v>385.00000000000006</v>
      </c>
      <c r="M3229" s="11">
        <v>0.4</v>
      </c>
      <c r="O3229" s="16"/>
      <c r="P3229" s="14"/>
      <c r="Q3229" s="12"/>
      <c r="R3229" s="13"/>
    </row>
    <row r="3230" spans="1:18" ht="15.75" customHeight="1" x14ac:dyDescent="0.35">
      <c r="A3230" s="1"/>
      <c r="B3230" s="6" t="s">
        <v>14</v>
      </c>
      <c r="C3230" s="6">
        <v>1185732</v>
      </c>
      <c r="D3230" s="7">
        <v>44486</v>
      </c>
      <c r="E3230" s="6" t="s">
        <v>33</v>
      </c>
      <c r="F3230" s="6" t="s">
        <v>112</v>
      </c>
      <c r="G3230" s="6" t="s">
        <v>113</v>
      </c>
      <c r="H3230" s="6" t="s">
        <v>19</v>
      </c>
      <c r="I3230" s="8">
        <v>0.35000000000000003</v>
      </c>
      <c r="J3230" s="9">
        <v>1750</v>
      </c>
      <c r="K3230" s="10">
        <f t="shared" si="24"/>
        <v>612.50000000000011</v>
      </c>
      <c r="L3230" s="10">
        <f t="shared" si="25"/>
        <v>245.00000000000006</v>
      </c>
      <c r="M3230" s="11">
        <v>0.4</v>
      </c>
      <c r="O3230" s="16"/>
      <c r="P3230" s="14"/>
      <c r="Q3230" s="12"/>
      <c r="R3230" s="13"/>
    </row>
    <row r="3231" spans="1:18" ht="15.75" customHeight="1" x14ac:dyDescent="0.35">
      <c r="A3231" s="1"/>
      <c r="B3231" s="6" t="s">
        <v>14</v>
      </c>
      <c r="C3231" s="6">
        <v>1185732</v>
      </c>
      <c r="D3231" s="7">
        <v>44486</v>
      </c>
      <c r="E3231" s="6" t="s">
        <v>33</v>
      </c>
      <c r="F3231" s="6" t="s">
        <v>112</v>
      </c>
      <c r="G3231" s="6" t="s">
        <v>113</v>
      </c>
      <c r="H3231" s="6" t="s">
        <v>20</v>
      </c>
      <c r="I3231" s="8">
        <v>0.35000000000000003</v>
      </c>
      <c r="J3231" s="9">
        <v>1750</v>
      </c>
      <c r="K3231" s="10">
        <f t="shared" si="24"/>
        <v>612.50000000000011</v>
      </c>
      <c r="L3231" s="10">
        <f t="shared" si="25"/>
        <v>245.00000000000006</v>
      </c>
      <c r="M3231" s="11">
        <v>0.4</v>
      </c>
      <c r="O3231" s="16"/>
      <c r="P3231" s="14"/>
      <c r="Q3231" s="12"/>
      <c r="R3231" s="13"/>
    </row>
    <row r="3232" spans="1:18" ht="15.75" customHeight="1" x14ac:dyDescent="0.35">
      <c r="A3232" s="1"/>
      <c r="B3232" s="6" t="s">
        <v>14</v>
      </c>
      <c r="C3232" s="6">
        <v>1185732</v>
      </c>
      <c r="D3232" s="7">
        <v>44486</v>
      </c>
      <c r="E3232" s="6" t="s">
        <v>33</v>
      </c>
      <c r="F3232" s="6" t="s">
        <v>112</v>
      </c>
      <c r="G3232" s="6" t="s">
        <v>113</v>
      </c>
      <c r="H3232" s="6" t="s">
        <v>21</v>
      </c>
      <c r="I3232" s="8">
        <v>0.44999999999999996</v>
      </c>
      <c r="J3232" s="9">
        <v>1750</v>
      </c>
      <c r="K3232" s="10">
        <f t="shared" si="24"/>
        <v>787.49999999999989</v>
      </c>
      <c r="L3232" s="10">
        <f t="shared" si="25"/>
        <v>315</v>
      </c>
      <c r="M3232" s="11">
        <v>0.4</v>
      </c>
      <c r="O3232" s="16"/>
      <c r="P3232" s="14"/>
      <c r="Q3232" s="12"/>
      <c r="R3232" s="13"/>
    </row>
    <row r="3233" spans="1:18" ht="15.75" customHeight="1" x14ac:dyDescent="0.35">
      <c r="A3233" s="1"/>
      <c r="B3233" s="6" t="s">
        <v>14</v>
      </c>
      <c r="C3233" s="6">
        <v>1185732</v>
      </c>
      <c r="D3233" s="7">
        <v>44486</v>
      </c>
      <c r="E3233" s="6" t="s">
        <v>33</v>
      </c>
      <c r="F3233" s="6" t="s">
        <v>112</v>
      </c>
      <c r="G3233" s="6" t="s">
        <v>113</v>
      </c>
      <c r="H3233" s="6" t="s">
        <v>22</v>
      </c>
      <c r="I3233" s="8">
        <v>0.49999999999999983</v>
      </c>
      <c r="J3233" s="9">
        <v>3000</v>
      </c>
      <c r="K3233" s="10">
        <f t="shared" si="24"/>
        <v>1499.9999999999995</v>
      </c>
      <c r="L3233" s="10">
        <f t="shared" si="25"/>
        <v>599.99999999999989</v>
      </c>
      <c r="M3233" s="11">
        <v>0.4</v>
      </c>
      <c r="O3233" s="16"/>
      <c r="P3233" s="14"/>
      <c r="Q3233" s="12"/>
      <c r="R3233" s="13"/>
    </row>
    <row r="3234" spans="1:18" ht="15.75" customHeight="1" x14ac:dyDescent="0.35">
      <c r="A3234" s="1"/>
      <c r="B3234" s="6" t="s">
        <v>14</v>
      </c>
      <c r="C3234" s="6">
        <v>1185732</v>
      </c>
      <c r="D3234" s="7">
        <v>44517</v>
      </c>
      <c r="E3234" s="6" t="s">
        <v>33</v>
      </c>
      <c r="F3234" s="6" t="s">
        <v>112</v>
      </c>
      <c r="G3234" s="6" t="s">
        <v>113</v>
      </c>
      <c r="H3234" s="6" t="s">
        <v>17</v>
      </c>
      <c r="I3234" s="8">
        <v>0.44999999999999996</v>
      </c>
      <c r="J3234" s="9">
        <v>4500</v>
      </c>
      <c r="K3234" s="10">
        <f t="shared" si="24"/>
        <v>2024.9999999999998</v>
      </c>
      <c r="L3234" s="10">
        <f t="shared" si="25"/>
        <v>810</v>
      </c>
      <c r="M3234" s="11">
        <v>0.4</v>
      </c>
      <c r="O3234" s="16"/>
      <c r="P3234" s="14"/>
      <c r="Q3234" s="12"/>
      <c r="R3234" s="13"/>
    </row>
    <row r="3235" spans="1:18" ht="15.75" customHeight="1" x14ac:dyDescent="0.35">
      <c r="A3235" s="1"/>
      <c r="B3235" s="6" t="s">
        <v>14</v>
      </c>
      <c r="C3235" s="6">
        <v>1185732</v>
      </c>
      <c r="D3235" s="7">
        <v>44517</v>
      </c>
      <c r="E3235" s="6" t="s">
        <v>33</v>
      </c>
      <c r="F3235" s="6" t="s">
        <v>112</v>
      </c>
      <c r="G3235" s="6" t="s">
        <v>113</v>
      </c>
      <c r="H3235" s="6" t="s">
        <v>18</v>
      </c>
      <c r="I3235" s="8">
        <v>0.35000000000000003</v>
      </c>
      <c r="J3235" s="9">
        <v>3500</v>
      </c>
      <c r="K3235" s="10">
        <f t="shared" si="24"/>
        <v>1225.0000000000002</v>
      </c>
      <c r="L3235" s="10">
        <f t="shared" si="25"/>
        <v>490.00000000000011</v>
      </c>
      <c r="M3235" s="11">
        <v>0.4</v>
      </c>
      <c r="O3235" s="16"/>
      <c r="P3235" s="14"/>
      <c r="Q3235" s="12"/>
      <c r="R3235" s="13"/>
    </row>
    <row r="3236" spans="1:18" ht="15.75" customHeight="1" x14ac:dyDescent="0.35">
      <c r="A3236" s="1"/>
      <c r="B3236" s="6" t="s">
        <v>14</v>
      </c>
      <c r="C3236" s="6">
        <v>1185732</v>
      </c>
      <c r="D3236" s="7">
        <v>44517</v>
      </c>
      <c r="E3236" s="6" t="s">
        <v>33</v>
      </c>
      <c r="F3236" s="6" t="s">
        <v>112</v>
      </c>
      <c r="G3236" s="6" t="s">
        <v>113</v>
      </c>
      <c r="H3236" s="6" t="s">
        <v>19</v>
      </c>
      <c r="I3236" s="8">
        <v>0.35000000000000003</v>
      </c>
      <c r="J3236" s="9">
        <v>2950</v>
      </c>
      <c r="K3236" s="10">
        <f t="shared" si="24"/>
        <v>1032.5</v>
      </c>
      <c r="L3236" s="10">
        <f t="shared" si="25"/>
        <v>413</v>
      </c>
      <c r="M3236" s="11">
        <v>0.4</v>
      </c>
      <c r="O3236" s="16"/>
      <c r="P3236" s="14"/>
      <c r="Q3236" s="12"/>
      <c r="R3236" s="13"/>
    </row>
    <row r="3237" spans="1:18" ht="15.75" customHeight="1" x14ac:dyDescent="0.35">
      <c r="A3237" s="1"/>
      <c r="B3237" s="6" t="s">
        <v>14</v>
      </c>
      <c r="C3237" s="6">
        <v>1185732</v>
      </c>
      <c r="D3237" s="7">
        <v>44517</v>
      </c>
      <c r="E3237" s="6" t="s">
        <v>33</v>
      </c>
      <c r="F3237" s="6" t="s">
        <v>112</v>
      </c>
      <c r="G3237" s="6" t="s">
        <v>113</v>
      </c>
      <c r="H3237" s="6" t="s">
        <v>20</v>
      </c>
      <c r="I3237" s="8">
        <v>0.4</v>
      </c>
      <c r="J3237" s="9">
        <v>3250</v>
      </c>
      <c r="K3237" s="10">
        <f t="shared" si="24"/>
        <v>1300</v>
      </c>
      <c r="L3237" s="10">
        <f t="shared" si="25"/>
        <v>520</v>
      </c>
      <c r="M3237" s="11">
        <v>0.4</v>
      </c>
      <c r="O3237" s="16"/>
      <c r="P3237" s="14"/>
      <c r="Q3237" s="12"/>
      <c r="R3237" s="13"/>
    </row>
    <row r="3238" spans="1:18" ht="15.75" customHeight="1" x14ac:dyDescent="0.35">
      <c r="A3238" s="1"/>
      <c r="B3238" s="6" t="s">
        <v>14</v>
      </c>
      <c r="C3238" s="6">
        <v>1185732</v>
      </c>
      <c r="D3238" s="7">
        <v>44517</v>
      </c>
      <c r="E3238" s="6" t="s">
        <v>33</v>
      </c>
      <c r="F3238" s="6" t="s">
        <v>112</v>
      </c>
      <c r="G3238" s="6" t="s">
        <v>113</v>
      </c>
      <c r="H3238" s="6" t="s">
        <v>21</v>
      </c>
      <c r="I3238" s="8">
        <v>0.65</v>
      </c>
      <c r="J3238" s="9">
        <v>3000</v>
      </c>
      <c r="K3238" s="10">
        <f t="shared" si="24"/>
        <v>1950</v>
      </c>
      <c r="L3238" s="10">
        <f t="shared" si="25"/>
        <v>780</v>
      </c>
      <c r="M3238" s="11">
        <v>0.4</v>
      </c>
      <c r="O3238" s="16"/>
      <c r="P3238" s="14"/>
      <c r="Q3238" s="12"/>
      <c r="R3238" s="13"/>
    </row>
    <row r="3239" spans="1:18" ht="15.75" customHeight="1" x14ac:dyDescent="0.35">
      <c r="A3239" s="1"/>
      <c r="B3239" s="6" t="s">
        <v>14</v>
      </c>
      <c r="C3239" s="6">
        <v>1185732</v>
      </c>
      <c r="D3239" s="7">
        <v>44517</v>
      </c>
      <c r="E3239" s="6" t="s">
        <v>33</v>
      </c>
      <c r="F3239" s="6" t="s">
        <v>112</v>
      </c>
      <c r="G3239" s="6" t="s">
        <v>113</v>
      </c>
      <c r="H3239" s="6" t="s">
        <v>22</v>
      </c>
      <c r="I3239" s="8">
        <v>0.7</v>
      </c>
      <c r="J3239" s="9">
        <v>4000</v>
      </c>
      <c r="K3239" s="10">
        <f t="shared" si="24"/>
        <v>2800</v>
      </c>
      <c r="L3239" s="10">
        <f t="shared" si="25"/>
        <v>1120</v>
      </c>
      <c r="M3239" s="11">
        <v>0.4</v>
      </c>
      <c r="O3239" s="16"/>
      <c r="P3239" s="14"/>
      <c r="Q3239" s="12"/>
      <c r="R3239" s="13"/>
    </row>
    <row r="3240" spans="1:18" ht="15.75" customHeight="1" x14ac:dyDescent="0.35">
      <c r="A3240" s="1"/>
      <c r="B3240" s="6" t="s">
        <v>14</v>
      </c>
      <c r="C3240" s="6">
        <v>1185732</v>
      </c>
      <c r="D3240" s="7">
        <v>44546</v>
      </c>
      <c r="E3240" s="6" t="s">
        <v>33</v>
      </c>
      <c r="F3240" s="6" t="s">
        <v>112</v>
      </c>
      <c r="G3240" s="6" t="s">
        <v>113</v>
      </c>
      <c r="H3240" s="6" t="s">
        <v>17</v>
      </c>
      <c r="I3240" s="8">
        <v>0.65</v>
      </c>
      <c r="J3240" s="9">
        <v>6500</v>
      </c>
      <c r="K3240" s="10">
        <f t="shared" si="24"/>
        <v>4225</v>
      </c>
      <c r="L3240" s="10">
        <f t="shared" si="25"/>
        <v>1690</v>
      </c>
      <c r="M3240" s="11">
        <v>0.4</v>
      </c>
      <c r="O3240" s="16"/>
      <c r="P3240" s="14"/>
      <c r="Q3240" s="12"/>
      <c r="R3240" s="13"/>
    </row>
    <row r="3241" spans="1:18" ht="15.75" customHeight="1" x14ac:dyDescent="0.35">
      <c r="A3241" s="1"/>
      <c r="B3241" s="6" t="s">
        <v>14</v>
      </c>
      <c r="C3241" s="6">
        <v>1185732</v>
      </c>
      <c r="D3241" s="7">
        <v>44546</v>
      </c>
      <c r="E3241" s="6" t="s">
        <v>33</v>
      </c>
      <c r="F3241" s="6" t="s">
        <v>112</v>
      </c>
      <c r="G3241" s="6" t="s">
        <v>113</v>
      </c>
      <c r="H3241" s="6" t="s">
        <v>18</v>
      </c>
      <c r="I3241" s="8">
        <v>0.55000000000000004</v>
      </c>
      <c r="J3241" s="9">
        <v>4500</v>
      </c>
      <c r="K3241" s="10">
        <f t="shared" si="24"/>
        <v>2475</v>
      </c>
      <c r="L3241" s="10">
        <f t="shared" si="25"/>
        <v>990</v>
      </c>
      <c r="M3241" s="11">
        <v>0.4</v>
      </c>
      <c r="O3241" s="16"/>
      <c r="P3241" s="14"/>
      <c r="Q3241" s="12"/>
      <c r="R3241" s="13"/>
    </row>
    <row r="3242" spans="1:18" ht="15.75" customHeight="1" x14ac:dyDescent="0.35">
      <c r="A3242" s="1"/>
      <c r="B3242" s="6" t="s">
        <v>14</v>
      </c>
      <c r="C3242" s="6">
        <v>1185732</v>
      </c>
      <c r="D3242" s="7">
        <v>44546</v>
      </c>
      <c r="E3242" s="6" t="s">
        <v>33</v>
      </c>
      <c r="F3242" s="6" t="s">
        <v>112</v>
      </c>
      <c r="G3242" s="6" t="s">
        <v>113</v>
      </c>
      <c r="H3242" s="6" t="s">
        <v>19</v>
      </c>
      <c r="I3242" s="8">
        <v>0.55000000000000004</v>
      </c>
      <c r="J3242" s="9">
        <v>4000</v>
      </c>
      <c r="K3242" s="10">
        <f t="shared" si="24"/>
        <v>2200</v>
      </c>
      <c r="L3242" s="10">
        <f t="shared" si="25"/>
        <v>880</v>
      </c>
      <c r="M3242" s="11">
        <v>0.4</v>
      </c>
      <c r="O3242" s="16"/>
      <c r="P3242" s="14"/>
      <c r="Q3242" s="12"/>
      <c r="R3242" s="13"/>
    </row>
    <row r="3243" spans="1:18" ht="15.75" customHeight="1" x14ac:dyDescent="0.35">
      <c r="A3243" s="1"/>
      <c r="B3243" s="6" t="s">
        <v>14</v>
      </c>
      <c r="C3243" s="6">
        <v>1185732</v>
      </c>
      <c r="D3243" s="7">
        <v>44546</v>
      </c>
      <c r="E3243" s="6" t="s">
        <v>33</v>
      </c>
      <c r="F3243" s="6" t="s">
        <v>112</v>
      </c>
      <c r="G3243" s="6" t="s">
        <v>113</v>
      </c>
      <c r="H3243" s="6" t="s">
        <v>20</v>
      </c>
      <c r="I3243" s="8">
        <v>0.55000000000000004</v>
      </c>
      <c r="J3243" s="9">
        <v>3500</v>
      </c>
      <c r="K3243" s="10">
        <f t="shared" si="24"/>
        <v>1925.0000000000002</v>
      </c>
      <c r="L3243" s="10">
        <f t="shared" si="25"/>
        <v>770.00000000000011</v>
      </c>
      <c r="M3243" s="11">
        <v>0.4</v>
      </c>
      <c r="O3243" s="16"/>
      <c r="P3243" s="14"/>
      <c r="Q3243" s="12"/>
      <c r="R3243" s="13"/>
    </row>
    <row r="3244" spans="1:18" ht="15.75" customHeight="1" x14ac:dyDescent="0.35">
      <c r="A3244" s="1"/>
      <c r="B3244" s="6" t="s">
        <v>14</v>
      </c>
      <c r="C3244" s="6">
        <v>1185732</v>
      </c>
      <c r="D3244" s="7">
        <v>44546</v>
      </c>
      <c r="E3244" s="6" t="s">
        <v>33</v>
      </c>
      <c r="F3244" s="6" t="s">
        <v>112</v>
      </c>
      <c r="G3244" s="6" t="s">
        <v>113</v>
      </c>
      <c r="H3244" s="6" t="s">
        <v>21</v>
      </c>
      <c r="I3244" s="8">
        <v>0.65</v>
      </c>
      <c r="J3244" s="9">
        <v>3500</v>
      </c>
      <c r="K3244" s="10">
        <f t="shared" si="24"/>
        <v>2275</v>
      </c>
      <c r="L3244" s="10">
        <f t="shared" si="25"/>
        <v>910</v>
      </c>
      <c r="M3244" s="11">
        <v>0.4</v>
      </c>
      <c r="O3244" s="16"/>
      <c r="P3244" s="14"/>
      <c r="Q3244" s="12"/>
      <c r="R3244" s="13"/>
    </row>
    <row r="3245" spans="1:18" ht="15.75" customHeight="1" x14ac:dyDescent="0.35">
      <c r="A3245" s="1"/>
      <c r="B3245" s="6" t="s">
        <v>14</v>
      </c>
      <c r="C3245" s="6">
        <v>1185732</v>
      </c>
      <c r="D3245" s="7">
        <v>44546</v>
      </c>
      <c r="E3245" s="6" t="s">
        <v>33</v>
      </c>
      <c r="F3245" s="6" t="s">
        <v>112</v>
      </c>
      <c r="G3245" s="6" t="s">
        <v>113</v>
      </c>
      <c r="H3245" s="6" t="s">
        <v>22</v>
      </c>
      <c r="I3245" s="8">
        <v>0.7</v>
      </c>
      <c r="J3245" s="9">
        <v>4500</v>
      </c>
      <c r="K3245" s="10">
        <f t="shared" si="24"/>
        <v>3150</v>
      </c>
      <c r="L3245" s="10">
        <f t="shared" si="25"/>
        <v>1260</v>
      </c>
      <c r="M3245" s="11">
        <v>0.4</v>
      </c>
      <c r="O3245" s="16"/>
      <c r="P3245" s="14"/>
      <c r="Q3245" s="12"/>
      <c r="R3245" s="13"/>
    </row>
    <row r="3246" spans="1:18" ht="15.75" customHeight="1" x14ac:dyDescent="0.35">
      <c r="A3246" s="1" t="s">
        <v>39</v>
      </c>
      <c r="B3246" s="6" t="s">
        <v>14</v>
      </c>
      <c r="C3246" s="6">
        <v>1185732</v>
      </c>
      <c r="D3246" s="7">
        <v>44220</v>
      </c>
      <c r="E3246" s="6" t="s">
        <v>15</v>
      </c>
      <c r="F3246" s="6" t="s">
        <v>114</v>
      </c>
      <c r="G3246" s="6" t="s">
        <v>89</v>
      </c>
      <c r="H3246" s="6" t="s">
        <v>17</v>
      </c>
      <c r="I3246" s="8">
        <v>0.35000000000000003</v>
      </c>
      <c r="J3246" s="9">
        <v>4250</v>
      </c>
      <c r="K3246" s="10">
        <f t="shared" si="24"/>
        <v>1487.5000000000002</v>
      </c>
      <c r="L3246" s="10">
        <f t="shared" si="25"/>
        <v>595.00000000000011</v>
      </c>
      <c r="M3246" s="11">
        <v>0.4</v>
      </c>
      <c r="O3246" s="16"/>
      <c r="P3246" s="14"/>
      <c r="Q3246" s="12"/>
      <c r="R3246" s="13"/>
    </row>
    <row r="3247" spans="1:18" ht="15.75" customHeight="1" x14ac:dyDescent="0.35">
      <c r="A3247" s="1"/>
      <c r="B3247" s="6" t="s">
        <v>14</v>
      </c>
      <c r="C3247" s="6">
        <v>1185732</v>
      </c>
      <c r="D3247" s="7">
        <v>44220</v>
      </c>
      <c r="E3247" s="6" t="s">
        <v>15</v>
      </c>
      <c r="F3247" s="6" t="s">
        <v>114</v>
      </c>
      <c r="G3247" s="6" t="s">
        <v>89</v>
      </c>
      <c r="H3247" s="6" t="s">
        <v>18</v>
      </c>
      <c r="I3247" s="8">
        <v>0.35000000000000003</v>
      </c>
      <c r="J3247" s="9">
        <v>2250</v>
      </c>
      <c r="K3247" s="10">
        <f t="shared" si="24"/>
        <v>787.50000000000011</v>
      </c>
      <c r="L3247" s="10">
        <f t="shared" si="25"/>
        <v>275.625</v>
      </c>
      <c r="M3247" s="11">
        <v>0.35</v>
      </c>
      <c r="O3247" s="16"/>
      <c r="P3247" s="14"/>
      <c r="Q3247" s="12"/>
      <c r="R3247" s="13"/>
    </row>
    <row r="3248" spans="1:18" ht="15.75" customHeight="1" x14ac:dyDescent="0.35">
      <c r="A3248" s="1"/>
      <c r="B3248" s="6" t="s">
        <v>14</v>
      </c>
      <c r="C3248" s="6">
        <v>1185732</v>
      </c>
      <c r="D3248" s="7">
        <v>44220</v>
      </c>
      <c r="E3248" s="6" t="s">
        <v>15</v>
      </c>
      <c r="F3248" s="6" t="s">
        <v>114</v>
      </c>
      <c r="G3248" s="6" t="s">
        <v>89</v>
      </c>
      <c r="H3248" s="6" t="s">
        <v>19</v>
      </c>
      <c r="I3248" s="8">
        <v>0.25000000000000006</v>
      </c>
      <c r="J3248" s="9">
        <v>2250</v>
      </c>
      <c r="K3248" s="10">
        <f t="shared" si="24"/>
        <v>562.50000000000011</v>
      </c>
      <c r="L3248" s="10">
        <f t="shared" si="25"/>
        <v>196.87500000000003</v>
      </c>
      <c r="M3248" s="11">
        <v>0.35</v>
      </c>
      <c r="O3248" s="16"/>
      <c r="P3248" s="14"/>
      <c r="Q3248" s="12"/>
      <c r="R3248" s="13"/>
    </row>
    <row r="3249" spans="1:18" ht="15.75" customHeight="1" x14ac:dyDescent="0.35">
      <c r="A3249" s="1"/>
      <c r="B3249" s="6" t="s">
        <v>14</v>
      </c>
      <c r="C3249" s="6">
        <v>1185732</v>
      </c>
      <c r="D3249" s="7">
        <v>44220</v>
      </c>
      <c r="E3249" s="6" t="s">
        <v>15</v>
      </c>
      <c r="F3249" s="6" t="s">
        <v>114</v>
      </c>
      <c r="G3249" s="6" t="s">
        <v>89</v>
      </c>
      <c r="H3249" s="6" t="s">
        <v>20</v>
      </c>
      <c r="I3249" s="8">
        <v>0.3</v>
      </c>
      <c r="J3249" s="9">
        <v>750</v>
      </c>
      <c r="K3249" s="10">
        <f t="shared" si="24"/>
        <v>225</v>
      </c>
      <c r="L3249" s="10">
        <f t="shared" si="25"/>
        <v>78.75</v>
      </c>
      <c r="M3249" s="11">
        <v>0.35</v>
      </c>
      <c r="O3249" s="16"/>
      <c r="P3249" s="14"/>
      <c r="Q3249" s="12"/>
      <c r="R3249" s="13"/>
    </row>
    <row r="3250" spans="1:18" ht="15.75" customHeight="1" x14ac:dyDescent="0.35">
      <c r="A3250" s="1"/>
      <c r="B3250" s="6" t="s">
        <v>14</v>
      </c>
      <c r="C3250" s="6">
        <v>1185732</v>
      </c>
      <c r="D3250" s="7">
        <v>44220</v>
      </c>
      <c r="E3250" s="6" t="s">
        <v>15</v>
      </c>
      <c r="F3250" s="6" t="s">
        <v>114</v>
      </c>
      <c r="G3250" s="6" t="s">
        <v>89</v>
      </c>
      <c r="H3250" s="6" t="s">
        <v>21</v>
      </c>
      <c r="I3250" s="8">
        <v>0.45</v>
      </c>
      <c r="J3250" s="9">
        <v>1250</v>
      </c>
      <c r="K3250" s="10">
        <f t="shared" si="24"/>
        <v>562.5</v>
      </c>
      <c r="L3250" s="10">
        <f t="shared" si="25"/>
        <v>168.75</v>
      </c>
      <c r="M3250" s="11">
        <v>0.3</v>
      </c>
      <c r="O3250" s="16"/>
      <c r="P3250" s="14"/>
      <c r="Q3250" s="12"/>
      <c r="R3250" s="13"/>
    </row>
    <row r="3251" spans="1:18" ht="15.75" customHeight="1" x14ac:dyDescent="0.35">
      <c r="A3251" s="1"/>
      <c r="B3251" s="6" t="s">
        <v>14</v>
      </c>
      <c r="C3251" s="6">
        <v>1185732</v>
      </c>
      <c r="D3251" s="7">
        <v>44220</v>
      </c>
      <c r="E3251" s="6" t="s">
        <v>15</v>
      </c>
      <c r="F3251" s="6" t="s">
        <v>114</v>
      </c>
      <c r="G3251" s="6" t="s">
        <v>89</v>
      </c>
      <c r="H3251" s="6" t="s">
        <v>22</v>
      </c>
      <c r="I3251" s="8">
        <v>0.35000000000000003</v>
      </c>
      <c r="J3251" s="9">
        <v>2250</v>
      </c>
      <c r="K3251" s="10">
        <f t="shared" si="24"/>
        <v>787.50000000000011</v>
      </c>
      <c r="L3251" s="10">
        <f t="shared" si="25"/>
        <v>236.25000000000003</v>
      </c>
      <c r="M3251" s="11">
        <v>0.3</v>
      </c>
      <c r="O3251" s="16"/>
      <c r="P3251" s="14"/>
      <c r="Q3251" s="12"/>
      <c r="R3251" s="13"/>
    </row>
    <row r="3252" spans="1:18" ht="15.75" customHeight="1" x14ac:dyDescent="0.35">
      <c r="A3252" s="1"/>
      <c r="B3252" s="6" t="s">
        <v>14</v>
      </c>
      <c r="C3252" s="6">
        <v>1185732</v>
      </c>
      <c r="D3252" s="7">
        <v>44249</v>
      </c>
      <c r="E3252" s="6" t="s">
        <v>15</v>
      </c>
      <c r="F3252" s="6" t="s">
        <v>114</v>
      </c>
      <c r="G3252" s="6" t="s">
        <v>89</v>
      </c>
      <c r="H3252" s="6" t="s">
        <v>17</v>
      </c>
      <c r="I3252" s="8">
        <v>0.35000000000000003</v>
      </c>
      <c r="J3252" s="9">
        <v>4750</v>
      </c>
      <c r="K3252" s="10">
        <f t="shared" si="24"/>
        <v>1662.5000000000002</v>
      </c>
      <c r="L3252" s="10">
        <f t="shared" si="25"/>
        <v>665.00000000000011</v>
      </c>
      <c r="M3252" s="11">
        <v>0.4</v>
      </c>
      <c r="O3252" s="16"/>
      <c r="P3252" s="14"/>
      <c r="Q3252" s="12"/>
      <c r="R3252" s="13"/>
    </row>
    <row r="3253" spans="1:18" ht="15.75" customHeight="1" x14ac:dyDescent="0.35">
      <c r="A3253" s="1"/>
      <c r="B3253" s="6" t="s">
        <v>14</v>
      </c>
      <c r="C3253" s="6">
        <v>1185732</v>
      </c>
      <c r="D3253" s="7">
        <v>44249</v>
      </c>
      <c r="E3253" s="6" t="s">
        <v>15</v>
      </c>
      <c r="F3253" s="6" t="s">
        <v>114</v>
      </c>
      <c r="G3253" s="6" t="s">
        <v>89</v>
      </c>
      <c r="H3253" s="6" t="s">
        <v>18</v>
      </c>
      <c r="I3253" s="8">
        <v>0.35000000000000003</v>
      </c>
      <c r="J3253" s="9">
        <v>1250</v>
      </c>
      <c r="K3253" s="10">
        <f t="shared" si="24"/>
        <v>437.50000000000006</v>
      </c>
      <c r="L3253" s="10">
        <f t="shared" si="25"/>
        <v>153.125</v>
      </c>
      <c r="M3253" s="11">
        <v>0.35</v>
      </c>
      <c r="O3253" s="16"/>
      <c r="P3253" s="14"/>
      <c r="Q3253" s="12"/>
      <c r="R3253" s="13"/>
    </row>
    <row r="3254" spans="1:18" ht="15.75" customHeight="1" x14ac:dyDescent="0.35">
      <c r="A3254" s="1"/>
      <c r="B3254" s="6" t="s">
        <v>14</v>
      </c>
      <c r="C3254" s="6">
        <v>1185732</v>
      </c>
      <c r="D3254" s="7">
        <v>44249</v>
      </c>
      <c r="E3254" s="6" t="s">
        <v>15</v>
      </c>
      <c r="F3254" s="6" t="s">
        <v>114</v>
      </c>
      <c r="G3254" s="6" t="s">
        <v>89</v>
      </c>
      <c r="H3254" s="6" t="s">
        <v>19</v>
      </c>
      <c r="I3254" s="8">
        <v>0.25000000000000006</v>
      </c>
      <c r="J3254" s="9">
        <v>1750</v>
      </c>
      <c r="K3254" s="10">
        <f t="shared" si="24"/>
        <v>437.50000000000011</v>
      </c>
      <c r="L3254" s="10">
        <f t="shared" si="25"/>
        <v>153.12500000000003</v>
      </c>
      <c r="M3254" s="11">
        <v>0.35</v>
      </c>
      <c r="O3254" s="16"/>
      <c r="P3254" s="14"/>
      <c r="Q3254" s="12"/>
      <c r="R3254" s="13"/>
    </row>
    <row r="3255" spans="1:18" ht="15.75" customHeight="1" x14ac:dyDescent="0.35">
      <c r="A3255" s="1"/>
      <c r="B3255" s="6" t="s">
        <v>14</v>
      </c>
      <c r="C3255" s="6">
        <v>1185732</v>
      </c>
      <c r="D3255" s="7">
        <v>44249</v>
      </c>
      <c r="E3255" s="6" t="s">
        <v>15</v>
      </c>
      <c r="F3255" s="6" t="s">
        <v>114</v>
      </c>
      <c r="G3255" s="6" t="s">
        <v>89</v>
      </c>
      <c r="H3255" s="6" t="s">
        <v>20</v>
      </c>
      <c r="I3255" s="8">
        <v>0.3</v>
      </c>
      <c r="J3255" s="9">
        <v>500</v>
      </c>
      <c r="K3255" s="10">
        <f t="shared" si="24"/>
        <v>150</v>
      </c>
      <c r="L3255" s="10">
        <f t="shared" si="25"/>
        <v>52.5</v>
      </c>
      <c r="M3255" s="11">
        <v>0.35</v>
      </c>
      <c r="O3255" s="16"/>
      <c r="P3255" s="14"/>
      <c r="Q3255" s="12"/>
      <c r="R3255" s="13"/>
    </row>
    <row r="3256" spans="1:18" ht="15.75" customHeight="1" x14ac:dyDescent="0.35">
      <c r="A3256" s="1"/>
      <c r="B3256" s="6" t="s">
        <v>14</v>
      </c>
      <c r="C3256" s="6">
        <v>1185732</v>
      </c>
      <c r="D3256" s="7">
        <v>44249</v>
      </c>
      <c r="E3256" s="6" t="s">
        <v>15</v>
      </c>
      <c r="F3256" s="6" t="s">
        <v>114</v>
      </c>
      <c r="G3256" s="6" t="s">
        <v>89</v>
      </c>
      <c r="H3256" s="6" t="s">
        <v>21</v>
      </c>
      <c r="I3256" s="8">
        <v>0.45</v>
      </c>
      <c r="J3256" s="9">
        <v>1250</v>
      </c>
      <c r="K3256" s="10">
        <f t="shared" si="24"/>
        <v>562.5</v>
      </c>
      <c r="L3256" s="10">
        <f t="shared" si="25"/>
        <v>168.75</v>
      </c>
      <c r="M3256" s="11">
        <v>0.3</v>
      </c>
      <c r="O3256" s="16"/>
      <c r="P3256" s="14"/>
      <c r="Q3256" s="12"/>
      <c r="R3256" s="13"/>
    </row>
    <row r="3257" spans="1:18" ht="15.75" customHeight="1" x14ac:dyDescent="0.35">
      <c r="A3257" s="1"/>
      <c r="B3257" s="6" t="s">
        <v>14</v>
      </c>
      <c r="C3257" s="6">
        <v>1185732</v>
      </c>
      <c r="D3257" s="7">
        <v>44249</v>
      </c>
      <c r="E3257" s="6" t="s">
        <v>15</v>
      </c>
      <c r="F3257" s="6" t="s">
        <v>114</v>
      </c>
      <c r="G3257" s="6" t="s">
        <v>89</v>
      </c>
      <c r="H3257" s="6" t="s">
        <v>22</v>
      </c>
      <c r="I3257" s="8">
        <v>0.35000000000000003</v>
      </c>
      <c r="J3257" s="9">
        <v>2250</v>
      </c>
      <c r="K3257" s="10">
        <f t="shared" si="24"/>
        <v>787.50000000000011</v>
      </c>
      <c r="L3257" s="10">
        <f t="shared" si="25"/>
        <v>236.25000000000003</v>
      </c>
      <c r="M3257" s="11">
        <v>0.3</v>
      </c>
      <c r="O3257" s="16"/>
      <c r="P3257" s="14"/>
      <c r="Q3257" s="12"/>
      <c r="R3257" s="13"/>
    </row>
    <row r="3258" spans="1:18" ht="15.75" customHeight="1" x14ac:dyDescent="0.35">
      <c r="A3258" s="1"/>
      <c r="B3258" s="6" t="s">
        <v>14</v>
      </c>
      <c r="C3258" s="6">
        <v>1185732</v>
      </c>
      <c r="D3258" s="7">
        <v>44275</v>
      </c>
      <c r="E3258" s="6" t="s">
        <v>15</v>
      </c>
      <c r="F3258" s="6" t="s">
        <v>114</v>
      </c>
      <c r="G3258" s="6" t="s">
        <v>89</v>
      </c>
      <c r="H3258" s="6" t="s">
        <v>17</v>
      </c>
      <c r="I3258" s="8">
        <v>0.35000000000000003</v>
      </c>
      <c r="J3258" s="9">
        <v>4450</v>
      </c>
      <c r="K3258" s="10">
        <f t="shared" si="24"/>
        <v>1557.5000000000002</v>
      </c>
      <c r="L3258" s="10">
        <f t="shared" si="25"/>
        <v>623.00000000000011</v>
      </c>
      <c r="M3258" s="11">
        <v>0.4</v>
      </c>
      <c r="O3258" s="16"/>
      <c r="P3258" s="14"/>
      <c r="Q3258" s="12"/>
      <c r="R3258" s="13"/>
    </row>
    <row r="3259" spans="1:18" ht="15.75" customHeight="1" x14ac:dyDescent="0.35">
      <c r="A3259" s="1"/>
      <c r="B3259" s="6" t="s">
        <v>14</v>
      </c>
      <c r="C3259" s="6">
        <v>1185732</v>
      </c>
      <c r="D3259" s="7">
        <v>44275</v>
      </c>
      <c r="E3259" s="6" t="s">
        <v>15</v>
      </c>
      <c r="F3259" s="6" t="s">
        <v>114</v>
      </c>
      <c r="G3259" s="6" t="s">
        <v>89</v>
      </c>
      <c r="H3259" s="6" t="s">
        <v>18</v>
      </c>
      <c r="I3259" s="8">
        <v>0.35000000000000003</v>
      </c>
      <c r="J3259" s="9">
        <v>1500</v>
      </c>
      <c r="K3259" s="10">
        <f t="shared" si="24"/>
        <v>525</v>
      </c>
      <c r="L3259" s="10">
        <f t="shared" si="25"/>
        <v>183.75</v>
      </c>
      <c r="M3259" s="11">
        <v>0.35</v>
      </c>
      <c r="O3259" s="16"/>
      <c r="P3259" s="14"/>
      <c r="Q3259" s="12"/>
      <c r="R3259" s="13"/>
    </row>
    <row r="3260" spans="1:18" ht="15.75" customHeight="1" x14ac:dyDescent="0.35">
      <c r="A3260" s="1"/>
      <c r="B3260" s="6" t="s">
        <v>14</v>
      </c>
      <c r="C3260" s="6">
        <v>1185732</v>
      </c>
      <c r="D3260" s="7">
        <v>44275</v>
      </c>
      <c r="E3260" s="6" t="s">
        <v>15</v>
      </c>
      <c r="F3260" s="6" t="s">
        <v>114</v>
      </c>
      <c r="G3260" s="6" t="s">
        <v>89</v>
      </c>
      <c r="H3260" s="6" t="s">
        <v>19</v>
      </c>
      <c r="I3260" s="8">
        <v>0.25000000000000006</v>
      </c>
      <c r="J3260" s="9">
        <v>1750</v>
      </c>
      <c r="K3260" s="10">
        <f t="shared" si="24"/>
        <v>437.50000000000011</v>
      </c>
      <c r="L3260" s="10">
        <f t="shared" si="25"/>
        <v>153.12500000000003</v>
      </c>
      <c r="M3260" s="11">
        <v>0.35</v>
      </c>
      <c r="O3260" s="16"/>
      <c r="P3260" s="14"/>
      <c r="Q3260" s="12"/>
      <c r="R3260" s="13"/>
    </row>
    <row r="3261" spans="1:18" ht="15.75" customHeight="1" x14ac:dyDescent="0.35">
      <c r="A3261" s="1"/>
      <c r="B3261" s="6" t="s">
        <v>14</v>
      </c>
      <c r="C3261" s="6">
        <v>1185732</v>
      </c>
      <c r="D3261" s="7">
        <v>44275</v>
      </c>
      <c r="E3261" s="6" t="s">
        <v>15</v>
      </c>
      <c r="F3261" s="6" t="s">
        <v>114</v>
      </c>
      <c r="G3261" s="6" t="s">
        <v>89</v>
      </c>
      <c r="H3261" s="6" t="s">
        <v>20</v>
      </c>
      <c r="I3261" s="8">
        <v>0.3</v>
      </c>
      <c r="J3261" s="9">
        <v>250</v>
      </c>
      <c r="K3261" s="10">
        <f t="shared" si="24"/>
        <v>75</v>
      </c>
      <c r="L3261" s="10">
        <f t="shared" si="25"/>
        <v>26.25</v>
      </c>
      <c r="M3261" s="11">
        <v>0.35</v>
      </c>
      <c r="O3261" s="16"/>
      <c r="P3261" s="14"/>
      <c r="Q3261" s="12"/>
      <c r="R3261" s="13"/>
    </row>
    <row r="3262" spans="1:18" ht="15.75" customHeight="1" x14ac:dyDescent="0.35">
      <c r="A3262" s="1"/>
      <c r="B3262" s="6" t="s">
        <v>14</v>
      </c>
      <c r="C3262" s="6">
        <v>1185732</v>
      </c>
      <c r="D3262" s="7">
        <v>44275</v>
      </c>
      <c r="E3262" s="6" t="s">
        <v>15</v>
      </c>
      <c r="F3262" s="6" t="s">
        <v>114</v>
      </c>
      <c r="G3262" s="6" t="s">
        <v>89</v>
      </c>
      <c r="H3262" s="6" t="s">
        <v>21</v>
      </c>
      <c r="I3262" s="8">
        <v>0.45</v>
      </c>
      <c r="J3262" s="9">
        <v>750</v>
      </c>
      <c r="K3262" s="10">
        <f t="shared" si="24"/>
        <v>337.5</v>
      </c>
      <c r="L3262" s="10">
        <f t="shared" si="25"/>
        <v>101.25</v>
      </c>
      <c r="M3262" s="11">
        <v>0.3</v>
      </c>
      <c r="O3262" s="16"/>
      <c r="P3262" s="14"/>
      <c r="Q3262" s="12"/>
      <c r="R3262" s="13"/>
    </row>
    <row r="3263" spans="1:18" ht="15.75" customHeight="1" x14ac:dyDescent="0.35">
      <c r="A3263" s="1"/>
      <c r="B3263" s="6" t="s">
        <v>14</v>
      </c>
      <c r="C3263" s="6">
        <v>1185732</v>
      </c>
      <c r="D3263" s="7">
        <v>44275</v>
      </c>
      <c r="E3263" s="6" t="s">
        <v>15</v>
      </c>
      <c r="F3263" s="6" t="s">
        <v>114</v>
      </c>
      <c r="G3263" s="6" t="s">
        <v>89</v>
      </c>
      <c r="H3263" s="6" t="s">
        <v>22</v>
      </c>
      <c r="I3263" s="8">
        <v>0.35000000000000003</v>
      </c>
      <c r="J3263" s="9">
        <v>1750</v>
      </c>
      <c r="K3263" s="10">
        <f t="shared" si="24"/>
        <v>612.50000000000011</v>
      </c>
      <c r="L3263" s="10">
        <f t="shared" si="25"/>
        <v>183.75000000000003</v>
      </c>
      <c r="M3263" s="11">
        <v>0.3</v>
      </c>
      <c r="O3263" s="16"/>
      <c r="P3263" s="14"/>
      <c r="Q3263" s="12"/>
      <c r="R3263" s="13"/>
    </row>
    <row r="3264" spans="1:18" ht="15.75" customHeight="1" x14ac:dyDescent="0.35">
      <c r="A3264" s="1"/>
      <c r="B3264" s="6" t="s">
        <v>14</v>
      </c>
      <c r="C3264" s="6">
        <v>1185732</v>
      </c>
      <c r="D3264" s="7">
        <v>44307</v>
      </c>
      <c r="E3264" s="6" t="s">
        <v>15</v>
      </c>
      <c r="F3264" s="6" t="s">
        <v>114</v>
      </c>
      <c r="G3264" s="6" t="s">
        <v>89</v>
      </c>
      <c r="H3264" s="6" t="s">
        <v>17</v>
      </c>
      <c r="I3264" s="8">
        <v>0.35000000000000003</v>
      </c>
      <c r="J3264" s="9">
        <v>4250</v>
      </c>
      <c r="K3264" s="10">
        <f t="shared" si="24"/>
        <v>1487.5000000000002</v>
      </c>
      <c r="L3264" s="10">
        <f t="shared" si="25"/>
        <v>595.00000000000011</v>
      </c>
      <c r="M3264" s="11">
        <v>0.4</v>
      </c>
      <c r="O3264" s="16"/>
      <c r="P3264" s="14"/>
      <c r="Q3264" s="12"/>
      <c r="R3264" s="13"/>
    </row>
    <row r="3265" spans="1:18" ht="15.75" customHeight="1" x14ac:dyDescent="0.35">
      <c r="A3265" s="1"/>
      <c r="B3265" s="6" t="s">
        <v>14</v>
      </c>
      <c r="C3265" s="6">
        <v>1185732</v>
      </c>
      <c r="D3265" s="7">
        <v>44307</v>
      </c>
      <c r="E3265" s="6" t="s">
        <v>15</v>
      </c>
      <c r="F3265" s="6" t="s">
        <v>114</v>
      </c>
      <c r="G3265" s="6" t="s">
        <v>89</v>
      </c>
      <c r="H3265" s="6" t="s">
        <v>18</v>
      </c>
      <c r="I3265" s="8">
        <v>0.35000000000000003</v>
      </c>
      <c r="J3265" s="9">
        <v>1250</v>
      </c>
      <c r="K3265" s="10">
        <f t="shared" si="24"/>
        <v>437.50000000000006</v>
      </c>
      <c r="L3265" s="10">
        <f t="shared" si="25"/>
        <v>153.125</v>
      </c>
      <c r="M3265" s="11">
        <v>0.35</v>
      </c>
      <c r="O3265" s="16"/>
      <c r="P3265" s="14"/>
      <c r="Q3265" s="12"/>
      <c r="R3265" s="13"/>
    </row>
    <row r="3266" spans="1:18" ht="15.75" customHeight="1" x14ac:dyDescent="0.35">
      <c r="A3266" s="1"/>
      <c r="B3266" s="6" t="s">
        <v>14</v>
      </c>
      <c r="C3266" s="6">
        <v>1185732</v>
      </c>
      <c r="D3266" s="7">
        <v>44307</v>
      </c>
      <c r="E3266" s="6" t="s">
        <v>15</v>
      </c>
      <c r="F3266" s="6" t="s">
        <v>114</v>
      </c>
      <c r="G3266" s="6" t="s">
        <v>89</v>
      </c>
      <c r="H3266" s="6" t="s">
        <v>19</v>
      </c>
      <c r="I3266" s="8">
        <v>0.25000000000000006</v>
      </c>
      <c r="J3266" s="9">
        <v>1250</v>
      </c>
      <c r="K3266" s="10">
        <f t="shared" si="24"/>
        <v>312.50000000000006</v>
      </c>
      <c r="L3266" s="10">
        <f t="shared" si="25"/>
        <v>109.37500000000001</v>
      </c>
      <c r="M3266" s="11">
        <v>0.35</v>
      </c>
      <c r="O3266" s="16"/>
      <c r="P3266" s="14"/>
      <c r="Q3266" s="12"/>
      <c r="R3266" s="13"/>
    </row>
    <row r="3267" spans="1:18" ht="15.75" customHeight="1" x14ac:dyDescent="0.35">
      <c r="A3267" s="1"/>
      <c r="B3267" s="6" t="s">
        <v>14</v>
      </c>
      <c r="C3267" s="6">
        <v>1185732</v>
      </c>
      <c r="D3267" s="7">
        <v>44307</v>
      </c>
      <c r="E3267" s="6" t="s">
        <v>15</v>
      </c>
      <c r="F3267" s="6" t="s">
        <v>114</v>
      </c>
      <c r="G3267" s="6" t="s">
        <v>89</v>
      </c>
      <c r="H3267" s="6" t="s">
        <v>20</v>
      </c>
      <c r="I3267" s="8">
        <v>0.3</v>
      </c>
      <c r="J3267" s="9">
        <v>500</v>
      </c>
      <c r="K3267" s="10">
        <f t="shared" si="24"/>
        <v>150</v>
      </c>
      <c r="L3267" s="10">
        <f t="shared" si="25"/>
        <v>52.5</v>
      </c>
      <c r="M3267" s="11">
        <v>0.35</v>
      </c>
      <c r="O3267" s="16"/>
      <c r="P3267" s="14"/>
      <c r="Q3267" s="12"/>
      <c r="R3267" s="13"/>
    </row>
    <row r="3268" spans="1:18" ht="15.75" customHeight="1" x14ac:dyDescent="0.35">
      <c r="A3268" s="1"/>
      <c r="B3268" s="6" t="s">
        <v>14</v>
      </c>
      <c r="C3268" s="6">
        <v>1185732</v>
      </c>
      <c r="D3268" s="7">
        <v>44307</v>
      </c>
      <c r="E3268" s="6" t="s">
        <v>15</v>
      </c>
      <c r="F3268" s="6" t="s">
        <v>114</v>
      </c>
      <c r="G3268" s="6" t="s">
        <v>89</v>
      </c>
      <c r="H3268" s="6" t="s">
        <v>21</v>
      </c>
      <c r="I3268" s="8">
        <v>0.45</v>
      </c>
      <c r="J3268" s="9">
        <v>500</v>
      </c>
      <c r="K3268" s="10">
        <f t="shared" si="24"/>
        <v>225</v>
      </c>
      <c r="L3268" s="10">
        <f t="shared" si="25"/>
        <v>67.5</v>
      </c>
      <c r="M3268" s="11">
        <v>0.3</v>
      </c>
      <c r="O3268" s="16"/>
      <c r="P3268" s="14"/>
      <c r="Q3268" s="12"/>
      <c r="R3268" s="13"/>
    </row>
    <row r="3269" spans="1:18" ht="15.75" customHeight="1" x14ac:dyDescent="0.35">
      <c r="A3269" s="1"/>
      <c r="B3269" s="6" t="s">
        <v>14</v>
      </c>
      <c r="C3269" s="6">
        <v>1185732</v>
      </c>
      <c r="D3269" s="7">
        <v>44307</v>
      </c>
      <c r="E3269" s="6" t="s">
        <v>15</v>
      </c>
      <c r="F3269" s="6" t="s">
        <v>114</v>
      </c>
      <c r="G3269" s="6" t="s">
        <v>89</v>
      </c>
      <c r="H3269" s="6" t="s">
        <v>22</v>
      </c>
      <c r="I3269" s="8">
        <v>0.35000000000000003</v>
      </c>
      <c r="J3269" s="9">
        <v>2000</v>
      </c>
      <c r="K3269" s="10">
        <f t="shared" si="24"/>
        <v>700.00000000000011</v>
      </c>
      <c r="L3269" s="10">
        <f t="shared" si="25"/>
        <v>210.00000000000003</v>
      </c>
      <c r="M3269" s="11">
        <v>0.3</v>
      </c>
      <c r="O3269" s="16"/>
      <c r="P3269" s="14"/>
      <c r="Q3269" s="12"/>
      <c r="R3269" s="13"/>
    </row>
    <row r="3270" spans="1:18" ht="15.75" customHeight="1" x14ac:dyDescent="0.35">
      <c r="A3270" s="1"/>
      <c r="B3270" s="6" t="s">
        <v>14</v>
      </c>
      <c r="C3270" s="6">
        <v>1185732</v>
      </c>
      <c r="D3270" s="7">
        <v>44336</v>
      </c>
      <c r="E3270" s="6" t="s">
        <v>15</v>
      </c>
      <c r="F3270" s="6" t="s">
        <v>114</v>
      </c>
      <c r="G3270" s="6" t="s">
        <v>89</v>
      </c>
      <c r="H3270" s="6" t="s">
        <v>17</v>
      </c>
      <c r="I3270" s="8">
        <v>0.49999999999999994</v>
      </c>
      <c r="J3270" s="9">
        <v>4700</v>
      </c>
      <c r="K3270" s="10">
        <f t="shared" si="24"/>
        <v>2349.9999999999995</v>
      </c>
      <c r="L3270" s="10">
        <f t="shared" si="25"/>
        <v>939.99999999999989</v>
      </c>
      <c r="M3270" s="11">
        <v>0.4</v>
      </c>
      <c r="O3270" s="16"/>
      <c r="P3270" s="14"/>
      <c r="Q3270" s="12"/>
      <c r="R3270" s="13"/>
    </row>
    <row r="3271" spans="1:18" ht="15.75" customHeight="1" x14ac:dyDescent="0.35">
      <c r="A3271" s="1"/>
      <c r="B3271" s="6" t="s">
        <v>14</v>
      </c>
      <c r="C3271" s="6">
        <v>1185732</v>
      </c>
      <c r="D3271" s="7">
        <v>44336</v>
      </c>
      <c r="E3271" s="6" t="s">
        <v>15</v>
      </c>
      <c r="F3271" s="6" t="s">
        <v>114</v>
      </c>
      <c r="G3271" s="6" t="s">
        <v>89</v>
      </c>
      <c r="H3271" s="6" t="s">
        <v>18</v>
      </c>
      <c r="I3271" s="8">
        <v>0.45</v>
      </c>
      <c r="J3271" s="9">
        <v>1750</v>
      </c>
      <c r="K3271" s="10">
        <f t="shared" si="24"/>
        <v>787.5</v>
      </c>
      <c r="L3271" s="10">
        <f t="shared" si="25"/>
        <v>275.625</v>
      </c>
      <c r="M3271" s="11">
        <v>0.35</v>
      </c>
      <c r="O3271" s="16"/>
      <c r="P3271" s="14"/>
      <c r="Q3271" s="12"/>
      <c r="R3271" s="13"/>
    </row>
    <row r="3272" spans="1:18" ht="15.75" customHeight="1" x14ac:dyDescent="0.35">
      <c r="A3272" s="1"/>
      <c r="B3272" s="6" t="s">
        <v>14</v>
      </c>
      <c r="C3272" s="6">
        <v>1185732</v>
      </c>
      <c r="D3272" s="7">
        <v>44336</v>
      </c>
      <c r="E3272" s="6" t="s">
        <v>15</v>
      </c>
      <c r="F3272" s="6" t="s">
        <v>114</v>
      </c>
      <c r="G3272" s="6" t="s">
        <v>89</v>
      </c>
      <c r="H3272" s="6" t="s">
        <v>19</v>
      </c>
      <c r="I3272" s="8">
        <v>0.4</v>
      </c>
      <c r="J3272" s="9">
        <v>1500</v>
      </c>
      <c r="K3272" s="10">
        <f t="shared" si="24"/>
        <v>600</v>
      </c>
      <c r="L3272" s="10">
        <f t="shared" si="25"/>
        <v>210</v>
      </c>
      <c r="M3272" s="11">
        <v>0.35</v>
      </c>
      <c r="O3272" s="16"/>
      <c r="P3272" s="14"/>
      <c r="Q3272" s="12"/>
      <c r="R3272" s="13"/>
    </row>
    <row r="3273" spans="1:18" ht="15.75" customHeight="1" x14ac:dyDescent="0.35">
      <c r="A3273" s="1"/>
      <c r="B3273" s="6" t="s">
        <v>14</v>
      </c>
      <c r="C3273" s="6">
        <v>1185732</v>
      </c>
      <c r="D3273" s="7">
        <v>44336</v>
      </c>
      <c r="E3273" s="6" t="s">
        <v>15</v>
      </c>
      <c r="F3273" s="6" t="s">
        <v>114</v>
      </c>
      <c r="G3273" s="6" t="s">
        <v>89</v>
      </c>
      <c r="H3273" s="6" t="s">
        <v>20</v>
      </c>
      <c r="I3273" s="8">
        <v>0.4</v>
      </c>
      <c r="J3273" s="9">
        <v>1000</v>
      </c>
      <c r="K3273" s="10">
        <f t="shared" si="24"/>
        <v>400</v>
      </c>
      <c r="L3273" s="10">
        <f t="shared" si="25"/>
        <v>140</v>
      </c>
      <c r="M3273" s="11">
        <v>0.35</v>
      </c>
      <c r="O3273" s="16"/>
      <c r="P3273" s="14"/>
      <c r="Q3273" s="12"/>
      <c r="R3273" s="13"/>
    </row>
    <row r="3274" spans="1:18" ht="15.75" customHeight="1" x14ac:dyDescent="0.35">
      <c r="A3274" s="1"/>
      <c r="B3274" s="6" t="s">
        <v>14</v>
      </c>
      <c r="C3274" s="6">
        <v>1185732</v>
      </c>
      <c r="D3274" s="7">
        <v>44336</v>
      </c>
      <c r="E3274" s="6" t="s">
        <v>15</v>
      </c>
      <c r="F3274" s="6" t="s">
        <v>114</v>
      </c>
      <c r="G3274" s="6" t="s">
        <v>89</v>
      </c>
      <c r="H3274" s="6" t="s">
        <v>21</v>
      </c>
      <c r="I3274" s="8">
        <v>0.49999999999999994</v>
      </c>
      <c r="J3274" s="9">
        <v>1250</v>
      </c>
      <c r="K3274" s="10">
        <f t="shared" si="24"/>
        <v>624.99999999999989</v>
      </c>
      <c r="L3274" s="10">
        <f t="shared" si="25"/>
        <v>187.49999999999997</v>
      </c>
      <c r="M3274" s="11">
        <v>0.3</v>
      </c>
      <c r="O3274" s="16"/>
      <c r="P3274" s="14"/>
      <c r="Q3274" s="12"/>
      <c r="R3274" s="13"/>
    </row>
    <row r="3275" spans="1:18" ht="15.75" customHeight="1" x14ac:dyDescent="0.35">
      <c r="A3275" s="1"/>
      <c r="B3275" s="6" t="s">
        <v>14</v>
      </c>
      <c r="C3275" s="6">
        <v>1185732</v>
      </c>
      <c r="D3275" s="7">
        <v>44336</v>
      </c>
      <c r="E3275" s="6" t="s">
        <v>15</v>
      </c>
      <c r="F3275" s="6" t="s">
        <v>114</v>
      </c>
      <c r="G3275" s="6" t="s">
        <v>89</v>
      </c>
      <c r="H3275" s="6" t="s">
        <v>22</v>
      </c>
      <c r="I3275" s="8">
        <v>0.54999999999999993</v>
      </c>
      <c r="J3275" s="9">
        <v>2500</v>
      </c>
      <c r="K3275" s="10">
        <f t="shared" si="24"/>
        <v>1374.9999999999998</v>
      </c>
      <c r="L3275" s="10">
        <f t="shared" si="25"/>
        <v>412.49999999999994</v>
      </c>
      <c r="M3275" s="11">
        <v>0.3</v>
      </c>
      <c r="O3275" s="16"/>
      <c r="P3275" s="14"/>
      <c r="Q3275" s="12"/>
      <c r="R3275" s="13"/>
    </row>
    <row r="3276" spans="1:18" ht="15.75" customHeight="1" x14ac:dyDescent="0.35">
      <c r="A3276" s="1"/>
      <c r="B3276" s="6" t="s">
        <v>14</v>
      </c>
      <c r="C3276" s="6">
        <v>1185732</v>
      </c>
      <c r="D3276" s="7">
        <v>44369</v>
      </c>
      <c r="E3276" s="6" t="s">
        <v>15</v>
      </c>
      <c r="F3276" s="6" t="s">
        <v>114</v>
      </c>
      <c r="G3276" s="6" t="s">
        <v>89</v>
      </c>
      <c r="H3276" s="6" t="s">
        <v>17</v>
      </c>
      <c r="I3276" s="8">
        <v>0.49999999999999994</v>
      </c>
      <c r="J3276" s="9">
        <v>5000</v>
      </c>
      <c r="K3276" s="10">
        <f t="shared" si="24"/>
        <v>2499.9999999999995</v>
      </c>
      <c r="L3276" s="10">
        <f t="shared" si="25"/>
        <v>999.99999999999989</v>
      </c>
      <c r="M3276" s="11">
        <v>0.4</v>
      </c>
      <c r="O3276" s="16"/>
      <c r="P3276" s="14"/>
      <c r="Q3276" s="12"/>
      <c r="R3276" s="13"/>
    </row>
    <row r="3277" spans="1:18" ht="15.75" customHeight="1" x14ac:dyDescent="0.35">
      <c r="A3277" s="1"/>
      <c r="B3277" s="6" t="s">
        <v>14</v>
      </c>
      <c r="C3277" s="6">
        <v>1185732</v>
      </c>
      <c r="D3277" s="7">
        <v>44369</v>
      </c>
      <c r="E3277" s="6" t="s">
        <v>15</v>
      </c>
      <c r="F3277" s="6" t="s">
        <v>114</v>
      </c>
      <c r="G3277" s="6" t="s">
        <v>89</v>
      </c>
      <c r="H3277" s="6" t="s">
        <v>18</v>
      </c>
      <c r="I3277" s="8">
        <v>0.45</v>
      </c>
      <c r="J3277" s="9">
        <v>2500</v>
      </c>
      <c r="K3277" s="10">
        <f t="shared" si="24"/>
        <v>1125</v>
      </c>
      <c r="L3277" s="10">
        <f t="shared" si="25"/>
        <v>393.75</v>
      </c>
      <c r="M3277" s="11">
        <v>0.35</v>
      </c>
      <c r="O3277" s="16"/>
      <c r="P3277" s="14"/>
      <c r="Q3277" s="12"/>
      <c r="R3277" s="13"/>
    </row>
    <row r="3278" spans="1:18" ht="15.75" customHeight="1" x14ac:dyDescent="0.35">
      <c r="A3278" s="1"/>
      <c r="B3278" s="6" t="s">
        <v>14</v>
      </c>
      <c r="C3278" s="6">
        <v>1185732</v>
      </c>
      <c r="D3278" s="7">
        <v>44369</v>
      </c>
      <c r="E3278" s="6" t="s">
        <v>15</v>
      </c>
      <c r="F3278" s="6" t="s">
        <v>114</v>
      </c>
      <c r="G3278" s="6" t="s">
        <v>89</v>
      </c>
      <c r="H3278" s="6" t="s">
        <v>19</v>
      </c>
      <c r="I3278" s="8">
        <v>0.4</v>
      </c>
      <c r="J3278" s="9">
        <v>1750</v>
      </c>
      <c r="K3278" s="10">
        <f t="shared" si="24"/>
        <v>700</v>
      </c>
      <c r="L3278" s="10">
        <f t="shared" si="25"/>
        <v>244.99999999999997</v>
      </c>
      <c r="M3278" s="11">
        <v>0.35</v>
      </c>
      <c r="O3278" s="16"/>
      <c r="P3278" s="14"/>
      <c r="Q3278" s="12"/>
      <c r="R3278" s="13"/>
    </row>
    <row r="3279" spans="1:18" ht="15.75" customHeight="1" x14ac:dyDescent="0.35">
      <c r="A3279" s="1"/>
      <c r="B3279" s="6" t="s">
        <v>14</v>
      </c>
      <c r="C3279" s="6">
        <v>1185732</v>
      </c>
      <c r="D3279" s="7">
        <v>44369</v>
      </c>
      <c r="E3279" s="6" t="s">
        <v>15</v>
      </c>
      <c r="F3279" s="6" t="s">
        <v>114</v>
      </c>
      <c r="G3279" s="6" t="s">
        <v>89</v>
      </c>
      <c r="H3279" s="6" t="s">
        <v>20</v>
      </c>
      <c r="I3279" s="8">
        <v>0.4</v>
      </c>
      <c r="J3279" s="9">
        <v>1500</v>
      </c>
      <c r="K3279" s="10">
        <f t="shared" si="24"/>
        <v>600</v>
      </c>
      <c r="L3279" s="10">
        <f t="shared" si="25"/>
        <v>210</v>
      </c>
      <c r="M3279" s="11">
        <v>0.35</v>
      </c>
      <c r="O3279" s="16"/>
      <c r="P3279" s="14"/>
      <c r="Q3279" s="12"/>
      <c r="R3279" s="13"/>
    </row>
    <row r="3280" spans="1:18" ht="15.75" customHeight="1" x14ac:dyDescent="0.35">
      <c r="A3280" s="1"/>
      <c r="B3280" s="6" t="s">
        <v>14</v>
      </c>
      <c r="C3280" s="6">
        <v>1185732</v>
      </c>
      <c r="D3280" s="7">
        <v>44369</v>
      </c>
      <c r="E3280" s="6" t="s">
        <v>15</v>
      </c>
      <c r="F3280" s="6" t="s">
        <v>114</v>
      </c>
      <c r="G3280" s="6" t="s">
        <v>89</v>
      </c>
      <c r="H3280" s="6" t="s">
        <v>21</v>
      </c>
      <c r="I3280" s="8">
        <v>0.49999999999999994</v>
      </c>
      <c r="J3280" s="9">
        <v>1500</v>
      </c>
      <c r="K3280" s="10">
        <f t="shared" si="24"/>
        <v>749.99999999999989</v>
      </c>
      <c r="L3280" s="10">
        <f t="shared" si="25"/>
        <v>224.99999999999997</v>
      </c>
      <c r="M3280" s="11">
        <v>0.3</v>
      </c>
      <c r="O3280" s="16"/>
      <c r="P3280" s="14"/>
      <c r="Q3280" s="12"/>
      <c r="R3280" s="13"/>
    </row>
    <row r="3281" spans="1:18" ht="15.75" customHeight="1" x14ac:dyDescent="0.35">
      <c r="A3281" s="1"/>
      <c r="B3281" s="6" t="s">
        <v>14</v>
      </c>
      <c r="C3281" s="6">
        <v>1185732</v>
      </c>
      <c r="D3281" s="7">
        <v>44369</v>
      </c>
      <c r="E3281" s="6" t="s">
        <v>15</v>
      </c>
      <c r="F3281" s="6" t="s">
        <v>114</v>
      </c>
      <c r="G3281" s="6" t="s">
        <v>89</v>
      </c>
      <c r="H3281" s="6" t="s">
        <v>22</v>
      </c>
      <c r="I3281" s="8">
        <v>0.54999999999999993</v>
      </c>
      <c r="J3281" s="9">
        <v>3000</v>
      </c>
      <c r="K3281" s="10">
        <f t="shared" si="24"/>
        <v>1649.9999999999998</v>
      </c>
      <c r="L3281" s="10">
        <f t="shared" si="25"/>
        <v>494.99999999999989</v>
      </c>
      <c r="M3281" s="11">
        <v>0.3</v>
      </c>
      <c r="O3281" s="16"/>
      <c r="P3281" s="14"/>
      <c r="Q3281" s="12"/>
      <c r="R3281" s="13"/>
    </row>
    <row r="3282" spans="1:18" ht="15.75" customHeight="1" x14ac:dyDescent="0.35">
      <c r="A3282" s="1"/>
      <c r="B3282" s="6" t="s">
        <v>14</v>
      </c>
      <c r="C3282" s="6">
        <v>1185732</v>
      </c>
      <c r="D3282" s="7">
        <v>44397</v>
      </c>
      <c r="E3282" s="6" t="s">
        <v>15</v>
      </c>
      <c r="F3282" s="6" t="s">
        <v>114</v>
      </c>
      <c r="G3282" s="6" t="s">
        <v>89</v>
      </c>
      <c r="H3282" s="6" t="s">
        <v>17</v>
      </c>
      <c r="I3282" s="8">
        <v>0.49999999999999994</v>
      </c>
      <c r="J3282" s="9">
        <v>5250</v>
      </c>
      <c r="K3282" s="10">
        <f t="shared" si="24"/>
        <v>2624.9999999999995</v>
      </c>
      <c r="L3282" s="10">
        <f t="shared" si="25"/>
        <v>1049.9999999999998</v>
      </c>
      <c r="M3282" s="11">
        <v>0.4</v>
      </c>
      <c r="O3282" s="16"/>
      <c r="P3282" s="14"/>
      <c r="Q3282" s="12"/>
      <c r="R3282" s="13"/>
    </row>
    <row r="3283" spans="1:18" ht="15.75" customHeight="1" x14ac:dyDescent="0.35">
      <c r="A3283" s="1"/>
      <c r="B3283" s="6" t="s">
        <v>14</v>
      </c>
      <c r="C3283" s="6">
        <v>1185732</v>
      </c>
      <c r="D3283" s="7">
        <v>44397</v>
      </c>
      <c r="E3283" s="6" t="s">
        <v>15</v>
      </c>
      <c r="F3283" s="6" t="s">
        <v>114</v>
      </c>
      <c r="G3283" s="6" t="s">
        <v>89</v>
      </c>
      <c r="H3283" s="6" t="s">
        <v>18</v>
      </c>
      <c r="I3283" s="8">
        <v>0.45</v>
      </c>
      <c r="J3283" s="9">
        <v>2750</v>
      </c>
      <c r="K3283" s="10">
        <f t="shared" si="24"/>
        <v>1237.5</v>
      </c>
      <c r="L3283" s="10">
        <f t="shared" si="25"/>
        <v>433.125</v>
      </c>
      <c r="M3283" s="11">
        <v>0.35</v>
      </c>
      <c r="O3283" s="16"/>
      <c r="P3283" s="14"/>
      <c r="Q3283" s="12"/>
      <c r="R3283" s="13"/>
    </row>
    <row r="3284" spans="1:18" ht="15.75" customHeight="1" x14ac:dyDescent="0.35">
      <c r="A3284" s="1"/>
      <c r="B3284" s="6" t="s">
        <v>14</v>
      </c>
      <c r="C3284" s="6">
        <v>1185732</v>
      </c>
      <c r="D3284" s="7">
        <v>44397</v>
      </c>
      <c r="E3284" s="6" t="s">
        <v>15</v>
      </c>
      <c r="F3284" s="6" t="s">
        <v>114</v>
      </c>
      <c r="G3284" s="6" t="s">
        <v>89</v>
      </c>
      <c r="H3284" s="6" t="s">
        <v>19</v>
      </c>
      <c r="I3284" s="8">
        <v>0.4</v>
      </c>
      <c r="J3284" s="9">
        <v>2000</v>
      </c>
      <c r="K3284" s="10">
        <f t="shared" si="24"/>
        <v>800</v>
      </c>
      <c r="L3284" s="10">
        <f t="shared" si="25"/>
        <v>280</v>
      </c>
      <c r="M3284" s="11">
        <v>0.35</v>
      </c>
      <c r="O3284" s="16"/>
      <c r="P3284" s="14"/>
      <c r="Q3284" s="12"/>
      <c r="R3284" s="13"/>
    </row>
    <row r="3285" spans="1:18" ht="15.75" customHeight="1" x14ac:dyDescent="0.35">
      <c r="A3285" s="1"/>
      <c r="B3285" s="6" t="s">
        <v>14</v>
      </c>
      <c r="C3285" s="6">
        <v>1185732</v>
      </c>
      <c r="D3285" s="7">
        <v>44397</v>
      </c>
      <c r="E3285" s="6" t="s">
        <v>15</v>
      </c>
      <c r="F3285" s="6" t="s">
        <v>114</v>
      </c>
      <c r="G3285" s="6" t="s">
        <v>89</v>
      </c>
      <c r="H3285" s="6" t="s">
        <v>20</v>
      </c>
      <c r="I3285" s="8">
        <v>0.4</v>
      </c>
      <c r="J3285" s="9">
        <v>1500</v>
      </c>
      <c r="K3285" s="10">
        <f t="shared" si="24"/>
        <v>600</v>
      </c>
      <c r="L3285" s="10">
        <f t="shared" si="25"/>
        <v>210</v>
      </c>
      <c r="M3285" s="11">
        <v>0.35</v>
      </c>
      <c r="O3285" s="16"/>
      <c r="P3285" s="14"/>
      <c r="Q3285" s="12"/>
      <c r="R3285" s="13"/>
    </row>
    <row r="3286" spans="1:18" ht="15.75" customHeight="1" x14ac:dyDescent="0.35">
      <c r="A3286" s="1"/>
      <c r="B3286" s="6" t="s">
        <v>14</v>
      </c>
      <c r="C3286" s="6">
        <v>1185732</v>
      </c>
      <c r="D3286" s="7">
        <v>44397</v>
      </c>
      <c r="E3286" s="6" t="s">
        <v>15</v>
      </c>
      <c r="F3286" s="6" t="s">
        <v>114</v>
      </c>
      <c r="G3286" s="6" t="s">
        <v>89</v>
      </c>
      <c r="H3286" s="6" t="s">
        <v>21</v>
      </c>
      <c r="I3286" s="8">
        <v>0.49999999999999994</v>
      </c>
      <c r="J3286" s="9">
        <v>1750</v>
      </c>
      <c r="K3286" s="10">
        <f t="shared" si="24"/>
        <v>874.99999999999989</v>
      </c>
      <c r="L3286" s="10">
        <f t="shared" si="25"/>
        <v>262.49999999999994</v>
      </c>
      <c r="M3286" s="11">
        <v>0.3</v>
      </c>
      <c r="O3286" s="16"/>
      <c r="P3286" s="14"/>
      <c r="Q3286" s="12"/>
      <c r="R3286" s="13"/>
    </row>
    <row r="3287" spans="1:18" ht="15.75" customHeight="1" x14ac:dyDescent="0.35">
      <c r="A3287" s="1"/>
      <c r="B3287" s="6" t="s">
        <v>14</v>
      </c>
      <c r="C3287" s="6">
        <v>1185732</v>
      </c>
      <c r="D3287" s="7">
        <v>44397</v>
      </c>
      <c r="E3287" s="6" t="s">
        <v>15</v>
      </c>
      <c r="F3287" s="6" t="s">
        <v>114</v>
      </c>
      <c r="G3287" s="6" t="s">
        <v>89</v>
      </c>
      <c r="H3287" s="6" t="s">
        <v>22</v>
      </c>
      <c r="I3287" s="8">
        <v>0.54999999999999993</v>
      </c>
      <c r="J3287" s="9">
        <v>3500</v>
      </c>
      <c r="K3287" s="10">
        <f t="shared" si="24"/>
        <v>1924.9999999999998</v>
      </c>
      <c r="L3287" s="10">
        <f t="shared" si="25"/>
        <v>577.49999999999989</v>
      </c>
      <c r="M3287" s="11">
        <v>0.3</v>
      </c>
      <c r="O3287" s="16"/>
      <c r="P3287" s="14"/>
      <c r="Q3287" s="12"/>
      <c r="R3287" s="13"/>
    </row>
    <row r="3288" spans="1:18" ht="15.75" customHeight="1" x14ac:dyDescent="0.35">
      <c r="A3288" s="1"/>
      <c r="B3288" s="6" t="s">
        <v>14</v>
      </c>
      <c r="C3288" s="6">
        <v>1185732</v>
      </c>
      <c r="D3288" s="7">
        <v>44429</v>
      </c>
      <c r="E3288" s="6" t="s">
        <v>15</v>
      </c>
      <c r="F3288" s="6" t="s">
        <v>114</v>
      </c>
      <c r="G3288" s="6" t="s">
        <v>89</v>
      </c>
      <c r="H3288" s="6" t="s">
        <v>17</v>
      </c>
      <c r="I3288" s="8">
        <v>0.49999999999999994</v>
      </c>
      <c r="J3288" s="9">
        <v>5000</v>
      </c>
      <c r="K3288" s="10">
        <f t="shared" si="24"/>
        <v>2499.9999999999995</v>
      </c>
      <c r="L3288" s="10">
        <f t="shared" si="25"/>
        <v>999.99999999999989</v>
      </c>
      <c r="M3288" s="11">
        <v>0.4</v>
      </c>
      <c r="O3288" s="16"/>
      <c r="P3288" s="14"/>
      <c r="Q3288" s="12"/>
      <c r="R3288" s="13"/>
    </row>
    <row r="3289" spans="1:18" ht="15.75" customHeight="1" x14ac:dyDescent="0.35">
      <c r="A3289" s="1"/>
      <c r="B3289" s="6" t="s">
        <v>14</v>
      </c>
      <c r="C3289" s="6">
        <v>1185732</v>
      </c>
      <c r="D3289" s="7">
        <v>44429</v>
      </c>
      <c r="E3289" s="6" t="s">
        <v>15</v>
      </c>
      <c r="F3289" s="6" t="s">
        <v>114</v>
      </c>
      <c r="G3289" s="6" t="s">
        <v>89</v>
      </c>
      <c r="H3289" s="6" t="s">
        <v>18</v>
      </c>
      <c r="I3289" s="8">
        <v>0.45</v>
      </c>
      <c r="J3289" s="9">
        <v>2750</v>
      </c>
      <c r="K3289" s="10">
        <f t="shared" si="24"/>
        <v>1237.5</v>
      </c>
      <c r="L3289" s="10">
        <f t="shared" si="25"/>
        <v>433.125</v>
      </c>
      <c r="M3289" s="11">
        <v>0.35</v>
      </c>
      <c r="O3289" s="16"/>
      <c r="P3289" s="14"/>
      <c r="Q3289" s="12"/>
      <c r="R3289" s="13"/>
    </row>
    <row r="3290" spans="1:18" ht="15.75" customHeight="1" x14ac:dyDescent="0.35">
      <c r="A3290" s="1"/>
      <c r="B3290" s="6" t="s">
        <v>14</v>
      </c>
      <c r="C3290" s="6">
        <v>1185732</v>
      </c>
      <c r="D3290" s="7">
        <v>44429</v>
      </c>
      <c r="E3290" s="6" t="s">
        <v>15</v>
      </c>
      <c r="F3290" s="6" t="s">
        <v>114</v>
      </c>
      <c r="G3290" s="6" t="s">
        <v>89</v>
      </c>
      <c r="H3290" s="6" t="s">
        <v>19</v>
      </c>
      <c r="I3290" s="8">
        <v>0.4</v>
      </c>
      <c r="J3290" s="9">
        <v>2000</v>
      </c>
      <c r="K3290" s="10">
        <f t="shared" si="24"/>
        <v>800</v>
      </c>
      <c r="L3290" s="10">
        <f t="shared" si="25"/>
        <v>280</v>
      </c>
      <c r="M3290" s="11">
        <v>0.35</v>
      </c>
      <c r="O3290" s="16"/>
      <c r="P3290" s="14"/>
      <c r="Q3290" s="12"/>
      <c r="R3290" s="13"/>
    </row>
    <row r="3291" spans="1:18" ht="15.75" customHeight="1" x14ac:dyDescent="0.35">
      <c r="A3291" s="1"/>
      <c r="B3291" s="6" t="s">
        <v>14</v>
      </c>
      <c r="C3291" s="6">
        <v>1185732</v>
      </c>
      <c r="D3291" s="7">
        <v>44429</v>
      </c>
      <c r="E3291" s="6" t="s">
        <v>15</v>
      </c>
      <c r="F3291" s="6" t="s">
        <v>114</v>
      </c>
      <c r="G3291" s="6" t="s">
        <v>89</v>
      </c>
      <c r="H3291" s="6" t="s">
        <v>20</v>
      </c>
      <c r="I3291" s="8">
        <v>0.4</v>
      </c>
      <c r="J3291" s="9">
        <v>1500</v>
      </c>
      <c r="K3291" s="10">
        <f t="shared" si="24"/>
        <v>600</v>
      </c>
      <c r="L3291" s="10">
        <f t="shared" si="25"/>
        <v>210</v>
      </c>
      <c r="M3291" s="11">
        <v>0.35</v>
      </c>
      <c r="O3291" s="16"/>
      <c r="P3291" s="14"/>
      <c r="Q3291" s="12"/>
      <c r="R3291" s="13"/>
    </row>
    <row r="3292" spans="1:18" ht="15.75" customHeight="1" x14ac:dyDescent="0.35">
      <c r="A3292" s="1"/>
      <c r="B3292" s="6" t="s">
        <v>14</v>
      </c>
      <c r="C3292" s="6">
        <v>1185732</v>
      </c>
      <c r="D3292" s="7">
        <v>44429</v>
      </c>
      <c r="E3292" s="6" t="s">
        <v>15</v>
      </c>
      <c r="F3292" s="6" t="s">
        <v>114</v>
      </c>
      <c r="G3292" s="6" t="s">
        <v>89</v>
      </c>
      <c r="H3292" s="6" t="s">
        <v>21</v>
      </c>
      <c r="I3292" s="8">
        <v>0.49999999999999994</v>
      </c>
      <c r="J3292" s="9">
        <v>1250</v>
      </c>
      <c r="K3292" s="10">
        <f t="shared" si="24"/>
        <v>624.99999999999989</v>
      </c>
      <c r="L3292" s="10">
        <f t="shared" si="25"/>
        <v>187.49999999999997</v>
      </c>
      <c r="M3292" s="11">
        <v>0.3</v>
      </c>
      <c r="O3292" s="16"/>
      <c r="P3292" s="14"/>
      <c r="Q3292" s="12"/>
      <c r="R3292" s="13"/>
    </row>
    <row r="3293" spans="1:18" ht="15.75" customHeight="1" x14ac:dyDescent="0.35">
      <c r="A3293" s="1"/>
      <c r="B3293" s="6" t="s">
        <v>14</v>
      </c>
      <c r="C3293" s="6">
        <v>1185732</v>
      </c>
      <c r="D3293" s="7">
        <v>44429</v>
      </c>
      <c r="E3293" s="6" t="s">
        <v>15</v>
      </c>
      <c r="F3293" s="6" t="s">
        <v>114</v>
      </c>
      <c r="G3293" s="6" t="s">
        <v>89</v>
      </c>
      <c r="H3293" s="6" t="s">
        <v>22</v>
      </c>
      <c r="I3293" s="8">
        <v>0.54999999999999993</v>
      </c>
      <c r="J3293" s="9">
        <v>3000</v>
      </c>
      <c r="K3293" s="10">
        <f t="shared" si="24"/>
        <v>1649.9999999999998</v>
      </c>
      <c r="L3293" s="10">
        <f t="shared" si="25"/>
        <v>494.99999999999989</v>
      </c>
      <c r="M3293" s="11">
        <v>0.3</v>
      </c>
      <c r="O3293" s="16"/>
      <c r="P3293" s="14"/>
      <c r="Q3293" s="12"/>
      <c r="R3293" s="13"/>
    </row>
    <row r="3294" spans="1:18" ht="15.75" customHeight="1" x14ac:dyDescent="0.35">
      <c r="A3294" s="1"/>
      <c r="B3294" s="6" t="s">
        <v>14</v>
      </c>
      <c r="C3294" s="6">
        <v>1185732</v>
      </c>
      <c r="D3294" s="7">
        <v>44459</v>
      </c>
      <c r="E3294" s="6" t="s">
        <v>15</v>
      </c>
      <c r="F3294" s="6" t="s">
        <v>114</v>
      </c>
      <c r="G3294" s="6" t="s">
        <v>89</v>
      </c>
      <c r="H3294" s="6" t="s">
        <v>17</v>
      </c>
      <c r="I3294" s="8">
        <v>0.49999999999999994</v>
      </c>
      <c r="J3294" s="9">
        <v>4250</v>
      </c>
      <c r="K3294" s="10">
        <f t="shared" si="24"/>
        <v>2124.9999999999995</v>
      </c>
      <c r="L3294" s="10">
        <f t="shared" si="25"/>
        <v>849.99999999999989</v>
      </c>
      <c r="M3294" s="11">
        <v>0.4</v>
      </c>
      <c r="O3294" s="16"/>
      <c r="P3294" s="14"/>
      <c r="Q3294" s="12"/>
      <c r="R3294" s="13"/>
    </row>
    <row r="3295" spans="1:18" ht="15.75" customHeight="1" x14ac:dyDescent="0.35">
      <c r="A3295" s="1"/>
      <c r="B3295" s="6" t="s">
        <v>14</v>
      </c>
      <c r="C3295" s="6">
        <v>1185732</v>
      </c>
      <c r="D3295" s="7">
        <v>44459</v>
      </c>
      <c r="E3295" s="6" t="s">
        <v>15</v>
      </c>
      <c r="F3295" s="6" t="s">
        <v>114</v>
      </c>
      <c r="G3295" s="6" t="s">
        <v>89</v>
      </c>
      <c r="H3295" s="6" t="s">
        <v>18</v>
      </c>
      <c r="I3295" s="8">
        <v>0.45</v>
      </c>
      <c r="J3295" s="9">
        <v>2250</v>
      </c>
      <c r="K3295" s="10">
        <f t="shared" si="24"/>
        <v>1012.5</v>
      </c>
      <c r="L3295" s="10">
        <f t="shared" si="25"/>
        <v>354.375</v>
      </c>
      <c r="M3295" s="11">
        <v>0.35</v>
      </c>
      <c r="O3295" s="16"/>
      <c r="P3295" s="14"/>
      <c r="Q3295" s="12"/>
      <c r="R3295" s="13"/>
    </row>
    <row r="3296" spans="1:18" ht="15.75" customHeight="1" x14ac:dyDescent="0.35">
      <c r="A3296" s="1"/>
      <c r="B3296" s="6" t="s">
        <v>14</v>
      </c>
      <c r="C3296" s="6">
        <v>1185732</v>
      </c>
      <c r="D3296" s="7">
        <v>44459</v>
      </c>
      <c r="E3296" s="6" t="s">
        <v>15</v>
      </c>
      <c r="F3296" s="6" t="s">
        <v>114</v>
      </c>
      <c r="G3296" s="6" t="s">
        <v>89</v>
      </c>
      <c r="H3296" s="6" t="s">
        <v>19</v>
      </c>
      <c r="I3296" s="8">
        <v>0.4</v>
      </c>
      <c r="J3296" s="9">
        <v>1250</v>
      </c>
      <c r="K3296" s="10">
        <f t="shared" si="24"/>
        <v>500</v>
      </c>
      <c r="L3296" s="10">
        <f t="shared" si="25"/>
        <v>175</v>
      </c>
      <c r="M3296" s="11">
        <v>0.35</v>
      </c>
      <c r="O3296" s="16"/>
      <c r="P3296" s="14"/>
      <c r="Q3296" s="12"/>
      <c r="R3296" s="13"/>
    </row>
    <row r="3297" spans="1:18" ht="15.75" customHeight="1" x14ac:dyDescent="0.35">
      <c r="A3297" s="1"/>
      <c r="B3297" s="6" t="s">
        <v>14</v>
      </c>
      <c r="C3297" s="6">
        <v>1185732</v>
      </c>
      <c r="D3297" s="7">
        <v>44459</v>
      </c>
      <c r="E3297" s="6" t="s">
        <v>15</v>
      </c>
      <c r="F3297" s="6" t="s">
        <v>114</v>
      </c>
      <c r="G3297" s="6" t="s">
        <v>89</v>
      </c>
      <c r="H3297" s="6" t="s">
        <v>20</v>
      </c>
      <c r="I3297" s="8">
        <v>0.4</v>
      </c>
      <c r="J3297" s="9">
        <v>1000</v>
      </c>
      <c r="K3297" s="10">
        <f t="shared" si="24"/>
        <v>400</v>
      </c>
      <c r="L3297" s="10">
        <f t="shared" si="25"/>
        <v>140</v>
      </c>
      <c r="M3297" s="11">
        <v>0.35</v>
      </c>
      <c r="O3297" s="16"/>
      <c r="P3297" s="14"/>
      <c r="Q3297" s="12"/>
      <c r="R3297" s="13"/>
    </row>
    <row r="3298" spans="1:18" ht="15.75" customHeight="1" x14ac:dyDescent="0.35">
      <c r="A3298" s="1"/>
      <c r="B3298" s="6" t="s">
        <v>14</v>
      </c>
      <c r="C3298" s="6">
        <v>1185732</v>
      </c>
      <c r="D3298" s="7">
        <v>44459</v>
      </c>
      <c r="E3298" s="6" t="s">
        <v>15</v>
      </c>
      <c r="F3298" s="6" t="s">
        <v>114</v>
      </c>
      <c r="G3298" s="6" t="s">
        <v>89</v>
      </c>
      <c r="H3298" s="6" t="s">
        <v>21</v>
      </c>
      <c r="I3298" s="8">
        <v>0.49999999999999994</v>
      </c>
      <c r="J3298" s="9">
        <v>1000</v>
      </c>
      <c r="K3298" s="10">
        <f t="shared" si="24"/>
        <v>499.99999999999994</v>
      </c>
      <c r="L3298" s="10">
        <f t="shared" si="25"/>
        <v>149.99999999999997</v>
      </c>
      <c r="M3298" s="11">
        <v>0.3</v>
      </c>
      <c r="O3298" s="16"/>
      <c r="P3298" s="14"/>
      <c r="Q3298" s="12"/>
      <c r="R3298" s="13"/>
    </row>
    <row r="3299" spans="1:18" ht="15.75" customHeight="1" x14ac:dyDescent="0.35">
      <c r="A3299" s="1"/>
      <c r="B3299" s="6" t="s">
        <v>14</v>
      </c>
      <c r="C3299" s="6">
        <v>1185732</v>
      </c>
      <c r="D3299" s="7">
        <v>44459</v>
      </c>
      <c r="E3299" s="6" t="s">
        <v>15</v>
      </c>
      <c r="F3299" s="6" t="s">
        <v>114</v>
      </c>
      <c r="G3299" s="6" t="s">
        <v>89</v>
      </c>
      <c r="H3299" s="6" t="s">
        <v>22</v>
      </c>
      <c r="I3299" s="8">
        <v>0.54999999999999993</v>
      </c>
      <c r="J3299" s="9">
        <v>2000</v>
      </c>
      <c r="K3299" s="10">
        <f t="shared" si="24"/>
        <v>1099.9999999999998</v>
      </c>
      <c r="L3299" s="10">
        <f t="shared" si="25"/>
        <v>329.99999999999994</v>
      </c>
      <c r="M3299" s="11">
        <v>0.3</v>
      </c>
      <c r="O3299" s="16"/>
      <c r="P3299" s="14"/>
      <c r="Q3299" s="12"/>
      <c r="R3299" s="13"/>
    </row>
    <row r="3300" spans="1:18" ht="15.75" customHeight="1" x14ac:dyDescent="0.35">
      <c r="A3300" s="1"/>
      <c r="B3300" s="6" t="s">
        <v>14</v>
      </c>
      <c r="C3300" s="6">
        <v>1185732</v>
      </c>
      <c r="D3300" s="7">
        <v>44491</v>
      </c>
      <c r="E3300" s="6" t="s">
        <v>15</v>
      </c>
      <c r="F3300" s="6" t="s">
        <v>114</v>
      </c>
      <c r="G3300" s="6" t="s">
        <v>89</v>
      </c>
      <c r="H3300" s="6" t="s">
        <v>17</v>
      </c>
      <c r="I3300" s="8">
        <v>0.54999999999999993</v>
      </c>
      <c r="J3300" s="9">
        <v>3750</v>
      </c>
      <c r="K3300" s="10">
        <f t="shared" si="24"/>
        <v>2062.4999999999995</v>
      </c>
      <c r="L3300" s="10">
        <f t="shared" si="25"/>
        <v>824.99999999999989</v>
      </c>
      <c r="M3300" s="11">
        <v>0.4</v>
      </c>
      <c r="O3300" s="16"/>
      <c r="P3300" s="14"/>
      <c r="Q3300" s="12"/>
      <c r="R3300" s="13"/>
    </row>
    <row r="3301" spans="1:18" ht="15.75" customHeight="1" x14ac:dyDescent="0.35">
      <c r="A3301" s="1"/>
      <c r="B3301" s="6" t="s">
        <v>14</v>
      </c>
      <c r="C3301" s="6">
        <v>1185732</v>
      </c>
      <c r="D3301" s="7">
        <v>44491</v>
      </c>
      <c r="E3301" s="6" t="s">
        <v>15</v>
      </c>
      <c r="F3301" s="6" t="s">
        <v>114</v>
      </c>
      <c r="G3301" s="6" t="s">
        <v>89</v>
      </c>
      <c r="H3301" s="6" t="s">
        <v>18</v>
      </c>
      <c r="I3301" s="8">
        <v>0.5</v>
      </c>
      <c r="J3301" s="9">
        <v>2000</v>
      </c>
      <c r="K3301" s="10">
        <f t="shared" si="24"/>
        <v>1000</v>
      </c>
      <c r="L3301" s="10">
        <f t="shared" si="25"/>
        <v>350</v>
      </c>
      <c r="M3301" s="11">
        <v>0.35</v>
      </c>
      <c r="O3301" s="16"/>
      <c r="P3301" s="14"/>
      <c r="Q3301" s="12"/>
      <c r="R3301" s="13"/>
    </row>
    <row r="3302" spans="1:18" ht="15.75" customHeight="1" x14ac:dyDescent="0.35">
      <c r="A3302" s="1"/>
      <c r="B3302" s="6" t="s">
        <v>14</v>
      </c>
      <c r="C3302" s="6">
        <v>1185732</v>
      </c>
      <c r="D3302" s="7">
        <v>44491</v>
      </c>
      <c r="E3302" s="6" t="s">
        <v>15</v>
      </c>
      <c r="F3302" s="6" t="s">
        <v>114</v>
      </c>
      <c r="G3302" s="6" t="s">
        <v>89</v>
      </c>
      <c r="H3302" s="6" t="s">
        <v>19</v>
      </c>
      <c r="I3302" s="8">
        <v>0.5</v>
      </c>
      <c r="J3302" s="9">
        <v>1000</v>
      </c>
      <c r="K3302" s="10">
        <f t="shared" si="24"/>
        <v>500</v>
      </c>
      <c r="L3302" s="10">
        <f t="shared" si="25"/>
        <v>175</v>
      </c>
      <c r="M3302" s="11">
        <v>0.35</v>
      </c>
      <c r="O3302" s="16"/>
      <c r="P3302" s="14"/>
      <c r="Q3302" s="12"/>
      <c r="R3302" s="13"/>
    </row>
    <row r="3303" spans="1:18" ht="15.75" customHeight="1" x14ac:dyDescent="0.35">
      <c r="A3303" s="1"/>
      <c r="B3303" s="6" t="s">
        <v>14</v>
      </c>
      <c r="C3303" s="6">
        <v>1185732</v>
      </c>
      <c r="D3303" s="7">
        <v>44491</v>
      </c>
      <c r="E3303" s="6" t="s">
        <v>15</v>
      </c>
      <c r="F3303" s="6" t="s">
        <v>114</v>
      </c>
      <c r="G3303" s="6" t="s">
        <v>89</v>
      </c>
      <c r="H3303" s="6" t="s">
        <v>20</v>
      </c>
      <c r="I3303" s="8">
        <v>0.5</v>
      </c>
      <c r="J3303" s="9">
        <v>750</v>
      </c>
      <c r="K3303" s="10">
        <f t="shared" si="24"/>
        <v>375</v>
      </c>
      <c r="L3303" s="10">
        <f t="shared" si="25"/>
        <v>131.25</v>
      </c>
      <c r="M3303" s="11">
        <v>0.35</v>
      </c>
      <c r="O3303" s="16"/>
      <c r="P3303" s="14"/>
      <c r="Q3303" s="12"/>
      <c r="R3303" s="13"/>
    </row>
    <row r="3304" spans="1:18" ht="15.75" customHeight="1" x14ac:dyDescent="0.35">
      <c r="A3304" s="1"/>
      <c r="B3304" s="6" t="s">
        <v>14</v>
      </c>
      <c r="C3304" s="6">
        <v>1185732</v>
      </c>
      <c r="D3304" s="7">
        <v>44491</v>
      </c>
      <c r="E3304" s="6" t="s">
        <v>15</v>
      </c>
      <c r="F3304" s="6" t="s">
        <v>114</v>
      </c>
      <c r="G3304" s="6" t="s">
        <v>89</v>
      </c>
      <c r="H3304" s="6" t="s">
        <v>21</v>
      </c>
      <c r="I3304" s="8">
        <v>0.6</v>
      </c>
      <c r="J3304" s="9">
        <v>750</v>
      </c>
      <c r="K3304" s="10">
        <f t="shared" si="24"/>
        <v>450</v>
      </c>
      <c r="L3304" s="10">
        <f t="shared" si="25"/>
        <v>135</v>
      </c>
      <c r="M3304" s="11">
        <v>0.3</v>
      </c>
      <c r="O3304" s="16"/>
      <c r="P3304" s="14"/>
      <c r="Q3304" s="12"/>
      <c r="R3304" s="13"/>
    </row>
    <row r="3305" spans="1:18" ht="15.75" customHeight="1" x14ac:dyDescent="0.35">
      <c r="A3305" s="1"/>
      <c r="B3305" s="6" t="s">
        <v>14</v>
      </c>
      <c r="C3305" s="6">
        <v>1185732</v>
      </c>
      <c r="D3305" s="7">
        <v>44491</v>
      </c>
      <c r="E3305" s="6" t="s">
        <v>15</v>
      </c>
      <c r="F3305" s="6" t="s">
        <v>114</v>
      </c>
      <c r="G3305" s="6" t="s">
        <v>89</v>
      </c>
      <c r="H3305" s="6" t="s">
        <v>22</v>
      </c>
      <c r="I3305" s="8">
        <v>0.64999999999999991</v>
      </c>
      <c r="J3305" s="9">
        <v>2000</v>
      </c>
      <c r="K3305" s="10">
        <f t="shared" si="24"/>
        <v>1299.9999999999998</v>
      </c>
      <c r="L3305" s="10">
        <f t="shared" si="25"/>
        <v>389.99999999999994</v>
      </c>
      <c r="M3305" s="11">
        <v>0.3</v>
      </c>
      <c r="O3305" s="16"/>
      <c r="P3305" s="14"/>
      <c r="Q3305" s="12"/>
      <c r="R3305" s="13"/>
    </row>
    <row r="3306" spans="1:18" ht="15.75" customHeight="1" x14ac:dyDescent="0.35">
      <c r="A3306" s="1"/>
      <c r="B3306" s="6" t="s">
        <v>14</v>
      </c>
      <c r="C3306" s="6">
        <v>1185732</v>
      </c>
      <c r="D3306" s="7">
        <v>44521</v>
      </c>
      <c r="E3306" s="6" t="s">
        <v>15</v>
      </c>
      <c r="F3306" s="6" t="s">
        <v>114</v>
      </c>
      <c r="G3306" s="6" t="s">
        <v>89</v>
      </c>
      <c r="H3306" s="6" t="s">
        <v>17</v>
      </c>
      <c r="I3306" s="8">
        <v>0.6</v>
      </c>
      <c r="J3306" s="9">
        <v>3500</v>
      </c>
      <c r="K3306" s="10">
        <f t="shared" si="24"/>
        <v>2100</v>
      </c>
      <c r="L3306" s="10">
        <f t="shared" si="25"/>
        <v>840</v>
      </c>
      <c r="M3306" s="11">
        <v>0.4</v>
      </c>
      <c r="O3306" s="16"/>
      <c r="P3306" s="14"/>
      <c r="Q3306" s="12"/>
      <c r="R3306" s="13"/>
    </row>
    <row r="3307" spans="1:18" ht="15.75" customHeight="1" x14ac:dyDescent="0.35">
      <c r="A3307" s="1"/>
      <c r="B3307" s="6" t="s">
        <v>14</v>
      </c>
      <c r="C3307" s="6">
        <v>1185732</v>
      </c>
      <c r="D3307" s="7">
        <v>44521</v>
      </c>
      <c r="E3307" s="6" t="s">
        <v>15</v>
      </c>
      <c r="F3307" s="6" t="s">
        <v>114</v>
      </c>
      <c r="G3307" s="6" t="s">
        <v>89</v>
      </c>
      <c r="H3307" s="6" t="s">
        <v>18</v>
      </c>
      <c r="I3307" s="8">
        <v>0.5</v>
      </c>
      <c r="J3307" s="9">
        <v>1750</v>
      </c>
      <c r="K3307" s="10">
        <f t="shared" si="24"/>
        <v>875</v>
      </c>
      <c r="L3307" s="10">
        <f t="shared" si="25"/>
        <v>306.25</v>
      </c>
      <c r="M3307" s="11">
        <v>0.35</v>
      </c>
      <c r="O3307" s="16"/>
      <c r="P3307" s="14"/>
      <c r="Q3307" s="12"/>
      <c r="R3307" s="13"/>
    </row>
    <row r="3308" spans="1:18" ht="15.75" customHeight="1" x14ac:dyDescent="0.35">
      <c r="A3308" s="1"/>
      <c r="B3308" s="6" t="s">
        <v>14</v>
      </c>
      <c r="C3308" s="6">
        <v>1185732</v>
      </c>
      <c r="D3308" s="7">
        <v>44521</v>
      </c>
      <c r="E3308" s="6" t="s">
        <v>15</v>
      </c>
      <c r="F3308" s="6" t="s">
        <v>114</v>
      </c>
      <c r="G3308" s="6" t="s">
        <v>89</v>
      </c>
      <c r="H3308" s="6" t="s">
        <v>19</v>
      </c>
      <c r="I3308" s="8">
        <v>0.5</v>
      </c>
      <c r="J3308" s="9">
        <v>1700</v>
      </c>
      <c r="K3308" s="10">
        <f t="shared" si="24"/>
        <v>850</v>
      </c>
      <c r="L3308" s="10">
        <f t="shared" si="25"/>
        <v>297.5</v>
      </c>
      <c r="M3308" s="11">
        <v>0.35</v>
      </c>
      <c r="O3308" s="16"/>
      <c r="P3308" s="14"/>
      <c r="Q3308" s="12"/>
      <c r="R3308" s="13"/>
    </row>
    <row r="3309" spans="1:18" ht="15.75" customHeight="1" x14ac:dyDescent="0.35">
      <c r="A3309" s="1"/>
      <c r="B3309" s="6" t="s">
        <v>14</v>
      </c>
      <c r="C3309" s="6">
        <v>1185732</v>
      </c>
      <c r="D3309" s="7">
        <v>44521</v>
      </c>
      <c r="E3309" s="6" t="s">
        <v>15</v>
      </c>
      <c r="F3309" s="6" t="s">
        <v>114</v>
      </c>
      <c r="G3309" s="6" t="s">
        <v>89</v>
      </c>
      <c r="H3309" s="6" t="s">
        <v>20</v>
      </c>
      <c r="I3309" s="8">
        <v>0.5</v>
      </c>
      <c r="J3309" s="9">
        <v>1500</v>
      </c>
      <c r="K3309" s="10">
        <f t="shared" si="24"/>
        <v>750</v>
      </c>
      <c r="L3309" s="10">
        <f t="shared" si="25"/>
        <v>262.5</v>
      </c>
      <c r="M3309" s="11">
        <v>0.35</v>
      </c>
      <c r="O3309" s="16"/>
      <c r="P3309" s="14"/>
      <c r="Q3309" s="12"/>
      <c r="R3309" s="13"/>
    </row>
    <row r="3310" spans="1:18" ht="15.75" customHeight="1" x14ac:dyDescent="0.35">
      <c r="A3310" s="1"/>
      <c r="B3310" s="6" t="s">
        <v>14</v>
      </c>
      <c r="C3310" s="6">
        <v>1185732</v>
      </c>
      <c r="D3310" s="7">
        <v>44521</v>
      </c>
      <c r="E3310" s="6" t="s">
        <v>15</v>
      </c>
      <c r="F3310" s="6" t="s">
        <v>114</v>
      </c>
      <c r="G3310" s="6" t="s">
        <v>89</v>
      </c>
      <c r="H3310" s="6" t="s">
        <v>21</v>
      </c>
      <c r="I3310" s="8">
        <v>0.6</v>
      </c>
      <c r="J3310" s="9">
        <v>1250</v>
      </c>
      <c r="K3310" s="10">
        <f t="shared" si="24"/>
        <v>750</v>
      </c>
      <c r="L3310" s="10">
        <f t="shared" si="25"/>
        <v>225</v>
      </c>
      <c r="M3310" s="11">
        <v>0.3</v>
      </c>
      <c r="O3310" s="16"/>
      <c r="P3310" s="14"/>
      <c r="Q3310" s="12"/>
      <c r="R3310" s="13"/>
    </row>
    <row r="3311" spans="1:18" ht="15.75" customHeight="1" x14ac:dyDescent="0.35">
      <c r="A3311" s="1"/>
      <c r="B3311" s="6" t="s">
        <v>14</v>
      </c>
      <c r="C3311" s="6">
        <v>1185732</v>
      </c>
      <c r="D3311" s="7">
        <v>44521</v>
      </c>
      <c r="E3311" s="6" t="s">
        <v>15</v>
      </c>
      <c r="F3311" s="6" t="s">
        <v>114</v>
      </c>
      <c r="G3311" s="6" t="s">
        <v>89</v>
      </c>
      <c r="H3311" s="6" t="s">
        <v>22</v>
      </c>
      <c r="I3311" s="8">
        <v>0.64999999999999991</v>
      </c>
      <c r="J3311" s="9">
        <v>2250</v>
      </c>
      <c r="K3311" s="10">
        <f t="shared" si="24"/>
        <v>1462.4999999999998</v>
      </c>
      <c r="L3311" s="10">
        <f t="shared" si="25"/>
        <v>438.74999999999994</v>
      </c>
      <c r="M3311" s="11">
        <v>0.3</v>
      </c>
      <c r="O3311" s="16"/>
      <c r="P3311" s="14"/>
      <c r="Q3311" s="12"/>
      <c r="R3311" s="13"/>
    </row>
    <row r="3312" spans="1:18" ht="15.75" customHeight="1" x14ac:dyDescent="0.35">
      <c r="A3312" s="1"/>
      <c r="B3312" s="6" t="s">
        <v>14</v>
      </c>
      <c r="C3312" s="6">
        <v>1185732</v>
      </c>
      <c r="D3312" s="7">
        <v>44550</v>
      </c>
      <c r="E3312" s="6" t="s">
        <v>15</v>
      </c>
      <c r="F3312" s="6" t="s">
        <v>114</v>
      </c>
      <c r="G3312" s="6" t="s">
        <v>89</v>
      </c>
      <c r="H3312" s="6" t="s">
        <v>17</v>
      </c>
      <c r="I3312" s="8">
        <v>0.6</v>
      </c>
      <c r="J3312" s="9">
        <v>4500</v>
      </c>
      <c r="K3312" s="10">
        <f t="shared" si="24"/>
        <v>2700</v>
      </c>
      <c r="L3312" s="10">
        <f t="shared" si="25"/>
        <v>1080</v>
      </c>
      <c r="M3312" s="11">
        <v>0.4</v>
      </c>
      <c r="O3312" s="16"/>
      <c r="P3312" s="14"/>
      <c r="Q3312" s="12"/>
      <c r="R3312" s="13"/>
    </row>
    <row r="3313" spans="1:18" ht="15.75" customHeight="1" x14ac:dyDescent="0.35">
      <c r="A3313" s="1"/>
      <c r="B3313" s="6" t="s">
        <v>14</v>
      </c>
      <c r="C3313" s="6">
        <v>1185732</v>
      </c>
      <c r="D3313" s="7">
        <v>44550</v>
      </c>
      <c r="E3313" s="6" t="s">
        <v>15</v>
      </c>
      <c r="F3313" s="6" t="s">
        <v>114</v>
      </c>
      <c r="G3313" s="6" t="s">
        <v>89</v>
      </c>
      <c r="H3313" s="6" t="s">
        <v>18</v>
      </c>
      <c r="I3313" s="8">
        <v>0.5</v>
      </c>
      <c r="J3313" s="9">
        <v>2500</v>
      </c>
      <c r="K3313" s="10">
        <f t="shared" si="24"/>
        <v>1250</v>
      </c>
      <c r="L3313" s="10">
        <f t="shared" si="25"/>
        <v>437.5</v>
      </c>
      <c r="M3313" s="11">
        <v>0.35</v>
      </c>
      <c r="O3313" s="16"/>
      <c r="P3313" s="14"/>
      <c r="Q3313" s="12"/>
      <c r="R3313" s="13"/>
    </row>
    <row r="3314" spans="1:18" ht="15.75" customHeight="1" x14ac:dyDescent="0.35">
      <c r="A3314" s="1"/>
      <c r="B3314" s="6" t="s">
        <v>14</v>
      </c>
      <c r="C3314" s="6">
        <v>1185732</v>
      </c>
      <c r="D3314" s="7">
        <v>44550</v>
      </c>
      <c r="E3314" s="6" t="s">
        <v>15</v>
      </c>
      <c r="F3314" s="6" t="s">
        <v>114</v>
      </c>
      <c r="G3314" s="6" t="s">
        <v>89</v>
      </c>
      <c r="H3314" s="6" t="s">
        <v>19</v>
      </c>
      <c r="I3314" s="8">
        <v>0.5</v>
      </c>
      <c r="J3314" s="9">
        <v>2250</v>
      </c>
      <c r="K3314" s="10">
        <f t="shared" si="24"/>
        <v>1125</v>
      </c>
      <c r="L3314" s="10">
        <f t="shared" si="25"/>
        <v>393.75</v>
      </c>
      <c r="M3314" s="11">
        <v>0.35</v>
      </c>
      <c r="O3314" s="16"/>
      <c r="P3314" s="14"/>
      <c r="Q3314" s="12"/>
      <c r="R3314" s="13"/>
    </row>
    <row r="3315" spans="1:18" ht="15.75" customHeight="1" x14ac:dyDescent="0.35">
      <c r="A3315" s="1"/>
      <c r="B3315" s="6" t="s">
        <v>14</v>
      </c>
      <c r="C3315" s="6">
        <v>1185732</v>
      </c>
      <c r="D3315" s="7">
        <v>44550</v>
      </c>
      <c r="E3315" s="6" t="s">
        <v>15</v>
      </c>
      <c r="F3315" s="6" t="s">
        <v>114</v>
      </c>
      <c r="G3315" s="6" t="s">
        <v>89</v>
      </c>
      <c r="H3315" s="6" t="s">
        <v>20</v>
      </c>
      <c r="I3315" s="8">
        <v>0.5</v>
      </c>
      <c r="J3315" s="9">
        <v>1750</v>
      </c>
      <c r="K3315" s="10">
        <f t="shared" si="24"/>
        <v>875</v>
      </c>
      <c r="L3315" s="10">
        <f t="shared" si="25"/>
        <v>306.25</v>
      </c>
      <c r="M3315" s="11">
        <v>0.35</v>
      </c>
      <c r="O3315" s="16"/>
      <c r="P3315" s="14"/>
      <c r="Q3315" s="12"/>
      <c r="R3315" s="13"/>
    </row>
    <row r="3316" spans="1:18" ht="15.75" customHeight="1" x14ac:dyDescent="0.35">
      <c r="A3316" s="1"/>
      <c r="B3316" s="6" t="s">
        <v>14</v>
      </c>
      <c r="C3316" s="6">
        <v>1185732</v>
      </c>
      <c r="D3316" s="7">
        <v>44550</v>
      </c>
      <c r="E3316" s="6" t="s">
        <v>15</v>
      </c>
      <c r="F3316" s="6" t="s">
        <v>114</v>
      </c>
      <c r="G3316" s="6" t="s">
        <v>89</v>
      </c>
      <c r="H3316" s="6" t="s">
        <v>21</v>
      </c>
      <c r="I3316" s="8">
        <v>0.6</v>
      </c>
      <c r="J3316" s="9">
        <v>1750</v>
      </c>
      <c r="K3316" s="10">
        <f t="shared" si="24"/>
        <v>1050</v>
      </c>
      <c r="L3316" s="10">
        <f t="shared" si="25"/>
        <v>315</v>
      </c>
      <c r="M3316" s="11">
        <v>0.3</v>
      </c>
      <c r="O3316" s="16"/>
      <c r="P3316" s="14"/>
      <c r="Q3316" s="12"/>
      <c r="R3316" s="13"/>
    </row>
    <row r="3317" spans="1:18" ht="15.75" customHeight="1" x14ac:dyDescent="0.35">
      <c r="A3317" s="1"/>
      <c r="B3317" s="6" t="s">
        <v>14</v>
      </c>
      <c r="C3317" s="6">
        <v>1185732</v>
      </c>
      <c r="D3317" s="7">
        <v>44550</v>
      </c>
      <c r="E3317" s="6" t="s">
        <v>15</v>
      </c>
      <c r="F3317" s="6" t="s">
        <v>114</v>
      </c>
      <c r="G3317" s="6" t="s">
        <v>89</v>
      </c>
      <c r="H3317" s="6" t="s">
        <v>22</v>
      </c>
      <c r="I3317" s="8">
        <v>0.64999999999999991</v>
      </c>
      <c r="J3317" s="9">
        <v>2750</v>
      </c>
      <c r="K3317" s="10">
        <f t="shared" si="24"/>
        <v>1787.4999999999998</v>
      </c>
      <c r="L3317" s="10">
        <f t="shared" si="25"/>
        <v>536.24999999999989</v>
      </c>
      <c r="M3317" s="11">
        <v>0.3</v>
      </c>
      <c r="O3317" s="16"/>
      <c r="P3317" s="14"/>
      <c r="Q3317" s="12"/>
      <c r="R3317" s="13"/>
    </row>
    <row r="3318" spans="1:18" ht="15.75" customHeight="1" x14ac:dyDescent="0.35">
      <c r="A3318" s="1" t="s">
        <v>39</v>
      </c>
      <c r="B3318" s="6" t="s">
        <v>14</v>
      </c>
      <c r="C3318" s="6">
        <v>1185732</v>
      </c>
      <c r="D3318" s="7">
        <v>44213</v>
      </c>
      <c r="E3318" s="6" t="s">
        <v>15</v>
      </c>
      <c r="F3318" s="6" t="s">
        <v>115</v>
      </c>
      <c r="G3318" s="6" t="s">
        <v>116</v>
      </c>
      <c r="H3318" s="6" t="s">
        <v>17</v>
      </c>
      <c r="I3318" s="8">
        <v>0.4</v>
      </c>
      <c r="J3318" s="9">
        <v>5250</v>
      </c>
      <c r="K3318" s="10">
        <f t="shared" si="24"/>
        <v>2100</v>
      </c>
      <c r="L3318" s="10">
        <f t="shared" si="25"/>
        <v>735</v>
      </c>
      <c r="M3318" s="11">
        <v>0.35</v>
      </c>
      <c r="O3318" s="16"/>
      <c r="P3318" s="14"/>
      <c r="Q3318" s="12"/>
      <c r="R3318" s="13"/>
    </row>
    <row r="3319" spans="1:18" ht="15.75" customHeight="1" x14ac:dyDescent="0.35">
      <c r="A3319" s="1"/>
      <c r="B3319" s="6" t="s">
        <v>14</v>
      </c>
      <c r="C3319" s="6">
        <v>1185732</v>
      </c>
      <c r="D3319" s="7">
        <v>44213</v>
      </c>
      <c r="E3319" s="6" t="s">
        <v>15</v>
      </c>
      <c r="F3319" s="6" t="s">
        <v>115</v>
      </c>
      <c r="G3319" s="6" t="s">
        <v>116</v>
      </c>
      <c r="H3319" s="6" t="s">
        <v>18</v>
      </c>
      <c r="I3319" s="8">
        <v>0.4</v>
      </c>
      <c r="J3319" s="9">
        <v>3250</v>
      </c>
      <c r="K3319" s="10">
        <f t="shared" si="24"/>
        <v>1300</v>
      </c>
      <c r="L3319" s="10">
        <f t="shared" si="25"/>
        <v>454.99999999999994</v>
      </c>
      <c r="M3319" s="11">
        <v>0.35</v>
      </c>
      <c r="O3319" s="16"/>
      <c r="P3319" s="14"/>
      <c r="Q3319" s="12"/>
      <c r="R3319" s="13"/>
    </row>
    <row r="3320" spans="1:18" ht="15.75" customHeight="1" x14ac:dyDescent="0.35">
      <c r="A3320" s="1"/>
      <c r="B3320" s="6" t="s">
        <v>14</v>
      </c>
      <c r="C3320" s="6">
        <v>1185732</v>
      </c>
      <c r="D3320" s="7">
        <v>44213</v>
      </c>
      <c r="E3320" s="6" t="s">
        <v>15</v>
      </c>
      <c r="F3320" s="6" t="s">
        <v>115</v>
      </c>
      <c r="G3320" s="6" t="s">
        <v>116</v>
      </c>
      <c r="H3320" s="6" t="s">
        <v>19</v>
      </c>
      <c r="I3320" s="8">
        <v>0.30000000000000004</v>
      </c>
      <c r="J3320" s="9">
        <v>3250</v>
      </c>
      <c r="K3320" s="10">
        <f t="shared" si="24"/>
        <v>975.00000000000011</v>
      </c>
      <c r="L3320" s="10">
        <f t="shared" si="25"/>
        <v>390.00000000000006</v>
      </c>
      <c r="M3320" s="11">
        <v>0.4</v>
      </c>
      <c r="O3320" s="16"/>
      <c r="P3320" s="14"/>
      <c r="Q3320" s="12"/>
      <c r="R3320" s="13"/>
    </row>
    <row r="3321" spans="1:18" ht="15.75" customHeight="1" x14ac:dyDescent="0.35">
      <c r="A3321" s="1"/>
      <c r="B3321" s="6" t="s">
        <v>14</v>
      </c>
      <c r="C3321" s="6">
        <v>1185732</v>
      </c>
      <c r="D3321" s="7">
        <v>44213</v>
      </c>
      <c r="E3321" s="6" t="s">
        <v>15</v>
      </c>
      <c r="F3321" s="6" t="s">
        <v>115</v>
      </c>
      <c r="G3321" s="6" t="s">
        <v>116</v>
      </c>
      <c r="H3321" s="6" t="s">
        <v>20</v>
      </c>
      <c r="I3321" s="8">
        <v>0.35</v>
      </c>
      <c r="J3321" s="9">
        <v>1750</v>
      </c>
      <c r="K3321" s="10">
        <f t="shared" ref="K3321:K3575" si="26">I3321*J3321</f>
        <v>612.5</v>
      </c>
      <c r="L3321" s="10">
        <f t="shared" ref="L3321:L3575" si="27">K3321*M3321</f>
        <v>245</v>
      </c>
      <c r="M3321" s="11">
        <v>0.4</v>
      </c>
      <c r="O3321" s="16"/>
      <c r="P3321" s="14"/>
      <c r="Q3321" s="12"/>
      <c r="R3321" s="13"/>
    </row>
    <row r="3322" spans="1:18" ht="15.75" customHeight="1" x14ac:dyDescent="0.35">
      <c r="A3322" s="1"/>
      <c r="B3322" s="6" t="s">
        <v>14</v>
      </c>
      <c r="C3322" s="6">
        <v>1185732</v>
      </c>
      <c r="D3322" s="7">
        <v>44213</v>
      </c>
      <c r="E3322" s="6" t="s">
        <v>15</v>
      </c>
      <c r="F3322" s="6" t="s">
        <v>115</v>
      </c>
      <c r="G3322" s="6" t="s">
        <v>116</v>
      </c>
      <c r="H3322" s="6" t="s">
        <v>21</v>
      </c>
      <c r="I3322" s="8">
        <v>0.5</v>
      </c>
      <c r="J3322" s="9">
        <v>2250</v>
      </c>
      <c r="K3322" s="10">
        <f t="shared" si="26"/>
        <v>1125</v>
      </c>
      <c r="L3322" s="10">
        <f t="shared" si="27"/>
        <v>337.5</v>
      </c>
      <c r="M3322" s="11">
        <v>0.3</v>
      </c>
      <c r="O3322" s="16"/>
      <c r="P3322" s="14"/>
      <c r="Q3322" s="12"/>
      <c r="R3322" s="13"/>
    </row>
    <row r="3323" spans="1:18" ht="15.75" customHeight="1" x14ac:dyDescent="0.35">
      <c r="A3323" s="1"/>
      <c r="B3323" s="6" t="s">
        <v>14</v>
      </c>
      <c r="C3323" s="6">
        <v>1185732</v>
      </c>
      <c r="D3323" s="7">
        <v>44213</v>
      </c>
      <c r="E3323" s="6" t="s">
        <v>15</v>
      </c>
      <c r="F3323" s="6" t="s">
        <v>115</v>
      </c>
      <c r="G3323" s="6" t="s">
        <v>116</v>
      </c>
      <c r="H3323" s="6" t="s">
        <v>22</v>
      </c>
      <c r="I3323" s="8">
        <v>0.4</v>
      </c>
      <c r="J3323" s="9">
        <v>3250</v>
      </c>
      <c r="K3323" s="10">
        <f t="shared" si="26"/>
        <v>1300</v>
      </c>
      <c r="L3323" s="10">
        <f t="shared" si="27"/>
        <v>520</v>
      </c>
      <c r="M3323" s="11">
        <v>0.4</v>
      </c>
      <c r="O3323" s="16"/>
      <c r="P3323" s="14"/>
      <c r="Q3323" s="12"/>
      <c r="R3323" s="13"/>
    </row>
    <row r="3324" spans="1:18" ht="15.75" customHeight="1" x14ac:dyDescent="0.35">
      <c r="A3324" s="1"/>
      <c r="B3324" s="6" t="s">
        <v>14</v>
      </c>
      <c r="C3324" s="6">
        <v>1185732</v>
      </c>
      <c r="D3324" s="7">
        <v>44242</v>
      </c>
      <c r="E3324" s="6" t="s">
        <v>15</v>
      </c>
      <c r="F3324" s="6" t="s">
        <v>115</v>
      </c>
      <c r="G3324" s="6" t="s">
        <v>116</v>
      </c>
      <c r="H3324" s="6" t="s">
        <v>17</v>
      </c>
      <c r="I3324" s="8">
        <v>0.4</v>
      </c>
      <c r="J3324" s="9">
        <v>5750</v>
      </c>
      <c r="K3324" s="10">
        <f t="shared" si="26"/>
        <v>2300</v>
      </c>
      <c r="L3324" s="10">
        <f t="shared" si="27"/>
        <v>805</v>
      </c>
      <c r="M3324" s="11">
        <v>0.35</v>
      </c>
      <c r="O3324" s="16"/>
      <c r="P3324" s="14"/>
      <c r="Q3324" s="12"/>
      <c r="R3324" s="13"/>
    </row>
    <row r="3325" spans="1:18" ht="15.75" customHeight="1" x14ac:dyDescent="0.35">
      <c r="A3325" s="1"/>
      <c r="B3325" s="6" t="s">
        <v>14</v>
      </c>
      <c r="C3325" s="6">
        <v>1185732</v>
      </c>
      <c r="D3325" s="7">
        <v>44242</v>
      </c>
      <c r="E3325" s="6" t="s">
        <v>15</v>
      </c>
      <c r="F3325" s="6" t="s">
        <v>115</v>
      </c>
      <c r="G3325" s="6" t="s">
        <v>116</v>
      </c>
      <c r="H3325" s="6" t="s">
        <v>18</v>
      </c>
      <c r="I3325" s="8">
        <v>0.4</v>
      </c>
      <c r="J3325" s="9">
        <v>2250</v>
      </c>
      <c r="K3325" s="10">
        <f t="shared" si="26"/>
        <v>900</v>
      </c>
      <c r="L3325" s="10">
        <f t="shared" si="27"/>
        <v>315</v>
      </c>
      <c r="M3325" s="11">
        <v>0.35</v>
      </c>
      <c r="O3325" s="16"/>
      <c r="P3325" s="14"/>
      <c r="Q3325" s="12"/>
      <c r="R3325" s="13"/>
    </row>
    <row r="3326" spans="1:18" ht="15.75" customHeight="1" x14ac:dyDescent="0.35">
      <c r="A3326" s="1"/>
      <c r="B3326" s="6" t="s">
        <v>14</v>
      </c>
      <c r="C3326" s="6">
        <v>1185732</v>
      </c>
      <c r="D3326" s="7">
        <v>44242</v>
      </c>
      <c r="E3326" s="6" t="s">
        <v>15</v>
      </c>
      <c r="F3326" s="6" t="s">
        <v>115</v>
      </c>
      <c r="G3326" s="6" t="s">
        <v>116</v>
      </c>
      <c r="H3326" s="6" t="s">
        <v>19</v>
      </c>
      <c r="I3326" s="8">
        <v>0.30000000000000004</v>
      </c>
      <c r="J3326" s="9">
        <v>2750</v>
      </c>
      <c r="K3326" s="10">
        <f t="shared" si="26"/>
        <v>825.00000000000011</v>
      </c>
      <c r="L3326" s="10">
        <f t="shared" si="27"/>
        <v>330.00000000000006</v>
      </c>
      <c r="M3326" s="11">
        <v>0.4</v>
      </c>
      <c r="O3326" s="16"/>
      <c r="P3326" s="14"/>
      <c r="Q3326" s="12"/>
      <c r="R3326" s="13"/>
    </row>
    <row r="3327" spans="1:18" ht="15.75" customHeight="1" x14ac:dyDescent="0.35">
      <c r="A3327" s="1"/>
      <c r="B3327" s="6" t="s">
        <v>14</v>
      </c>
      <c r="C3327" s="6">
        <v>1185732</v>
      </c>
      <c r="D3327" s="7">
        <v>44242</v>
      </c>
      <c r="E3327" s="6" t="s">
        <v>15</v>
      </c>
      <c r="F3327" s="6" t="s">
        <v>115</v>
      </c>
      <c r="G3327" s="6" t="s">
        <v>116</v>
      </c>
      <c r="H3327" s="6" t="s">
        <v>20</v>
      </c>
      <c r="I3327" s="8">
        <v>0.35</v>
      </c>
      <c r="J3327" s="9">
        <v>1500</v>
      </c>
      <c r="K3327" s="10">
        <f t="shared" si="26"/>
        <v>525</v>
      </c>
      <c r="L3327" s="10">
        <f t="shared" si="27"/>
        <v>210</v>
      </c>
      <c r="M3327" s="11">
        <v>0.4</v>
      </c>
      <c r="O3327" s="16"/>
      <c r="P3327" s="14"/>
      <c r="Q3327" s="12"/>
      <c r="R3327" s="13"/>
    </row>
    <row r="3328" spans="1:18" ht="15.75" customHeight="1" x14ac:dyDescent="0.35">
      <c r="A3328" s="1"/>
      <c r="B3328" s="6" t="s">
        <v>14</v>
      </c>
      <c r="C3328" s="6">
        <v>1185732</v>
      </c>
      <c r="D3328" s="7">
        <v>44242</v>
      </c>
      <c r="E3328" s="6" t="s">
        <v>15</v>
      </c>
      <c r="F3328" s="6" t="s">
        <v>115</v>
      </c>
      <c r="G3328" s="6" t="s">
        <v>116</v>
      </c>
      <c r="H3328" s="6" t="s">
        <v>21</v>
      </c>
      <c r="I3328" s="8">
        <v>0.5</v>
      </c>
      <c r="J3328" s="9">
        <v>2250</v>
      </c>
      <c r="K3328" s="10">
        <f t="shared" si="26"/>
        <v>1125</v>
      </c>
      <c r="L3328" s="10">
        <f t="shared" si="27"/>
        <v>337.5</v>
      </c>
      <c r="M3328" s="11">
        <v>0.3</v>
      </c>
      <c r="O3328" s="16"/>
      <c r="P3328" s="14"/>
      <c r="Q3328" s="12"/>
      <c r="R3328" s="13"/>
    </row>
    <row r="3329" spans="1:18" ht="15.75" customHeight="1" x14ac:dyDescent="0.35">
      <c r="A3329" s="1"/>
      <c r="B3329" s="6" t="s">
        <v>14</v>
      </c>
      <c r="C3329" s="6">
        <v>1185732</v>
      </c>
      <c r="D3329" s="7">
        <v>44242</v>
      </c>
      <c r="E3329" s="6" t="s">
        <v>15</v>
      </c>
      <c r="F3329" s="6" t="s">
        <v>115</v>
      </c>
      <c r="G3329" s="6" t="s">
        <v>116</v>
      </c>
      <c r="H3329" s="6" t="s">
        <v>22</v>
      </c>
      <c r="I3329" s="8">
        <v>0.4</v>
      </c>
      <c r="J3329" s="9">
        <v>3250</v>
      </c>
      <c r="K3329" s="10">
        <f t="shared" si="26"/>
        <v>1300</v>
      </c>
      <c r="L3329" s="10">
        <f t="shared" si="27"/>
        <v>520</v>
      </c>
      <c r="M3329" s="11">
        <v>0.4</v>
      </c>
      <c r="O3329" s="16"/>
      <c r="P3329" s="14"/>
      <c r="Q3329" s="12"/>
      <c r="R3329" s="13"/>
    </row>
    <row r="3330" spans="1:18" ht="15.75" customHeight="1" x14ac:dyDescent="0.35">
      <c r="A3330" s="1"/>
      <c r="B3330" s="6" t="s">
        <v>14</v>
      </c>
      <c r="C3330" s="6">
        <v>1185732</v>
      </c>
      <c r="D3330" s="7">
        <v>44268</v>
      </c>
      <c r="E3330" s="6" t="s">
        <v>15</v>
      </c>
      <c r="F3330" s="6" t="s">
        <v>115</v>
      </c>
      <c r="G3330" s="6" t="s">
        <v>116</v>
      </c>
      <c r="H3330" s="6" t="s">
        <v>17</v>
      </c>
      <c r="I3330" s="8">
        <v>0.4</v>
      </c>
      <c r="J3330" s="9">
        <v>5450</v>
      </c>
      <c r="K3330" s="10">
        <f t="shared" si="26"/>
        <v>2180</v>
      </c>
      <c r="L3330" s="10">
        <f t="shared" si="27"/>
        <v>763</v>
      </c>
      <c r="M3330" s="11">
        <v>0.35</v>
      </c>
      <c r="O3330" s="16"/>
      <c r="P3330" s="14"/>
      <c r="Q3330" s="12"/>
      <c r="R3330" s="13"/>
    </row>
    <row r="3331" spans="1:18" ht="15.75" customHeight="1" x14ac:dyDescent="0.35">
      <c r="A3331" s="1"/>
      <c r="B3331" s="6" t="s">
        <v>14</v>
      </c>
      <c r="C3331" s="6">
        <v>1185732</v>
      </c>
      <c r="D3331" s="7">
        <v>44268</v>
      </c>
      <c r="E3331" s="6" t="s">
        <v>15</v>
      </c>
      <c r="F3331" s="6" t="s">
        <v>115</v>
      </c>
      <c r="G3331" s="6" t="s">
        <v>116</v>
      </c>
      <c r="H3331" s="6" t="s">
        <v>18</v>
      </c>
      <c r="I3331" s="8">
        <v>0.4</v>
      </c>
      <c r="J3331" s="9">
        <v>2500</v>
      </c>
      <c r="K3331" s="10">
        <f t="shared" si="26"/>
        <v>1000</v>
      </c>
      <c r="L3331" s="10">
        <f t="shared" si="27"/>
        <v>350</v>
      </c>
      <c r="M3331" s="11">
        <v>0.35</v>
      </c>
      <c r="O3331" s="16"/>
      <c r="P3331" s="14"/>
      <c r="Q3331" s="12"/>
      <c r="R3331" s="13"/>
    </row>
    <row r="3332" spans="1:18" ht="15.75" customHeight="1" x14ac:dyDescent="0.35">
      <c r="A3332" s="1"/>
      <c r="B3332" s="6" t="s">
        <v>14</v>
      </c>
      <c r="C3332" s="6">
        <v>1185732</v>
      </c>
      <c r="D3332" s="7">
        <v>44268</v>
      </c>
      <c r="E3332" s="6" t="s">
        <v>15</v>
      </c>
      <c r="F3332" s="6" t="s">
        <v>115</v>
      </c>
      <c r="G3332" s="6" t="s">
        <v>116</v>
      </c>
      <c r="H3332" s="6" t="s">
        <v>19</v>
      </c>
      <c r="I3332" s="8">
        <v>0.30000000000000004</v>
      </c>
      <c r="J3332" s="9">
        <v>2750</v>
      </c>
      <c r="K3332" s="10">
        <f t="shared" si="26"/>
        <v>825.00000000000011</v>
      </c>
      <c r="L3332" s="10">
        <f t="shared" si="27"/>
        <v>330.00000000000006</v>
      </c>
      <c r="M3332" s="11">
        <v>0.4</v>
      </c>
      <c r="O3332" s="16"/>
      <c r="P3332" s="14"/>
      <c r="Q3332" s="12"/>
      <c r="R3332" s="13"/>
    </row>
    <row r="3333" spans="1:18" ht="15.75" customHeight="1" x14ac:dyDescent="0.35">
      <c r="A3333" s="1"/>
      <c r="B3333" s="6" t="s">
        <v>14</v>
      </c>
      <c r="C3333" s="6">
        <v>1185732</v>
      </c>
      <c r="D3333" s="7">
        <v>44268</v>
      </c>
      <c r="E3333" s="6" t="s">
        <v>15</v>
      </c>
      <c r="F3333" s="6" t="s">
        <v>115</v>
      </c>
      <c r="G3333" s="6" t="s">
        <v>116</v>
      </c>
      <c r="H3333" s="6" t="s">
        <v>20</v>
      </c>
      <c r="I3333" s="8">
        <v>0.35</v>
      </c>
      <c r="J3333" s="9">
        <v>1250</v>
      </c>
      <c r="K3333" s="10">
        <f t="shared" si="26"/>
        <v>437.5</v>
      </c>
      <c r="L3333" s="10">
        <f t="shared" si="27"/>
        <v>175</v>
      </c>
      <c r="M3333" s="11">
        <v>0.4</v>
      </c>
      <c r="O3333" s="16"/>
      <c r="P3333" s="14"/>
      <c r="Q3333" s="12"/>
      <c r="R3333" s="13"/>
    </row>
    <row r="3334" spans="1:18" ht="15.75" customHeight="1" x14ac:dyDescent="0.35">
      <c r="A3334" s="1"/>
      <c r="B3334" s="6" t="s">
        <v>14</v>
      </c>
      <c r="C3334" s="6">
        <v>1185732</v>
      </c>
      <c r="D3334" s="7">
        <v>44268</v>
      </c>
      <c r="E3334" s="6" t="s">
        <v>15</v>
      </c>
      <c r="F3334" s="6" t="s">
        <v>115</v>
      </c>
      <c r="G3334" s="6" t="s">
        <v>116</v>
      </c>
      <c r="H3334" s="6" t="s">
        <v>21</v>
      </c>
      <c r="I3334" s="8">
        <v>0.5</v>
      </c>
      <c r="J3334" s="9">
        <v>1750</v>
      </c>
      <c r="K3334" s="10">
        <f t="shared" si="26"/>
        <v>875</v>
      </c>
      <c r="L3334" s="10">
        <f t="shared" si="27"/>
        <v>262.5</v>
      </c>
      <c r="M3334" s="11">
        <v>0.3</v>
      </c>
      <c r="O3334" s="16"/>
      <c r="P3334" s="14"/>
      <c r="Q3334" s="12"/>
      <c r="R3334" s="13"/>
    </row>
    <row r="3335" spans="1:18" ht="15.75" customHeight="1" x14ac:dyDescent="0.35">
      <c r="A3335" s="1"/>
      <c r="B3335" s="6" t="s">
        <v>14</v>
      </c>
      <c r="C3335" s="6">
        <v>1185732</v>
      </c>
      <c r="D3335" s="7">
        <v>44268</v>
      </c>
      <c r="E3335" s="6" t="s">
        <v>15</v>
      </c>
      <c r="F3335" s="6" t="s">
        <v>115</v>
      </c>
      <c r="G3335" s="6" t="s">
        <v>116</v>
      </c>
      <c r="H3335" s="6" t="s">
        <v>22</v>
      </c>
      <c r="I3335" s="8">
        <v>0.4</v>
      </c>
      <c r="J3335" s="9">
        <v>2750</v>
      </c>
      <c r="K3335" s="10">
        <f t="shared" si="26"/>
        <v>1100</v>
      </c>
      <c r="L3335" s="10">
        <f t="shared" si="27"/>
        <v>440</v>
      </c>
      <c r="M3335" s="11">
        <v>0.4</v>
      </c>
      <c r="O3335" s="16"/>
      <c r="P3335" s="14"/>
      <c r="Q3335" s="12"/>
      <c r="R3335" s="13"/>
    </row>
    <row r="3336" spans="1:18" ht="15.75" customHeight="1" x14ac:dyDescent="0.35">
      <c r="A3336" s="1"/>
      <c r="B3336" s="6" t="s">
        <v>14</v>
      </c>
      <c r="C3336" s="6">
        <v>1185732</v>
      </c>
      <c r="D3336" s="7">
        <v>44300</v>
      </c>
      <c r="E3336" s="6" t="s">
        <v>15</v>
      </c>
      <c r="F3336" s="6" t="s">
        <v>115</v>
      </c>
      <c r="G3336" s="6" t="s">
        <v>116</v>
      </c>
      <c r="H3336" s="6" t="s">
        <v>17</v>
      </c>
      <c r="I3336" s="8">
        <v>0.4</v>
      </c>
      <c r="J3336" s="9">
        <v>5250</v>
      </c>
      <c r="K3336" s="10">
        <f t="shared" si="26"/>
        <v>2100</v>
      </c>
      <c r="L3336" s="10">
        <f t="shared" si="27"/>
        <v>735</v>
      </c>
      <c r="M3336" s="11">
        <v>0.35</v>
      </c>
      <c r="O3336" s="16"/>
      <c r="P3336" s="14"/>
      <c r="Q3336" s="12"/>
      <c r="R3336" s="13"/>
    </row>
    <row r="3337" spans="1:18" ht="15.75" customHeight="1" x14ac:dyDescent="0.35">
      <c r="A3337" s="1"/>
      <c r="B3337" s="6" t="s">
        <v>14</v>
      </c>
      <c r="C3337" s="6">
        <v>1185732</v>
      </c>
      <c r="D3337" s="7">
        <v>44300</v>
      </c>
      <c r="E3337" s="6" t="s">
        <v>15</v>
      </c>
      <c r="F3337" s="6" t="s">
        <v>115</v>
      </c>
      <c r="G3337" s="6" t="s">
        <v>116</v>
      </c>
      <c r="H3337" s="6" t="s">
        <v>18</v>
      </c>
      <c r="I3337" s="8">
        <v>0.4</v>
      </c>
      <c r="J3337" s="9">
        <v>2250</v>
      </c>
      <c r="K3337" s="10">
        <f t="shared" si="26"/>
        <v>900</v>
      </c>
      <c r="L3337" s="10">
        <f t="shared" si="27"/>
        <v>315</v>
      </c>
      <c r="M3337" s="11">
        <v>0.35</v>
      </c>
      <c r="O3337" s="16"/>
      <c r="P3337" s="14"/>
      <c r="Q3337" s="12"/>
      <c r="R3337" s="13"/>
    </row>
    <row r="3338" spans="1:18" ht="15.75" customHeight="1" x14ac:dyDescent="0.35">
      <c r="A3338" s="1"/>
      <c r="B3338" s="6" t="s">
        <v>14</v>
      </c>
      <c r="C3338" s="6">
        <v>1185732</v>
      </c>
      <c r="D3338" s="7">
        <v>44300</v>
      </c>
      <c r="E3338" s="6" t="s">
        <v>15</v>
      </c>
      <c r="F3338" s="6" t="s">
        <v>115</v>
      </c>
      <c r="G3338" s="6" t="s">
        <v>116</v>
      </c>
      <c r="H3338" s="6" t="s">
        <v>19</v>
      </c>
      <c r="I3338" s="8">
        <v>0.30000000000000004</v>
      </c>
      <c r="J3338" s="9">
        <v>2250</v>
      </c>
      <c r="K3338" s="10">
        <f t="shared" si="26"/>
        <v>675.00000000000011</v>
      </c>
      <c r="L3338" s="10">
        <f t="shared" si="27"/>
        <v>270.00000000000006</v>
      </c>
      <c r="M3338" s="11">
        <v>0.4</v>
      </c>
      <c r="O3338" s="16"/>
      <c r="P3338" s="14"/>
      <c r="Q3338" s="12"/>
      <c r="R3338" s="13"/>
    </row>
    <row r="3339" spans="1:18" ht="15.75" customHeight="1" x14ac:dyDescent="0.35">
      <c r="A3339" s="1"/>
      <c r="B3339" s="6" t="s">
        <v>14</v>
      </c>
      <c r="C3339" s="6">
        <v>1185732</v>
      </c>
      <c r="D3339" s="7">
        <v>44300</v>
      </c>
      <c r="E3339" s="6" t="s">
        <v>15</v>
      </c>
      <c r="F3339" s="6" t="s">
        <v>115</v>
      </c>
      <c r="G3339" s="6" t="s">
        <v>116</v>
      </c>
      <c r="H3339" s="6" t="s">
        <v>20</v>
      </c>
      <c r="I3339" s="8">
        <v>0.35</v>
      </c>
      <c r="J3339" s="9">
        <v>1500</v>
      </c>
      <c r="K3339" s="10">
        <f t="shared" si="26"/>
        <v>525</v>
      </c>
      <c r="L3339" s="10">
        <f t="shared" si="27"/>
        <v>210</v>
      </c>
      <c r="M3339" s="11">
        <v>0.4</v>
      </c>
      <c r="O3339" s="16"/>
      <c r="P3339" s="14"/>
      <c r="Q3339" s="12"/>
      <c r="R3339" s="13"/>
    </row>
    <row r="3340" spans="1:18" ht="15.75" customHeight="1" x14ac:dyDescent="0.35">
      <c r="A3340" s="1"/>
      <c r="B3340" s="6" t="s">
        <v>14</v>
      </c>
      <c r="C3340" s="6">
        <v>1185732</v>
      </c>
      <c r="D3340" s="7">
        <v>44300</v>
      </c>
      <c r="E3340" s="6" t="s">
        <v>15</v>
      </c>
      <c r="F3340" s="6" t="s">
        <v>115</v>
      </c>
      <c r="G3340" s="6" t="s">
        <v>116</v>
      </c>
      <c r="H3340" s="6" t="s">
        <v>21</v>
      </c>
      <c r="I3340" s="8">
        <v>0.5</v>
      </c>
      <c r="J3340" s="9">
        <v>1500</v>
      </c>
      <c r="K3340" s="10">
        <f t="shared" si="26"/>
        <v>750</v>
      </c>
      <c r="L3340" s="10">
        <f t="shared" si="27"/>
        <v>225</v>
      </c>
      <c r="M3340" s="11">
        <v>0.3</v>
      </c>
      <c r="O3340" s="16"/>
      <c r="P3340" s="14"/>
      <c r="Q3340" s="12"/>
      <c r="R3340" s="13"/>
    </row>
    <row r="3341" spans="1:18" ht="15.75" customHeight="1" x14ac:dyDescent="0.35">
      <c r="A3341" s="1"/>
      <c r="B3341" s="6" t="s">
        <v>14</v>
      </c>
      <c r="C3341" s="6">
        <v>1185732</v>
      </c>
      <c r="D3341" s="7">
        <v>44300</v>
      </c>
      <c r="E3341" s="6" t="s">
        <v>15</v>
      </c>
      <c r="F3341" s="6" t="s">
        <v>115</v>
      </c>
      <c r="G3341" s="6" t="s">
        <v>116</v>
      </c>
      <c r="H3341" s="6" t="s">
        <v>22</v>
      </c>
      <c r="I3341" s="8">
        <v>0.4</v>
      </c>
      <c r="J3341" s="9">
        <v>3000</v>
      </c>
      <c r="K3341" s="10">
        <f t="shared" si="26"/>
        <v>1200</v>
      </c>
      <c r="L3341" s="10">
        <f t="shared" si="27"/>
        <v>480</v>
      </c>
      <c r="M3341" s="11">
        <v>0.4</v>
      </c>
      <c r="O3341" s="16"/>
      <c r="P3341" s="14"/>
      <c r="Q3341" s="12"/>
      <c r="R3341" s="13"/>
    </row>
    <row r="3342" spans="1:18" ht="15.75" customHeight="1" x14ac:dyDescent="0.35">
      <c r="A3342" s="1"/>
      <c r="B3342" s="6" t="s">
        <v>14</v>
      </c>
      <c r="C3342" s="6">
        <v>1185732</v>
      </c>
      <c r="D3342" s="7">
        <v>44329</v>
      </c>
      <c r="E3342" s="6" t="s">
        <v>15</v>
      </c>
      <c r="F3342" s="6" t="s">
        <v>115</v>
      </c>
      <c r="G3342" s="6" t="s">
        <v>116</v>
      </c>
      <c r="H3342" s="6" t="s">
        <v>17</v>
      </c>
      <c r="I3342" s="8">
        <v>0.54999999999999993</v>
      </c>
      <c r="J3342" s="9">
        <v>5700</v>
      </c>
      <c r="K3342" s="10">
        <f t="shared" si="26"/>
        <v>3134.9999999999995</v>
      </c>
      <c r="L3342" s="10">
        <f t="shared" si="27"/>
        <v>1097.2499999999998</v>
      </c>
      <c r="M3342" s="11">
        <v>0.35</v>
      </c>
      <c r="O3342" s="16"/>
      <c r="P3342" s="14"/>
      <c r="Q3342" s="12"/>
      <c r="R3342" s="13"/>
    </row>
    <row r="3343" spans="1:18" ht="15.75" customHeight="1" x14ac:dyDescent="0.35">
      <c r="A3343" s="1"/>
      <c r="B3343" s="6" t="s">
        <v>14</v>
      </c>
      <c r="C3343" s="6">
        <v>1185732</v>
      </c>
      <c r="D3343" s="7">
        <v>44329</v>
      </c>
      <c r="E3343" s="6" t="s">
        <v>15</v>
      </c>
      <c r="F3343" s="6" t="s">
        <v>115</v>
      </c>
      <c r="G3343" s="6" t="s">
        <v>116</v>
      </c>
      <c r="H3343" s="6" t="s">
        <v>18</v>
      </c>
      <c r="I3343" s="8">
        <v>0.5</v>
      </c>
      <c r="J3343" s="9">
        <v>2750</v>
      </c>
      <c r="K3343" s="10">
        <f t="shared" si="26"/>
        <v>1375</v>
      </c>
      <c r="L3343" s="10">
        <f t="shared" si="27"/>
        <v>481.24999999999994</v>
      </c>
      <c r="M3343" s="11">
        <v>0.35</v>
      </c>
      <c r="O3343" s="16"/>
      <c r="P3343" s="14"/>
      <c r="Q3343" s="12"/>
      <c r="R3343" s="13"/>
    </row>
    <row r="3344" spans="1:18" ht="15.75" customHeight="1" x14ac:dyDescent="0.35">
      <c r="A3344" s="1"/>
      <c r="B3344" s="6" t="s">
        <v>14</v>
      </c>
      <c r="C3344" s="6">
        <v>1185732</v>
      </c>
      <c r="D3344" s="7">
        <v>44329</v>
      </c>
      <c r="E3344" s="6" t="s">
        <v>15</v>
      </c>
      <c r="F3344" s="6" t="s">
        <v>115</v>
      </c>
      <c r="G3344" s="6" t="s">
        <v>116</v>
      </c>
      <c r="H3344" s="6" t="s">
        <v>19</v>
      </c>
      <c r="I3344" s="8">
        <v>0.45</v>
      </c>
      <c r="J3344" s="9">
        <v>3000</v>
      </c>
      <c r="K3344" s="10">
        <f t="shared" si="26"/>
        <v>1350</v>
      </c>
      <c r="L3344" s="10">
        <f t="shared" si="27"/>
        <v>540</v>
      </c>
      <c r="M3344" s="11">
        <v>0.4</v>
      </c>
      <c r="O3344" s="16"/>
      <c r="P3344" s="14"/>
      <c r="Q3344" s="12"/>
      <c r="R3344" s="13"/>
    </row>
    <row r="3345" spans="1:18" ht="15.75" customHeight="1" x14ac:dyDescent="0.35">
      <c r="A3345" s="1"/>
      <c r="B3345" s="6" t="s">
        <v>14</v>
      </c>
      <c r="C3345" s="6">
        <v>1185732</v>
      </c>
      <c r="D3345" s="7">
        <v>44329</v>
      </c>
      <c r="E3345" s="6" t="s">
        <v>15</v>
      </c>
      <c r="F3345" s="6" t="s">
        <v>115</v>
      </c>
      <c r="G3345" s="6" t="s">
        <v>116</v>
      </c>
      <c r="H3345" s="6" t="s">
        <v>20</v>
      </c>
      <c r="I3345" s="8">
        <v>0.45</v>
      </c>
      <c r="J3345" s="9">
        <v>2500</v>
      </c>
      <c r="K3345" s="10">
        <f t="shared" si="26"/>
        <v>1125</v>
      </c>
      <c r="L3345" s="10">
        <f t="shared" si="27"/>
        <v>450</v>
      </c>
      <c r="M3345" s="11">
        <v>0.4</v>
      </c>
      <c r="O3345" s="16"/>
      <c r="P3345" s="14"/>
      <c r="Q3345" s="12"/>
      <c r="R3345" s="13"/>
    </row>
    <row r="3346" spans="1:18" ht="15.75" customHeight="1" x14ac:dyDescent="0.35">
      <c r="A3346" s="1"/>
      <c r="B3346" s="6" t="s">
        <v>14</v>
      </c>
      <c r="C3346" s="6">
        <v>1185732</v>
      </c>
      <c r="D3346" s="7">
        <v>44329</v>
      </c>
      <c r="E3346" s="6" t="s">
        <v>15</v>
      </c>
      <c r="F3346" s="6" t="s">
        <v>115</v>
      </c>
      <c r="G3346" s="6" t="s">
        <v>116</v>
      </c>
      <c r="H3346" s="6" t="s">
        <v>21</v>
      </c>
      <c r="I3346" s="8">
        <v>0.54999999999999993</v>
      </c>
      <c r="J3346" s="9">
        <v>2750</v>
      </c>
      <c r="K3346" s="10">
        <f t="shared" si="26"/>
        <v>1512.4999999999998</v>
      </c>
      <c r="L3346" s="10">
        <f t="shared" si="27"/>
        <v>453.74999999999994</v>
      </c>
      <c r="M3346" s="11">
        <v>0.3</v>
      </c>
      <c r="O3346" s="16"/>
      <c r="P3346" s="14"/>
      <c r="Q3346" s="12"/>
      <c r="R3346" s="13"/>
    </row>
    <row r="3347" spans="1:18" ht="15.75" customHeight="1" x14ac:dyDescent="0.35">
      <c r="A3347" s="1"/>
      <c r="B3347" s="6" t="s">
        <v>14</v>
      </c>
      <c r="C3347" s="6">
        <v>1185732</v>
      </c>
      <c r="D3347" s="7">
        <v>44329</v>
      </c>
      <c r="E3347" s="6" t="s">
        <v>15</v>
      </c>
      <c r="F3347" s="6" t="s">
        <v>115</v>
      </c>
      <c r="G3347" s="6" t="s">
        <v>116</v>
      </c>
      <c r="H3347" s="6" t="s">
        <v>22</v>
      </c>
      <c r="I3347" s="8">
        <v>0.6</v>
      </c>
      <c r="J3347" s="9">
        <v>4000</v>
      </c>
      <c r="K3347" s="10">
        <f t="shared" si="26"/>
        <v>2400</v>
      </c>
      <c r="L3347" s="10">
        <f t="shared" si="27"/>
        <v>960</v>
      </c>
      <c r="M3347" s="11">
        <v>0.4</v>
      </c>
      <c r="O3347" s="16"/>
      <c r="P3347" s="14"/>
      <c r="Q3347" s="12"/>
      <c r="R3347" s="13"/>
    </row>
    <row r="3348" spans="1:18" ht="15.75" customHeight="1" x14ac:dyDescent="0.35">
      <c r="A3348" s="1"/>
      <c r="B3348" s="6" t="s">
        <v>14</v>
      </c>
      <c r="C3348" s="6">
        <v>1185732</v>
      </c>
      <c r="D3348" s="7">
        <v>44362</v>
      </c>
      <c r="E3348" s="6" t="s">
        <v>15</v>
      </c>
      <c r="F3348" s="6" t="s">
        <v>115</v>
      </c>
      <c r="G3348" s="6" t="s">
        <v>116</v>
      </c>
      <c r="H3348" s="6" t="s">
        <v>17</v>
      </c>
      <c r="I3348" s="8">
        <v>0.54999999999999993</v>
      </c>
      <c r="J3348" s="9">
        <v>6500</v>
      </c>
      <c r="K3348" s="10">
        <f t="shared" si="26"/>
        <v>3574.9999999999995</v>
      </c>
      <c r="L3348" s="10">
        <f t="shared" si="27"/>
        <v>1251.2499999999998</v>
      </c>
      <c r="M3348" s="11">
        <v>0.35</v>
      </c>
      <c r="O3348" s="16"/>
      <c r="P3348" s="14"/>
      <c r="Q3348" s="12"/>
      <c r="R3348" s="13"/>
    </row>
    <row r="3349" spans="1:18" ht="15.75" customHeight="1" x14ac:dyDescent="0.35">
      <c r="A3349" s="1"/>
      <c r="B3349" s="6" t="s">
        <v>14</v>
      </c>
      <c r="C3349" s="6">
        <v>1185732</v>
      </c>
      <c r="D3349" s="7">
        <v>44362</v>
      </c>
      <c r="E3349" s="6" t="s">
        <v>15</v>
      </c>
      <c r="F3349" s="6" t="s">
        <v>115</v>
      </c>
      <c r="G3349" s="6" t="s">
        <v>116</v>
      </c>
      <c r="H3349" s="6" t="s">
        <v>18</v>
      </c>
      <c r="I3349" s="8">
        <v>0.5</v>
      </c>
      <c r="J3349" s="9">
        <v>4000</v>
      </c>
      <c r="K3349" s="10">
        <f t="shared" si="26"/>
        <v>2000</v>
      </c>
      <c r="L3349" s="10">
        <f t="shared" si="27"/>
        <v>700</v>
      </c>
      <c r="M3349" s="11">
        <v>0.35</v>
      </c>
      <c r="O3349" s="16"/>
      <c r="P3349" s="14"/>
      <c r="Q3349" s="12"/>
      <c r="R3349" s="13"/>
    </row>
    <row r="3350" spans="1:18" ht="15.75" customHeight="1" x14ac:dyDescent="0.35">
      <c r="A3350" s="1"/>
      <c r="B3350" s="6" t="s">
        <v>14</v>
      </c>
      <c r="C3350" s="6">
        <v>1185732</v>
      </c>
      <c r="D3350" s="7">
        <v>44362</v>
      </c>
      <c r="E3350" s="6" t="s">
        <v>15</v>
      </c>
      <c r="F3350" s="6" t="s">
        <v>115</v>
      </c>
      <c r="G3350" s="6" t="s">
        <v>116</v>
      </c>
      <c r="H3350" s="6" t="s">
        <v>19</v>
      </c>
      <c r="I3350" s="8">
        <v>0.45</v>
      </c>
      <c r="J3350" s="9">
        <v>3250</v>
      </c>
      <c r="K3350" s="10">
        <f t="shared" si="26"/>
        <v>1462.5</v>
      </c>
      <c r="L3350" s="10">
        <f t="shared" si="27"/>
        <v>585</v>
      </c>
      <c r="M3350" s="11">
        <v>0.4</v>
      </c>
      <c r="O3350" s="16"/>
      <c r="P3350" s="14"/>
      <c r="Q3350" s="12"/>
      <c r="R3350" s="13"/>
    </row>
    <row r="3351" spans="1:18" ht="15.75" customHeight="1" x14ac:dyDescent="0.35">
      <c r="A3351" s="1"/>
      <c r="B3351" s="6" t="s">
        <v>14</v>
      </c>
      <c r="C3351" s="6">
        <v>1185732</v>
      </c>
      <c r="D3351" s="7">
        <v>44362</v>
      </c>
      <c r="E3351" s="6" t="s">
        <v>15</v>
      </c>
      <c r="F3351" s="6" t="s">
        <v>115</v>
      </c>
      <c r="G3351" s="6" t="s">
        <v>116</v>
      </c>
      <c r="H3351" s="6" t="s">
        <v>20</v>
      </c>
      <c r="I3351" s="8">
        <v>0.45</v>
      </c>
      <c r="J3351" s="9">
        <v>3000</v>
      </c>
      <c r="K3351" s="10">
        <f t="shared" si="26"/>
        <v>1350</v>
      </c>
      <c r="L3351" s="10">
        <f t="shared" si="27"/>
        <v>540</v>
      </c>
      <c r="M3351" s="11">
        <v>0.4</v>
      </c>
      <c r="O3351" s="16"/>
      <c r="P3351" s="14"/>
      <c r="Q3351" s="12"/>
      <c r="R3351" s="13"/>
    </row>
    <row r="3352" spans="1:18" ht="15.75" customHeight="1" x14ac:dyDescent="0.35">
      <c r="A3352" s="1"/>
      <c r="B3352" s="6" t="s">
        <v>14</v>
      </c>
      <c r="C3352" s="6">
        <v>1185732</v>
      </c>
      <c r="D3352" s="7">
        <v>44362</v>
      </c>
      <c r="E3352" s="6" t="s">
        <v>15</v>
      </c>
      <c r="F3352" s="6" t="s">
        <v>115</v>
      </c>
      <c r="G3352" s="6" t="s">
        <v>116</v>
      </c>
      <c r="H3352" s="6" t="s">
        <v>21</v>
      </c>
      <c r="I3352" s="8">
        <v>0.54999999999999993</v>
      </c>
      <c r="J3352" s="9">
        <v>3000</v>
      </c>
      <c r="K3352" s="10">
        <f t="shared" si="26"/>
        <v>1649.9999999999998</v>
      </c>
      <c r="L3352" s="10">
        <f t="shared" si="27"/>
        <v>494.99999999999989</v>
      </c>
      <c r="M3352" s="11">
        <v>0.3</v>
      </c>
      <c r="O3352" s="16"/>
      <c r="P3352" s="14"/>
      <c r="Q3352" s="12"/>
      <c r="R3352" s="13"/>
    </row>
    <row r="3353" spans="1:18" ht="15.75" customHeight="1" x14ac:dyDescent="0.35">
      <c r="A3353" s="1"/>
      <c r="B3353" s="6" t="s">
        <v>14</v>
      </c>
      <c r="C3353" s="6">
        <v>1185732</v>
      </c>
      <c r="D3353" s="7">
        <v>44362</v>
      </c>
      <c r="E3353" s="6" t="s">
        <v>15</v>
      </c>
      <c r="F3353" s="6" t="s">
        <v>115</v>
      </c>
      <c r="G3353" s="6" t="s">
        <v>116</v>
      </c>
      <c r="H3353" s="6" t="s">
        <v>22</v>
      </c>
      <c r="I3353" s="8">
        <v>0.6</v>
      </c>
      <c r="J3353" s="9">
        <v>4500</v>
      </c>
      <c r="K3353" s="10">
        <f t="shared" si="26"/>
        <v>2700</v>
      </c>
      <c r="L3353" s="10">
        <f t="shared" si="27"/>
        <v>1080</v>
      </c>
      <c r="M3353" s="11">
        <v>0.4</v>
      </c>
      <c r="O3353" s="16"/>
      <c r="P3353" s="14"/>
      <c r="Q3353" s="12"/>
      <c r="R3353" s="13"/>
    </row>
    <row r="3354" spans="1:18" ht="15.75" customHeight="1" x14ac:dyDescent="0.35">
      <c r="A3354" s="1"/>
      <c r="B3354" s="6" t="s">
        <v>14</v>
      </c>
      <c r="C3354" s="6">
        <v>1185732</v>
      </c>
      <c r="D3354" s="7">
        <v>44390</v>
      </c>
      <c r="E3354" s="6" t="s">
        <v>15</v>
      </c>
      <c r="F3354" s="6" t="s">
        <v>115</v>
      </c>
      <c r="G3354" s="6" t="s">
        <v>116</v>
      </c>
      <c r="H3354" s="6" t="s">
        <v>17</v>
      </c>
      <c r="I3354" s="8">
        <v>0.54999999999999993</v>
      </c>
      <c r="J3354" s="9">
        <v>6750</v>
      </c>
      <c r="K3354" s="10">
        <f t="shared" si="26"/>
        <v>3712.4999999999995</v>
      </c>
      <c r="L3354" s="10">
        <f t="shared" si="27"/>
        <v>1299.3749999999998</v>
      </c>
      <c r="M3354" s="11">
        <v>0.35</v>
      </c>
      <c r="O3354" s="16"/>
      <c r="P3354" s="14"/>
      <c r="Q3354" s="12"/>
      <c r="R3354" s="13"/>
    </row>
    <row r="3355" spans="1:18" ht="15.75" customHeight="1" x14ac:dyDescent="0.35">
      <c r="A3355" s="1"/>
      <c r="B3355" s="6" t="s">
        <v>14</v>
      </c>
      <c r="C3355" s="6">
        <v>1185732</v>
      </c>
      <c r="D3355" s="7">
        <v>44390</v>
      </c>
      <c r="E3355" s="6" t="s">
        <v>15</v>
      </c>
      <c r="F3355" s="6" t="s">
        <v>115</v>
      </c>
      <c r="G3355" s="6" t="s">
        <v>116</v>
      </c>
      <c r="H3355" s="6" t="s">
        <v>18</v>
      </c>
      <c r="I3355" s="8">
        <v>0.5</v>
      </c>
      <c r="J3355" s="9">
        <v>4250</v>
      </c>
      <c r="K3355" s="10">
        <f t="shared" si="26"/>
        <v>2125</v>
      </c>
      <c r="L3355" s="10">
        <f t="shared" si="27"/>
        <v>743.75</v>
      </c>
      <c r="M3355" s="11">
        <v>0.35</v>
      </c>
      <c r="O3355" s="16"/>
      <c r="P3355" s="14"/>
      <c r="Q3355" s="12"/>
      <c r="R3355" s="13"/>
    </row>
    <row r="3356" spans="1:18" ht="15.75" customHeight="1" x14ac:dyDescent="0.35">
      <c r="A3356" s="1"/>
      <c r="B3356" s="6" t="s">
        <v>14</v>
      </c>
      <c r="C3356" s="6">
        <v>1185732</v>
      </c>
      <c r="D3356" s="7">
        <v>44390</v>
      </c>
      <c r="E3356" s="6" t="s">
        <v>15</v>
      </c>
      <c r="F3356" s="6" t="s">
        <v>115</v>
      </c>
      <c r="G3356" s="6" t="s">
        <v>116</v>
      </c>
      <c r="H3356" s="6" t="s">
        <v>19</v>
      </c>
      <c r="I3356" s="8">
        <v>0.45</v>
      </c>
      <c r="J3356" s="9">
        <v>3500</v>
      </c>
      <c r="K3356" s="10">
        <f t="shared" si="26"/>
        <v>1575</v>
      </c>
      <c r="L3356" s="10">
        <f t="shared" si="27"/>
        <v>630</v>
      </c>
      <c r="M3356" s="11">
        <v>0.4</v>
      </c>
      <c r="O3356" s="16"/>
      <c r="P3356" s="14"/>
      <c r="Q3356" s="12"/>
      <c r="R3356" s="13"/>
    </row>
    <row r="3357" spans="1:18" ht="15.75" customHeight="1" x14ac:dyDescent="0.35">
      <c r="A3357" s="1"/>
      <c r="B3357" s="6" t="s">
        <v>14</v>
      </c>
      <c r="C3357" s="6">
        <v>1185732</v>
      </c>
      <c r="D3357" s="7">
        <v>44390</v>
      </c>
      <c r="E3357" s="6" t="s">
        <v>15</v>
      </c>
      <c r="F3357" s="6" t="s">
        <v>115</v>
      </c>
      <c r="G3357" s="6" t="s">
        <v>116</v>
      </c>
      <c r="H3357" s="6" t="s">
        <v>20</v>
      </c>
      <c r="I3357" s="8">
        <v>0.45</v>
      </c>
      <c r="J3357" s="9">
        <v>3000</v>
      </c>
      <c r="K3357" s="10">
        <f t="shared" si="26"/>
        <v>1350</v>
      </c>
      <c r="L3357" s="10">
        <f t="shared" si="27"/>
        <v>540</v>
      </c>
      <c r="M3357" s="11">
        <v>0.4</v>
      </c>
      <c r="O3357" s="16"/>
      <c r="P3357" s="14"/>
      <c r="Q3357" s="12"/>
      <c r="R3357" s="13"/>
    </row>
    <row r="3358" spans="1:18" ht="15.75" customHeight="1" x14ac:dyDescent="0.35">
      <c r="A3358" s="1"/>
      <c r="B3358" s="6" t="s">
        <v>14</v>
      </c>
      <c r="C3358" s="6">
        <v>1185732</v>
      </c>
      <c r="D3358" s="7">
        <v>44390</v>
      </c>
      <c r="E3358" s="6" t="s">
        <v>15</v>
      </c>
      <c r="F3358" s="6" t="s">
        <v>115</v>
      </c>
      <c r="G3358" s="6" t="s">
        <v>116</v>
      </c>
      <c r="H3358" s="6" t="s">
        <v>21</v>
      </c>
      <c r="I3358" s="8">
        <v>0.54999999999999993</v>
      </c>
      <c r="J3358" s="9">
        <v>3250</v>
      </c>
      <c r="K3358" s="10">
        <f t="shared" si="26"/>
        <v>1787.4999999999998</v>
      </c>
      <c r="L3358" s="10">
        <f t="shared" si="27"/>
        <v>536.24999999999989</v>
      </c>
      <c r="M3358" s="11">
        <v>0.3</v>
      </c>
      <c r="O3358" s="16"/>
      <c r="P3358" s="14"/>
      <c r="Q3358" s="12"/>
      <c r="R3358" s="13"/>
    </row>
    <row r="3359" spans="1:18" ht="15.75" customHeight="1" x14ac:dyDescent="0.35">
      <c r="A3359" s="1"/>
      <c r="B3359" s="6" t="s">
        <v>14</v>
      </c>
      <c r="C3359" s="6">
        <v>1185732</v>
      </c>
      <c r="D3359" s="7">
        <v>44390</v>
      </c>
      <c r="E3359" s="6" t="s">
        <v>15</v>
      </c>
      <c r="F3359" s="6" t="s">
        <v>115</v>
      </c>
      <c r="G3359" s="6" t="s">
        <v>116</v>
      </c>
      <c r="H3359" s="6" t="s">
        <v>22</v>
      </c>
      <c r="I3359" s="8">
        <v>0.6</v>
      </c>
      <c r="J3359" s="9">
        <v>5000</v>
      </c>
      <c r="K3359" s="10">
        <f t="shared" si="26"/>
        <v>3000</v>
      </c>
      <c r="L3359" s="10">
        <f t="shared" si="27"/>
        <v>1200</v>
      </c>
      <c r="M3359" s="11">
        <v>0.4</v>
      </c>
      <c r="O3359" s="16"/>
      <c r="P3359" s="14"/>
      <c r="Q3359" s="12"/>
      <c r="R3359" s="13"/>
    </row>
    <row r="3360" spans="1:18" ht="15.75" customHeight="1" x14ac:dyDescent="0.35">
      <c r="A3360" s="1"/>
      <c r="B3360" s="6" t="s">
        <v>14</v>
      </c>
      <c r="C3360" s="6">
        <v>1185732</v>
      </c>
      <c r="D3360" s="7">
        <v>44422</v>
      </c>
      <c r="E3360" s="6" t="s">
        <v>15</v>
      </c>
      <c r="F3360" s="6" t="s">
        <v>115</v>
      </c>
      <c r="G3360" s="6" t="s">
        <v>116</v>
      </c>
      <c r="H3360" s="6" t="s">
        <v>17</v>
      </c>
      <c r="I3360" s="8">
        <v>0.54999999999999993</v>
      </c>
      <c r="J3360" s="9">
        <v>6500</v>
      </c>
      <c r="K3360" s="10">
        <f t="shared" si="26"/>
        <v>3574.9999999999995</v>
      </c>
      <c r="L3360" s="10">
        <f t="shared" si="27"/>
        <v>1251.2499999999998</v>
      </c>
      <c r="M3360" s="11">
        <v>0.35</v>
      </c>
      <c r="O3360" s="16"/>
      <c r="P3360" s="14"/>
      <c r="Q3360" s="12"/>
      <c r="R3360" s="13"/>
    </row>
    <row r="3361" spans="1:18" ht="15.75" customHeight="1" x14ac:dyDescent="0.35">
      <c r="A3361" s="1"/>
      <c r="B3361" s="6" t="s">
        <v>14</v>
      </c>
      <c r="C3361" s="6">
        <v>1185732</v>
      </c>
      <c r="D3361" s="7">
        <v>44422</v>
      </c>
      <c r="E3361" s="6" t="s">
        <v>15</v>
      </c>
      <c r="F3361" s="6" t="s">
        <v>115</v>
      </c>
      <c r="G3361" s="6" t="s">
        <v>116</v>
      </c>
      <c r="H3361" s="6" t="s">
        <v>18</v>
      </c>
      <c r="I3361" s="8">
        <v>0.5</v>
      </c>
      <c r="J3361" s="9">
        <v>4250</v>
      </c>
      <c r="K3361" s="10">
        <f t="shared" si="26"/>
        <v>2125</v>
      </c>
      <c r="L3361" s="10">
        <f t="shared" si="27"/>
        <v>743.75</v>
      </c>
      <c r="M3361" s="11">
        <v>0.35</v>
      </c>
      <c r="O3361" s="16"/>
      <c r="P3361" s="14"/>
      <c r="Q3361" s="12"/>
      <c r="R3361" s="13"/>
    </row>
    <row r="3362" spans="1:18" ht="15.75" customHeight="1" x14ac:dyDescent="0.35">
      <c r="A3362" s="1"/>
      <c r="B3362" s="6" t="s">
        <v>14</v>
      </c>
      <c r="C3362" s="6">
        <v>1185732</v>
      </c>
      <c r="D3362" s="7">
        <v>44422</v>
      </c>
      <c r="E3362" s="6" t="s">
        <v>15</v>
      </c>
      <c r="F3362" s="6" t="s">
        <v>115</v>
      </c>
      <c r="G3362" s="6" t="s">
        <v>116</v>
      </c>
      <c r="H3362" s="6" t="s">
        <v>19</v>
      </c>
      <c r="I3362" s="8">
        <v>0.45</v>
      </c>
      <c r="J3362" s="9">
        <v>3500</v>
      </c>
      <c r="K3362" s="10">
        <f t="shared" si="26"/>
        <v>1575</v>
      </c>
      <c r="L3362" s="10">
        <f t="shared" si="27"/>
        <v>630</v>
      </c>
      <c r="M3362" s="11">
        <v>0.4</v>
      </c>
      <c r="O3362" s="16"/>
      <c r="P3362" s="14"/>
      <c r="Q3362" s="12"/>
      <c r="R3362" s="13"/>
    </row>
    <row r="3363" spans="1:18" ht="15.75" customHeight="1" x14ac:dyDescent="0.35">
      <c r="A3363" s="1"/>
      <c r="B3363" s="6" t="s">
        <v>14</v>
      </c>
      <c r="C3363" s="6">
        <v>1185732</v>
      </c>
      <c r="D3363" s="7">
        <v>44422</v>
      </c>
      <c r="E3363" s="6" t="s">
        <v>15</v>
      </c>
      <c r="F3363" s="6" t="s">
        <v>115</v>
      </c>
      <c r="G3363" s="6" t="s">
        <v>116</v>
      </c>
      <c r="H3363" s="6" t="s">
        <v>20</v>
      </c>
      <c r="I3363" s="8">
        <v>0.45</v>
      </c>
      <c r="J3363" s="9">
        <v>2500</v>
      </c>
      <c r="K3363" s="10">
        <f t="shared" si="26"/>
        <v>1125</v>
      </c>
      <c r="L3363" s="10">
        <f t="shared" si="27"/>
        <v>450</v>
      </c>
      <c r="M3363" s="11">
        <v>0.4</v>
      </c>
      <c r="O3363" s="16"/>
      <c r="P3363" s="14"/>
      <c r="Q3363" s="12"/>
      <c r="R3363" s="13"/>
    </row>
    <row r="3364" spans="1:18" ht="15.75" customHeight="1" x14ac:dyDescent="0.35">
      <c r="A3364" s="1"/>
      <c r="B3364" s="6" t="s">
        <v>14</v>
      </c>
      <c r="C3364" s="6">
        <v>1185732</v>
      </c>
      <c r="D3364" s="7">
        <v>44422</v>
      </c>
      <c r="E3364" s="6" t="s">
        <v>15</v>
      </c>
      <c r="F3364" s="6" t="s">
        <v>115</v>
      </c>
      <c r="G3364" s="6" t="s">
        <v>116</v>
      </c>
      <c r="H3364" s="6" t="s">
        <v>21</v>
      </c>
      <c r="I3364" s="8">
        <v>0.54999999999999993</v>
      </c>
      <c r="J3364" s="9">
        <v>2250</v>
      </c>
      <c r="K3364" s="10">
        <f t="shared" si="26"/>
        <v>1237.4999999999998</v>
      </c>
      <c r="L3364" s="10">
        <f t="shared" si="27"/>
        <v>371.24999999999994</v>
      </c>
      <c r="M3364" s="11">
        <v>0.3</v>
      </c>
      <c r="O3364" s="16"/>
      <c r="P3364" s="14"/>
      <c r="Q3364" s="12"/>
      <c r="R3364" s="13"/>
    </row>
    <row r="3365" spans="1:18" ht="15.75" customHeight="1" x14ac:dyDescent="0.35">
      <c r="A3365" s="1"/>
      <c r="B3365" s="6" t="s">
        <v>14</v>
      </c>
      <c r="C3365" s="6">
        <v>1185732</v>
      </c>
      <c r="D3365" s="7">
        <v>44422</v>
      </c>
      <c r="E3365" s="6" t="s">
        <v>15</v>
      </c>
      <c r="F3365" s="6" t="s">
        <v>115</v>
      </c>
      <c r="G3365" s="6" t="s">
        <v>116</v>
      </c>
      <c r="H3365" s="6" t="s">
        <v>22</v>
      </c>
      <c r="I3365" s="8">
        <v>0.6</v>
      </c>
      <c r="J3365" s="9">
        <v>4000</v>
      </c>
      <c r="K3365" s="10">
        <f t="shared" si="26"/>
        <v>2400</v>
      </c>
      <c r="L3365" s="10">
        <f t="shared" si="27"/>
        <v>960</v>
      </c>
      <c r="M3365" s="11">
        <v>0.4</v>
      </c>
      <c r="O3365" s="16"/>
      <c r="P3365" s="14"/>
      <c r="Q3365" s="12"/>
      <c r="R3365" s="13"/>
    </row>
    <row r="3366" spans="1:18" ht="15.75" customHeight="1" x14ac:dyDescent="0.35">
      <c r="A3366" s="1"/>
      <c r="B3366" s="6" t="s">
        <v>14</v>
      </c>
      <c r="C3366" s="6">
        <v>1185732</v>
      </c>
      <c r="D3366" s="7">
        <v>44452</v>
      </c>
      <c r="E3366" s="6" t="s">
        <v>15</v>
      </c>
      <c r="F3366" s="6" t="s">
        <v>115</v>
      </c>
      <c r="G3366" s="6" t="s">
        <v>116</v>
      </c>
      <c r="H3366" s="6" t="s">
        <v>17</v>
      </c>
      <c r="I3366" s="8">
        <v>0.54999999999999993</v>
      </c>
      <c r="J3366" s="9">
        <v>5250</v>
      </c>
      <c r="K3366" s="10">
        <f t="shared" si="26"/>
        <v>2887.4999999999995</v>
      </c>
      <c r="L3366" s="10">
        <f t="shared" si="27"/>
        <v>1010.6249999999998</v>
      </c>
      <c r="M3366" s="11">
        <v>0.35</v>
      </c>
      <c r="O3366" s="16"/>
      <c r="P3366" s="14"/>
      <c r="Q3366" s="12"/>
      <c r="R3366" s="13"/>
    </row>
    <row r="3367" spans="1:18" ht="15.75" customHeight="1" x14ac:dyDescent="0.35">
      <c r="A3367" s="1"/>
      <c r="B3367" s="6" t="s">
        <v>14</v>
      </c>
      <c r="C3367" s="6">
        <v>1185732</v>
      </c>
      <c r="D3367" s="7">
        <v>44452</v>
      </c>
      <c r="E3367" s="6" t="s">
        <v>15</v>
      </c>
      <c r="F3367" s="6" t="s">
        <v>115</v>
      </c>
      <c r="G3367" s="6" t="s">
        <v>116</v>
      </c>
      <c r="H3367" s="6" t="s">
        <v>18</v>
      </c>
      <c r="I3367" s="8">
        <v>0.5</v>
      </c>
      <c r="J3367" s="9">
        <v>3250</v>
      </c>
      <c r="K3367" s="10">
        <f t="shared" si="26"/>
        <v>1625</v>
      </c>
      <c r="L3367" s="10">
        <f t="shared" si="27"/>
        <v>568.75</v>
      </c>
      <c r="M3367" s="11">
        <v>0.35</v>
      </c>
      <c r="O3367" s="16"/>
      <c r="P3367" s="14"/>
      <c r="Q3367" s="12"/>
      <c r="R3367" s="13"/>
    </row>
    <row r="3368" spans="1:18" ht="15.75" customHeight="1" x14ac:dyDescent="0.35">
      <c r="A3368" s="1"/>
      <c r="B3368" s="6" t="s">
        <v>14</v>
      </c>
      <c r="C3368" s="6">
        <v>1185732</v>
      </c>
      <c r="D3368" s="7">
        <v>44452</v>
      </c>
      <c r="E3368" s="6" t="s">
        <v>15</v>
      </c>
      <c r="F3368" s="6" t="s">
        <v>115</v>
      </c>
      <c r="G3368" s="6" t="s">
        <v>116</v>
      </c>
      <c r="H3368" s="6" t="s">
        <v>19</v>
      </c>
      <c r="I3368" s="8">
        <v>0.45</v>
      </c>
      <c r="J3368" s="9">
        <v>2250</v>
      </c>
      <c r="K3368" s="10">
        <f t="shared" si="26"/>
        <v>1012.5</v>
      </c>
      <c r="L3368" s="10">
        <f t="shared" si="27"/>
        <v>405</v>
      </c>
      <c r="M3368" s="11">
        <v>0.4</v>
      </c>
      <c r="O3368" s="16"/>
      <c r="P3368" s="14"/>
      <c r="Q3368" s="12"/>
      <c r="R3368" s="13"/>
    </row>
    <row r="3369" spans="1:18" ht="15.75" customHeight="1" x14ac:dyDescent="0.35">
      <c r="A3369" s="1"/>
      <c r="B3369" s="6" t="s">
        <v>14</v>
      </c>
      <c r="C3369" s="6">
        <v>1185732</v>
      </c>
      <c r="D3369" s="7">
        <v>44452</v>
      </c>
      <c r="E3369" s="6" t="s">
        <v>15</v>
      </c>
      <c r="F3369" s="6" t="s">
        <v>115</v>
      </c>
      <c r="G3369" s="6" t="s">
        <v>116</v>
      </c>
      <c r="H3369" s="6" t="s">
        <v>20</v>
      </c>
      <c r="I3369" s="8">
        <v>0.45</v>
      </c>
      <c r="J3369" s="9">
        <v>2000</v>
      </c>
      <c r="K3369" s="10">
        <f t="shared" si="26"/>
        <v>900</v>
      </c>
      <c r="L3369" s="10">
        <f t="shared" si="27"/>
        <v>360</v>
      </c>
      <c r="M3369" s="11">
        <v>0.4</v>
      </c>
      <c r="O3369" s="16"/>
      <c r="P3369" s="14"/>
      <c r="Q3369" s="12"/>
      <c r="R3369" s="13"/>
    </row>
    <row r="3370" spans="1:18" ht="15.75" customHeight="1" x14ac:dyDescent="0.35">
      <c r="A3370" s="1"/>
      <c r="B3370" s="6" t="s">
        <v>14</v>
      </c>
      <c r="C3370" s="6">
        <v>1185732</v>
      </c>
      <c r="D3370" s="7">
        <v>44452</v>
      </c>
      <c r="E3370" s="6" t="s">
        <v>15</v>
      </c>
      <c r="F3370" s="6" t="s">
        <v>115</v>
      </c>
      <c r="G3370" s="6" t="s">
        <v>116</v>
      </c>
      <c r="H3370" s="6" t="s">
        <v>21</v>
      </c>
      <c r="I3370" s="8">
        <v>0.54999999999999993</v>
      </c>
      <c r="J3370" s="9">
        <v>2000</v>
      </c>
      <c r="K3370" s="10">
        <f t="shared" si="26"/>
        <v>1099.9999999999998</v>
      </c>
      <c r="L3370" s="10">
        <f t="shared" si="27"/>
        <v>329.99999999999994</v>
      </c>
      <c r="M3370" s="11">
        <v>0.3</v>
      </c>
      <c r="O3370" s="16"/>
      <c r="P3370" s="14"/>
      <c r="Q3370" s="12"/>
      <c r="R3370" s="13"/>
    </row>
    <row r="3371" spans="1:18" ht="15.75" customHeight="1" x14ac:dyDescent="0.35">
      <c r="A3371" s="1"/>
      <c r="B3371" s="6" t="s">
        <v>14</v>
      </c>
      <c r="C3371" s="6">
        <v>1185732</v>
      </c>
      <c r="D3371" s="7">
        <v>44452</v>
      </c>
      <c r="E3371" s="6" t="s">
        <v>15</v>
      </c>
      <c r="F3371" s="6" t="s">
        <v>115</v>
      </c>
      <c r="G3371" s="6" t="s">
        <v>116</v>
      </c>
      <c r="H3371" s="6" t="s">
        <v>22</v>
      </c>
      <c r="I3371" s="8">
        <v>0.6</v>
      </c>
      <c r="J3371" s="9">
        <v>3000</v>
      </c>
      <c r="K3371" s="10">
        <f t="shared" si="26"/>
        <v>1800</v>
      </c>
      <c r="L3371" s="10">
        <f t="shared" si="27"/>
        <v>720</v>
      </c>
      <c r="M3371" s="11">
        <v>0.4</v>
      </c>
      <c r="O3371" s="16"/>
      <c r="P3371" s="14"/>
      <c r="Q3371" s="12"/>
      <c r="R3371" s="13"/>
    </row>
    <row r="3372" spans="1:18" ht="15.75" customHeight="1" x14ac:dyDescent="0.35">
      <c r="A3372" s="1"/>
      <c r="B3372" s="6" t="s">
        <v>14</v>
      </c>
      <c r="C3372" s="6">
        <v>1185732</v>
      </c>
      <c r="D3372" s="7">
        <v>44484</v>
      </c>
      <c r="E3372" s="6" t="s">
        <v>15</v>
      </c>
      <c r="F3372" s="6" t="s">
        <v>115</v>
      </c>
      <c r="G3372" s="6" t="s">
        <v>116</v>
      </c>
      <c r="H3372" s="6" t="s">
        <v>17</v>
      </c>
      <c r="I3372" s="8">
        <v>0.6</v>
      </c>
      <c r="J3372" s="9">
        <v>4750</v>
      </c>
      <c r="K3372" s="10">
        <f t="shared" si="26"/>
        <v>2850</v>
      </c>
      <c r="L3372" s="10">
        <f t="shared" si="27"/>
        <v>997.49999999999989</v>
      </c>
      <c r="M3372" s="11">
        <v>0.35</v>
      </c>
      <c r="O3372" s="16"/>
      <c r="P3372" s="14"/>
      <c r="Q3372" s="12"/>
      <c r="R3372" s="13"/>
    </row>
    <row r="3373" spans="1:18" ht="15.75" customHeight="1" x14ac:dyDescent="0.35">
      <c r="A3373" s="1"/>
      <c r="B3373" s="6" t="s">
        <v>14</v>
      </c>
      <c r="C3373" s="6">
        <v>1185732</v>
      </c>
      <c r="D3373" s="7">
        <v>44484</v>
      </c>
      <c r="E3373" s="6" t="s">
        <v>15</v>
      </c>
      <c r="F3373" s="6" t="s">
        <v>115</v>
      </c>
      <c r="G3373" s="6" t="s">
        <v>116</v>
      </c>
      <c r="H3373" s="6" t="s">
        <v>18</v>
      </c>
      <c r="I3373" s="8">
        <v>0.55000000000000004</v>
      </c>
      <c r="J3373" s="9">
        <v>3000</v>
      </c>
      <c r="K3373" s="10">
        <f t="shared" si="26"/>
        <v>1650.0000000000002</v>
      </c>
      <c r="L3373" s="10">
        <f t="shared" si="27"/>
        <v>577.5</v>
      </c>
      <c r="M3373" s="11">
        <v>0.35</v>
      </c>
      <c r="O3373" s="16"/>
      <c r="P3373" s="14"/>
      <c r="Q3373" s="12"/>
      <c r="R3373" s="13"/>
    </row>
    <row r="3374" spans="1:18" ht="15.75" customHeight="1" x14ac:dyDescent="0.35">
      <c r="A3374" s="1"/>
      <c r="B3374" s="6" t="s">
        <v>14</v>
      </c>
      <c r="C3374" s="6">
        <v>1185732</v>
      </c>
      <c r="D3374" s="7">
        <v>44484</v>
      </c>
      <c r="E3374" s="6" t="s">
        <v>15</v>
      </c>
      <c r="F3374" s="6" t="s">
        <v>115</v>
      </c>
      <c r="G3374" s="6" t="s">
        <v>116</v>
      </c>
      <c r="H3374" s="6" t="s">
        <v>19</v>
      </c>
      <c r="I3374" s="8">
        <v>0.55000000000000004</v>
      </c>
      <c r="J3374" s="9">
        <v>2000</v>
      </c>
      <c r="K3374" s="10">
        <f t="shared" si="26"/>
        <v>1100</v>
      </c>
      <c r="L3374" s="10">
        <f t="shared" si="27"/>
        <v>440</v>
      </c>
      <c r="M3374" s="11">
        <v>0.4</v>
      </c>
      <c r="O3374" s="16"/>
      <c r="P3374" s="14"/>
      <c r="Q3374" s="12"/>
      <c r="R3374" s="13"/>
    </row>
    <row r="3375" spans="1:18" ht="15.75" customHeight="1" x14ac:dyDescent="0.35">
      <c r="A3375" s="1"/>
      <c r="B3375" s="6" t="s">
        <v>14</v>
      </c>
      <c r="C3375" s="6">
        <v>1185732</v>
      </c>
      <c r="D3375" s="7">
        <v>44484</v>
      </c>
      <c r="E3375" s="6" t="s">
        <v>15</v>
      </c>
      <c r="F3375" s="6" t="s">
        <v>115</v>
      </c>
      <c r="G3375" s="6" t="s">
        <v>116</v>
      </c>
      <c r="H3375" s="6" t="s">
        <v>20</v>
      </c>
      <c r="I3375" s="8">
        <v>0.55000000000000004</v>
      </c>
      <c r="J3375" s="9">
        <v>1750</v>
      </c>
      <c r="K3375" s="10">
        <f t="shared" si="26"/>
        <v>962.50000000000011</v>
      </c>
      <c r="L3375" s="10">
        <f t="shared" si="27"/>
        <v>385.00000000000006</v>
      </c>
      <c r="M3375" s="11">
        <v>0.4</v>
      </c>
      <c r="O3375" s="16"/>
      <c r="P3375" s="14"/>
      <c r="Q3375" s="12"/>
      <c r="R3375" s="13"/>
    </row>
    <row r="3376" spans="1:18" ht="15.75" customHeight="1" x14ac:dyDescent="0.35">
      <c r="A3376" s="1"/>
      <c r="B3376" s="6" t="s">
        <v>14</v>
      </c>
      <c r="C3376" s="6">
        <v>1185732</v>
      </c>
      <c r="D3376" s="7">
        <v>44484</v>
      </c>
      <c r="E3376" s="6" t="s">
        <v>15</v>
      </c>
      <c r="F3376" s="6" t="s">
        <v>115</v>
      </c>
      <c r="G3376" s="6" t="s">
        <v>116</v>
      </c>
      <c r="H3376" s="6" t="s">
        <v>21</v>
      </c>
      <c r="I3376" s="8">
        <v>0.65</v>
      </c>
      <c r="J3376" s="9">
        <v>1750</v>
      </c>
      <c r="K3376" s="10">
        <f t="shared" si="26"/>
        <v>1137.5</v>
      </c>
      <c r="L3376" s="10">
        <f t="shared" si="27"/>
        <v>341.25</v>
      </c>
      <c r="M3376" s="11">
        <v>0.3</v>
      </c>
      <c r="O3376" s="16"/>
      <c r="P3376" s="14"/>
      <c r="Q3376" s="12"/>
      <c r="R3376" s="13"/>
    </row>
    <row r="3377" spans="1:18" ht="15.75" customHeight="1" x14ac:dyDescent="0.35">
      <c r="A3377" s="1"/>
      <c r="B3377" s="6" t="s">
        <v>14</v>
      </c>
      <c r="C3377" s="6">
        <v>1185732</v>
      </c>
      <c r="D3377" s="7">
        <v>44484</v>
      </c>
      <c r="E3377" s="6" t="s">
        <v>15</v>
      </c>
      <c r="F3377" s="6" t="s">
        <v>115</v>
      </c>
      <c r="G3377" s="6" t="s">
        <v>116</v>
      </c>
      <c r="H3377" s="6" t="s">
        <v>22</v>
      </c>
      <c r="I3377" s="8">
        <v>0.7</v>
      </c>
      <c r="J3377" s="9">
        <v>3000</v>
      </c>
      <c r="K3377" s="10">
        <f t="shared" si="26"/>
        <v>2100</v>
      </c>
      <c r="L3377" s="10">
        <f t="shared" si="27"/>
        <v>840</v>
      </c>
      <c r="M3377" s="11">
        <v>0.4</v>
      </c>
      <c r="O3377" s="16"/>
      <c r="P3377" s="14"/>
      <c r="Q3377" s="12"/>
      <c r="R3377" s="13"/>
    </row>
    <row r="3378" spans="1:18" ht="15.75" customHeight="1" x14ac:dyDescent="0.35">
      <c r="A3378" s="1"/>
      <c r="B3378" s="6" t="s">
        <v>14</v>
      </c>
      <c r="C3378" s="6">
        <v>1185732</v>
      </c>
      <c r="D3378" s="7">
        <v>44514</v>
      </c>
      <c r="E3378" s="6" t="s">
        <v>15</v>
      </c>
      <c r="F3378" s="6" t="s">
        <v>115</v>
      </c>
      <c r="G3378" s="6" t="s">
        <v>116</v>
      </c>
      <c r="H3378" s="6" t="s">
        <v>17</v>
      </c>
      <c r="I3378" s="8">
        <v>0.65</v>
      </c>
      <c r="J3378" s="9">
        <v>4500</v>
      </c>
      <c r="K3378" s="10">
        <f t="shared" si="26"/>
        <v>2925</v>
      </c>
      <c r="L3378" s="10">
        <f t="shared" si="27"/>
        <v>1023.7499999999999</v>
      </c>
      <c r="M3378" s="11">
        <v>0.35</v>
      </c>
      <c r="O3378" s="16"/>
      <c r="P3378" s="14"/>
      <c r="Q3378" s="12"/>
      <c r="R3378" s="13"/>
    </row>
    <row r="3379" spans="1:18" ht="15.75" customHeight="1" x14ac:dyDescent="0.35">
      <c r="A3379" s="1"/>
      <c r="B3379" s="6" t="s">
        <v>14</v>
      </c>
      <c r="C3379" s="6">
        <v>1185732</v>
      </c>
      <c r="D3379" s="7">
        <v>44514</v>
      </c>
      <c r="E3379" s="6" t="s">
        <v>15</v>
      </c>
      <c r="F3379" s="6" t="s">
        <v>115</v>
      </c>
      <c r="G3379" s="6" t="s">
        <v>116</v>
      </c>
      <c r="H3379" s="6" t="s">
        <v>18</v>
      </c>
      <c r="I3379" s="8">
        <v>0.55000000000000004</v>
      </c>
      <c r="J3379" s="9">
        <v>3250</v>
      </c>
      <c r="K3379" s="10">
        <f t="shared" si="26"/>
        <v>1787.5000000000002</v>
      </c>
      <c r="L3379" s="10">
        <f t="shared" si="27"/>
        <v>625.625</v>
      </c>
      <c r="M3379" s="11">
        <v>0.35</v>
      </c>
      <c r="O3379" s="16"/>
      <c r="P3379" s="14"/>
      <c r="Q3379" s="12"/>
      <c r="R3379" s="13"/>
    </row>
    <row r="3380" spans="1:18" ht="15.75" customHeight="1" x14ac:dyDescent="0.35">
      <c r="A3380" s="1"/>
      <c r="B3380" s="6" t="s">
        <v>14</v>
      </c>
      <c r="C3380" s="6">
        <v>1185732</v>
      </c>
      <c r="D3380" s="7">
        <v>44514</v>
      </c>
      <c r="E3380" s="6" t="s">
        <v>15</v>
      </c>
      <c r="F3380" s="6" t="s">
        <v>115</v>
      </c>
      <c r="G3380" s="6" t="s">
        <v>116</v>
      </c>
      <c r="H3380" s="6" t="s">
        <v>19</v>
      </c>
      <c r="I3380" s="8">
        <v>0.55000000000000004</v>
      </c>
      <c r="J3380" s="9">
        <v>3200</v>
      </c>
      <c r="K3380" s="10">
        <f t="shared" si="26"/>
        <v>1760.0000000000002</v>
      </c>
      <c r="L3380" s="10">
        <f t="shared" si="27"/>
        <v>704.00000000000011</v>
      </c>
      <c r="M3380" s="11">
        <v>0.4</v>
      </c>
      <c r="O3380" s="16"/>
      <c r="P3380" s="14"/>
      <c r="Q3380" s="12"/>
      <c r="R3380" s="13"/>
    </row>
    <row r="3381" spans="1:18" ht="15.75" customHeight="1" x14ac:dyDescent="0.35">
      <c r="A3381" s="1"/>
      <c r="B3381" s="6" t="s">
        <v>14</v>
      </c>
      <c r="C3381" s="6">
        <v>1185732</v>
      </c>
      <c r="D3381" s="7">
        <v>44514</v>
      </c>
      <c r="E3381" s="6" t="s">
        <v>15</v>
      </c>
      <c r="F3381" s="6" t="s">
        <v>115</v>
      </c>
      <c r="G3381" s="6" t="s">
        <v>116</v>
      </c>
      <c r="H3381" s="6" t="s">
        <v>20</v>
      </c>
      <c r="I3381" s="8">
        <v>0.55000000000000004</v>
      </c>
      <c r="J3381" s="9">
        <v>3000</v>
      </c>
      <c r="K3381" s="10">
        <f t="shared" si="26"/>
        <v>1650.0000000000002</v>
      </c>
      <c r="L3381" s="10">
        <f t="shared" si="27"/>
        <v>660.00000000000011</v>
      </c>
      <c r="M3381" s="11">
        <v>0.4</v>
      </c>
      <c r="O3381" s="16"/>
      <c r="P3381" s="14"/>
      <c r="Q3381" s="12"/>
      <c r="R3381" s="13"/>
    </row>
    <row r="3382" spans="1:18" ht="15.75" customHeight="1" x14ac:dyDescent="0.35">
      <c r="A3382" s="1"/>
      <c r="B3382" s="6" t="s">
        <v>14</v>
      </c>
      <c r="C3382" s="6">
        <v>1185732</v>
      </c>
      <c r="D3382" s="7">
        <v>44514</v>
      </c>
      <c r="E3382" s="6" t="s">
        <v>15</v>
      </c>
      <c r="F3382" s="6" t="s">
        <v>115</v>
      </c>
      <c r="G3382" s="6" t="s">
        <v>116</v>
      </c>
      <c r="H3382" s="6" t="s">
        <v>21</v>
      </c>
      <c r="I3382" s="8">
        <v>0.65</v>
      </c>
      <c r="J3382" s="9">
        <v>2750</v>
      </c>
      <c r="K3382" s="10">
        <f t="shared" si="26"/>
        <v>1787.5</v>
      </c>
      <c r="L3382" s="10">
        <f t="shared" si="27"/>
        <v>536.25</v>
      </c>
      <c r="M3382" s="11">
        <v>0.3</v>
      </c>
      <c r="O3382" s="16"/>
      <c r="P3382" s="14"/>
      <c r="Q3382" s="12"/>
      <c r="R3382" s="13"/>
    </row>
    <row r="3383" spans="1:18" ht="15.75" customHeight="1" x14ac:dyDescent="0.35">
      <c r="A3383" s="1"/>
      <c r="B3383" s="6" t="s">
        <v>14</v>
      </c>
      <c r="C3383" s="6">
        <v>1185732</v>
      </c>
      <c r="D3383" s="7">
        <v>44514</v>
      </c>
      <c r="E3383" s="6" t="s">
        <v>15</v>
      </c>
      <c r="F3383" s="6" t="s">
        <v>115</v>
      </c>
      <c r="G3383" s="6" t="s">
        <v>116</v>
      </c>
      <c r="H3383" s="6" t="s">
        <v>22</v>
      </c>
      <c r="I3383" s="8">
        <v>0.7</v>
      </c>
      <c r="J3383" s="9">
        <v>3750</v>
      </c>
      <c r="K3383" s="10">
        <f t="shared" si="26"/>
        <v>2625</v>
      </c>
      <c r="L3383" s="10">
        <f t="shared" si="27"/>
        <v>1050</v>
      </c>
      <c r="M3383" s="11">
        <v>0.4</v>
      </c>
      <c r="O3383" s="16"/>
      <c r="P3383" s="14"/>
      <c r="Q3383" s="12"/>
      <c r="R3383" s="13"/>
    </row>
    <row r="3384" spans="1:18" ht="15.75" customHeight="1" x14ac:dyDescent="0.35">
      <c r="A3384" s="1"/>
      <c r="B3384" s="6" t="s">
        <v>14</v>
      </c>
      <c r="C3384" s="6">
        <v>1185732</v>
      </c>
      <c r="D3384" s="7">
        <v>44543</v>
      </c>
      <c r="E3384" s="6" t="s">
        <v>15</v>
      </c>
      <c r="F3384" s="6" t="s">
        <v>115</v>
      </c>
      <c r="G3384" s="6" t="s">
        <v>116</v>
      </c>
      <c r="H3384" s="6" t="s">
        <v>17</v>
      </c>
      <c r="I3384" s="8">
        <v>0.65</v>
      </c>
      <c r="J3384" s="9">
        <v>6000</v>
      </c>
      <c r="K3384" s="10">
        <f t="shared" si="26"/>
        <v>3900</v>
      </c>
      <c r="L3384" s="10">
        <f t="shared" si="27"/>
        <v>1365</v>
      </c>
      <c r="M3384" s="11">
        <v>0.35</v>
      </c>
      <c r="O3384" s="16"/>
      <c r="P3384" s="14"/>
      <c r="Q3384" s="12"/>
      <c r="R3384" s="13"/>
    </row>
    <row r="3385" spans="1:18" ht="15.75" customHeight="1" x14ac:dyDescent="0.35">
      <c r="A3385" s="1"/>
      <c r="B3385" s="6" t="s">
        <v>14</v>
      </c>
      <c r="C3385" s="6">
        <v>1185732</v>
      </c>
      <c r="D3385" s="7">
        <v>44543</v>
      </c>
      <c r="E3385" s="6" t="s">
        <v>15</v>
      </c>
      <c r="F3385" s="6" t="s">
        <v>115</v>
      </c>
      <c r="G3385" s="6" t="s">
        <v>116</v>
      </c>
      <c r="H3385" s="6" t="s">
        <v>18</v>
      </c>
      <c r="I3385" s="8">
        <v>0.55000000000000004</v>
      </c>
      <c r="J3385" s="9">
        <v>4000</v>
      </c>
      <c r="K3385" s="10">
        <f t="shared" si="26"/>
        <v>2200</v>
      </c>
      <c r="L3385" s="10">
        <f t="shared" si="27"/>
        <v>770</v>
      </c>
      <c r="M3385" s="11">
        <v>0.35</v>
      </c>
      <c r="O3385" s="16"/>
      <c r="P3385" s="14"/>
      <c r="Q3385" s="12"/>
      <c r="R3385" s="13"/>
    </row>
    <row r="3386" spans="1:18" ht="15.75" customHeight="1" x14ac:dyDescent="0.35">
      <c r="A3386" s="1"/>
      <c r="B3386" s="6" t="s">
        <v>14</v>
      </c>
      <c r="C3386" s="6">
        <v>1185732</v>
      </c>
      <c r="D3386" s="7">
        <v>44543</v>
      </c>
      <c r="E3386" s="6" t="s">
        <v>15</v>
      </c>
      <c r="F3386" s="6" t="s">
        <v>115</v>
      </c>
      <c r="G3386" s="6" t="s">
        <v>116</v>
      </c>
      <c r="H3386" s="6" t="s">
        <v>19</v>
      </c>
      <c r="I3386" s="8">
        <v>0.55000000000000004</v>
      </c>
      <c r="J3386" s="9">
        <v>3750</v>
      </c>
      <c r="K3386" s="10">
        <f t="shared" si="26"/>
        <v>2062.5</v>
      </c>
      <c r="L3386" s="10">
        <f t="shared" si="27"/>
        <v>825</v>
      </c>
      <c r="M3386" s="11">
        <v>0.4</v>
      </c>
      <c r="O3386" s="16"/>
      <c r="P3386" s="14"/>
      <c r="Q3386" s="12"/>
      <c r="R3386" s="13"/>
    </row>
    <row r="3387" spans="1:18" ht="15.75" customHeight="1" x14ac:dyDescent="0.35">
      <c r="A3387" s="1"/>
      <c r="B3387" s="6" t="s">
        <v>14</v>
      </c>
      <c r="C3387" s="6">
        <v>1185732</v>
      </c>
      <c r="D3387" s="7">
        <v>44543</v>
      </c>
      <c r="E3387" s="6" t="s">
        <v>15</v>
      </c>
      <c r="F3387" s="6" t="s">
        <v>115</v>
      </c>
      <c r="G3387" s="6" t="s">
        <v>116</v>
      </c>
      <c r="H3387" s="6" t="s">
        <v>20</v>
      </c>
      <c r="I3387" s="8">
        <v>0.55000000000000004</v>
      </c>
      <c r="J3387" s="9">
        <v>3250</v>
      </c>
      <c r="K3387" s="10">
        <f t="shared" si="26"/>
        <v>1787.5000000000002</v>
      </c>
      <c r="L3387" s="10">
        <f t="shared" si="27"/>
        <v>715.00000000000011</v>
      </c>
      <c r="M3387" s="11">
        <v>0.4</v>
      </c>
      <c r="O3387" s="16"/>
      <c r="P3387" s="14"/>
      <c r="Q3387" s="12"/>
      <c r="R3387" s="13"/>
    </row>
    <row r="3388" spans="1:18" ht="15.75" customHeight="1" x14ac:dyDescent="0.35">
      <c r="A3388" s="1"/>
      <c r="B3388" s="6" t="s">
        <v>14</v>
      </c>
      <c r="C3388" s="6">
        <v>1185732</v>
      </c>
      <c r="D3388" s="7">
        <v>44543</v>
      </c>
      <c r="E3388" s="6" t="s">
        <v>15</v>
      </c>
      <c r="F3388" s="6" t="s">
        <v>115</v>
      </c>
      <c r="G3388" s="6" t="s">
        <v>116</v>
      </c>
      <c r="H3388" s="6" t="s">
        <v>21</v>
      </c>
      <c r="I3388" s="8">
        <v>0.65</v>
      </c>
      <c r="J3388" s="9">
        <v>3250</v>
      </c>
      <c r="K3388" s="10">
        <f t="shared" si="26"/>
        <v>2112.5</v>
      </c>
      <c r="L3388" s="10">
        <f t="shared" si="27"/>
        <v>633.75</v>
      </c>
      <c r="M3388" s="11">
        <v>0.3</v>
      </c>
      <c r="O3388" s="16"/>
      <c r="P3388" s="14"/>
      <c r="Q3388" s="12"/>
      <c r="R3388" s="13"/>
    </row>
    <row r="3389" spans="1:18" ht="15.75" customHeight="1" x14ac:dyDescent="0.35">
      <c r="A3389" s="1"/>
      <c r="B3389" s="6" t="s">
        <v>14</v>
      </c>
      <c r="C3389" s="6">
        <v>1185732</v>
      </c>
      <c r="D3389" s="7">
        <v>44543</v>
      </c>
      <c r="E3389" s="6" t="s">
        <v>15</v>
      </c>
      <c r="F3389" s="6" t="s">
        <v>115</v>
      </c>
      <c r="G3389" s="6" t="s">
        <v>116</v>
      </c>
      <c r="H3389" s="6" t="s">
        <v>22</v>
      </c>
      <c r="I3389" s="8">
        <v>0.7</v>
      </c>
      <c r="J3389" s="9">
        <v>4250</v>
      </c>
      <c r="K3389" s="10">
        <f t="shared" si="26"/>
        <v>2975</v>
      </c>
      <c r="L3389" s="10">
        <f t="shared" si="27"/>
        <v>1190</v>
      </c>
      <c r="M3389" s="11">
        <v>0.4</v>
      </c>
      <c r="O3389" s="16"/>
      <c r="P3389" s="14"/>
      <c r="Q3389" s="12"/>
      <c r="R3389" s="13"/>
    </row>
    <row r="3390" spans="1:18" ht="15.75" customHeight="1" x14ac:dyDescent="0.35">
      <c r="A3390" s="1" t="s">
        <v>39</v>
      </c>
      <c r="B3390" s="6" t="s">
        <v>14</v>
      </c>
      <c r="C3390" s="6">
        <v>1185732</v>
      </c>
      <c r="D3390" s="7">
        <v>44206</v>
      </c>
      <c r="E3390" s="6" t="s">
        <v>15</v>
      </c>
      <c r="F3390" s="6" t="s">
        <v>117</v>
      </c>
      <c r="G3390" s="6" t="s">
        <v>118</v>
      </c>
      <c r="H3390" s="6" t="s">
        <v>17</v>
      </c>
      <c r="I3390" s="8">
        <v>0.35000000000000003</v>
      </c>
      <c r="J3390" s="9">
        <v>4750</v>
      </c>
      <c r="K3390" s="10">
        <f t="shared" si="26"/>
        <v>1662.5000000000002</v>
      </c>
      <c r="L3390" s="10">
        <f t="shared" si="27"/>
        <v>581.875</v>
      </c>
      <c r="M3390" s="11">
        <v>0.35</v>
      </c>
      <c r="O3390" s="16"/>
      <c r="P3390" s="14"/>
      <c r="Q3390" s="12"/>
      <c r="R3390" s="13"/>
    </row>
    <row r="3391" spans="1:18" ht="15.75" customHeight="1" x14ac:dyDescent="0.35">
      <c r="A3391" s="1"/>
      <c r="B3391" s="6" t="s">
        <v>14</v>
      </c>
      <c r="C3391" s="6">
        <v>1185732</v>
      </c>
      <c r="D3391" s="7">
        <v>44206</v>
      </c>
      <c r="E3391" s="6" t="s">
        <v>15</v>
      </c>
      <c r="F3391" s="6" t="s">
        <v>117</v>
      </c>
      <c r="G3391" s="6" t="s">
        <v>118</v>
      </c>
      <c r="H3391" s="6" t="s">
        <v>18</v>
      </c>
      <c r="I3391" s="8">
        <v>0.35000000000000003</v>
      </c>
      <c r="J3391" s="9">
        <v>2750</v>
      </c>
      <c r="K3391" s="10">
        <f t="shared" si="26"/>
        <v>962.50000000000011</v>
      </c>
      <c r="L3391" s="10">
        <f t="shared" si="27"/>
        <v>336.875</v>
      </c>
      <c r="M3391" s="11">
        <v>0.35</v>
      </c>
      <c r="O3391" s="16"/>
      <c r="P3391" s="14"/>
      <c r="Q3391" s="12"/>
      <c r="R3391" s="13"/>
    </row>
    <row r="3392" spans="1:18" ht="15.75" customHeight="1" x14ac:dyDescent="0.35">
      <c r="A3392" s="1"/>
      <c r="B3392" s="6" t="s">
        <v>14</v>
      </c>
      <c r="C3392" s="6">
        <v>1185732</v>
      </c>
      <c r="D3392" s="7">
        <v>44206</v>
      </c>
      <c r="E3392" s="6" t="s">
        <v>15</v>
      </c>
      <c r="F3392" s="6" t="s">
        <v>117</v>
      </c>
      <c r="G3392" s="6" t="s">
        <v>118</v>
      </c>
      <c r="H3392" s="6" t="s">
        <v>19</v>
      </c>
      <c r="I3392" s="8">
        <v>0.25000000000000006</v>
      </c>
      <c r="J3392" s="9">
        <v>2750</v>
      </c>
      <c r="K3392" s="10">
        <f t="shared" si="26"/>
        <v>687.50000000000011</v>
      </c>
      <c r="L3392" s="10">
        <f t="shared" si="27"/>
        <v>275.00000000000006</v>
      </c>
      <c r="M3392" s="11">
        <v>0.4</v>
      </c>
      <c r="O3392" s="16"/>
      <c r="P3392" s="14"/>
      <c r="Q3392" s="12"/>
      <c r="R3392" s="13"/>
    </row>
    <row r="3393" spans="1:18" ht="15.75" customHeight="1" x14ac:dyDescent="0.35">
      <c r="A3393" s="1"/>
      <c r="B3393" s="6" t="s">
        <v>14</v>
      </c>
      <c r="C3393" s="6">
        <v>1185732</v>
      </c>
      <c r="D3393" s="7">
        <v>44206</v>
      </c>
      <c r="E3393" s="6" t="s">
        <v>15</v>
      </c>
      <c r="F3393" s="6" t="s">
        <v>117</v>
      </c>
      <c r="G3393" s="6" t="s">
        <v>118</v>
      </c>
      <c r="H3393" s="6" t="s">
        <v>20</v>
      </c>
      <c r="I3393" s="8">
        <v>0.3</v>
      </c>
      <c r="J3393" s="9">
        <v>1250</v>
      </c>
      <c r="K3393" s="10">
        <f t="shared" si="26"/>
        <v>375</v>
      </c>
      <c r="L3393" s="10">
        <f t="shared" si="27"/>
        <v>150</v>
      </c>
      <c r="M3393" s="11">
        <v>0.4</v>
      </c>
      <c r="O3393" s="16"/>
      <c r="P3393" s="14"/>
      <c r="Q3393" s="12"/>
      <c r="R3393" s="13"/>
    </row>
    <row r="3394" spans="1:18" ht="15.75" customHeight="1" x14ac:dyDescent="0.35">
      <c r="A3394" s="1"/>
      <c r="B3394" s="6" t="s">
        <v>14</v>
      </c>
      <c r="C3394" s="6">
        <v>1185732</v>
      </c>
      <c r="D3394" s="7">
        <v>44206</v>
      </c>
      <c r="E3394" s="6" t="s">
        <v>15</v>
      </c>
      <c r="F3394" s="6" t="s">
        <v>117</v>
      </c>
      <c r="G3394" s="6" t="s">
        <v>118</v>
      </c>
      <c r="H3394" s="6" t="s">
        <v>21</v>
      </c>
      <c r="I3394" s="8">
        <v>0.45</v>
      </c>
      <c r="J3394" s="9">
        <v>1750</v>
      </c>
      <c r="K3394" s="10">
        <f t="shared" si="26"/>
        <v>787.5</v>
      </c>
      <c r="L3394" s="10">
        <f t="shared" si="27"/>
        <v>236.25</v>
      </c>
      <c r="M3394" s="11">
        <v>0.3</v>
      </c>
      <c r="O3394" s="16"/>
      <c r="P3394" s="14"/>
      <c r="Q3394" s="12"/>
      <c r="R3394" s="13"/>
    </row>
    <row r="3395" spans="1:18" ht="15.75" customHeight="1" x14ac:dyDescent="0.35">
      <c r="A3395" s="1"/>
      <c r="B3395" s="6" t="s">
        <v>14</v>
      </c>
      <c r="C3395" s="6">
        <v>1185732</v>
      </c>
      <c r="D3395" s="7">
        <v>44206</v>
      </c>
      <c r="E3395" s="6" t="s">
        <v>15</v>
      </c>
      <c r="F3395" s="6" t="s">
        <v>117</v>
      </c>
      <c r="G3395" s="6" t="s">
        <v>118</v>
      </c>
      <c r="H3395" s="6" t="s">
        <v>22</v>
      </c>
      <c r="I3395" s="8">
        <v>0.35000000000000003</v>
      </c>
      <c r="J3395" s="9">
        <v>2750</v>
      </c>
      <c r="K3395" s="10">
        <f t="shared" si="26"/>
        <v>962.50000000000011</v>
      </c>
      <c r="L3395" s="10">
        <f t="shared" si="27"/>
        <v>385.00000000000006</v>
      </c>
      <c r="M3395" s="11">
        <v>0.4</v>
      </c>
      <c r="O3395" s="16"/>
      <c r="P3395" s="14"/>
      <c r="Q3395" s="12"/>
      <c r="R3395" s="13"/>
    </row>
    <row r="3396" spans="1:18" ht="15.75" customHeight="1" x14ac:dyDescent="0.35">
      <c r="A3396" s="1"/>
      <c r="B3396" s="6" t="s">
        <v>14</v>
      </c>
      <c r="C3396" s="6">
        <v>1185732</v>
      </c>
      <c r="D3396" s="7">
        <v>44235</v>
      </c>
      <c r="E3396" s="6" t="s">
        <v>15</v>
      </c>
      <c r="F3396" s="6" t="s">
        <v>117</v>
      </c>
      <c r="G3396" s="6" t="s">
        <v>118</v>
      </c>
      <c r="H3396" s="6" t="s">
        <v>17</v>
      </c>
      <c r="I3396" s="8">
        <v>0.35000000000000003</v>
      </c>
      <c r="J3396" s="9">
        <v>5250</v>
      </c>
      <c r="K3396" s="10">
        <f t="shared" si="26"/>
        <v>1837.5000000000002</v>
      </c>
      <c r="L3396" s="10">
        <f t="shared" si="27"/>
        <v>643.125</v>
      </c>
      <c r="M3396" s="11">
        <v>0.35</v>
      </c>
      <c r="O3396" s="16"/>
      <c r="P3396" s="14"/>
      <c r="Q3396" s="12"/>
      <c r="R3396" s="13"/>
    </row>
    <row r="3397" spans="1:18" ht="15.75" customHeight="1" x14ac:dyDescent="0.35">
      <c r="A3397" s="1"/>
      <c r="B3397" s="6" t="s">
        <v>14</v>
      </c>
      <c r="C3397" s="6">
        <v>1185732</v>
      </c>
      <c r="D3397" s="7">
        <v>44235</v>
      </c>
      <c r="E3397" s="6" t="s">
        <v>15</v>
      </c>
      <c r="F3397" s="6" t="s">
        <v>117</v>
      </c>
      <c r="G3397" s="6" t="s">
        <v>118</v>
      </c>
      <c r="H3397" s="6" t="s">
        <v>18</v>
      </c>
      <c r="I3397" s="8">
        <v>0.35000000000000003</v>
      </c>
      <c r="J3397" s="9">
        <v>1750</v>
      </c>
      <c r="K3397" s="10">
        <f t="shared" si="26"/>
        <v>612.50000000000011</v>
      </c>
      <c r="L3397" s="10">
        <f t="shared" si="27"/>
        <v>214.37500000000003</v>
      </c>
      <c r="M3397" s="11">
        <v>0.35</v>
      </c>
      <c r="O3397" s="16"/>
      <c r="P3397" s="14"/>
      <c r="Q3397" s="12"/>
      <c r="R3397" s="13"/>
    </row>
    <row r="3398" spans="1:18" ht="15.75" customHeight="1" x14ac:dyDescent="0.35">
      <c r="A3398" s="1"/>
      <c r="B3398" s="6" t="s">
        <v>14</v>
      </c>
      <c r="C3398" s="6">
        <v>1185732</v>
      </c>
      <c r="D3398" s="7">
        <v>44235</v>
      </c>
      <c r="E3398" s="6" t="s">
        <v>15</v>
      </c>
      <c r="F3398" s="6" t="s">
        <v>117</v>
      </c>
      <c r="G3398" s="6" t="s">
        <v>118</v>
      </c>
      <c r="H3398" s="6" t="s">
        <v>19</v>
      </c>
      <c r="I3398" s="8">
        <v>0.25000000000000006</v>
      </c>
      <c r="J3398" s="9">
        <v>2250</v>
      </c>
      <c r="K3398" s="10">
        <f t="shared" si="26"/>
        <v>562.50000000000011</v>
      </c>
      <c r="L3398" s="10">
        <f t="shared" si="27"/>
        <v>225.00000000000006</v>
      </c>
      <c r="M3398" s="11">
        <v>0.4</v>
      </c>
      <c r="O3398" s="16"/>
      <c r="P3398" s="14"/>
      <c r="Q3398" s="12"/>
      <c r="R3398" s="13"/>
    </row>
    <row r="3399" spans="1:18" ht="15.75" customHeight="1" x14ac:dyDescent="0.35">
      <c r="A3399" s="1"/>
      <c r="B3399" s="6" t="s">
        <v>14</v>
      </c>
      <c r="C3399" s="6">
        <v>1185732</v>
      </c>
      <c r="D3399" s="7">
        <v>44235</v>
      </c>
      <c r="E3399" s="6" t="s">
        <v>15</v>
      </c>
      <c r="F3399" s="6" t="s">
        <v>117</v>
      </c>
      <c r="G3399" s="6" t="s">
        <v>118</v>
      </c>
      <c r="H3399" s="6" t="s">
        <v>20</v>
      </c>
      <c r="I3399" s="8">
        <v>0.3</v>
      </c>
      <c r="J3399" s="9">
        <v>1000</v>
      </c>
      <c r="K3399" s="10">
        <f t="shared" si="26"/>
        <v>300</v>
      </c>
      <c r="L3399" s="10">
        <f t="shared" si="27"/>
        <v>120</v>
      </c>
      <c r="M3399" s="11">
        <v>0.4</v>
      </c>
      <c r="O3399" s="16"/>
      <c r="P3399" s="14"/>
      <c r="Q3399" s="12"/>
      <c r="R3399" s="13"/>
    </row>
    <row r="3400" spans="1:18" ht="15.75" customHeight="1" x14ac:dyDescent="0.35">
      <c r="A3400" s="1"/>
      <c r="B3400" s="6" t="s">
        <v>14</v>
      </c>
      <c r="C3400" s="6">
        <v>1185732</v>
      </c>
      <c r="D3400" s="7">
        <v>44235</v>
      </c>
      <c r="E3400" s="6" t="s">
        <v>15</v>
      </c>
      <c r="F3400" s="6" t="s">
        <v>117</v>
      </c>
      <c r="G3400" s="6" t="s">
        <v>118</v>
      </c>
      <c r="H3400" s="6" t="s">
        <v>21</v>
      </c>
      <c r="I3400" s="8">
        <v>0.45</v>
      </c>
      <c r="J3400" s="9">
        <v>1750</v>
      </c>
      <c r="K3400" s="10">
        <f t="shared" si="26"/>
        <v>787.5</v>
      </c>
      <c r="L3400" s="10">
        <f t="shared" si="27"/>
        <v>236.25</v>
      </c>
      <c r="M3400" s="11">
        <v>0.3</v>
      </c>
      <c r="O3400" s="16"/>
      <c r="P3400" s="14"/>
      <c r="Q3400" s="12"/>
      <c r="R3400" s="13"/>
    </row>
    <row r="3401" spans="1:18" ht="15.75" customHeight="1" x14ac:dyDescent="0.35">
      <c r="A3401" s="1"/>
      <c r="B3401" s="6" t="s">
        <v>14</v>
      </c>
      <c r="C3401" s="6">
        <v>1185732</v>
      </c>
      <c r="D3401" s="7">
        <v>44235</v>
      </c>
      <c r="E3401" s="6" t="s">
        <v>15</v>
      </c>
      <c r="F3401" s="6" t="s">
        <v>117</v>
      </c>
      <c r="G3401" s="6" t="s">
        <v>118</v>
      </c>
      <c r="H3401" s="6" t="s">
        <v>22</v>
      </c>
      <c r="I3401" s="8">
        <v>0.35000000000000003</v>
      </c>
      <c r="J3401" s="9">
        <v>2750</v>
      </c>
      <c r="K3401" s="10">
        <f t="shared" si="26"/>
        <v>962.50000000000011</v>
      </c>
      <c r="L3401" s="10">
        <f t="shared" si="27"/>
        <v>385.00000000000006</v>
      </c>
      <c r="M3401" s="11">
        <v>0.4</v>
      </c>
      <c r="O3401" s="16"/>
      <c r="P3401" s="14"/>
      <c r="Q3401" s="12"/>
      <c r="R3401" s="13"/>
    </row>
    <row r="3402" spans="1:18" ht="15.75" customHeight="1" x14ac:dyDescent="0.35">
      <c r="A3402" s="1"/>
      <c r="B3402" s="6" t="s">
        <v>14</v>
      </c>
      <c r="C3402" s="6">
        <v>1185732</v>
      </c>
      <c r="D3402" s="7">
        <v>44261</v>
      </c>
      <c r="E3402" s="6" t="s">
        <v>15</v>
      </c>
      <c r="F3402" s="6" t="s">
        <v>117</v>
      </c>
      <c r="G3402" s="6" t="s">
        <v>118</v>
      </c>
      <c r="H3402" s="6" t="s">
        <v>17</v>
      </c>
      <c r="I3402" s="8">
        <v>0.35000000000000003</v>
      </c>
      <c r="J3402" s="9">
        <v>4950</v>
      </c>
      <c r="K3402" s="10">
        <f t="shared" si="26"/>
        <v>1732.5000000000002</v>
      </c>
      <c r="L3402" s="10">
        <f t="shared" si="27"/>
        <v>606.375</v>
      </c>
      <c r="M3402" s="11">
        <v>0.35</v>
      </c>
      <c r="O3402" s="16"/>
      <c r="P3402" s="14"/>
      <c r="Q3402" s="12"/>
      <c r="R3402" s="13"/>
    </row>
    <row r="3403" spans="1:18" ht="15.75" customHeight="1" x14ac:dyDescent="0.35">
      <c r="A3403" s="1"/>
      <c r="B3403" s="6" t="s">
        <v>14</v>
      </c>
      <c r="C3403" s="6">
        <v>1185732</v>
      </c>
      <c r="D3403" s="7">
        <v>44261</v>
      </c>
      <c r="E3403" s="6" t="s">
        <v>15</v>
      </c>
      <c r="F3403" s="6" t="s">
        <v>117</v>
      </c>
      <c r="G3403" s="6" t="s">
        <v>118</v>
      </c>
      <c r="H3403" s="6" t="s">
        <v>18</v>
      </c>
      <c r="I3403" s="8">
        <v>0.35000000000000003</v>
      </c>
      <c r="J3403" s="9">
        <v>2000</v>
      </c>
      <c r="K3403" s="10">
        <f t="shared" si="26"/>
        <v>700.00000000000011</v>
      </c>
      <c r="L3403" s="10">
        <f t="shared" si="27"/>
        <v>245.00000000000003</v>
      </c>
      <c r="M3403" s="11">
        <v>0.35</v>
      </c>
      <c r="O3403" s="16"/>
      <c r="P3403" s="14"/>
      <c r="Q3403" s="12"/>
      <c r="R3403" s="13"/>
    </row>
    <row r="3404" spans="1:18" ht="15.75" customHeight="1" x14ac:dyDescent="0.35">
      <c r="A3404" s="1"/>
      <c r="B3404" s="6" t="s">
        <v>14</v>
      </c>
      <c r="C3404" s="6">
        <v>1185732</v>
      </c>
      <c r="D3404" s="7">
        <v>44261</v>
      </c>
      <c r="E3404" s="6" t="s">
        <v>15</v>
      </c>
      <c r="F3404" s="6" t="s">
        <v>117</v>
      </c>
      <c r="G3404" s="6" t="s">
        <v>118</v>
      </c>
      <c r="H3404" s="6" t="s">
        <v>19</v>
      </c>
      <c r="I3404" s="8">
        <v>0.25000000000000006</v>
      </c>
      <c r="J3404" s="9">
        <v>2250</v>
      </c>
      <c r="K3404" s="10">
        <f t="shared" si="26"/>
        <v>562.50000000000011</v>
      </c>
      <c r="L3404" s="10">
        <f t="shared" si="27"/>
        <v>225.00000000000006</v>
      </c>
      <c r="M3404" s="11">
        <v>0.4</v>
      </c>
      <c r="O3404" s="16"/>
      <c r="P3404" s="14"/>
      <c r="Q3404" s="12"/>
      <c r="R3404" s="13"/>
    </row>
    <row r="3405" spans="1:18" ht="15.75" customHeight="1" x14ac:dyDescent="0.35">
      <c r="A3405" s="1"/>
      <c r="B3405" s="6" t="s">
        <v>14</v>
      </c>
      <c r="C3405" s="6">
        <v>1185732</v>
      </c>
      <c r="D3405" s="7">
        <v>44261</v>
      </c>
      <c r="E3405" s="6" t="s">
        <v>15</v>
      </c>
      <c r="F3405" s="6" t="s">
        <v>117</v>
      </c>
      <c r="G3405" s="6" t="s">
        <v>118</v>
      </c>
      <c r="H3405" s="6" t="s">
        <v>20</v>
      </c>
      <c r="I3405" s="8">
        <v>0.3</v>
      </c>
      <c r="J3405" s="9">
        <v>750</v>
      </c>
      <c r="K3405" s="10">
        <f t="shared" si="26"/>
        <v>225</v>
      </c>
      <c r="L3405" s="10">
        <f t="shared" si="27"/>
        <v>90</v>
      </c>
      <c r="M3405" s="11">
        <v>0.4</v>
      </c>
      <c r="O3405" s="16"/>
      <c r="P3405" s="14"/>
      <c r="Q3405" s="12"/>
      <c r="R3405" s="13"/>
    </row>
    <row r="3406" spans="1:18" ht="15.75" customHeight="1" x14ac:dyDescent="0.35">
      <c r="A3406" s="1"/>
      <c r="B3406" s="6" t="s">
        <v>14</v>
      </c>
      <c r="C3406" s="6">
        <v>1185732</v>
      </c>
      <c r="D3406" s="7">
        <v>44261</v>
      </c>
      <c r="E3406" s="6" t="s">
        <v>15</v>
      </c>
      <c r="F3406" s="6" t="s">
        <v>117</v>
      </c>
      <c r="G3406" s="6" t="s">
        <v>118</v>
      </c>
      <c r="H3406" s="6" t="s">
        <v>21</v>
      </c>
      <c r="I3406" s="8">
        <v>0.45</v>
      </c>
      <c r="J3406" s="9">
        <v>1250</v>
      </c>
      <c r="K3406" s="10">
        <f t="shared" si="26"/>
        <v>562.5</v>
      </c>
      <c r="L3406" s="10">
        <f t="shared" si="27"/>
        <v>168.75</v>
      </c>
      <c r="M3406" s="11">
        <v>0.3</v>
      </c>
      <c r="O3406" s="16"/>
      <c r="P3406" s="14"/>
      <c r="Q3406" s="12"/>
      <c r="R3406" s="13"/>
    </row>
    <row r="3407" spans="1:18" ht="15.75" customHeight="1" x14ac:dyDescent="0.35">
      <c r="A3407" s="1"/>
      <c r="B3407" s="6" t="s">
        <v>14</v>
      </c>
      <c r="C3407" s="6">
        <v>1185732</v>
      </c>
      <c r="D3407" s="7">
        <v>44261</v>
      </c>
      <c r="E3407" s="6" t="s">
        <v>15</v>
      </c>
      <c r="F3407" s="6" t="s">
        <v>117</v>
      </c>
      <c r="G3407" s="6" t="s">
        <v>118</v>
      </c>
      <c r="H3407" s="6" t="s">
        <v>22</v>
      </c>
      <c r="I3407" s="8">
        <v>0.35000000000000003</v>
      </c>
      <c r="J3407" s="9">
        <v>2250</v>
      </c>
      <c r="K3407" s="10">
        <f t="shared" si="26"/>
        <v>787.50000000000011</v>
      </c>
      <c r="L3407" s="10">
        <f t="shared" si="27"/>
        <v>315.00000000000006</v>
      </c>
      <c r="M3407" s="11">
        <v>0.4</v>
      </c>
      <c r="O3407" s="16"/>
      <c r="P3407" s="14"/>
      <c r="Q3407" s="12"/>
      <c r="R3407" s="13"/>
    </row>
    <row r="3408" spans="1:18" ht="15.75" customHeight="1" x14ac:dyDescent="0.35">
      <c r="A3408" s="1"/>
      <c r="B3408" s="6" t="s">
        <v>14</v>
      </c>
      <c r="C3408" s="6">
        <v>1185732</v>
      </c>
      <c r="D3408" s="7">
        <v>44293</v>
      </c>
      <c r="E3408" s="6" t="s">
        <v>15</v>
      </c>
      <c r="F3408" s="6" t="s">
        <v>117</v>
      </c>
      <c r="G3408" s="6" t="s">
        <v>118</v>
      </c>
      <c r="H3408" s="6" t="s">
        <v>17</v>
      </c>
      <c r="I3408" s="8">
        <v>0.35000000000000003</v>
      </c>
      <c r="J3408" s="9">
        <v>4750</v>
      </c>
      <c r="K3408" s="10">
        <f t="shared" si="26"/>
        <v>1662.5000000000002</v>
      </c>
      <c r="L3408" s="10">
        <f t="shared" si="27"/>
        <v>581.875</v>
      </c>
      <c r="M3408" s="11">
        <v>0.35</v>
      </c>
      <c r="O3408" s="16"/>
      <c r="P3408" s="14"/>
      <c r="Q3408" s="12"/>
      <c r="R3408" s="13"/>
    </row>
    <row r="3409" spans="1:18" ht="15.75" customHeight="1" x14ac:dyDescent="0.35">
      <c r="A3409" s="1"/>
      <c r="B3409" s="6" t="s">
        <v>14</v>
      </c>
      <c r="C3409" s="6">
        <v>1185732</v>
      </c>
      <c r="D3409" s="7">
        <v>44293</v>
      </c>
      <c r="E3409" s="6" t="s">
        <v>15</v>
      </c>
      <c r="F3409" s="6" t="s">
        <v>117</v>
      </c>
      <c r="G3409" s="6" t="s">
        <v>118</v>
      </c>
      <c r="H3409" s="6" t="s">
        <v>18</v>
      </c>
      <c r="I3409" s="8">
        <v>0.35000000000000003</v>
      </c>
      <c r="J3409" s="9">
        <v>1750</v>
      </c>
      <c r="K3409" s="10">
        <f t="shared" si="26"/>
        <v>612.50000000000011</v>
      </c>
      <c r="L3409" s="10">
        <f t="shared" si="27"/>
        <v>214.37500000000003</v>
      </c>
      <c r="M3409" s="11">
        <v>0.35</v>
      </c>
      <c r="O3409" s="16"/>
      <c r="P3409" s="14"/>
      <c r="Q3409" s="12"/>
      <c r="R3409" s="13"/>
    </row>
    <row r="3410" spans="1:18" ht="15.75" customHeight="1" x14ac:dyDescent="0.35">
      <c r="A3410" s="1"/>
      <c r="B3410" s="6" t="s">
        <v>14</v>
      </c>
      <c r="C3410" s="6">
        <v>1185732</v>
      </c>
      <c r="D3410" s="7">
        <v>44293</v>
      </c>
      <c r="E3410" s="6" t="s">
        <v>15</v>
      </c>
      <c r="F3410" s="6" t="s">
        <v>117</v>
      </c>
      <c r="G3410" s="6" t="s">
        <v>118</v>
      </c>
      <c r="H3410" s="6" t="s">
        <v>19</v>
      </c>
      <c r="I3410" s="8">
        <v>0.25000000000000006</v>
      </c>
      <c r="J3410" s="9">
        <v>1750</v>
      </c>
      <c r="K3410" s="10">
        <f t="shared" si="26"/>
        <v>437.50000000000011</v>
      </c>
      <c r="L3410" s="10">
        <f t="shared" si="27"/>
        <v>175.00000000000006</v>
      </c>
      <c r="M3410" s="11">
        <v>0.4</v>
      </c>
      <c r="O3410" s="16"/>
      <c r="P3410" s="14"/>
      <c r="Q3410" s="12"/>
      <c r="R3410" s="13"/>
    </row>
    <row r="3411" spans="1:18" ht="15.75" customHeight="1" x14ac:dyDescent="0.35">
      <c r="A3411" s="1"/>
      <c r="B3411" s="6" t="s">
        <v>14</v>
      </c>
      <c r="C3411" s="6">
        <v>1185732</v>
      </c>
      <c r="D3411" s="7">
        <v>44293</v>
      </c>
      <c r="E3411" s="6" t="s">
        <v>15</v>
      </c>
      <c r="F3411" s="6" t="s">
        <v>117</v>
      </c>
      <c r="G3411" s="6" t="s">
        <v>118</v>
      </c>
      <c r="H3411" s="6" t="s">
        <v>20</v>
      </c>
      <c r="I3411" s="8">
        <v>0.3</v>
      </c>
      <c r="J3411" s="9">
        <v>1000</v>
      </c>
      <c r="K3411" s="10">
        <f t="shared" si="26"/>
        <v>300</v>
      </c>
      <c r="L3411" s="10">
        <f t="shared" si="27"/>
        <v>120</v>
      </c>
      <c r="M3411" s="11">
        <v>0.4</v>
      </c>
      <c r="O3411" s="16"/>
      <c r="P3411" s="14"/>
      <c r="Q3411" s="12"/>
      <c r="R3411" s="13"/>
    </row>
    <row r="3412" spans="1:18" ht="15.75" customHeight="1" x14ac:dyDescent="0.35">
      <c r="A3412" s="1"/>
      <c r="B3412" s="6" t="s">
        <v>14</v>
      </c>
      <c r="C3412" s="6">
        <v>1185732</v>
      </c>
      <c r="D3412" s="7">
        <v>44293</v>
      </c>
      <c r="E3412" s="6" t="s">
        <v>15</v>
      </c>
      <c r="F3412" s="6" t="s">
        <v>117</v>
      </c>
      <c r="G3412" s="6" t="s">
        <v>118</v>
      </c>
      <c r="H3412" s="6" t="s">
        <v>21</v>
      </c>
      <c r="I3412" s="8">
        <v>0.45</v>
      </c>
      <c r="J3412" s="9">
        <v>1000</v>
      </c>
      <c r="K3412" s="10">
        <f t="shared" si="26"/>
        <v>450</v>
      </c>
      <c r="L3412" s="10">
        <f t="shared" si="27"/>
        <v>135</v>
      </c>
      <c r="M3412" s="11">
        <v>0.3</v>
      </c>
      <c r="O3412" s="16"/>
      <c r="P3412" s="14"/>
      <c r="Q3412" s="12"/>
      <c r="R3412" s="13"/>
    </row>
    <row r="3413" spans="1:18" ht="15.75" customHeight="1" x14ac:dyDescent="0.35">
      <c r="A3413" s="1"/>
      <c r="B3413" s="6" t="s">
        <v>14</v>
      </c>
      <c r="C3413" s="6">
        <v>1185732</v>
      </c>
      <c r="D3413" s="7">
        <v>44293</v>
      </c>
      <c r="E3413" s="6" t="s">
        <v>15</v>
      </c>
      <c r="F3413" s="6" t="s">
        <v>117</v>
      </c>
      <c r="G3413" s="6" t="s">
        <v>118</v>
      </c>
      <c r="H3413" s="6" t="s">
        <v>22</v>
      </c>
      <c r="I3413" s="8">
        <v>0.35000000000000003</v>
      </c>
      <c r="J3413" s="9">
        <v>2500</v>
      </c>
      <c r="K3413" s="10">
        <f t="shared" si="26"/>
        <v>875.00000000000011</v>
      </c>
      <c r="L3413" s="10">
        <f t="shared" si="27"/>
        <v>350.00000000000006</v>
      </c>
      <c r="M3413" s="11">
        <v>0.4</v>
      </c>
      <c r="O3413" s="16"/>
      <c r="P3413" s="14"/>
      <c r="Q3413" s="12"/>
      <c r="R3413" s="13"/>
    </row>
    <row r="3414" spans="1:18" ht="15.75" customHeight="1" x14ac:dyDescent="0.35">
      <c r="A3414" s="1"/>
      <c r="B3414" s="6" t="s">
        <v>14</v>
      </c>
      <c r="C3414" s="6">
        <v>1185732</v>
      </c>
      <c r="D3414" s="7">
        <v>44322</v>
      </c>
      <c r="E3414" s="6" t="s">
        <v>15</v>
      </c>
      <c r="F3414" s="6" t="s">
        <v>117</v>
      </c>
      <c r="G3414" s="6" t="s">
        <v>118</v>
      </c>
      <c r="H3414" s="6" t="s">
        <v>17</v>
      </c>
      <c r="I3414" s="8">
        <v>0.49999999999999994</v>
      </c>
      <c r="J3414" s="9">
        <v>5200</v>
      </c>
      <c r="K3414" s="10">
        <f t="shared" si="26"/>
        <v>2599.9999999999995</v>
      </c>
      <c r="L3414" s="10">
        <f t="shared" si="27"/>
        <v>909.99999999999977</v>
      </c>
      <c r="M3414" s="11">
        <v>0.35</v>
      </c>
      <c r="O3414" s="16"/>
      <c r="P3414" s="14"/>
      <c r="Q3414" s="12"/>
      <c r="R3414" s="13"/>
    </row>
    <row r="3415" spans="1:18" ht="15.75" customHeight="1" x14ac:dyDescent="0.35">
      <c r="A3415" s="1"/>
      <c r="B3415" s="6" t="s">
        <v>14</v>
      </c>
      <c r="C3415" s="6">
        <v>1185732</v>
      </c>
      <c r="D3415" s="7">
        <v>44322</v>
      </c>
      <c r="E3415" s="6" t="s">
        <v>15</v>
      </c>
      <c r="F3415" s="6" t="s">
        <v>117</v>
      </c>
      <c r="G3415" s="6" t="s">
        <v>118</v>
      </c>
      <c r="H3415" s="6" t="s">
        <v>18</v>
      </c>
      <c r="I3415" s="8">
        <v>0.45</v>
      </c>
      <c r="J3415" s="9">
        <v>2250</v>
      </c>
      <c r="K3415" s="10">
        <f t="shared" si="26"/>
        <v>1012.5</v>
      </c>
      <c r="L3415" s="10">
        <f t="shared" si="27"/>
        <v>354.375</v>
      </c>
      <c r="M3415" s="11">
        <v>0.35</v>
      </c>
      <c r="O3415" s="16"/>
      <c r="P3415" s="14"/>
      <c r="Q3415" s="12"/>
      <c r="R3415" s="13"/>
    </row>
    <row r="3416" spans="1:18" ht="15.75" customHeight="1" x14ac:dyDescent="0.35">
      <c r="A3416" s="1"/>
      <c r="B3416" s="6" t="s">
        <v>14</v>
      </c>
      <c r="C3416" s="6">
        <v>1185732</v>
      </c>
      <c r="D3416" s="7">
        <v>44322</v>
      </c>
      <c r="E3416" s="6" t="s">
        <v>15</v>
      </c>
      <c r="F3416" s="6" t="s">
        <v>117</v>
      </c>
      <c r="G3416" s="6" t="s">
        <v>118</v>
      </c>
      <c r="H3416" s="6" t="s">
        <v>19</v>
      </c>
      <c r="I3416" s="8">
        <v>0.4</v>
      </c>
      <c r="J3416" s="9">
        <v>2500</v>
      </c>
      <c r="K3416" s="10">
        <f t="shared" si="26"/>
        <v>1000</v>
      </c>
      <c r="L3416" s="10">
        <f t="shared" si="27"/>
        <v>400</v>
      </c>
      <c r="M3416" s="11">
        <v>0.4</v>
      </c>
      <c r="O3416" s="16"/>
      <c r="P3416" s="14"/>
      <c r="Q3416" s="12"/>
      <c r="R3416" s="13"/>
    </row>
    <row r="3417" spans="1:18" ht="15.75" customHeight="1" x14ac:dyDescent="0.35">
      <c r="A3417" s="1"/>
      <c r="B3417" s="6" t="s">
        <v>14</v>
      </c>
      <c r="C3417" s="6">
        <v>1185732</v>
      </c>
      <c r="D3417" s="7">
        <v>44322</v>
      </c>
      <c r="E3417" s="6" t="s">
        <v>15</v>
      </c>
      <c r="F3417" s="6" t="s">
        <v>117</v>
      </c>
      <c r="G3417" s="6" t="s">
        <v>118</v>
      </c>
      <c r="H3417" s="6" t="s">
        <v>20</v>
      </c>
      <c r="I3417" s="8">
        <v>0.4</v>
      </c>
      <c r="J3417" s="9">
        <v>2000</v>
      </c>
      <c r="K3417" s="10">
        <f t="shared" si="26"/>
        <v>800</v>
      </c>
      <c r="L3417" s="10">
        <f t="shared" si="27"/>
        <v>320</v>
      </c>
      <c r="M3417" s="11">
        <v>0.4</v>
      </c>
      <c r="O3417" s="16"/>
      <c r="P3417" s="14"/>
      <c r="Q3417" s="12"/>
      <c r="R3417" s="13"/>
    </row>
    <row r="3418" spans="1:18" ht="15.75" customHeight="1" x14ac:dyDescent="0.35">
      <c r="A3418" s="1"/>
      <c r="B3418" s="6" t="s">
        <v>14</v>
      </c>
      <c r="C3418" s="6">
        <v>1185732</v>
      </c>
      <c r="D3418" s="7">
        <v>44322</v>
      </c>
      <c r="E3418" s="6" t="s">
        <v>15</v>
      </c>
      <c r="F3418" s="6" t="s">
        <v>117</v>
      </c>
      <c r="G3418" s="6" t="s">
        <v>118</v>
      </c>
      <c r="H3418" s="6" t="s">
        <v>21</v>
      </c>
      <c r="I3418" s="8">
        <v>0.49999999999999994</v>
      </c>
      <c r="J3418" s="9">
        <v>2250</v>
      </c>
      <c r="K3418" s="10">
        <f t="shared" si="26"/>
        <v>1124.9999999999998</v>
      </c>
      <c r="L3418" s="10">
        <f t="shared" si="27"/>
        <v>337.49999999999994</v>
      </c>
      <c r="M3418" s="11">
        <v>0.3</v>
      </c>
      <c r="O3418" s="16"/>
      <c r="P3418" s="14"/>
      <c r="Q3418" s="12"/>
      <c r="R3418" s="13"/>
    </row>
    <row r="3419" spans="1:18" ht="15.75" customHeight="1" x14ac:dyDescent="0.35">
      <c r="A3419" s="1"/>
      <c r="B3419" s="6" t="s">
        <v>14</v>
      </c>
      <c r="C3419" s="6">
        <v>1185732</v>
      </c>
      <c r="D3419" s="7">
        <v>44322</v>
      </c>
      <c r="E3419" s="6" t="s">
        <v>15</v>
      </c>
      <c r="F3419" s="6" t="s">
        <v>117</v>
      </c>
      <c r="G3419" s="6" t="s">
        <v>118</v>
      </c>
      <c r="H3419" s="6" t="s">
        <v>22</v>
      </c>
      <c r="I3419" s="8">
        <v>0.54999999999999993</v>
      </c>
      <c r="J3419" s="9">
        <v>3500</v>
      </c>
      <c r="K3419" s="10">
        <f t="shared" si="26"/>
        <v>1924.9999999999998</v>
      </c>
      <c r="L3419" s="10">
        <f t="shared" si="27"/>
        <v>770</v>
      </c>
      <c r="M3419" s="11">
        <v>0.4</v>
      </c>
      <c r="O3419" s="16"/>
      <c r="P3419" s="14"/>
      <c r="Q3419" s="12"/>
      <c r="R3419" s="13"/>
    </row>
    <row r="3420" spans="1:18" ht="15.75" customHeight="1" x14ac:dyDescent="0.35">
      <c r="A3420" s="1"/>
      <c r="B3420" s="6" t="s">
        <v>14</v>
      </c>
      <c r="C3420" s="6">
        <v>1185732</v>
      </c>
      <c r="D3420" s="7">
        <v>44355</v>
      </c>
      <c r="E3420" s="6" t="s">
        <v>15</v>
      </c>
      <c r="F3420" s="6" t="s">
        <v>117</v>
      </c>
      <c r="G3420" s="6" t="s">
        <v>118</v>
      </c>
      <c r="H3420" s="6" t="s">
        <v>17</v>
      </c>
      <c r="I3420" s="8">
        <v>0.49999999999999994</v>
      </c>
      <c r="J3420" s="9">
        <v>6000</v>
      </c>
      <c r="K3420" s="10">
        <f t="shared" si="26"/>
        <v>2999.9999999999995</v>
      </c>
      <c r="L3420" s="10">
        <f t="shared" si="27"/>
        <v>1049.9999999999998</v>
      </c>
      <c r="M3420" s="11">
        <v>0.35</v>
      </c>
      <c r="O3420" s="16"/>
      <c r="P3420" s="14"/>
      <c r="Q3420" s="12"/>
      <c r="R3420" s="13"/>
    </row>
    <row r="3421" spans="1:18" ht="15.75" customHeight="1" x14ac:dyDescent="0.35">
      <c r="A3421" s="1"/>
      <c r="B3421" s="6" t="s">
        <v>14</v>
      </c>
      <c r="C3421" s="6">
        <v>1185732</v>
      </c>
      <c r="D3421" s="7">
        <v>44355</v>
      </c>
      <c r="E3421" s="6" t="s">
        <v>15</v>
      </c>
      <c r="F3421" s="6" t="s">
        <v>117</v>
      </c>
      <c r="G3421" s="6" t="s">
        <v>118</v>
      </c>
      <c r="H3421" s="6" t="s">
        <v>18</v>
      </c>
      <c r="I3421" s="8">
        <v>0.45</v>
      </c>
      <c r="J3421" s="9">
        <v>3500</v>
      </c>
      <c r="K3421" s="10">
        <f t="shared" si="26"/>
        <v>1575</v>
      </c>
      <c r="L3421" s="10">
        <f t="shared" si="27"/>
        <v>551.25</v>
      </c>
      <c r="M3421" s="11">
        <v>0.35</v>
      </c>
      <c r="O3421" s="16"/>
      <c r="P3421" s="14"/>
      <c r="Q3421" s="12"/>
      <c r="R3421" s="13"/>
    </row>
    <row r="3422" spans="1:18" ht="15.75" customHeight="1" x14ac:dyDescent="0.35">
      <c r="A3422" s="1"/>
      <c r="B3422" s="6" t="s">
        <v>14</v>
      </c>
      <c r="C3422" s="6">
        <v>1185732</v>
      </c>
      <c r="D3422" s="7">
        <v>44355</v>
      </c>
      <c r="E3422" s="6" t="s">
        <v>15</v>
      </c>
      <c r="F3422" s="6" t="s">
        <v>117</v>
      </c>
      <c r="G3422" s="6" t="s">
        <v>118</v>
      </c>
      <c r="H3422" s="6" t="s">
        <v>19</v>
      </c>
      <c r="I3422" s="8">
        <v>0.4</v>
      </c>
      <c r="J3422" s="9">
        <v>2750</v>
      </c>
      <c r="K3422" s="10">
        <f t="shared" si="26"/>
        <v>1100</v>
      </c>
      <c r="L3422" s="10">
        <f t="shared" si="27"/>
        <v>440</v>
      </c>
      <c r="M3422" s="11">
        <v>0.4</v>
      </c>
      <c r="O3422" s="16"/>
      <c r="P3422" s="14"/>
      <c r="Q3422" s="12"/>
      <c r="R3422" s="13"/>
    </row>
    <row r="3423" spans="1:18" ht="15.75" customHeight="1" x14ac:dyDescent="0.35">
      <c r="A3423" s="1"/>
      <c r="B3423" s="6" t="s">
        <v>14</v>
      </c>
      <c r="C3423" s="6">
        <v>1185732</v>
      </c>
      <c r="D3423" s="7">
        <v>44355</v>
      </c>
      <c r="E3423" s="6" t="s">
        <v>15</v>
      </c>
      <c r="F3423" s="6" t="s">
        <v>117</v>
      </c>
      <c r="G3423" s="6" t="s">
        <v>118</v>
      </c>
      <c r="H3423" s="6" t="s">
        <v>20</v>
      </c>
      <c r="I3423" s="8">
        <v>0.4</v>
      </c>
      <c r="J3423" s="9">
        <v>2500</v>
      </c>
      <c r="K3423" s="10">
        <f t="shared" si="26"/>
        <v>1000</v>
      </c>
      <c r="L3423" s="10">
        <f t="shared" si="27"/>
        <v>400</v>
      </c>
      <c r="M3423" s="11">
        <v>0.4</v>
      </c>
      <c r="O3423" s="16"/>
      <c r="P3423" s="14"/>
      <c r="Q3423" s="12"/>
      <c r="R3423" s="13"/>
    </row>
    <row r="3424" spans="1:18" ht="15.75" customHeight="1" x14ac:dyDescent="0.35">
      <c r="A3424" s="1"/>
      <c r="B3424" s="6" t="s">
        <v>14</v>
      </c>
      <c r="C3424" s="6">
        <v>1185732</v>
      </c>
      <c r="D3424" s="7">
        <v>44355</v>
      </c>
      <c r="E3424" s="6" t="s">
        <v>15</v>
      </c>
      <c r="F3424" s="6" t="s">
        <v>117</v>
      </c>
      <c r="G3424" s="6" t="s">
        <v>118</v>
      </c>
      <c r="H3424" s="6" t="s">
        <v>21</v>
      </c>
      <c r="I3424" s="8">
        <v>0.49999999999999994</v>
      </c>
      <c r="J3424" s="9">
        <v>2500</v>
      </c>
      <c r="K3424" s="10">
        <f t="shared" si="26"/>
        <v>1249.9999999999998</v>
      </c>
      <c r="L3424" s="10">
        <f t="shared" si="27"/>
        <v>374.99999999999994</v>
      </c>
      <c r="M3424" s="11">
        <v>0.3</v>
      </c>
      <c r="O3424" s="16"/>
      <c r="P3424" s="14"/>
      <c r="Q3424" s="12"/>
      <c r="R3424" s="13"/>
    </row>
    <row r="3425" spans="1:18" ht="15.75" customHeight="1" x14ac:dyDescent="0.35">
      <c r="A3425" s="1"/>
      <c r="B3425" s="6" t="s">
        <v>14</v>
      </c>
      <c r="C3425" s="6">
        <v>1185732</v>
      </c>
      <c r="D3425" s="7">
        <v>44355</v>
      </c>
      <c r="E3425" s="6" t="s">
        <v>15</v>
      </c>
      <c r="F3425" s="6" t="s">
        <v>117</v>
      </c>
      <c r="G3425" s="6" t="s">
        <v>118</v>
      </c>
      <c r="H3425" s="6" t="s">
        <v>22</v>
      </c>
      <c r="I3425" s="8">
        <v>0.54999999999999993</v>
      </c>
      <c r="J3425" s="9">
        <v>4000</v>
      </c>
      <c r="K3425" s="10">
        <f t="shared" si="26"/>
        <v>2199.9999999999995</v>
      </c>
      <c r="L3425" s="10">
        <f t="shared" si="27"/>
        <v>879.99999999999989</v>
      </c>
      <c r="M3425" s="11">
        <v>0.4</v>
      </c>
      <c r="O3425" s="16"/>
      <c r="P3425" s="14"/>
      <c r="Q3425" s="12"/>
      <c r="R3425" s="13"/>
    </row>
    <row r="3426" spans="1:18" ht="15.75" customHeight="1" x14ac:dyDescent="0.35">
      <c r="A3426" s="1"/>
      <c r="B3426" s="6" t="s">
        <v>14</v>
      </c>
      <c r="C3426" s="6">
        <v>1185732</v>
      </c>
      <c r="D3426" s="7">
        <v>44383</v>
      </c>
      <c r="E3426" s="6" t="s">
        <v>15</v>
      </c>
      <c r="F3426" s="6" t="s">
        <v>117</v>
      </c>
      <c r="G3426" s="6" t="s">
        <v>118</v>
      </c>
      <c r="H3426" s="6" t="s">
        <v>17</v>
      </c>
      <c r="I3426" s="8">
        <v>0.49999999999999994</v>
      </c>
      <c r="J3426" s="9">
        <v>6250</v>
      </c>
      <c r="K3426" s="10">
        <f t="shared" si="26"/>
        <v>3124.9999999999995</v>
      </c>
      <c r="L3426" s="10">
        <f t="shared" si="27"/>
        <v>1093.7499999999998</v>
      </c>
      <c r="M3426" s="11">
        <v>0.35</v>
      </c>
      <c r="O3426" s="16"/>
      <c r="P3426" s="14"/>
      <c r="Q3426" s="12"/>
      <c r="R3426" s="13"/>
    </row>
    <row r="3427" spans="1:18" ht="15.75" customHeight="1" x14ac:dyDescent="0.35">
      <c r="A3427" s="1"/>
      <c r="B3427" s="6" t="s">
        <v>14</v>
      </c>
      <c r="C3427" s="6">
        <v>1185732</v>
      </c>
      <c r="D3427" s="7">
        <v>44383</v>
      </c>
      <c r="E3427" s="6" t="s">
        <v>15</v>
      </c>
      <c r="F3427" s="6" t="s">
        <v>117</v>
      </c>
      <c r="G3427" s="6" t="s">
        <v>118</v>
      </c>
      <c r="H3427" s="6" t="s">
        <v>18</v>
      </c>
      <c r="I3427" s="8">
        <v>0.45</v>
      </c>
      <c r="J3427" s="9">
        <v>3750</v>
      </c>
      <c r="K3427" s="10">
        <f t="shared" si="26"/>
        <v>1687.5</v>
      </c>
      <c r="L3427" s="10">
        <f t="shared" si="27"/>
        <v>590.625</v>
      </c>
      <c r="M3427" s="11">
        <v>0.35</v>
      </c>
      <c r="O3427" s="16"/>
      <c r="P3427" s="14"/>
      <c r="Q3427" s="12"/>
      <c r="R3427" s="13"/>
    </row>
    <row r="3428" spans="1:18" ht="15.75" customHeight="1" x14ac:dyDescent="0.35">
      <c r="A3428" s="1"/>
      <c r="B3428" s="6" t="s">
        <v>14</v>
      </c>
      <c r="C3428" s="6">
        <v>1185732</v>
      </c>
      <c r="D3428" s="7">
        <v>44383</v>
      </c>
      <c r="E3428" s="6" t="s">
        <v>15</v>
      </c>
      <c r="F3428" s="6" t="s">
        <v>117</v>
      </c>
      <c r="G3428" s="6" t="s">
        <v>118</v>
      </c>
      <c r="H3428" s="6" t="s">
        <v>19</v>
      </c>
      <c r="I3428" s="8">
        <v>0.4</v>
      </c>
      <c r="J3428" s="9">
        <v>3000</v>
      </c>
      <c r="K3428" s="10">
        <f t="shared" si="26"/>
        <v>1200</v>
      </c>
      <c r="L3428" s="10">
        <f t="shared" si="27"/>
        <v>480</v>
      </c>
      <c r="M3428" s="11">
        <v>0.4</v>
      </c>
      <c r="O3428" s="16"/>
      <c r="P3428" s="14"/>
      <c r="Q3428" s="12"/>
      <c r="R3428" s="13"/>
    </row>
    <row r="3429" spans="1:18" ht="15.75" customHeight="1" x14ac:dyDescent="0.35">
      <c r="A3429" s="1"/>
      <c r="B3429" s="6" t="s">
        <v>14</v>
      </c>
      <c r="C3429" s="6">
        <v>1185732</v>
      </c>
      <c r="D3429" s="7">
        <v>44383</v>
      </c>
      <c r="E3429" s="6" t="s">
        <v>15</v>
      </c>
      <c r="F3429" s="6" t="s">
        <v>117</v>
      </c>
      <c r="G3429" s="6" t="s">
        <v>118</v>
      </c>
      <c r="H3429" s="6" t="s">
        <v>20</v>
      </c>
      <c r="I3429" s="8">
        <v>0.4</v>
      </c>
      <c r="J3429" s="9">
        <v>2500</v>
      </c>
      <c r="K3429" s="10">
        <f t="shared" si="26"/>
        <v>1000</v>
      </c>
      <c r="L3429" s="10">
        <f t="shared" si="27"/>
        <v>400</v>
      </c>
      <c r="M3429" s="11">
        <v>0.4</v>
      </c>
      <c r="O3429" s="16"/>
      <c r="P3429" s="14"/>
      <c r="Q3429" s="12"/>
      <c r="R3429" s="13"/>
    </row>
    <row r="3430" spans="1:18" ht="15.75" customHeight="1" x14ac:dyDescent="0.35">
      <c r="A3430" s="1"/>
      <c r="B3430" s="6" t="s">
        <v>14</v>
      </c>
      <c r="C3430" s="6">
        <v>1185732</v>
      </c>
      <c r="D3430" s="7">
        <v>44383</v>
      </c>
      <c r="E3430" s="6" t="s">
        <v>15</v>
      </c>
      <c r="F3430" s="6" t="s">
        <v>117</v>
      </c>
      <c r="G3430" s="6" t="s">
        <v>118</v>
      </c>
      <c r="H3430" s="6" t="s">
        <v>21</v>
      </c>
      <c r="I3430" s="8">
        <v>0.49999999999999994</v>
      </c>
      <c r="J3430" s="9">
        <v>2750</v>
      </c>
      <c r="K3430" s="10">
        <f t="shared" si="26"/>
        <v>1374.9999999999998</v>
      </c>
      <c r="L3430" s="10">
        <f t="shared" si="27"/>
        <v>412.49999999999994</v>
      </c>
      <c r="M3430" s="11">
        <v>0.3</v>
      </c>
      <c r="O3430" s="16"/>
      <c r="P3430" s="14"/>
      <c r="Q3430" s="12"/>
      <c r="R3430" s="13"/>
    </row>
    <row r="3431" spans="1:18" ht="15.75" customHeight="1" x14ac:dyDescent="0.35">
      <c r="A3431" s="1"/>
      <c r="B3431" s="6" t="s">
        <v>14</v>
      </c>
      <c r="C3431" s="6">
        <v>1185732</v>
      </c>
      <c r="D3431" s="7">
        <v>44383</v>
      </c>
      <c r="E3431" s="6" t="s">
        <v>15</v>
      </c>
      <c r="F3431" s="6" t="s">
        <v>117</v>
      </c>
      <c r="G3431" s="6" t="s">
        <v>118</v>
      </c>
      <c r="H3431" s="6" t="s">
        <v>22</v>
      </c>
      <c r="I3431" s="8">
        <v>0.54999999999999993</v>
      </c>
      <c r="J3431" s="9">
        <v>4500</v>
      </c>
      <c r="K3431" s="10">
        <f t="shared" si="26"/>
        <v>2474.9999999999995</v>
      </c>
      <c r="L3431" s="10">
        <f t="shared" si="27"/>
        <v>989.99999999999989</v>
      </c>
      <c r="M3431" s="11">
        <v>0.4</v>
      </c>
      <c r="O3431" s="16"/>
      <c r="P3431" s="14"/>
      <c r="Q3431" s="12"/>
      <c r="R3431" s="13"/>
    </row>
    <row r="3432" spans="1:18" ht="15.75" customHeight="1" x14ac:dyDescent="0.35">
      <c r="A3432" s="1"/>
      <c r="B3432" s="6" t="s">
        <v>14</v>
      </c>
      <c r="C3432" s="6">
        <v>1185732</v>
      </c>
      <c r="D3432" s="7">
        <v>44415</v>
      </c>
      <c r="E3432" s="6" t="s">
        <v>15</v>
      </c>
      <c r="F3432" s="6" t="s">
        <v>117</v>
      </c>
      <c r="G3432" s="6" t="s">
        <v>118</v>
      </c>
      <c r="H3432" s="6" t="s">
        <v>17</v>
      </c>
      <c r="I3432" s="8">
        <v>0.49999999999999994</v>
      </c>
      <c r="J3432" s="9">
        <v>6000</v>
      </c>
      <c r="K3432" s="10">
        <f t="shared" si="26"/>
        <v>2999.9999999999995</v>
      </c>
      <c r="L3432" s="10">
        <f t="shared" si="27"/>
        <v>1049.9999999999998</v>
      </c>
      <c r="M3432" s="11">
        <v>0.35</v>
      </c>
      <c r="O3432" s="16"/>
      <c r="P3432" s="14"/>
      <c r="Q3432" s="12"/>
      <c r="R3432" s="13"/>
    </row>
    <row r="3433" spans="1:18" ht="15.75" customHeight="1" x14ac:dyDescent="0.35">
      <c r="A3433" s="1"/>
      <c r="B3433" s="6" t="s">
        <v>14</v>
      </c>
      <c r="C3433" s="6">
        <v>1185732</v>
      </c>
      <c r="D3433" s="7">
        <v>44415</v>
      </c>
      <c r="E3433" s="6" t="s">
        <v>15</v>
      </c>
      <c r="F3433" s="6" t="s">
        <v>117</v>
      </c>
      <c r="G3433" s="6" t="s">
        <v>118</v>
      </c>
      <c r="H3433" s="6" t="s">
        <v>18</v>
      </c>
      <c r="I3433" s="8">
        <v>0.45</v>
      </c>
      <c r="J3433" s="9">
        <v>3750</v>
      </c>
      <c r="K3433" s="10">
        <f t="shared" si="26"/>
        <v>1687.5</v>
      </c>
      <c r="L3433" s="10">
        <f t="shared" si="27"/>
        <v>590.625</v>
      </c>
      <c r="M3433" s="11">
        <v>0.35</v>
      </c>
      <c r="O3433" s="16"/>
      <c r="P3433" s="14"/>
      <c r="Q3433" s="12"/>
      <c r="R3433" s="13"/>
    </row>
    <row r="3434" spans="1:18" ht="15.75" customHeight="1" x14ac:dyDescent="0.35">
      <c r="A3434" s="1"/>
      <c r="B3434" s="6" t="s">
        <v>14</v>
      </c>
      <c r="C3434" s="6">
        <v>1185732</v>
      </c>
      <c r="D3434" s="7">
        <v>44415</v>
      </c>
      <c r="E3434" s="6" t="s">
        <v>15</v>
      </c>
      <c r="F3434" s="6" t="s">
        <v>117</v>
      </c>
      <c r="G3434" s="6" t="s">
        <v>118</v>
      </c>
      <c r="H3434" s="6" t="s">
        <v>19</v>
      </c>
      <c r="I3434" s="8">
        <v>0.4</v>
      </c>
      <c r="J3434" s="9">
        <v>3000</v>
      </c>
      <c r="K3434" s="10">
        <f t="shared" si="26"/>
        <v>1200</v>
      </c>
      <c r="L3434" s="10">
        <f t="shared" si="27"/>
        <v>480</v>
      </c>
      <c r="M3434" s="11">
        <v>0.4</v>
      </c>
      <c r="O3434" s="16"/>
      <c r="P3434" s="14"/>
      <c r="Q3434" s="12"/>
      <c r="R3434" s="13"/>
    </row>
    <row r="3435" spans="1:18" ht="15.75" customHeight="1" x14ac:dyDescent="0.35">
      <c r="A3435" s="1"/>
      <c r="B3435" s="6" t="s">
        <v>14</v>
      </c>
      <c r="C3435" s="6">
        <v>1185732</v>
      </c>
      <c r="D3435" s="7">
        <v>44415</v>
      </c>
      <c r="E3435" s="6" t="s">
        <v>15</v>
      </c>
      <c r="F3435" s="6" t="s">
        <v>117</v>
      </c>
      <c r="G3435" s="6" t="s">
        <v>118</v>
      </c>
      <c r="H3435" s="6" t="s">
        <v>20</v>
      </c>
      <c r="I3435" s="8">
        <v>0.4</v>
      </c>
      <c r="J3435" s="9">
        <v>2000</v>
      </c>
      <c r="K3435" s="10">
        <f t="shared" si="26"/>
        <v>800</v>
      </c>
      <c r="L3435" s="10">
        <f t="shared" si="27"/>
        <v>320</v>
      </c>
      <c r="M3435" s="11">
        <v>0.4</v>
      </c>
      <c r="O3435" s="16"/>
      <c r="P3435" s="14"/>
      <c r="Q3435" s="12"/>
      <c r="R3435" s="13"/>
    </row>
    <row r="3436" spans="1:18" ht="15.75" customHeight="1" x14ac:dyDescent="0.35">
      <c r="A3436" s="1"/>
      <c r="B3436" s="6" t="s">
        <v>14</v>
      </c>
      <c r="C3436" s="6">
        <v>1185732</v>
      </c>
      <c r="D3436" s="7">
        <v>44415</v>
      </c>
      <c r="E3436" s="6" t="s">
        <v>15</v>
      </c>
      <c r="F3436" s="6" t="s">
        <v>117</v>
      </c>
      <c r="G3436" s="6" t="s">
        <v>118</v>
      </c>
      <c r="H3436" s="6" t="s">
        <v>21</v>
      </c>
      <c r="I3436" s="8">
        <v>0.49999999999999994</v>
      </c>
      <c r="J3436" s="9">
        <v>1750</v>
      </c>
      <c r="K3436" s="10">
        <f t="shared" si="26"/>
        <v>874.99999999999989</v>
      </c>
      <c r="L3436" s="10">
        <f t="shared" si="27"/>
        <v>262.49999999999994</v>
      </c>
      <c r="M3436" s="11">
        <v>0.3</v>
      </c>
      <c r="O3436" s="16"/>
      <c r="P3436" s="14"/>
      <c r="Q3436" s="12"/>
      <c r="R3436" s="13"/>
    </row>
    <row r="3437" spans="1:18" ht="15.75" customHeight="1" x14ac:dyDescent="0.35">
      <c r="A3437" s="1"/>
      <c r="B3437" s="6" t="s">
        <v>14</v>
      </c>
      <c r="C3437" s="6">
        <v>1185732</v>
      </c>
      <c r="D3437" s="7">
        <v>44415</v>
      </c>
      <c r="E3437" s="6" t="s">
        <v>15</v>
      </c>
      <c r="F3437" s="6" t="s">
        <v>117</v>
      </c>
      <c r="G3437" s="6" t="s">
        <v>118</v>
      </c>
      <c r="H3437" s="6" t="s">
        <v>22</v>
      </c>
      <c r="I3437" s="8">
        <v>0.54999999999999993</v>
      </c>
      <c r="J3437" s="9">
        <v>3500</v>
      </c>
      <c r="K3437" s="10">
        <f t="shared" si="26"/>
        <v>1924.9999999999998</v>
      </c>
      <c r="L3437" s="10">
        <f t="shared" si="27"/>
        <v>770</v>
      </c>
      <c r="M3437" s="11">
        <v>0.4</v>
      </c>
      <c r="O3437" s="16"/>
      <c r="P3437" s="14"/>
      <c r="Q3437" s="12"/>
      <c r="R3437" s="13"/>
    </row>
    <row r="3438" spans="1:18" ht="15.75" customHeight="1" x14ac:dyDescent="0.35">
      <c r="A3438" s="1"/>
      <c r="B3438" s="6" t="s">
        <v>14</v>
      </c>
      <c r="C3438" s="6">
        <v>1185732</v>
      </c>
      <c r="D3438" s="7">
        <v>44445</v>
      </c>
      <c r="E3438" s="6" t="s">
        <v>15</v>
      </c>
      <c r="F3438" s="6" t="s">
        <v>117</v>
      </c>
      <c r="G3438" s="6" t="s">
        <v>118</v>
      </c>
      <c r="H3438" s="6" t="s">
        <v>17</v>
      </c>
      <c r="I3438" s="8">
        <v>0.49999999999999994</v>
      </c>
      <c r="J3438" s="9">
        <v>4750</v>
      </c>
      <c r="K3438" s="10">
        <f t="shared" si="26"/>
        <v>2374.9999999999995</v>
      </c>
      <c r="L3438" s="10">
        <f t="shared" si="27"/>
        <v>831.24999999999977</v>
      </c>
      <c r="M3438" s="11">
        <v>0.35</v>
      </c>
      <c r="O3438" s="16"/>
      <c r="P3438" s="14"/>
      <c r="Q3438" s="12"/>
      <c r="R3438" s="13"/>
    </row>
    <row r="3439" spans="1:18" ht="15.75" customHeight="1" x14ac:dyDescent="0.35">
      <c r="A3439" s="1"/>
      <c r="B3439" s="6" t="s">
        <v>14</v>
      </c>
      <c r="C3439" s="6">
        <v>1185732</v>
      </c>
      <c r="D3439" s="7">
        <v>44445</v>
      </c>
      <c r="E3439" s="6" t="s">
        <v>15</v>
      </c>
      <c r="F3439" s="6" t="s">
        <v>117</v>
      </c>
      <c r="G3439" s="6" t="s">
        <v>118</v>
      </c>
      <c r="H3439" s="6" t="s">
        <v>18</v>
      </c>
      <c r="I3439" s="8">
        <v>0.45</v>
      </c>
      <c r="J3439" s="9">
        <v>2750</v>
      </c>
      <c r="K3439" s="10">
        <f t="shared" si="26"/>
        <v>1237.5</v>
      </c>
      <c r="L3439" s="10">
        <f t="shared" si="27"/>
        <v>433.125</v>
      </c>
      <c r="M3439" s="11">
        <v>0.35</v>
      </c>
      <c r="O3439" s="16"/>
      <c r="P3439" s="14"/>
      <c r="Q3439" s="12"/>
      <c r="R3439" s="13"/>
    </row>
    <row r="3440" spans="1:18" ht="15.75" customHeight="1" x14ac:dyDescent="0.35">
      <c r="A3440" s="1"/>
      <c r="B3440" s="6" t="s">
        <v>14</v>
      </c>
      <c r="C3440" s="6">
        <v>1185732</v>
      </c>
      <c r="D3440" s="7">
        <v>44445</v>
      </c>
      <c r="E3440" s="6" t="s">
        <v>15</v>
      </c>
      <c r="F3440" s="6" t="s">
        <v>117</v>
      </c>
      <c r="G3440" s="6" t="s">
        <v>118</v>
      </c>
      <c r="H3440" s="6" t="s">
        <v>19</v>
      </c>
      <c r="I3440" s="8">
        <v>0.4</v>
      </c>
      <c r="J3440" s="9">
        <v>1750</v>
      </c>
      <c r="K3440" s="10">
        <f t="shared" si="26"/>
        <v>700</v>
      </c>
      <c r="L3440" s="10">
        <f t="shared" si="27"/>
        <v>280</v>
      </c>
      <c r="M3440" s="11">
        <v>0.4</v>
      </c>
      <c r="O3440" s="16"/>
      <c r="P3440" s="14"/>
      <c r="Q3440" s="12"/>
      <c r="R3440" s="13"/>
    </row>
    <row r="3441" spans="1:18" ht="15.75" customHeight="1" x14ac:dyDescent="0.35">
      <c r="A3441" s="1"/>
      <c r="B3441" s="6" t="s">
        <v>14</v>
      </c>
      <c r="C3441" s="6">
        <v>1185732</v>
      </c>
      <c r="D3441" s="7">
        <v>44445</v>
      </c>
      <c r="E3441" s="6" t="s">
        <v>15</v>
      </c>
      <c r="F3441" s="6" t="s">
        <v>117</v>
      </c>
      <c r="G3441" s="6" t="s">
        <v>118</v>
      </c>
      <c r="H3441" s="6" t="s">
        <v>20</v>
      </c>
      <c r="I3441" s="8">
        <v>0.4</v>
      </c>
      <c r="J3441" s="9">
        <v>1500</v>
      </c>
      <c r="K3441" s="10">
        <f t="shared" si="26"/>
        <v>600</v>
      </c>
      <c r="L3441" s="10">
        <f t="shared" si="27"/>
        <v>240</v>
      </c>
      <c r="M3441" s="11">
        <v>0.4</v>
      </c>
      <c r="O3441" s="16"/>
      <c r="P3441" s="14"/>
      <c r="Q3441" s="12"/>
      <c r="R3441" s="13"/>
    </row>
    <row r="3442" spans="1:18" ht="15.75" customHeight="1" x14ac:dyDescent="0.35">
      <c r="A3442" s="1"/>
      <c r="B3442" s="6" t="s">
        <v>14</v>
      </c>
      <c r="C3442" s="6">
        <v>1185732</v>
      </c>
      <c r="D3442" s="7">
        <v>44445</v>
      </c>
      <c r="E3442" s="6" t="s">
        <v>15</v>
      </c>
      <c r="F3442" s="6" t="s">
        <v>117</v>
      </c>
      <c r="G3442" s="6" t="s">
        <v>118</v>
      </c>
      <c r="H3442" s="6" t="s">
        <v>21</v>
      </c>
      <c r="I3442" s="8">
        <v>0.49999999999999994</v>
      </c>
      <c r="J3442" s="9">
        <v>1500</v>
      </c>
      <c r="K3442" s="10">
        <f t="shared" si="26"/>
        <v>749.99999999999989</v>
      </c>
      <c r="L3442" s="10">
        <f t="shared" si="27"/>
        <v>224.99999999999997</v>
      </c>
      <c r="M3442" s="11">
        <v>0.3</v>
      </c>
      <c r="O3442" s="16"/>
      <c r="P3442" s="14"/>
      <c r="Q3442" s="12"/>
      <c r="R3442" s="13"/>
    </row>
    <row r="3443" spans="1:18" ht="15.75" customHeight="1" x14ac:dyDescent="0.35">
      <c r="A3443" s="1"/>
      <c r="B3443" s="6" t="s">
        <v>14</v>
      </c>
      <c r="C3443" s="6">
        <v>1185732</v>
      </c>
      <c r="D3443" s="7">
        <v>44445</v>
      </c>
      <c r="E3443" s="6" t="s">
        <v>15</v>
      </c>
      <c r="F3443" s="6" t="s">
        <v>117</v>
      </c>
      <c r="G3443" s="6" t="s">
        <v>118</v>
      </c>
      <c r="H3443" s="6" t="s">
        <v>22</v>
      </c>
      <c r="I3443" s="8">
        <v>0.54999999999999993</v>
      </c>
      <c r="J3443" s="9">
        <v>2500</v>
      </c>
      <c r="K3443" s="10">
        <f t="shared" si="26"/>
        <v>1374.9999999999998</v>
      </c>
      <c r="L3443" s="10">
        <f t="shared" si="27"/>
        <v>549.99999999999989</v>
      </c>
      <c r="M3443" s="11">
        <v>0.4</v>
      </c>
      <c r="O3443" s="16"/>
      <c r="P3443" s="14"/>
      <c r="Q3443" s="12"/>
      <c r="R3443" s="13"/>
    </row>
    <row r="3444" spans="1:18" ht="15.75" customHeight="1" x14ac:dyDescent="0.35">
      <c r="A3444" s="1"/>
      <c r="B3444" s="6" t="s">
        <v>14</v>
      </c>
      <c r="C3444" s="6">
        <v>1185732</v>
      </c>
      <c r="D3444" s="7">
        <v>44477</v>
      </c>
      <c r="E3444" s="6" t="s">
        <v>15</v>
      </c>
      <c r="F3444" s="6" t="s">
        <v>117</v>
      </c>
      <c r="G3444" s="6" t="s">
        <v>118</v>
      </c>
      <c r="H3444" s="6" t="s">
        <v>17</v>
      </c>
      <c r="I3444" s="8">
        <v>0.54999999999999993</v>
      </c>
      <c r="J3444" s="9">
        <v>4250</v>
      </c>
      <c r="K3444" s="10">
        <f t="shared" si="26"/>
        <v>2337.4999999999995</v>
      </c>
      <c r="L3444" s="10">
        <f t="shared" si="27"/>
        <v>818.12499999999977</v>
      </c>
      <c r="M3444" s="11">
        <v>0.35</v>
      </c>
      <c r="O3444" s="16"/>
      <c r="P3444" s="14"/>
      <c r="Q3444" s="12"/>
      <c r="R3444" s="13"/>
    </row>
    <row r="3445" spans="1:18" ht="15.75" customHeight="1" x14ac:dyDescent="0.35">
      <c r="A3445" s="1"/>
      <c r="B3445" s="6" t="s">
        <v>14</v>
      </c>
      <c r="C3445" s="6">
        <v>1185732</v>
      </c>
      <c r="D3445" s="7">
        <v>44477</v>
      </c>
      <c r="E3445" s="6" t="s">
        <v>15</v>
      </c>
      <c r="F3445" s="6" t="s">
        <v>117</v>
      </c>
      <c r="G3445" s="6" t="s">
        <v>118</v>
      </c>
      <c r="H3445" s="6" t="s">
        <v>18</v>
      </c>
      <c r="I3445" s="8">
        <v>0.5</v>
      </c>
      <c r="J3445" s="9">
        <v>2500</v>
      </c>
      <c r="K3445" s="10">
        <f t="shared" si="26"/>
        <v>1250</v>
      </c>
      <c r="L3445" s="10">
        <f t="shared" si="27"/>
        <v>437.5</v>
      </c>
      <c r="M3445" s="11">
        <v>0.35</v>
      </c>
      <c r="O3445" s="16"/>
      <c r="P3445" s="14"/>
      <c r="Q3445" s="12"/>
      <c r="R3445" s="13"/>
    </row>
    <row r="3446" spans="1:18" ht="15.75" customHeight="1" x14ac:dyDescent="0.35">
      <c r="A3446" s="1"/>
      <c r="B3446" s="6" t="s">
        <v>14</v>
      </c>
      <c r="C3446" s="6">
        <v>1185732</v>
      </c>
      <c r="D3446" s="7">
        <v>44477</v>
      </c>
      <c r="E3446" s="6" t="s">
        <v>15</v>
      </c>
      <c r="F3446" s="6" t="s">
        <v>117</v>
      </c>
      <c r="G3446" s="6" t="s">
        <v>118</v>
      </c>
      <c r="H3446" s="6" t="s">
        <v>19</v>
      </c>
      <c r="I3446" s="8">
        <v>0.5</v>
      </c>
      <c r="J3446" s="9">
        <v>1500</v>
      </c>
      <c r="K3446" s="10">
        <f t="shared" si="26"/>
        <v>750</v>
      </c>
      <c r="L3446" s="10">
        <f t="shared" si="27"/>
        <v>300</v>
      </c>
      <c r="M3446" s="11">
        <v>0.4</v>
      </c>
      <c r="O3446" s="16"/>
      <c r="P3446" s="14"/>
      <c r="Q3446" s="12"/>
      <c r="R3446" s="13"/>
    </row>
    <row r="3447" spans="1:18" ht="15.75" customHeight="1" x14ac:dyDescent="0.35">
      <c r="A3447" s="1"/>
      <c r="B3447" s="6" t="s">
        <v>14</v>
      </c>
      <c r="C3447" s="6">
        <v>1185732</v>
      </c>
      <c r="D3447" s="7">
        <v>44477</v>
      </c>
      <c r="E3447" s="6" t="s">
        <v>15</v>
      </c>
      <c r="F3447" s="6" t="s">
        <v>117</v>
      </c>
      <c r="G3447" s="6" t="s">
        <v>118</v>
      </c>
      <c r="H3447" s="6" t="s">
        <v>20</v>
      </c>
      <c r="I3447" s="8">
        <v>0.5</v>
      </c>
      <c r="J3447" s="9">
        <v>1250</v>
      </c>
      <c r="K3447" s="10">
        <f t="shared" si="26"/>
        <v>625</v>
      </c>
      <c r="L3447" s="10">
        <f t="shared" si="27"/>
        <v>250</v>
      </c>
      <c r="M3447" s="11">
        <v>0.4</v>
      </c>
      <c r="O3447" s="16"/>
      <c r="P3447" s="14"/>
      <c r="Q3447" s="12"/>
      <c r="R3447" s="13"/>
    </row>
    <row r="3448" spans="1:18" ht="15.75" customHeight="1" x14ac:dyDescent="0.35">
      <c r="A3448" s="1"/>
      <c r="B3448" s="6" t="s">
        <v>14</v>
      </c>
      <c r="C3448" s="6">
        <v>1185732</v>
      </c>
      <c r="D3448" s="7">
        <v>44477</v>
      </c>
      <c r="E3448" s="6" t="s">
        <v>15</v>
      </c>
      <c r="F3448" s="6" t="s">
        <v>117</v>
      </c>
      <c r="G3448" s="6" t="s">
        <v>118</v>
      </c>
      <c r="H3448" s="6" t="s">
        <v>21</v>
      </c>
      <c r="I3448" s="8">
        <v>0.6</v>
      </c>
      <c r="J3448" s="9">
        <v>1250</v>
      </c>
      <c r="K3448" s="10">
        <f t="shared" si="26"/>
        <v>750</v>
      </c>
      <c r="L3448" s="10">
        <f t="shared" si="27"/>
        <v>225</v>
      </c>
      <c r="M3448" s="11">
        <v>0.3</v>
      </c>
      <c r="O3448" s="16"/>
      <c r="P3448" s="14"/>
      <c r="Q3448" s="12"/>
      <c r="R3448" s="13"/>
    </row>
    <row r="3449" spans="1:18" ht="15.75" customHeight="1" x14ac:dyDescent="0.35">
      <c r="A3449" s="1"/>
      <c r="B3449" s="6" t="s">
        <v>14</v>
      </c>
      <c r="C3449" s="6">
        <v>1185732</v>
      </c>
      <c r="D3449" s="7">
        <v>44477</v>
      </c>
      <c r="E3449" s="6" t="s">
        <v>15</v>
      </c>
      <c r="F3449" s="6" t="s">
        <v>117</v>
      </c>
      <c r="G3449" s="6" t="s">
        <v>118</v>
      </c>
      <c r="H3449" s="6" t="s">
        <v>22</v>
      </c>
      <c r="I3449" s="8">
        <v>0.64999999999999991</v>
      </c>
      <c r="J3449" s="9">
        <v>2500</v>
      </c>
      <c r="K3449" s="10">
        <f t="shared" si="26"/>
        <v>1624.9999999999998</v>
      </c>
      <c r="L3449" s="10">
        <f t="shared" si="27"/>
        <v>650</v>
      </c>
      <c r="M3449" s="11">
        <v>0.4</v>
      </c>
      <c r="O3449" s="16"/>
      <c r="P3449" s="14"/>
      <c r="Q3449" s="12"/>
      <c r="R3449" s="13"/>
    </row>
    <row r="3450" spans="1:18" ht="15.75" customHeight="1" x14ac:dyDescent="0.35">
      <c r="A3450" s="1"/>
      <c r="B3450" s="6" t="s">
        <v>14</v>
      </c>
      <c r="C3450" s="6">
        <v>1185732</v>
      </c>
      <c r="D3450" s="7">
        <v>44507</v>
      </c>
      <c r="E3450" s="6" t="s">
        <v>15</v>
      </c>
      <c r="F3450" s="6" t="s">
        <v>117</v>
      </c>
      <c r="G3450" s="6" t="s">
        <v>118</v>
      </c>
      <c r="H3450" s="6" t="s">
        <v>17</v>
      </c>
      <c r="I3450" s="8">
        <v>0.6</v>
      </c>
      <c r="J3450" s="9">
        <v>4000</v>
      </c>
      <c r="K3450" s="10">
        <f t="shared" si="26"/>
        <v>2400</v>
      </c>
      <c r="L3450" s="10">
        <f t="shared" si="27"/>
        <v>840</v>
      </c>
      <c r="M3450" s="11">
        <v>0.35</v>
      </c>
      <c r="O3450" s="16"/>
      <c r="P3450" s="14"/>
      <c r="Q3450" s="12"/>
      <c r="R3450" s="13"/>
    </row>
    <row r="3451" spans="1:18" ht="15.75" customHeight="1" x14ac:dyDescent="0.35">
      <c r="A3451" s="1"/>
      <c r="B3451" s="6" t="s">
        <v>14</v>
      </c>
      <c r="C3451" s="6">
        <v>1185732</v>
      </c>
      <c r="D3451" s="7">
        <v>44507</v>
      </c>
      <c r="E3451" s="6" t="s">
        <v>15</v>
      </c>
      <c r="F3451" s="6" t="s">
        <v>117</v>
      </c>
      <c r="G3451" s="6" t="s">
        <v>118</v>
      </c>
      <c r="H3451" s="6" t="s">
        <v>18</v>
      </c>
      <c r="I3451" s="8">
        <v>0.5</v>
      </c>
      <c r="J3451" s="9">
        <v>2750</v>
      </c>
      <c r="K3451" s="10">
        <f t="shared" si="26"/>
        <v>1375</v>
      </c>
      <c r="L3451" s="10">
        <f t="shared" si="27"/>
        <v>481.24999999999994</v>
      </c>
      <c r="M3451" s="11">
        <v>0.35</v>
      </c>
      <c r="O3451" s="16"/>
      <c r="P3451" s="14"/>
      <c r="Q3451" s="12"/>
      <c r="R3451" s="13"/>
    </row>
    <row r="3452" spans="1:18" ht="15.75" customHeight="1" x14ac:dyDescent="0.35">
      <c r="A3452" s="1"/>
      <c r="B3452" s="6" t="s">
        <v>14</v>
      </c>
      <c r="C3452" s="6">
        <v>1185732</v>
      </c>
      <c r="D3452" s="7">
        <v>44507</v>
      </c>
      <c r="E3452" s="6" t="s">
        <v>15</v>
      </c>
      <c r="F3452" s="6" t="s">
        <v>117</v>
      </c>
      <c r="G3452" s="6" t="s">
        <v>118</v>
      </c>
      <c r="H3452" s="6" t="s">
        <v>19</v>
      </c>
      <c r="I3452" s="8">
        <v>0.5</v>
      </c>
      <c r="J3452" s="9">
        <v>2700</v>
      </c>
      <c r="K3452" s="10">
        <f t="shared" si="26"/>
        <v>1350</v>
      </c>
      <c r="L3452" s="10">
        <f t="shared" si="27"/>
        <v>540</v>
      </c>
      <c r="M3452" s="11">
        <v>0.4</v>
      </c>
      <c r="O3452" s="16"/>
      <c r="P3452" s="14"/>
      <c r="Q3452" s="12"/>
      <c r="R3452" s="13"/>
    </row>
    <row r="3453" spans="1:18" ht="15.75" customHeight="1" x14ac:dyDescent="0.35">
      <c r="A3453" s="1"/>
      <c r="B3453" s="6" t="s">
        <v>14</v>
      </c>
      <c r="C3453" s="6">
        <v>1185732</v>
      </c>
      <c r="D3453" s="7">
        <v>44507</v>
      </c>
      <c r="E3453" s="6" t="s">
        <v>15</v>
      </c>
      <c r="F3453" s="6" t="s">
        <v>117</v>
      </c>
      <c r="G3453" s="6" t="s">
        <v>118</v>
      </c>
      <c r="H3453" s="6" t="s">
        <v>20</v>
      </c>
      <c r="I3453" s="8">
        <v>0.5</v>
      </c>
      <c r="J3453" s="9">
        <v>2500</v>
      </c>
      <c r="K3453" s="10">
        <f t="shared" si="26"/>
        <v>1250</v>
      </c>
      <c r="L3453" s="10">
        <f t="shared" si="27"/>
        <v>500</v>
      </c>
      <c r="M3453" s="11">
        <v>0.4</v>
      </c>
      <c r="O3453" s="16"/>
      <c r="P3453" s="14"/>
      <c r="Q3453" s="12"/>
      <c r="R3453" s="13"/>
    </row>
    <row r="3454" spans="1:18" ht="15.75" customHeight="1" x14ac:dyDescent="0.35">
      <c r="A3454" s="1"/>
      <c r="B3454" s="6" t="s">
        <v>14</v>
      </c>
      <c r="C3454" s="6">
        <v>1185732</v>
      </c>
      <c r="D3454" s="7">
        <v>44507</v>
      </c>
      <c r="E3454" s="6" t="s">
        <v>15</v>
      </c>
      <c r="F3454" s="6" t="s">
        <v>117</v>
      </c>
      <c r="G3454" s="6" t="s">
        <v>118</v>
      </c>
      <c r="H3454" s="6" t="s">
        <v>21</v>
      </c>
      <c r="I3454" s="8">
        <v>0.6</v>
      </c>
      <c r="J3454" s="9">
        <v>2250</v>
      </c>
      <c r="K3454" s="10">
        <f t="shared" si="26"/>
        <v>1350</v>
      </c>
      <c r="L3454" s="10">
        <f t="shared" si="27"/>
        <v>405</v>
      </c>
      <c r="M3454" s="11">
        <v>0.3</v>
      </c>
      <c r="O3454" s="16"/>
      <c r="P3454" s="14"/>
      <c r="Q3454" s="12"/>
      <c r="R3454" s="13"/>
    </row>
    <row r="3455" spans="1:18" ht="15.75" customHeight="1" x14ac:dyDescent="0.35">
      <c r="A3455" s="1"/>
      <c r="B3455" s="6" t="s">
        <v>14</v>
      </c>
      <c r="C3455" s="6">
        <v>1185732</v>
      </c>
      <c r="D3455" s="7">
        <v>44507</v>
      </c>
      <c r="E3455" s="6" t="s">
        <v>15</v>
      </c>
      <c r="F3455" s="6" t="s">
        <v>117</v>
      </c>
      <c r="G3455" s="6" t="s">
        <v>118</v>
      </c>
      <c r="H3455" s="6" t="s">
        <v>22</v>
      </c>
      <c r="I3455" s="8">
        <v>0.64999999999999991</v>
      </c>
      <c r="J3455" s="9">
        <v>3250</v>
      </c>
      <c r="K3455" s="10">
        <f t="shared" si="26"/>
        <v>2112.4999999999995</v>
      </c>
      <c r="L3455" s="10">
        <f t="shared" si="27"/>
        <v>844.99999999999989</v>
      </c>
      <c r="M3455" s="11">
        <v>0.4</v>
      </c>
      <c r="O3455" s="16"/>
      <c r="P3455" s="14"/>
      <c r="Q3455" s="12"/>
      <c r="R3455" s="13"/>
    </row>
    <row r="3456" spans="1:18" ht="15.75" customHeight="1" x14ac:dyDescent="0.35">
      <c r="A3456" s="1"/>
      <c r="B3456" s="6" t="s">
        <v>14</v>
      </c>
      <c r="C3456" s="6">
        <v>1185732</v>
      </c>
      <c r="D3456" s="7">
        <v>44536</v>
      </c>
      <c r="E3456" s="6" t="s">
        <v>15</v>
      </c>
      <c r="F3456" s="6" t="s">
        <v>117</v>
      </c>
      <c r="G3456" s="6" t="s">
        <v>118</v>
      </c>
      <c r="H3456" s="6" t="s">
        <v>17</v>
      </c>
      <c r="I3456" s="8">
        <v>0.6</v>
      </c>
      <c r="J3456" s="9">
        <v>5500</v>
      </c>
      <c r="K3456" s="10">
        <f t="shared" si="26"/>
        <v>3300</v>
      </c>
      <c r="L3456" s="10">
        <f t="shared" si="27"/>
        <v>1155</v>
      </c>
      <c r="M3456" s="11">
        <v>0.35</v>
      </c>
      <c r="O3456" s="16"/>
      <c r="P3456" s="14"/>
      <c r="Q3456" s="12"/>
      <c r="R3456" s="13"/>
    </row>
    <row r="3457" spans="1:18" ht="15.75" customHeight="1" x14ac:dyDescent="0.35">
      <c r="A3457" s="1"/>
      <c r="B3457" s="6" t="s">
        <v>14</v>
      </c>
      <c r="C3457" s="6">
        <v>1185732</v>
      </c>
      <c r="D3457" s="7">
        <v>44536</v>
      </c>
      <c r="E3457" s="6" t="s">
        <v>15</v>
      </c>
      <c r="F3457" s="6" t="s">
        <v>117</v>
      </c>
      <c r="G3457" s="6" t="s">
        <v>118</v>
      </c>
      <c r="H3457" s="6" t="s">
        <v>18</v>
      </c>
      <c r="I3457" s="8">
        <v>0.5</v>
      </c>
      <c r="J3457" s="9">
        <v>3500</v>
      </c>
      <c r="K3457" s="10">
        <f t="shared" si="26"/>
        <v>1750</v>
      </c>
      <c r="L3457" s="10">
        <f t="shared" si="27"/>
        <v>612.5</v>
      </c>
      <c r="M3457" s="11">
        <v>0.35</v>
      </c>
      <c r="O3457" s="16"/>
      <c r="P3457" s="14"/>
      <c r="Q3457" s="12"/>
      <c r="R3457" s="13"/>
    </row>
    <row r="3458" spans="1:18" ht="15.75" customHeight="1" x14ac:dyDescent="0.35">
      <c r="A3458" s="1"/>
      <c r="B3458" s="6" t="s">
        <v>14</v>
      </c>
      <c r="C3458" s="6">
        <v>1185732</v>
      </c>
      <c r="D3458" s="7">
        <v>44536</v>
      </c>
      <c r="E3458" s="6" t="s">
        <v>15</v>
      </c>
      <c r="F3458" s="6" t="s">
        <v>117</v>
      </c>
      <c r="G3458" s="6" t="s">
        <v>118</v>
      </c>
      <c r="H3458" s="6" t="s">
        <v>19</v>
      </c>
      <c r="I3458" s="8">
        <v>0.5</v>
      </c>
      <c r="J3458" s="9">
        <v>3250</v>
      </c>
      <c r="K3458" s="10">
        <f t="shared" si="26"/>
        <v>1625</v>
      </c>
      <c r="L3458" s="10">
        <f t="shared" si="27"/>
        <v>650</v>
      </c>
      <c r="M3458" s="11">
        <v>0.4</v>
      </c>
      <c r="O3458" s="16"/>
      <c r="P3458" s="14"/>
      <c r="Q3458" s="12"/>
      <c r="R3458" s="13"/>
    </row>
    <row r="3459" spans="1:18" ht="15.75" customHeight="1" x14ac:dyDescent="0.35">
      <c r="A3459" s="1"/>
      <c r="B3459" s="6" t="s">
        <v>14</v>
      </c>
      <c r="C3459" s="6">
        <v>1185732</v>
      </c>
      <c r="D3459" s="7">
        <v>44536</v>
      </c>
      <c r="E3459" s="6" t="s">
        <v>15</v>
      </c>
      <c r="F3459" s="6" t="s">
        <v>117</v>
      </c>
      <c r="G3459" s="6" t="s">
        <v>118</v>
      </c>
      <c r="H3459" s="6" t="s">
        <v>20</v>
      </c>
      <c r="I3459" s="8">
        <v>0.5</v>
      </c>
      <c r="J3459" s="9">
        <v>2750</v>
      </c>
      <c r="K3459" s="10">
        <f t="shared" si="26"/>
        <v>1375</v>
      </c>
      <c r="L3459" s="10">
        <f t="shared" si="27"/>
        <v>550</v>
      </c>
      <c r="M3459" s="11">
        <v>0.4</v>
      </c>
      <c r="O3459" s="16"/>
      <c r="P3459" s="14"/>
      <c r="Q3459" s="12"/>
      <c r="R3459" s="13"/>
    </row>
    <row r="3460" spans="1:18" ht="15.75" customHeight="1" x14ac:dyDescent="0.35">
      <c r="A3460" s="1"/>
      <c r="B3460" s="6" t="s">
        <v>14</v>
      </c>
      <c r="C3460" s="6">
        <v>1185732</v>
      </c>
      <c r="D3460" s="7">
        <v>44536</v>
      </c>
      <c r="E3460" s="6" t="s">
        <v>15</v>
      </c>
      <c r="F3460" s="6" t="s">
        <v>117</v>
      </c>
      <c r="G3460" s="6" t="s">
        <v>118</v>
      </c>
      <c r="H3460" s="6" t="s">
        <v>21</v>
      </c>
      <c r="I3460" s="8">
        <v>0.6</v>
      </c>
      <c r="J3460" s="9">
        <v>2750</v>
      </c>
      <c r="K3460" s="10">
        <f t="shared" si="26"/>
        <v>1650</v>
      </c>
      <c r="L3460" s="10">
        <f t="shared" si="27"/>
        <v>495</v>
      </c>
      <c r="M3460" s="11">
        <v>0.3</v>
      </c>
      <c r="O3460" s="16"/>
      <c r="P3460" s="14"/>
      <c r="Q3460" s="12"/>
      <c r="R3460" s="13"/>
    </row>
    <row r="3461" spans="1:18" ht="15.75" customHeight="1" x14ac:dyDescent="0.35">
      <c r="A3461" s="1"/>
      <c r="B3461" s="6" t="s">
        <v>14</v>
      </c>
      <c r="C3461" s="6">
        <v>1185732</v>
      </c>
      <c r="D3461" s="7">
        <v>44536</v>
      </c>
      <c r="E3461" s="6" t="s">
        <v>15</v>
      </c>
      <c r="F3461" s="6" t="s">
        <v>117</v>
      </c>
      <c r="G3461" s="6" t="s">
        <v>118</v>
      </c>
      <c r="H3461" s="6" t="s">
        <v>22</v>
      </c>
      <c r="I3461" s="8">
        <v>0.64999999999999991</v>
      </c>
      <c r="J3461" s="9">
        <v>3750</v>
      </c>
      <c r="K3461" s="10">
        <f t="shared" si="26"/>
        <v>2437.4999999999995</v>
      </c>
      <c r="L3461" s="10">
        <f t="shared" si="27"/>
        <v>974.99999999999989</v>
      </c>
      <c r="M3461" s="11">
        <v>0.4</v>
      </c>
      <c r="O3461" s="16"/>
      <c r="P3461" s="14"/>
      <c r="Q3461" s="12"/>
      <c r="R3461" s="13"/>
    </row>
    <row r="3462" spans="1:18" ht="15.75" customHeight="1" x14ac:dyDescent="0.35">
      <c r="A3462" s="1" t="s">
        <v>39</v>
      </c>
      <c r="B3462" s="6" t="s">
        <v>14</v>
      </c>
      <c r="C3462" s="6">
        <v>1185732</v>
      </c>
      <c r="D3462" s="7">
        <v>44203</v>
      </c>
      <c r="E3462" s="6" t="s">
        <v>15</v>
      </c>
      <c r="F3462" s="6" t="s">
        <v>119</v>
      </c>
      <c r="G3462" s="6" t="s">
        <v>120</v>
      </c>
      <c r="H3462" s="6" t="s">
        <v>17</v>
      </c>
      <c r="I3462" s="8">
        <v>0.4</v>
      </c>
      <c r="J3462" s="9">
        <v>5000</v>
      </c>
      <c r="K3462" s="10">
        <f t="shared" si="26"/>
        <v>2000</v>
      </c>
      <c r="L3462" s="10">
        <f t="shared" si="27"/>
        <v>800</v>
      </c>
      <c r="M3462" s="11">
        <v>0.4</v>
      </c>
      <c r="O3462" s="16"/>
      <c r="P3462" s="14"/>
      <c r="Q3462" s="12"/>
      <c r="R3462" s="13"/>
    </row>
    <row r="3463" spans="1:18" ht="15.75" customHeight="1" x14ac:dyDescent="0.35">
      <c r="A3463" s="1"/>
      <c r="B3463" s="6" t="s">
        <v>14</v>
      </c>
      <c r="C3463" s="6">
        <v>1185732</v>
      </c>
      <c r="D3463" s="7">
        <v>44203</v>
      </c>
      <c r="E3463" s="6" t="s">
        <v>15</v>
      </c>
      <c r="F3463" s="6" t="s">
        <v>119</v>
      </c>
      <c r="G3463" s="6" t="s">
        <v>120</v>
      </c>
      <c r="H3463" s="6" t="s">
        <v>18</v>
      </c>
      <c r="I3463" s="8">
        <v>0.4</v>
      </c>
      <c r="J3463" s="9">
        <v>3000</v>
      </c>
      <c r="K3463" s="10">
        <f t="shared" si="26"/>
        <v>1200</v>
      </c>
      <c r="L3463" s="10">
        <f t="shared" si="27"/>
        <v>480</v>
      </c>
      <c r="M3463" s="11">
        <v>0.4</v>
      </c>
      <c r="O3463" s="16"/>
      <c r="P3463" s="14"/>
      <c r="Q3463" s="12"/>
      <c r="R3463" s="13"/>
    </row>
    <row r="3464" spans="1:18" ht="15.75" customHeight="1" x14ac:dyDescent="0.35">
      <c r="A3464" s="1"/>
      <c r="B3464" s="6" t="s">
        <v>14</v>
      </c>
      <c r="C3464" s="6">
        <v>1185732</v>
      </c>
      <c r="D3464" s="7">
        <v>44203</v>
      </c>
      <c r="E3464" s="6" t="s">
        <v>15</v>
      </c>
      <c r="F3464" s="6" t="s">
        <v>119</v>
      </c>
      <c r="G3464" s="6" t="s">
        <v>120</v>
      </c>
      <c r="H3464" s="6" t="s">
        <v>19</v>
      </c>
      <c r="I3464" s="8">
        <v>0.30000000000000004</v>
      </c>
      <c r="J3464" s="9">
        <v>3000</v>
      </c>
      <c r="K3464" s="10">
        <f t="shared" si="26"/>
        <v>900.00000000000011</v>
      </c>
      <c r="L3464" s="10">
        <f t="shared" si="27"/>
        <v>270</v>
      </c>
      <c r="M3464" s="11">
        <v>0.3</v>
      </c>
      <c r="O3464" s="16"/>
      <c r="P3464" s="14"/>
      <c r="Q3464" s="12"/>
      <c r="R3464" s="13"/>
    </row>
    <row r="3465" spans="1:18" ht="15.75" customHeight="1" x14ac:dyDescent="0.35">
      <c r="A3465" s="1"/>
      <c r="B3465" s="6" t="s">
        <v>14</v>
      </c>
      <c r="C3465" s="6">
        <v>1185732</v>
      </c>
      <c r="D3465" s="7">
        <v>44203</v>
      </c>
      <c r="E3465" s="6" t="s">
        <v>15</v>
      </c>
      <c r="F3465" s="6" t="s">
        <v>119</v>
      </c>
      <c r="G3465" s="6" t="s">
        <v>120</v>
      </c>
      <c r="H3465" s="6" t="s">
        <v>20</v>
      </c>
      <c r="I3465" s="8">
        <v>0.35</v>
      </c>
      <c r="J3465" s="9">
        <v>1500</v>
      </c>
      <c r="K3465" s="10">
        <f t="shared" si="26"/>
        <v>525</v>
      </c>
      <c r="L3465" s="10">
        <f t="shared" si="27"/>
        <v>157.5</v>
      </c>
      <c r="M3465" s="11">
        <v>0.3</v>
      </c>
      <c r="O3465" s="16"/>
      <c r="P3465" s="14"/>
      <c r="Q3465" s="12"/>
      <c r="R3465" s="13"/>
    </row>
    <row r="3466" spans="1:18" ht="15.75" customHeight="1" x14ac:dyDescent="0.35">
      <c r="A3466" s="1"/>
      <c r="B3466" s="6" t="s">
        <v>14</v>
      </c>
      <c r="C3466" s="6">
        <v>1185732</v>
      </c>
      <c r="D3466" s="7">
        <v>44203</v>
      </c>
      <c r="E3466" s="6" t="s">
        <v>15</v>
      </c>
      <c r="F3466" s="6" t="s">
        <v>119</v>
      </c>
      <c r="G3466" s="6" t="s">
        <v>120</v>
      </c>
      <c r="H3466" s="6" t="s">
        <v>21</v>
      </c>
      <c r="I3466" s="8">
        <v>0.5</v>
      </c>
      <c r="J3466" s="9">
        <v>2000</v>
      </c>
      <c r="K3466" s="10">
        <f t="shared" si="26"/>
        <v>1000</v>
      </c>
      <c r="L3466" s="10">
        <f t="shared" si="27"/>
        <v>300</v>
      </c>
      <c r="M3466" s="11">
        <v>0.3</v>
      </c>
      <c r="O3466" s="16"/>
      <c r="P3466" s="14"/>
      <c r="Q3466" s="12"/>
      <c r="R3466" s="13"/>
    </row>
    <row r="3467" spans="1:18" ht="15.75" customHeight="1" x14ac:dyDescent="0.35">
      <c r="A3467" s="1"/>
      <c r="B3467" s="6" t="s">
        <v>14</v>
      </c>
      <c r="C3467" s="6">
        <v>1185732</v>
      </c>
      <c r="D3467" s="7">
        <v>44203</v>
      </c>
      <c r="E3467" s="6" t="s">
        <v>15</v>
      </c>
      <c r="F3467" s="6" t="s">
        <v>119</v>
      </c>
      <c r="G3467" s="6" t="s">
        <v>120</v>
      </c>
      <c r="H3467" s="6" t="s">
        <v>22</v>
      </c>
      <c r="I3467" s="8">
        <v>0.4</v>
      </c>
      <c r="J3467" s="9">
        <v>3000</v>
      </c>
      <c r="K3467" s="10">
        <f t="shared" si="26"/>
        <v>1200</v>
      </c>
      <c r="L3467" s="10">
        <f t="shared" si="27"/>
        <v>420</v>
      </c>
      <c r="M3467" s="11">
        <v>0.35</v>
      </c>
      <c r="O3467" s="16"/>
      <c r="P3467" s="14"/>
      <c r="Q3467" s="12"/>
      <c r="R3467" s="13"/>
    </row>
    <row r="3468" spans="1:18" ht="15.75" customHeight="1" x14ac:dyDescent="0.35">
      <c r="A3468" s="1"/>
      <c r="B3468" s="6" t="s">
        <v>14</v>
      </c>
      <c r="C3468" s="6">
        <v>1185732</v>
      </c>
      <c r="D3468" s="7">
        <v>44232</v>
      </c>
      <c r="E3468" s="6" t="s">
        <v>15</v>
      </c>
      <c r="F3468" s="6" t="s">
        <v>119</v>
      </c>
      <c r="G3468" s="6" t="s">
        <v>120</v>
      </c>
      <c r="H3468" s="6" t="s">
        <v>17</v>
      </c>
      <c r="I3468" s="8">
        <v>0.4</v>
      </c>
      <c r="J3468" s="9">
        <v>5500</v>
      </c>
      <c r="K3468" s="10">
        <f t="shared" si="26"/>
        <v>2200</v>
      </c>
      <c r="L3468" s="10">
        <f t="shared" si="27"/>
        <v>880</v>
      </c>
      <c r="M3468" s="11">
        <v>0.4</v>
      </c>
      <c r="O3468" s="16"/>
      <c r="P3468" s="14"/>
      <c r="Q3468" s="12"/>
      <c r="R3468" s="13"/>
    </row>
    <row r="3469" spans="1:18" ht="15.75" customHeight="1" x14ac:dyDescent="0.35">
      <c r="A3469" s="1"/>
      <c r="B3469" s="6" t="s">
        <v>14</v>
      </c>
      <c r="C3469" s="6">
        <v>1185732</v>
      </c>
      <c r="D3469" s="7">
        <v>44232</v>
      </c>
      <c r="E3469" s="6" t="s">
        <v>15</v>
      </c>
      <c r="F3469" s="6" t="s">
        <v>119</v>
      </c>
      <c r="G3469" s="6" t="s">
        <v>120</v>
      </c>
      <c r="H3469" s="6" t="s">
        <v>18</v>
      </c>
      <c r="I3469" s="8">
        <v>0.4</v>
      </c>
      <c r="J3469" s="9">
        <v>2000</v>
      </c>
      <c r="K3469" s="10">
        <f t="shared" si="26"/>
        <v>800</v>
      </c>
      <c r="L3469" s="10">
        <f t="shared" si="27"/>
        <v>320</v>
      </c>
      <c r="M3469" s="11">
        <v>0.4</v>
      </c>
      <c r="O3469" s="16"/>
      <c r="P3469" s="14"/>
      <c r="Q3469" s="12"/>
      <c r="R3469" s="13"/>
    </row>
    <row r="3470" spans="1:18" ht="15.75" customHeight="1" x14ac:dyDescent="0.35">
      <c r="A3470" s="1"/>
      <c r="B3470" s="6" t="s">
        <v>14</v>
      </c>
      <c r="C3470" s="6">
        <v>1185732</v>
      </c>
      <c r="D3470" s="7">
        <v>44232</v>
      </c>
      <c r="E3470" s="6" t="s">
        <v>15</v>
      </c>
      <c r="F3470" s="6" t="s">
        <v>119</v>
      </c>
      <c r="G3470" s="6" t="s">
        <v>120</v>
      </c>
      <c r="H3470" s="6" t="s">
        <v>19</v>
      </c>
      <c r="I3470" s="8">
        <v>0.30000000000000004</v>
      </c>
      <c r="J3470" s="9">
        <v>2500</v>
      </c>
      <c r="K3470" s="10">
        <f t="shared" si="26"/>
        <v>750.00000000000011</v>
      </c>
      <c r="L3470" s="10">
        <f t="shared" si="27"/>
        <v>225.00000000000003</v>
      </c>
      <c r="M3470" s="11">
        <v>0.3</v>
      </c>
      <c r="O3470" s="16"/>
      <c r="P3470" s="14"/>
      <c r="Q3470" s="12"/>
      <c r="R3470" s="13"/>
    </row>
    <row r="3471" spans="1:18" ht="15.75" customHeight="1" x14ac:dyDescent="0.35">
      <c r="A3471" s="1"/>
      <c r="B3471" s="6" t="s">
        <v>14</v>
      </c>
      <c r="C3471" s="6">
        <v>1185732</v>
      </c>
      <c r="D3471" s="7">
        <v>44232</v>
      </c>
      <c r="E3471" s="6" t="s">
        <v>15</v>
      </c>
      <c r="F3471" s="6" t="s">
        <v>119</v>
      </c>
      <c r="G3471" s="6" t="s">
        <v>120</v>
      </c>
      <c r="H3471" s="6" t="s">
        <v>20</v>
      </c>
      <c r="I3471" s="8">
        <v>0.35</v>
      </c>
      <c r="J3471" s="9">
        <v>1250</v>
      </c>
      <c r="K3471" s="10">
        <f t="shared" si="26"/>
        <v>437.5</v>
      </c>
      <c r="L3471" s="10">
        <f t="shared" si="27"/>
        <v>131.25</v>
      </c>
      <c r="M3471" s="11">
        <v>0.3</v>
      </c>
      <c r="O3471" s="16"/>
      <c r="P3471" s="14"/>
      <c r="Q3471" s="12"/>
      <c r="R3471" s="13"/>
    </row>
    <row r="3472" spans="1:18" ht="15.75" customHeight="1" x14ac:dyDescent="0.35">
      <c r="A3472" s="1"/>
      <c r="B3472" s="6" t="s">
        <v>14</v>
      </c>
      <c r="C3472" s="6">
        <v>1185732</v>
      </c>
      <c r="D3472" s="7">
        <v>44232</v>
      </c>
      <c r="E3472" s="6" t="s">
        <v>15</v>
      </c>
      <c r="F3472" s="6" t="s">
        <v>119</v>
      </c>
      <c r="G3472" s="6" t="s">
        <v>120</v>
      </c>
      <c r="H3472" s="6" t="s">
        <v>21</v>
      </c>
      <c r="I3472" s="8">
        <v>0.5</v>
      </c>
      <c r="J3472" s="9">
        <v>2000</v>
      </c>
      <c r="K3472" s="10">
        <f t="shared" si="26"/>
        <v>1000</v>
      </c>
      <c r="L3472" s="10">
        <f t="shared" si="27"/>
        <v>300</v>
      </c>
      <c r="M3472" s="11">
        <v>0.3</v>
      </c>
      <c r="O3472" s="16"/>
      <c r="P3472" s="14"/>
      <c r="Q3472" s="12"/>
      <c r="R3472" s="13"/>
    </row>
    <row r="3473" spans="1:18" ht="15.75" customHeight="1" x14ac:dyDescent="0.35">
      <c r="A3473" s="1"/>
      <c r="B3473" s="6" t="s">
        <v>14</v>
      </c>
      <c r="C3473" s="6">
        <v>1185732</v>
      </c>
      <c r="D3473" s="7">
        <v>44232</v>
      </c>
      <c r="E3473" s="6" t="s">
        <v>15</v>
      </c>
      <c r="F3473" s="6" t="s">
        <v>119</v>
      </c>
      <c r="G3473" s="6" t="s">
        <v>120</v>
      </c>
      <c r="H3473" s="6" t="s">
        <v>22</v>
      </c>
      <c r="I3473" s="8">
        <v>0.4</v>
      </c>
      <c r="J3473" s="9">
        <v>3000</v>
      </c>
      <c r="K3473" s="10">
        <f t="shared" si="26"/>
        <v>1200</v>
      </c>
      <c r="L3473" s="10">
        <f t="shared" si="27"/>
        <v>420</v>
      </c>
      <c r="M3473" s="11">
        <v>0.35</v>
      </c>
      <c r="O3473" s="16"/>
      <c r="P3473" s="14"/>
      <c r="Q3473" s="12"/>
      <c r="R3473" s="13"/>
    </row>
    <row r="3474" spans="1:18" ht="15.75" customHeight="1" x14ac:dyDescent="0.35">
      <c r="A3474" s="1"/>
      <c r="B3474" s="6" t="s">
        <v>14</v>
      </c>
      <c r="C3474" s="6">
        <v>1185732</v>
      </c>
      <c r="D3474" s="7">
        <v>44258</v>
      </c>
      <c r="E3474" s="6" t="s">
        <v>15</v>
      </c>
      <c r="F3474" s="6" t="s">
        <v>119</v>
      </c>
      <c r="G3474" s="6" t="s">
        <v>120</v>
      </c>
      <c r="H3474" s="6" t="s">
        <v>17</v>
      </c>
      <c r="I3474" s="8">
        <v>0.4</v>
      </c>
      <c r="J3474" s="9">
        <v>5200</v>
      </c>
      <c r="K3474" s="10">
        <f t="shared" si="26"/>
        <v>2080</v>
      </c>
      <c r="L3474" s="10">
        <f t="shared" si="27"/>
        <v>832</v>
      </c>
      <c r="M3474" s="11">
        <v>0.4</v>
      </c>
      <c r="O3474" s="16"/>
      <c r="P3474" s="14"/>
      <c r="Q3474" s="12"/>
      <c r="R3474" s="13"/>
    </row>
    <row r="3475" spans="1:18" ht="15.75" customHeight="1" x14ac:dyDescent="0.35">
      <c r="A3475" s="1"/>
      <c r="B3475" s="6" t="s">
        <v>14</v>
      </c>
      <c r="C3475" s="6">
        <v>1185732</v>
      </c>
      <c r="D3475" s="7">
        <v>44258</v>
      </c>
      <c r="E3475" s="6" t="s">
        <v>15</v>
      </c>
      <c r="F3475" s="6" t="s">
        <v>119</v>
      </c>
      <c r="G3475" s="6" t="s">
        <v>120</v>
      </c>
      <c r="H3475" s="6" t="s">
        <v>18</v>
      </c>
      <c r="I3475" s="8">
        <v>0.4</v>
      </c>
      <c r="J3475" s="9">
        <v>2250</v>
      </c>
      <c r="K3475" s="10">
        <f t="shared" si="26"/>
        <v>900</v>
      </c>
      <c r="L3475" s="10">
        <f t="shared" si="27"/>
        <v>360</v>
      </c>
      <c r="M3475" s="11">
        <v>0.4</v>
      </c>
      <c r="O3475" s="16"/>
      <c r="P3475" s="14"/>
      <c r="Q3475" s="12"/>
      <c r="R3475" s="13"/>
    </row>
    <row r="3476" spans="1:18" ht="15.75" customHeight="1" x14ac:dyDescent="0.35">
      <c r="A3476" s="1"/>
      <c r="B3476" s="6" t="s">
        <v>14</v>
      </c>
      <c r="C3476" s="6">
        <v>1185732</v>
      </c>
      <c r="D3476" s="7">
        <v>44258</v>
      </c>
      <c r="E3476" s="6" t="s">
        <v>15</v>
      </c>
      <c r="F3476" s="6" t="s">
        <v>119</v>
      </c>
      <c r="G3476" s="6" t="s">
        <v>120</v>
      </c>
      <c r="H3476" s="6" t="s">
        <v>19</v>
      </c>
      <c r="I3476" s="8">
        <v>0.30000000000000004</v>
      </c>
      <c r="J3476" s="9">
        <v>2500</v>
      </c>
      <c r="K3476" s="10">
        <f t="shared" si="26"/>
        <v>750.00000000000011</v>
      </c>
      <c r="L3476" s="10">
        <f t="shared" si="27"/>
        <v>225.00000000000003</v>
      </c>
      <c r="M3476" s="11">
        <v>0.3</v>
      </c>
      <c r="O3476" s="16"/>
      <c r="P3476" s="14"/>
      <c r="Q3476" s="12"/>
      <c r="R3476" s="13"/>
    </row>
    <row r="3477" spans="1:18" ht="15.75" customHeight="1" x14ac:dyDescent="0.35">
      <c r="A3477" s="1"/>
      <c r="B3477" s="6" t="s">
        <v>14</v>
      </c>
      <c r="C3477" s="6">
        <v>1185732</v>
      </c>
      <c r="D3477" s="7">
        <v>44258</v>
      </c>
      <c r="E3477" s="6" t="s">
        <v>15</v>
      </c>
      <c r="F3477" s="6" t="s">
        <v>119</v>
      </c>
      <c r="G3477" s="6" t="s">
        <v>120</v>
      </c>
      <c r="H3477" s="6" t="s">
        <v>20</v>
      </c>
      <c r="I3477" s="8">
        <v>0.35</v>
      </c>
      <c r="J3477" s="9">
        <v>1000</v>
      </c>
      <c r="K3477" s="10">
        <f t="shared" si="26"/>
        <v>350</v>
      </c>
      <c r="L3477" s="10">
        <f t="shared" si="27"/>
        <v>105</v>
      </c>
      <c r="M3477" s="11">
        <v>0.3</v>
      </c>
      <c r="O3477" s="16"/>
      <c r="P3477" s="14"/>
      <c r="Q3477" s="12"/>
      <c r="R3477" s="13"/>
    </row>
    <row r="3478" spans="1:18" ht="15.75" customHeight="1" x14ac:dyDescent="0.35">
      <c r="A3478" s="1"/>
      <c r="B3478" s="6" t="s">
        <v>14</v>
      </c>
      <c r="C3478" s="6">
        <v>1185732</v>
      </c>
      <c r="D3478" s="7">
        <v>44258</v>
      </c>
      <c r="E3478" s="6" t="s">
        <v>15</v>
      </c>
      <c r="F3478" s="6" t="s">
        <v>119</v>
      </c>
      <c r="G3478" s="6" t="s">
        <v>120</v>
      </c>
      <c r="H3478" s="6" t="s">
        <v>21</v>
      </c>
      <c r="I3478" s="8">
        <v>0.5</v>
      </c>
      <c r="J3478" s="9">
        <v>1500</v>
      </c>
      <c r="K3478" s="10">
        <f t="shared" si="26"/>
        <v>750</v>
      </c>
      <c r="L3478" s="10">
        <f t="shared" si="27"/>
        <v>225</v>
      </c>
      <c r="M3478" s="11">
        <v>0.3</v>
      </c>
      <c r="O3478" s="16"/>
      <c r="P3478" s="14"/>
      <c r="Q3478" s="12"/>
      <c r="R3478" s="13"/>
    </row>
    <row r="3479" spans="1:18" ht="15.75" customHeight="1" x14ac:dyDescent="0.35">
      <c r="A3479" s="1"/>
      <c r="B3479" s="6" t="s">
        <v>14</v>
      </c>
      <c r="C3479" s="6">
        <v>1185732</v>
      </c>
      <c r="D3479" s="7">
        <v>44258</v>
      </c>
      <c r="E3479" s="6" t="s">
        <v>15</v>
      </c>
      <c r="F3479" s="6" t="s">
        <v>119</v>
      </c>
      <c r="G3479" s="6" t="s">
        <v>120</v>
      </c>
      <c r="H3479" s="6" t="s">
        <v>22</v>
      </c>
      <c r="I3479" s="8">
        <v>0.4</v>
      </c>
      <c r="J3479" s="9">
        <v>2500</v>
      </c>
      <c r="K3479" s="10">
        <f t="shared" si="26"/>
        <v>1000</v>
      </c>
      <c r="L3479" s="10">
        <f t="shared" si="27"/>
        <v>350</v>
      </c>
      <c r="M3479" s="11">
        <v>0.35</v>
      </c>
      <c r="O3479" s="16"/>
      <c r="P3479" s="14"/>
      <c r="Q3479" s="12"/>
      <c r="R3479" s="13"/>
    </row>
    <row r="3480" spans="1:18" ht="15.75" customHeight="1" x14ac:dyDescent="0.35">
      <c r="A3480" s="1"/>
      <c r="B3480" s="6" t="s">
        <v>14</v>
      </c>
      <c r="C3480" s="6">
        <v>1185732</v>
      </c>
      <c r="D3480" s="7">
        <v>44290</v>
      </c>
      <c r="E3480" s="6" t="s">
        <v>15</v>
      </c>
      <c r="F3480" s="6" t="s">
        <v>119</v>
      </c>
      <c r="G3480" s="6" t="s">
        <v>120</v>
      </c>
      <c r="H3480" s="6" t="s">
        <v>17</v>
      </c>
      <c r="I3480" s="8">
        <v>0.4</v>
      </c>
      <c r="J3480" s="9">
        <v>5000</v>
      </c>
      <c r="K3480" s="10">
        <f t="shared" si="26"/>
        <v>2000</v>
      </c>
      <c r="L3480" s="10">
        <f t="shared" si="27"/>
        <v>800</v>
      </c>
      <c r="M3480" s="11">
        <v>0.4</v>
      </c>
      <c r="O3480" s="16"/>
      <c r="P3480" s="14"/>
      <c r="Q3480" s="12"/>
      <c r="R3480" s="13"/>
    </row>
    <row r="3481" spans="1:18" ht="15.75" customHeight="1" x14ac:dyDescent="0.35">
      <c r="A3481" s="1"/>
      <c r="B3481" s="6" t="s">
        <v>14</v>
      </c>
      <c r="C3481" s="6">
        <v>1185732</v>
      </c>
      <c r="D3481" s="7">
        <v>44290</v>
      </c>
      <c r="E3481" s="6" t="s">
        <v>15</v>
      </c>
      <c r="F3481" s="6" t="s">
        <v>119</v>
      </c>
      <c r="G3481" s="6" t="s">
        <v>120</v>
      </c>
      <c r="H3481" s="6" t="s">
        <v>18</v>
      </c>
      <c r="I3481" s="8">
        <v>0.4</v>
      </c>
      <c r="J3481" s="9">
        <v>2000</v>
      </c>
      <c r="K3481" s="10">
        <f t="shared" si="26"/>
        <v>800</v>
      </c>
      <c r="L3481" s="10">
        <f t="shared" si="27"/>
        <v>320</v>
      </c>
      <c r="M3481" s="11">
        <v>0.4</v>
      </c>
      <c r="O3481" s="16"/>
      <c r="P3481" s="14"/>
      <c r="Q3481" s="12"/>
      <c r="R3481" s="13"/>
    </row>
    <row r="3482" spans="1:18" ht="15.75" customHeight="1" x14ac:dyDescent="0.35">
      <c r="A3482" s="1"/>
      <c r="B3482" s="6" t="s">
        <v>14</v>
      </c>
      <c r="C3482" s="6">
        <v>1185732</v>
      </c>
      <c r="D3482" s="7">
        <v>44290</v>
      </c>
      <c r="E3482" s="6" t="s">
        <v>15</v>
      </c>
      <c r="F3482" s="6" t="s">
        <v>119</v>
      </c>
      <c r="G3482" s="6" t="s">
        <v>120</v>
      </c>
      <c r="H3482" s="6" t="s">
        <v>19</v>
      </c>
      <c r="I3482" s="8">
        <v>0.30000000000000004</v>
      </c>
      <c r="J3482" s="9">
        <v>2000</v>
      </c>
      <c r="K3482" s="10">
        <f t="shared" si="26"/>
        <v>600.00000000000011</v>
      </c>
      <c r="L3482" s="10">
        <f t="shared" si="27"/>
        <v>180.00000000000003</v>
      </c>
      <c r="M3482" s="11">
        <v>0.3</v>
      </c>
      <c r="O3482" s="16"/>
      <c r="P3482" s="14"/>
      <c r="Q3482" s="12"/>
      <c r="R3482" s="13"/>
    </row>
    <row r="3483" spans="1:18" ht="15.75" customHeight="1" x14ac:dyDescent="0.35">
      <c r="A3483" s="1"/>
      <c r="B3483" s="6" t="s">
        <v>14</v>
      </c>
      <c r="C3483" s="6">
        <v>1185732</v>
      </c>
      <c r="D3483" s="7">
        <v>44290</v>
      </c>
      <c r="E3483" s="6" t="s">
        <v>15</v>
      </c>
      <c r="F3483" s="6" t="s">
        <v>119</v>
      </c>
      <c r="G3483" s="6" t="s">
        <v>120</v>
      </c>
      <c r="H3483" s="6" t="s">
        <v>20</v>
      </c>
      <c r="I3483" s="8">
        <v>0.35</v>
      </c>
      <c r="J3483" s="9">
        <v>1250</v>
      </c>
      <c r="K3483" s="10">
        <f t="shared" si="26"/>
        <v>437.5</v>
      </c>
      <c r="L3483" s="10">
        <f t="shared" si="27"/>
        <v>131.25</v>
      </c>
      <c r="M3483" s="11">
        <v>0.3</v>
      </c>
      <c r="O3483" s="16"/>
      <c r="P3483" s="14"/>
      <c r="Q3483" s="12"/>
      <c r="R3483" s="13"/>
    </row>
    <row r="3484" spans="1:18" ht="15.75" customHeight="1" x14ac:dyDescent="0.35">
      <c r="A3484" s="1"/>
      <c r="B3484" s="6" t="s">
        <v>14</v>
      </c>
      <c r="C3484" s="6">
        <v>1185732</v>
      </c>
      <c r="D3484" s="7">
        <v>44290</v>
      </c>
      <c r="E3484" s="6" t="s">
        <v>15</v>
      </c>
      <c r="F3484" s="6" t="s">
        <v>119</v>
      </c>
      <c r="G3484" s="6" t="s">
        <v>120</v>
      </c>
      <c r="H3484" s="6" t="s">
        <v>21</v>
      </c>
      <c r="I3484" s="8">
        <v>0.5</v>
      </c>
      <c r="J3484" s="9">
        <v>1250</v>
      </c>
      <c r="K3484" s="10">
        <f t="shared" si="26"/>
        <v>625</v>
      </c>
      <c r="L3484" s="10">
        <f t="shared" si="27"/>
        <v>187.5</v>
      </c>
      <c r="M3484" s="11">
        <v>0.3</v>
      </c>
      <c r="O3484" s="16"/>
      <c r="P3484" s="14"/>
      <c r="Q3484" s="12"/>
      <c r="R3484" s="13"/>
    </row>
    <row r="3485" spans="1:18" ht="15.75" customHeight="1" x14ac:dyDescent="0.35">
      <c r="A3485" s="1"/>
      <c r="B3485" s="6" t="s">
        <v>14</v>
      </c>
      <c r="C3485" s="6">
        <v>1185732</v>
      </c>
      <c r="D3485" s="7">
        <v>44290</v>
      </c>
      <c r="E3485" s="6" t="s">
        <v>15</v>
      </c>
      <c r="F3485" s="6" t="s">
        <v>119</v>
      </c>
      <c r="G3485" s="6" t="s">
        <v>120</v>
      </c>
      <c r="H3485" s="6" t="s">
        <v>22</v>
      </c>
      <c r="I3485" s="8">
        <v>0.4</v>
      </c>
      <c r="J3485" s="9">
        <v>2750</v>
      </c>
      <c r="K3485" s="10">
        <f t="shared" si="26"/>
        <v>1100</v>
      </c>
      <c r="L3485" s="10">
        <f t="shared" si="27"/>
        <v>385</v>
      </c>
      <c r="M3485" s="11">
        <v>0.35</v>
      </c>
      <c r="O3485" s="16"/>
      <c r="P3485" s="14"/>
      <c r="Q3485" s="12"/>
      <c r="R3485" s="13"/>
    </row>
    <row r="3486" spans="1:18" ht="15.75" customHeight="1" x14ac:dyDescent="0.35">
      <c r="A3486" s="1"/>
      <c r="B3486" s="6" t="s">
        <v>14</v>
      </c>
      <c r="C3486" s="6">
        <v>1185732</v>
      </c>
      <c r="D3486" s="7">
        <v>44319</v>
      </c>
      <c r="E3486" s="6" t="s">
        <v>15</v>
      </c>
      <c r="F3486" s="6" t="s">
        <v>119</v>
      </c>
      <c r="G3486" s="6" t="s">
        <v>120</v>
      </c>
      <c r="H3486" s="6" t="s">
        <v>17</v>
      </c>
      <c r="I3486" s="8">
        <v>0.54999999999999993</v>
      </c>
      <c r="J3486" s="9">
        <v>5450</v>
      </c>
      <c r="K3486" s="10">
        <f t="shared" si="26"/>
        <v>2997.4999999999995</v>
      </c>
      <c r="L3486" s="10">
        <f t="shared" si="27"/>
        <v>1198.9999999999998</v>
      </c>
      <c r="M3486" s="11">
        <v>0.4</v>
      </c>
      <c r="O3486" s="16"/>
      <c r="P3486" s="14"/>
      <c r="Q3486" s="12"/>
      <c r="R3486" s="13"/>
    </row>
    <row r="3487" spans="1:18" ht="15.75" customHeight="1" x14ac:dyDescent="0.35">
      <c r="A3487" s="1"/>
      <c r="B3487" s="6" t="s">
        <v>14</v>
      </c>
      <c r="C3487" s="6">
        <v>1185732</v>
      </c>
      <c r="D3487" s="7">
        <v>44319</v>
      </c>
      <c r="E3487" s="6" t="s">
        <v>15</v>
      </c>
      <c r="F3487" s="6" t="s">
        <v>119</v>
      </c>
      <c r="G3487" s="6" t="s">
        <v>120</v>
      </c>
      <c r="H3487" s="6" t="s">
        <v>18</v>
      </c>
      <c r="I3487" s="8">
        <v>0.5</v>
      </c>
      <c r="J3487" s="9">
        <v>2500</v>
      </c>
      <c r="K3487" s="10">
        <f t="shared" si="26"/>
        <v>1250</v>
      </c>
      <c r="L3487" s="10">
        <f t="shared" si="27"/>
        <v>500</v>
      </c>
      <c r="M3487" s="11">
        <v>0.4</v>
      </c>
      <c r="O3487" s="16"/>
      <c r="P3487" s="14"/>
      <c r="Q3487" s="12"/>
      <c r="R3487" s="13"/>
    </row>
    <row r="3488" spans="1:18" ht="15.75" customHeight="1" x14ac:dyDescent="0.35">
      <c r="A3488" s="1"/>
      <c r="B3488" s="6" t="s">
        <v>14</v>
      </c>
      <c r="C3488" s="6">
        <v>1185732</v>
      </c>
      <c r="D3488" s="7">
        <v>44319</v>
      </c>
      <c r="E3488" s="6" t="s">
        <v>15</v>
      </c>
      <c r="F3488" s="6" t="s">
        <v>119</v>
      </c>
      <c r="G3488" s="6" t="s">
        <v>120</v>
      </c>
      <c r="H3488" s="6" t="s">
        <v>19</v>
      </c>
      <c r="I3488" s="8">
        <v>0.45</v>
      </c>
      <c r="J3488" s="9">
        <v>2750</v>
      </c>
      <c r="K3488" s="10">
        <f t="shared" si="26"/>
        <v>1237.5</v>
      </c>
      <c r="L3488" s="10">
        <f t="shared" si="27"/>
        <v>371.25</v>
      </c>
      <c r="M3488" s="11">
        <v>0.3</v>
      </c>
      <c r="O3488" s="16"/>
      <c r="P3488" s="14"/>
      <c r="Q3488" s="12"/>
      <c r="R3488" s="13"/>
    </row>
    <row r="3489" spans="1:18" ht="15.75" customHeight="1" x14ac:dyDescent="0.35">
      <c r="A3489" s="1"/>
      <c r="B3489" s="6" t="s">
        <v>14</v>
      </c>
      <c r="C3489" s="6">
        <v>1185732</v>
      </c>
      <c r="D3489" s="7">
        <v>44319</v>
      </c>
      <c r="E3489" s="6" t="s">
        <v>15</v>
      </c>
      <c r="F3489" s="6" t="s">
        <v>119</v>
      </c>
      <c r="G3489" s="6" t="s">
        <v>120</v>
      </c>
      <c r="H3489" s="6" t="s">
        <v>20</v>
      </c>
      <c r="I3489" s="8">
        <v>0.45</v>
      </c>
      <c r="J3489" s="9">
        <v>2250</v>
      </c>
      <c r="K3489" s="10">
        <f t="shared" si="26"/>
        <v>1012.5</v>
      </c>
      <c r="L3489" s="10">
        <f t="shared" si="27"/>
        <v>303.75</v>
      </c>
      <c r="M3489" s="11">
        <v>0.3</v>
      </c>
      <c r="O3489" s="16"/>
      <c r="P3489" s="14"/>
      <c r="Q3489" s="12"/>
      <c r="R3489" s="13"/>
    </row>
    <row r="3490" spans="1:18" ht="15.75" customHeight="1" x14ac:dyDescent="0.35">
      <c r="A3490" s="1"/>
      <c r="B3490" s="6" t="s">
        <v>14</v>
      </c>
      <c r="C3490" s="6">
        <v>1185732</v>
      </c>
      <c r="D3490" s="7">
        <v>44319</v>
      </c>
      <c r="E3490" s="6" t="s">
        <v>15</v>
      </c>
      <c r="F3490" s="6" t="s">
        <v>119</v>
      </c>
      <c r="G3490" s="6" t="s">
        <v>120</v>
      </c>
      <c r="H3490" s="6" t="s">
        <v>21</v>
      </c>
      <c r="I3490" s="8">
        <v>0.54999999999999993</v>
      </c>
      <c r="J3490" s="9">
        <v>2500</v>
      </c>
      <c r="K3490" s="10">
        <f t="shared" si="26"/>
        <v>1374.9999999999998</v>
      </c>
      <c r="L3490" s="10">
        <f t="shared" si="27"/>
        <v>412.49999999999994</v>
      </c>
      <c r="M3490" s="11">
        <v>0.3</v>
      </c>
      <c r="O3490" s="16"/>
      <c r="P3490" s="14"/>
      <c r="Q3490" s="12"/>
      <c r="R3490" s="13"/>
    </row>
    <row r="3491" spans="1:18" ht="15.75" customHeight="1" x14ac:dyDescent="0.35">
      <c r="A3491" s="1"/>
      <c r="B3491" s="6" t="s">
        <v>14</v>
      </c>
      <c r="C3491" s="6">
        <v>1185732</v>
      </c>
      <c r="D3491" s="7">
        <v>44319</v>
      </c>
      <c r="E3491" s="6" t="s">
        <v>15</v>
      </c>
      <c r="F3491" s="6" t="s">
        <v>119</v>
      </c>
      <c r="G3491" s="6" t="s">
        <v>120</v>
      </c>
      <c r="H3491" s="6" t="s">
        <v>22</v>
      </c>
      <c r="I3491" s="8">
        <v>0.6</v>
      </c>
      <c r="J3491" s="9">
        <v>3750</v>
      </c>
      <c r="K3491" s="10">
        <f t="shared" si="26"/>
        <v>2250</v>
      </c>
      <c r="L3491" s="10">
        <f t="shared" si="27"/>
        <v>787.5</v>
      </c>
      <c r="M3491" s="11">
        <v>0.35</v>
      </c>
      <c r="O3491" s="16"/>
      <c r="P3491" s="14"/>
      <c r="Q3491" s="12"/>
      <c r="R3491" s="13"/>
    </row>
    <row r="3492" spans="1:18" ht="15.75" customHeight="1" x14ac:dyDescent="0.35">
      <c r="A3492" s="1"/>
      <c r="B3492" s="6" t="s">
        <v>14</v>
      </c>
      <c r="C3492" s="6">
        <v>1185732</v>
      </c>
      <c r="D3492" s="7">
        <v>44352</v>
      </c>
      <c r="E3492" s="6" t="s">
        <v>15</v>
      </c>
      <c r="F3492" s="6" t="s">
        <v>119</v>
      </c>
      <c r="G3492" s="6" t="s">
        <v>120</v>
      </c>
      <c r="H3492" s="6" t="s">
        <v>17</v>
      </c>
      <c r="I3492" s="8">
        <v>0.54999999999999993</v>
      </c>
      <c r="J3492" s="9">
        <v>6250</v>
      </c>
      <c r="K3492" s="10">
        <f t="shared" si="26"/>
        <v>3437.4999999999995</v>
      </c>
      <c r="L3492" s="10">
        <f t="shared" si="27"/>
        <v>1375</v>
      </c>
      <c r="M3492" s="11">
        <v>0.4</v>
      </c>
      <c r="O3492" s="16"/>
      <c r="P3492" s="14"/>
      <c r="Q3492" s="12"/>
      <c r="R3492" s="13"/>
    </row>
    <row r="3493" spans="1:18" ht="15.75" customHeight="1" x14ac:dyDescent="0.35">
      <c r="A3493" s="1"/>
      <c r="B3493" s="6" t="s">
        <v>14</v>
      </c>
      <c r="C3493" s="6">
        <v>1185732</v>
      </c>
      <c r="D3493" s="7">
        <v>44352</v>
      </c>
      <c r="E3493" s="6" t="s">
        <v>15</v>
      </c>
      <c r="F3493" s="6" t="s">
        <v>119</v>
      </c>
      <c r="G3493" s="6" t="s">
        <v>120</v>
      </c>
      <c r="H3493" s="6" t="s">
        <v>18</v>
      </c>
      <c r="I3493" s="8">
        <v>0.5</v>
      </c>
      <c r="J3493" s="9">
        <v>3750</v>
      </c>
      <c r="K3493" s="10">
        <f t="shared" si="26"/>
        <v>1875</v>
      </c>
      <c r="L3493" s="10">
        <f t="shared" si="27"/>
        <v>750</v>
      </c>
      <c r="M3493" s="11">
        <v>0.4</v>
      </c>
      <c r="O3493" s="16"/>
      <c r="P3493" s="14"/>
      <c r="Q3493" s="12"/>
      <c r="R3493" s="13"/>
    </row>
    <row r="3494" spans="1:18" ht="15.75" customHeight="1" x14ac:dyDescent="0.35">
      <c r="A3494" s="1"/>
      <c r="B3494" s="6" t="s">
        <v>14</v>
      </c>
      <c r="C3494" s="6">
        <v>1185732</v>
      </c>
      <c r="D3494" s="7">
        <v>44352</v>
      </c>
      <c r="E3494" s="6" t="s">
        <v>15</v>
      </c>
      <c r="F3494" s="6" t="s">
        <v>119</v>
      </c>
      <c r="G3494" s="6" t="s">
        <v>120</v>
      </c>
      <c r="H3494" s="6" t="s">
        <v>19</v>
      </c>
      <c r="I3494" s="8">
        <v>0.45</v>
      </c>
      <c r="J3494" s="9">
        <v>3000</v>
      </c>
      <c r="K3494" s="10">
        <f t="shared" si="26"/>
        <v>1350</v>
      </c>
      <c r="L3494" s="10">
        <f t="shared" si="27"/>
        <v>405</v>
      </c>
      <c r="M3494" s="11">
        <v>0.3</v>
      </c>
      <c r="O3494" s="16"/>
      <c r="P3494" s="14"/>
      <c r="Q3494" s="12"/>
      <c r="R3494" s="13"/>
    </row>
    <row r="3495" spans="1:18" ht="15.75" customHeight="1" x14ac:dyDescent="0.35">
      <c r="A3495" s="1"/>
      <c r="B3495" s="6" t="s">
        <v>14</v>
      </c>
      <c r="C3495" s="6">
        <v>1185732</v>
      </c>
      <c r="D3495" s="7">
        <v>44352</v>
      </c>
      <c r="E3495" s="6" t="s">
        <v>15</v>
      </c>
      <c r="F3495" s="6" t="s">
        <v>119</v>
      </c>
      <c r="G3495" s="6" t="s">
        <v>120</v>
      </c>
      <c r="H3495" s="6" t="s">
        <v>20</v>
      </c>
      <c r="I3495" s="8">
        <v>0.45</v>
      </c>
      <c r="J3495" s="9">
        <v>2750</v>
      </c>
      <c r="K3495" s="10">
        <f t="shared" si="26"/>
        <v>1237.5</v>
      </c>
      <c r="L3495" s="10">
        <f t="shared" si="27"/>
        <v>371.25</v>
      </c>
      <c r="M3495" s="11">
        <v>0.3</v>
      </c>
      <c r="O3495" s="16"/>
      <c r="P3495" s="14"/>
      <c r="Q3495" s="12"/>
      <c r="R3495" s="13"/>
    </row>
    <row r="3496" spans="1:18" ht="15.75" customHeight="1" x14ac:dyDescent="0.35">
      <c r="A3496" s="1"/>
      <c r="B3496" s="6" t="s">
        <v>14</v>
      </c>
      <c r="C3496" s="6">
        <v>1185732</v>
      </c>
      <c r="D3496" s="7">
        <v>44352</v>
      </c>
      <c r="E3496" s="6" t="s">
        <v>15</v>
      </c>
      <c r="F3496" s="6" t="s">
        <v>119</v>
      </c>
      <c r="G3496" s="6" t="s">
        <v>120</v>
      </c>
      <c r="H3496" s="6" t="s">
        <v>21</v>
      </c>
      <c r="I3496" s="8">
        <v>0.54999999999999993</v>
      </c>
      <c r="J3496" s="9">
        <v>2750</v>
      </c>
      <c r="K3496" s="10">
        <f t="shared" si="26"/>
        <v>1512.4999999999998</v>
      </c>
      <c r="L3496" s="10">
        <f t="shared" si="27"/>
        <v>453.74999999999994</v>
      </c>
      <c r="M3496" s="11">
        <v>0.3</v>
      </c>
      <c r="O3496" s="16"/>
      <c r="P3496" s="14"/>
      <c r="Q3496" s="12"/>
      <c r="R3496" s="13"/>
    </row>
    <row r="3497" spans="1:18" ht="15.75" customHeight="1" x14ac:dyDescent="0.35">
      <c r="A3497" s="1"/>
      <c r="B3497" s="6" t="s">
        <v>14</v>
      </c>
      <c r="C3497" s="6">
        <v>1185732</v>
      </c>
      <c r="D3497" s="7">
        <v>44352</v>
      </c>
      <c r="E3497" s="6" t="s">
        <v>15</v>
      </c>
      <c r="F3497" s="6" t="s">
        <v>119</v>
      </c>
      <c r="G3497" s="6" t="s">
        <v>120</v>
      </c>
      <c r="H3497" s="6" t="s">
        <v>22</v>
      </c>
      <c r="I3497" s="8">
        <v>0.6</v>
      </c>
      <c r="J3497" s="9">
        <v>4250</v>
      </c>
      <c r="K3497" s="10">
        <f t="shared" si="26"/>
        <v>2550</v>
      </c>
      <c r="L3497" s="10">
        <f t="shared" si="27"/>
        <v>892.5</v>
      </c>
      <c r="M3497" s="11">
        <v>0.35</v>
      </c>
      <c r="O3497" s="16"/>
      <c r="P3497" s="14"/>
      <c r="Q3497" s="12"/>
      <c r="R3497" s="13"/>
    </row>
    <row r="3498" spans="1:18" ht="15.75" customHeight="1" x14ac:dyDescent="0.35">
      <c r="A3498" s="1"/>
      <c r="B3498" s="6" t="s">
        <v>14</v>
      </c>
      <c r="C3498" s="6">
        <v>1185732</v>
      </c>
      <c r="D3498" s="7">
        <v>44380</v>
      </c>
      <c r="E3498" s="6" t="s">
        <v>15</v>
      </c>
      <c r="F3498" s="6" t="s">
        <v>119</v>
      </c>
      <c r="G3498" s="6" t="s">
        <v>120</v>
      </c>
      <c r="H3498" s="6" t="s">
        <v>17</v>
      </c>
      <c r="I3498" s="8">
        <v>0.54999999999999993</v>
      </c>
      <c r="J3498" s="9">
        <v>6500</v>
      </c>
      <c r="K3498" s="10">
        <f t="shared" si="26"/>
        <v>3574.9999999999995</v>
      </c>
      <c r="L3498" s="10">
        <f t="shared" si="27"/>
        <v>1430</v>
      </c>
      <c r="M3498" s="11">
        <v>0.4</v>
      </c>
      <c r="O3498" s="16"/>
      <c r="P3498" s="14"/>
      <c r="Q3498" s="12"/>
      <c r="R3498" s="13"/>
    </row>
    <row r="3499" spans="1:18" ht="15.75" customHeight="1" x14ac:dyDescent="0.35">
      <c r="A3499" s="1"/>
      <c r="B3499" s="6" t="s">
        <v>14</v>
      </c>
      <c r="C3499" s="6">
        <v>1185732</v>
      </c>
      <c r="D3499" s="7">
        <v>44380</v>
      </c>
      <c r="E3499" s="6" t="s">
        <v>15</v>
      </c>
      <c r="F3499" s="6" t="s">
        <v>119</v>
      </c>
      <c r="G3499" s="6" t="s">
        <v>120</v>
      </c>
      <c r="H3499" s="6" t="s">
        <v>18</v>
      </c>
      <c r="I3499" s="8">
        <v>0.5</v>
      </c>
      <c r="J3499" s="9">
        <v>4000</v>
      </c>
      <c r="K3499" s="10">
        <f t="shared" si="26"/>
        <v>2000</v>
      </c>
      <c r="L3499" s="10">
        <f t="shared" si="27"/>
        <v>800</v>
      </c>
      <c r="M3499" s="11">
        <v>0.4</v>
      </c>
      <c r="O3499" s="16"/>
      <c r="P3499" s="14"/>
      <c r="Q3499" s="12"/>
      <c r="R3499" s="13"/>
    </row>
    <row r="3500" spans="1:18" ht="15.75" customHeight="1" x14ac:dyDescent="0.35">
      <c r="A3500" s="1"/>
      <c r="B3500" s="6" t="s">
        <v>14</v>
      </c>
      <c r="C3500" s="6">
        <v>1185732</v>
      </c>
      <c r="D3500" s="7">
        <v>44380</v>
      </c>
      <c r="E3500" s="6" t="s">
        <v>15</v>
      </c>
      <c r="F3500" s="6" t="s">
        <v>119</v>
      </c>
      <c r="G3500" s="6" t="s">
        <v>120</v>
      </c>
      <c r="H3500" s="6" t="s">
        <v>19</v>
      </c>
      <c r="I3500" s="8">
        <v>0.45</v>
      </c>
      <c r="J3500" s="9">
        <v>3250</v>
      </c>
      <c r="K3500" s="10">
        <f t="shared" si="26"/>
        <v>1462.5</v>
      </c>
      <c r="L3500" s="10">
        <f t="shared" si="27"/>
        <v>438.75</v>
      </c>
      <c r="M3500" s="11">
        <v>0.3</v>
      </c>
      <c r="O3500" s="16"/>
      <c r="P3500" s="14"/>
      <c r="Q3500" s="12"/>
      <c r="R3500" s="13"/>
    </row>
    <row r="3501" spans="1:18" ht="15.75" customHeight="1" x14ac:dyDescent="0.35">
      <c r="A3501" s="1"/>
      <c r="B3501" s="6" t="s">
        <v>14</v>
      </c>
      <c r="C3501" s="6">
        <v>1185732</v>
      </c>
      <c r="D3501" s="7">
        <v>44380</v>
      </c>
      <c r="E3501" s="6" t="s">
        <v>15</v>
      </c>
      <c r="F3501" s="6" t="s">
        <v>119</v>
      </c>
      <c r="G3501" s="6" t="s">
        <v>120</v>
      </c>
      <c r="H3501" s="6" t="s">
        <v>20</v>
      </c>
      <c r="I3501" s="8">
        <v>0.45</v>
      </c>
      <c r="J3501" s="9">
        <v>2750</v>
      </c>
      <c r="K3501" s="10">
        <f t="shared" si="26"/>
        <v>1237.5</v>
      </c>
      <c r="L3501" s="10">
        <f t="shared" si="27"/>
        <v>371.25</v>
      </c>
      <c r="M3501" s="11">
        <v>0.3</v>
      </c>
      <c r="O3501" s="16"/>
      <c r="P3501" s="14"/>
      <c r="Q3501" s="12"/>
      <c r="R3501" s="13"/>
    </row>
    <row r="3502" spans="1:18" ht="15.75" customHeight="1" x14ac:dyDescent="0.35">
      <c r="A3502" s="1"/>
      <c r="B3502" s="6" t="s">
        <v>14</v>
      </c>
      <c r="C3502" s="6">
        <v>1185732</v>
      </c>
      <c r="D3502" s="7">
        <v>44380</v>
      </c>
      <c r="E3502" s="6" t="s">
        <v>15</v>
      </c>
      <c r="F3502" s="6" t="s">
        <v>119</v>
      </c>
      <c r="G3502" s="6" t="s">
        <v>120</v>
      </c>
      <c r="H3502" s="6" t="s">
        <v>21</v>
      </c>
      <c r="I3502" s="8">
        <v>0.54999999999999993</v>
      </c>
      <c r="J3502" s="9">
        <v>3000</v>
      </c>
      <c r="K3502" s="10">
        <f t="shared" si="26"/>
        <v>1649.9999999999998</v>
      </c>
      <c r="L3502" s="10">
        <f t="shared" si="27"/>
        <v>494.99999999999989</v>
      </c>
      <c r="M3502" s="11">
        <v>0.3</v>
      </c>
      <c r="O3502" s="16"/>
      <c r="P3502" s="14"/>
      <c r="Q3502" s="12"/>
      <c r="R3502" s="13"/>
    </row>
    <row r="3503" spans="1:18" ht="15.75" customHeight="1" x14ac:dyDescent="0.35">
      <c r="A3503" s="1"/>
      <c r="B3503" s="6" t="s">
        <v>14</v>
      </c>
      <c r="C3503" s="6">
        <v>1185732</v>
      </c>
      <c r="D3503" s="7">
        <v>44380</v>
      </c>
      <c r="E3503" s="6" t="s">
        <v>15</v>
      </c>
      <c r="F3503" s="6" t="s">
        <v>119</v>
      </c>
      <c r="G3503" s="6" t="s">
        <v>120</v>
      </c>
      <c r="H3503" s="6" t="s">
        <v>22</v>
      </c>
      <c r="I3503" s="8">
        <v>0.6</v>
      </c>
      <c r="J3503" s="9">
        <v>4750</v>
      </c>
      <c r="K3503" s="10">
        <f t="shared" si="26"/>
        <v>2850</v>
      </c>
      <c r="L3503" s="10">
        <f t="shared" si="27"/>
        <v>997.49999999999989</v>
      </c>
      <c r="M3503" s="11">
        <v>0.35</v>
      </c>
      <c r="O3503" s="16"/>
      <c r="P3503" s="14"/>
      <c r="Q3503" s="12"/>
      <c r="R3503" s="13"/>
    </row>
    <row r="3504" spans="1:18" ht="15.75" customHeight="1" x14ac:dyDescent="0.35">
      <c r="A3504" s="1"/>
      <c r="B3504" s="6" t="s">
        <v>14</v>
      </c>
      <c r="C3504" s="6">
        <v>1185732</v>
      </c>
      <c r="D3504" s="7">
        <v>44412</v>
      </c>
      <c r="E3504" s="6" t="s">
        <v>15</v>
      </c>
      <c r="F3504" s="6" t="s">
        <v>119</v>
      </c>
      <c r="G3504" s="6" t="s">
        <v>120</v>
      </c>
      <c r="H3504" s="6" t="s">
        <v>17</v>
      </c>
      <c r="I3504" s="8">
        <v>0.54999999999999993</v>
      </c>
      <c r="J3504" s="9">
        <v>6250</v>
      </c>
      <c r="K3504" s="10">
        <f t="shared" si="26"/>
        <v>3437.4999999999995</v>
      </c>
      <c r="L3504" s="10">
        <f t="shared" si="27"/>
        <v>1375</v>
      </c>
      <c r="M3504" s="11">
        <v>0.4</v>
      </c>
      <c r="O3504" s="16"/>
      <c r="P3504" s="14"/>
      <c r="Q3504" s="12"/>
      <c r="R3504" s="13"/>
    </row>
    <row r="3505" spans="1:18" ht="15.75" customHeight="1" x14ac:dyDescent="0.35">
      <c r="A3505" s="1"/>
      <c r="B3505" s="6" t="s">
        <v>14</v>
      </c>
      <c r="C3505" s="6">
        <v>1185732</v>
      </c>
      <c r="D3505" s="7">
        <v>44412</v>
      </c>
      <c r="E3505" s="6" t="s">
        <v>15</v>
      </c>
      <c r="F3505" s="6" t="s">
        <v>119</v>
      </c>
      <c r="G3505" s="6" t="s">
        <v>120</v>
      </c>
      <c r="H3505" s="6" t="s">
        <v>18</v>
      </c>
      <c r="I3505" s="8">
        <v>0.5</v>
      </c>
      <c r="J3505" s="9">
        <v>4000</v>
      </c>
      <c r="K3505" s="10">
        <f t="shared" si="26"/>
        <v>2000</v>
      </c>
      <c r="L3505" s="10">
        <f t="shared" si="27"/>
        <v>800</v>
      </c>
      <c r="M3505" s="11">
        <v>0.4</v>
      </c>
      <c r="O3505" s="16"/>
      <c r="P3505" s="14"/>
      <c r="Q3505" s="12"/>
      <c r="R3505" s="13"/>
    </row>
    <row r="3506" spans="1:18" ht="15.75" customHeight="1" x14ac:dyDescent="0.35">
      <c r="A3506" s="1"/>
      <c r="B3506" s="6" t="s">
        <v>14</v>
      </c>
      <c r="C3506" s="6">
        <v>1185732</v>
      </c>
      <c r="D3506" s="7">
        <v>44412</v>
      </c>
      <c r="E3506" s="6" t="s">
        <v>15</v>
      </c>
      <c r="F3506" s="6" t="s">
        <v>119</v>
      </c>
      <c r="G3506" s="6" t="s">
        <v>120</v>
      </c>
      <c r="H3506" s="6" t="s">
        <v>19</v>
      </c>
      <c r="I3506" s="8">
        <v>0.45</v>
      </c>
      <c r="J3506" s="9">
        <v>3250</v>
      </c>
      <c r="K3506" s="10">
        <f t="shared" si="26"/>
        <v>1462.5</v>
      </c>
      <c r="L3506" s="10">
        <f t="shared" si="27"/>
        <v>438.75</v>
      </c>
      <c r="M3506" s="11">
        <v>0.3</v>
      </c>
      <c r="O3506" s="16"/>
      <c r="P3506" s="14"/>
      <c r="Q3506" s="12"/>
      <c r="R3506" s="13"/>
    </row>
    <row r="3507" spans="1:18" ht="15.75" customHeight="1" x14ac:dyDescent="0.35">
      <c r="A3507" s="1"/>
      <c r="B3507" s="6" t="s">
        <v>14</v>
      </c>
      <c r="C3507" s="6">
        <v>1185732</v>
      </c>
      <c r="D3507" s="7">
        <v>44412</v>
      </c>
      <c r="E3507" s="6" t="s">
        <v>15</v>
      </c>
      <c r="F3507" s="6" t="s">
        <v>119</v>
      </c>
      <c r="G3507" s="6" t="s">
        <v>120</v>
      </c>
      <c r="H3507" s="6" t="s">
        <v>20</v>
      </c>
      <c r="I3507" s="8">
        <v>0.45</v>
      </c>
      <c r="J3507" s="9">
        <v>2250</v>
      </c>
      <c r="K3507" s="10">
        <f t="shared" si="26"/>
        <v>1012.5</v>
      </c>
      <c r="L3507" s="10">
        <f t="shared" si="27"/>
        <v>303.75</v>
      </c>
      <c r="M3507" s="11">
        <v>0.3</v>
      </c>
      <c r="O3507" s="16"/>
      <c r="P3507" s="14"/>
      <c r="Q3507" s="12"/>
      <c r="R3507" s="13"/>
    </row>
    <row r="3508" spans="1:18" ht="15.75" customHeight="1" x14ac:dyDescent="0.35">
      <c r="A3508" s="1"/>
      <c r="B3508" s="6" t="s">
        <v>14</v>
      </c>
      <c r="C3508" s="6">
        <v>1185732</v>
      </c>
      <c r="D3508" s="7">
        <v>44412</v>
      </c>
      <c r="E3508" s="6" t="s">
        <v>15</v>
      </c>
      <c r="F3508" s="6" t="s">
        <v>119</v>
      </c>
      <c r="G3508" s="6" t="s">
        <v>120</v>
      </c>
      <c r="H3508" s="6" t="s">
        <v>21</v>
      </c>
      <c r="I3508" s="8">
        <v>0.54999999999999993</v>
      </c>
      <c r="J3508" s="9">
        <v>2000</v>
      </c>
      <c r="K3508" s="10">
        <f t="shared" si="26"/>
        <v>1099.9999999999998</v>
      </c>
      <c r="L3508" s="10">
        <f t="shared" si="27"/>
        <v>329.99999999999994</v>
      </c>
      <c r="M3508" s="11">
        <v>0.3</v>
      </c>
      <c r="O3508" s="16"/>
      <c r="P3508" s="14"/>
      <c r="Q3508" s="12"/>
      <c r="R3508" s="13"/>
    </row>
    <row r="3509" spans="1:18" ht="15.75" customHeight="1" x14ac:dyDescent="0.35">
      <c r="A3509" s="1"/>
      <c r="B3509" s="6" t="s">
        <v>14</v>
      </c>
      <c r="C3509" s="6">
        <v>1185732</v>
      </c>
      <c r="D3509" s="7">
        <v>44412</v>
      </c>
      <c r="E3509" s="6" t="s">
        <v>15</v>
      </c>
      <c r="F3509" s="6" t="s">
        <v>119</v>
      </c>
      <c r="G3509" s="6" t="s">
        <v>120</v>
      </c>
      <c r="H3509" s="6" t="s">
        <v>22</v>
      </c>
      <c r="I3509" s="8">
        <v>0.6</v>
      </c>
      <c r="J3509" s="9">
        <v>3750</v>
      </c>
      <c r="K3509" s="10">
        <f t="shared" si="26"/>
        <v>2250</v>
      </c>
      <c r="L3509" s="10">
        <f t="shared" si="27"/>
        <v>787.5</v>
      </c>
      <c r="M3509" s="11">
        <v>0.35</v>
      </c>
      <c r="O3509" s="16"/>
      <c r="P3509" s="14"/>
      <c r="Q3509" s="12"/>
      <c r="R3509" s="13"/>
    </row>
    <row r="3510" spans="1:18" ht="15.75" customHeight="1" x14ac:dyDescent="0.35">
      <c r="A3510" s="1"/>
      <c r="B3510" s="6" t="s">
        <v>14</v>
      </c>
      <c r="C3510" s="6">
        <v>1185732</v>
      </c>
      <c r="D3510" s="7">
        <v>44442</v>
      </c>
      <c r="E3510" s="6" t="s">
        <v>15</v>
      </c>
      <c r="F3510" s="6" t="s">
        <v>119</v>
      </c>
      <c r="G3510" s="6" t="s">
        <v>120</v>
      </c>
      <c r="H3510" s="6" t="s">
        <v>17</v>
      </c>
      <c r="I3510" s="8">
        <v>0.54999999999999993</v>
      </c>
      <c r="J3510" s="9">
        <v>5000</v>
      </c>
      <c r="K3510" s="10">
        <f t="shared" si="26"/>
        <v>2749.9999999999995</v>
      </c>
      <c r="L3510" s="10">
        <f t="shared" si="27"/>
        <v>1099.9999999999998</v>
      </c>
      <c r="M3510" s="11">
        <v>0.4</v>
      </c>
      <c r="O3510" s="16"/>
      <c r="P3510" s="14"/>
      <c r="Q3510" s="12"/>
      <c r="R3510" s="13"/>
    </row>
    <row r="3511" spans="1:18" ht="15.75" customHeight="1" x14ac:dyDescent="0.35">
      <c r="A3511" s="1"/>
      <c r="B3511" s="6" t="s">
        <v>14</v>
      </c>
      <c r="C3511" s="6">
        <v>1185732</v>
      </c>
      <c r="D3511" s="7">
        <v>44442</v>
      </c>
      <c r="E3511" s="6" t="s">
        <v>15</v>
      </c>
      <c r="F3511" s="6" t="s">
        <v>119</v>
      </c>
      <c r="G3511" s="6" t="s">
        <v>120</v>
      </c>
      <c r="H3511" s="6" t="s">
        <v>18</v>
      </c>
      <c r="I3511" s="8">
        <v>0.5</v>
      </c>
      <c r="J3511" s="9">
        <v>3000</v>
      </c>
      <c r="K3511" s="10">
        <f t="shared" si="26"/>
        <v>1500</v>
      </c>
      <c r="L3511" s="10">
        <f t="shared" si="27"/>
        <v>600</v>
      </c>
      <c r="M3511" s="11">
        <v>0.4</v>
      </c>
      <c r="O3511" s="16"/>
      <c r="P3511" s="14"/>
      <c r="Q3511" s="12"/>
      <c r="R3511" s="13"/>
    </row>
    <row r="3512" spans="1:18" ht="15.75" customHeight="1" x14ac:dyDescent="0.35">
      <c r="A3512" s="1"/>
      <c r="B3512" s="6" t="s">
        <v>14</v>
      </c>
      <c r="C3512" s="6">
        <v>1185732</v>
      </c>
      <c r="D3512" s="7">
        <v>44442</v>
      </c>
      <c r="E3512" s="6" t="s">
        <v>15</v>
      </c>
      <c r="F3512" s="6" t="s">
        <v>119</v>
      </c>
      <c r="G3512" s="6" t="s">
        <v>120</v>
      </c>
      <c r="H3512" s="6" t="s">
        <v>19</v>
      </c>
      <c r="I3512" s="8">
        <v>0.45</v>
      </c>
      <c r="J3512" s="9">
        <v>2000</v>
      </c>
      <c r="K3512" s="10">
        <f t="shared" si="26"/>
        <v>900</v>
      </c>
      <c r="L3512" s="10">
        <f t="shared" si="27"/>
        <v>270</v>
      </c>
      <c r="M3512" s="11">
        <v>0.3</v>
      </c>
      <c r="O3512" s="16"/>
      <c r="P3512" s="14"/>
      <c r="Q3512" s="12"/>
      <c r="R3512" s="13"/>
    </row>
    <row r="3513" spans="1:18" ht="15.75" customHeight="1" x14ac:dyDescent="0.35">
      <c r="A3513" s="1"/>
      <c r="B3513" s="6" t="s">
        <v>14</v>
      </c>
      <c r="C3513" s="6">
        <v>1185732</v>
      </c>
      <c r="D3513" s="7">
        <v>44442</v>
      </c>
      <c r="E3513" s="6" t="s">
        <v>15</v>
      </c>
      <c r="F3513" s="6" t="s">
        <v>119</v>
      </c>
      <c r="G3513" s="6" t="s">
        <v>120</v>
      </c>
      <c r="H3513" s="6" t="s">
        <v>20</v>
      </c>
      <c r="I3513" s="8">
        <v>0.45</v>
      </c>
      <c r="J3513" s="9">
        <v>1750</v>
      </c>
      <c r="K3513" s="10">
        <f t="shared" si="26"/>
        <v>787.5</v>
      </c>
      <c r="L3513" s="10">
        <f t="shared" si="27"/>
        <v>236.25</v>
      </c>
      <c r="M3513" s="11">
        <v>0.3</v>
      </c>
      <c r="O3513" s="16"/>
      <c r="P3513" s="14"/>
      <c r="Q3513" s="12"/>
      <c r="R3513" s="13"/>
    </row>
    <row r="3514" spans="1:18" ht="15.75" customHeight="1" x14ac:dyDescent="0.35">
      <c r="A3514" s="1"/>
      <c r="B3514" s="6" t="s">
        <v>14</v>
      </c>
      <c r="C3514" s="6">
        <v>1185732</v>
      </c>
      <c r="D3514" s="7">
        <v>44442</v>
      </c>
      <c r="E3514" s="6" t="s">
        <v>15</v>
      </c>
      <c r="F3514" s="6" t="s">
        <v>119</v>
      </c>
      <c r="G3514" s="6" t="s">
        <v>120</v>
      </c>
      <c r="H3514" s="6" t="s">
        <v>21</v>
      </c>
      <c r="I3514" s="8">
        <v>0.54999999999999993</v>
      </c>
      <c r="J3514" s="9">
        <v>1750</v>
      </c>
      <c r="K3514" s="10">
        <f t="shared" si="26"/>
        <v>962.49999999999989</v>
      </c>
      <c r="L3514" s="10">
        <f t="shared" si="27"/>
        <v>288.74999999999994</v>
      </c>
      <c r="M3514" s="11">
        <v>0.3</v>
      </c>
      <c r="O3514" s="16"/>
      <c r="P3514" s="14"/>
      <c r="Q3514" s="12"/>
      <c r="R3514" s="13"/>
    </row>
    <row r="3515" spans="1:18" ht="15.75" customHeight="1" x14ac:dyDescent="0.35">
      <c r="A3515" s="1"/>
      <c r="B3515" s="6" t="s">
        <v>14</v>
      </c>
      <c r="C3515" s="6">
        <v>1185732</v>
      </c>
      <c r="D3515" s="7">
        <v>44442</v>
      </c>
      <c r="E3515" s="6" t="s">
        <v>15</v>
      </c>
      <c r="F3515" s="6" t="s">
        <v>119</v>
      </c>
      <c r="G3515" s="6" t="s">
        <v>120</v>
      </c>
      <c r="H3515" s="6" t="s">
        <v>22</v>
      </c>
      <c r="I3515" s="8">
        <v>0.6</v>
      </c>
      <c r="J3515" s="9">
        <v>2750</v>
      </c>
      <c r="K3515" s="10">
        <f t="shared" si="26"/>
        <v>1650</v>
      </c>
      <c r="L3515" s="10">
        <f t="shared" si="27"/>
        <v>577.5</v>
      </c>
      <c r="M3515" s="11">
        <v>0.35</v>
      </c>
      <c r="O3515" s="16"/>
      <c r="P3515" s="14"/>
      <c r="Q3515" s="12"/>
      <c r="R3515" s="13"/>
    </row>
    <row r="3516" spans="1:18" ht="15.75" customHeight="1" x14ac:dyDescent="0.35">
      <c r="A3516" s="1"/>
      <c r="B3516" s="6" t="s">
        <v>14</v>
      </c>
      <c r="C3516" s="6">
        <v>1185732</v>
      </c>
      <c r="D3516" s="7">
        <v>44474</v>
      </c>
      <c r="E3516" s="6" t="s">
        <v>15</v>
      </c>
      <c r="F3516" s="6" t="s">
        <v>119</v>
      </c>
      <c r="G3516" s="6" t="s">
        <v>120</v>
      </c>
      <c r="H3516" s="6" t="s">
        <v>17</v>
      </c>
      <c r="I3516" s="8">
        <v>0.6</v>
      </c>
      <c r="J3516" s="9">
        <v>4500</v>
      </c>
      <c r="K3516" s="10">
        <f t="shared" si="26"/>
        <v>2700</v>
      </c>
      <c r="L3516" s="10">
        <f t="shared" si="27"/>
        <v>1080</v>
      </c>
      <c r="M3516" s="11">
        <v>0.4</v>
      </c>
      <c r="O3516" s="16"/>
      <c r="P3516" s="14"/>
      <c r="Q3516" s="12"/>
      <c r="R3516" s="13"/>
    </row>
    <row r="3517" spans="1:18" ht="15.75" customHeight="1" x14ac:dyDescent="0.35">
      <c r="A3517" s="1"/>
      <c r="B3517" s="6" t="s">
        <v>14</v>
      </c>
      <c r="C3517" s="6">
        <v>1185732</v>
      </c>
      <c r="D3517" s="7">
        <v>44474</v>
      </c>
      <c r="E3517" s="6" t="s">
        <v>15</v>
      </c>
      <c r="F3517" s="6" t="s">
        <v>119</v>
      </c>
      <c r="G3517" s="6" t="s">
        <v>120</v>
      </c>
      <c r="H3517" s="6" t="s">
        <v>18</v>
      </c>
      <c r="I3517" s="8">
        <v>0.55000000000000004</v>
      </c>
      <c r="J3517" s="9">
        <v>2750</v>
      </c>
      <c r="K3517" s="10">
        <f t="shared" si="26"/>
        <v>1512.5000000000002</v>
      </c>
      <c r="L3517" s="10">
        <f t="shared" si="27"/>
        <v>605.00000000000011</v>
      </c>
      <c r="M3517" s="11">
        <v>0.4</v>
      </c>
      <c r="O3517" s="16"/>
      <c r="P3517" s="14"/>
      <c r="Q3517" s="12"/>
      <c r="R3517" s="13"/>
    </row>
    <row r="3518" spans="1:18" ht="15.75" customHeight="1" x14ac:dyDescent="0.35">
      <c r="A3518" s="1"/>
      <c r="B3518" s="6" t="s">
        <v>14</v>
      </c>
      <c r="C3518" s="6">
        <v>1185732</v>
      </c>
      <c r="D3518" s="7">
        <v>44474</v>
      </c>
      <c r="E3518" s="6" t="s">
        <v>15</v>
      </c>
      <c r="F3518" s="6" t="s">
        <v>119</v>
      </c>
      <c r="G3518" s="6" t="s">
        <v>120</v>
      </c>
      <c r="H3518" s="6" t="s">
        <v>19</v>
      </c>
      <c r="I3518" s="8">
        <v>0.55000000000000004</v>
      </c>
      <c r="J3518" s="9">
        <v>1750</v>
      </c>
      <c r="K3518" s="10">
        <f t="shared" si="26"/>
        <v>962.50000000000011</v>
      </c>
      <c r="L3518" s="10">
        <f t="shared" si="27"/>
        <v>288.75</v>
      </c>
      <c r="M3518" s="11">
        <v>0.3</v>
      </c>
      <c r="O3518" s="16"/>
      <c r="P3518" s="14"/>
      <c r="Q3518" s="12"/>
      <c r="R3518" s="13"/>
    </row>
    <row r="3519" spans="1:18" ht="15.75" customHeight="1" x14ac:dyDescent="0.35">
      <c r="A3519" s="1"/>
      <c r="B3519" s="6" t="s">
        <v>14</v>
      </c>
      <c r="C3519" s="6">
        <v>1185732</v>
      </c>
      <c r="D3519" s="7">
        <v>44474</v>
      </c>
      <c r="E3519" s="6" t="s">
        <v>15</v>
      </c>
      <c r="F3519" s="6" t="s">
        <v>119</v>
      </c>
      <c r="G3519" s="6" t="s">
        <v>120</v>
      </c>
      <c r="H3519" s="6" t="s">
        <v>20</v>
      </c>
      <c r="I3519" s="8">
        <v>0.55000000000000004</v>
      </c>
      <c r="J3519" s="9">
        <v>1500</v>
      </c>
      <c r="K3519" s="10">
        <f t="shared" si="26"/>
        <v>825.00000000000011</v>
      </c>
      <c r="L3519" s="10">
        <f t="shared" si="27"/>
        <v>247.50000000000003</v>
      </c>
      <c r="M3519" s="11">
        <v>0.3</v>
      </c>
      <c r="O3519" s="16"/>
      <c r="P3519" s="14"/>
      <c r="Q3519" s="12"/>
      <c r="R3519" s="13"/>
    </row>
    <row r="3520" spans="1:18" ht="15.75" customHeight="1" x14ac:dyDescent="0.35">
      <c r="A3520" s="1"/>
      <c r="B3520" s="6" t="s">
        <v>14</v>
      </c>
      <c r="C3520" s="6">
        <v>1185732</v>
      </c>
      <c r="D3520" s="7">
        <v>44474</v>
      </c>
      <c r="E3520" s="6" t="s">
        <v>15</v>
      </c>
      <c r="F3520" s="6" t="s">
        <v>119</v>
      </c>
      <c r="G3520" s="6" t="s">
        <v>120</v>
      </c>
      <c r="H3520" s="6" t="s">
        <v>21</v>
      </c>
      <c r="I3520" s="8">
        <v>0.65</v>
      </c>
      <c r="J3520" s="9">
        <v>1500</v>
      </c>
      <c r="K3520" s="10">
        <f t="shared" si="26"/>
        <v>975</v>
      </c>
      <c r="L3520" s="10">
        <f t="shared" si="27"/>
        <v>292.5</v>
      </c>
      <c r="M3520" s="11">
        <v>0.3</v>
      </c>
      <c r="O3520" s="16"/>
      <c r="P3520" s="14"/>
      <c r="Q3520" s="12"/>
      <c r="R3520" s="13"/>
    </row>
    <row r="3521" spans="1:18" ht="15.75" customHeight="1" x14ac:dyDescent="0.35">
      <c r="A3521" s="1"/>
      <c r="B3521" s="6" t="s">
        <v>14</v>
      </c>
      <c r="C3521" s="6">
        <v>1185732</v>
      </c>
      <c r="D3521" s="7">
        <v>44474</v>
      </c>
      <c r="E3521" s="6" t="s">
        <v>15</v>
      </c>
      <c r="F3521" s="6" t="s">
        <v>119</v>
      </c>
      <c r="G3521" s="6" t="s">
        <v>120</v>
      </c>
      <c r="H3521" s="6" t="s">
        <v>22</v>
      </c>
      <c r="I3521" s="8">
        <v>0.7</v>
      </c>
      <c r="J3521" s="9">
        <v>2750</v>
      </c>
      <c r="K3521" s="10">
        <f t="shared" si="26"/>
        <v>1924.9999999999998</v>
      </c>
      <c r="L3521" s="10">
        <f t="shared" si="27"/>
        <v>673.74999999999989</v>
      </c>
      <c r="M3521" s="11">
        <v>0.35</v>
      </c>
      <c r="O3521" s="16"/>
      <c r="P3521" s="14"/>
      <c r="Q3521" s="12"/>
      <c r="R3521" s="13"/>
    </row>
    <row r="3522" spans="1:18" ht="15.75" customHeight="1" x14ac:dyDescent="0.35">
      <c r="A3522" s="1"/>
      <c r="B3522" s="6" t="s">
        <v>14</v>
      </c>
      <c r="C3522" s="6">
        <v>1185732</v>
      </c>
      <c r="D3522" s="7">
        <v>44504</v>
      </c>
      <c r="E3522" s="6" t="s">
        <v>15</v>
      </c>
      <c r="F3522" s="6" t="s">
        <v>119</v>
      </c>
      <c r="G3522" s="6" t="s">
        <v>120</v>
      </c>
      <c r="H3522" s="6" t="s">
        <v>17</v>
      </c>
      <c r="I3522" s="8">
        <v>0.65</v>
      </c>
      <c r="J3522" s="9">
        <v>4250</v>
      </c>
      <c r="K3522" s="10">
        <f t="shared" si="26"/>
        <v>2762.5</v>
      </c>
      <c r="L3522" s="10">
        <f t="shared" si="27"/>
        <v>1105</v>
      </c>
      <c r="M3522" s="11">
        <v>0.4</v>
      </c>
      <c r="O3522" s="16"/>
      <c r="P3522" s="14"/>
      <c r="Q3522" s="12"/>
      <c r="R3522" s="13"/>
    </row>
    <row r="3523" spans="1:18" ht="15.75" customHeight="1" x14ac:dyDescent="0.35">
      <c r="A3523" s="1"/>
      <c r="B3523" s="6" t="s">
        <v>14</v>
      </c>
      <c r="C3523" s="6">
        <v>1185732</v>
      </c>
      <c r="D3523" s="7">
        <v>44504</v>
      </c>
      <c r="E3523" s="6" t="s">
        <v>15</v>
      </c>
      <c r="F3523" s="6" t="s">
        <v>119</v>
      </c>
      <c r="G3523" s="6" t="s">
        <v>120</v>
      </c>
      <c r="H3523" s="6" t="s">
        <v>18</v>
      </c>
      <c r="I3523" s="8">
        <v>0.55000000000000004</v>
      </c>
      <c r="J3523" s="9">
        <v>3000</v>
      </c>
      <c r="K3523" s="10">
        <f t="shared" si="26"/>
        <v>1650.0000000000002</v>
      </c>
      <c r="L3523" s="10">
        <f t="shared" si="27"/>
        <v>660.00000000000011</v>
      </c>
      <c r="M3523" s="11">
        <v>0.4</v>
      </c>
      <c r="O3523" s="16"/>
      <c r="P3523" s="14"/>
      <c r="Q3523" s="12"/>
      <c r="R3523" s="13"/>
    </row>
    <row r="3524" spans="1:18" ht="15.75" customHeight="1" x14ac:dyDescent="0.35">
      <c r="A3524" s="1"/>
      <c r="B3524" s="6" t="s">
        <v>14</v>
      </c>
      <c r="C3524" s="6">
        <v>1185732</v>
      </c>
      <c r="D3524" s="7">
        <v>44504</v>
      </c>
      <c r="E3524" s="6" t="s">
        <v>15</v>
      </c>
      <c r="F3524" s="6" t="s">
        <v>119</v>
      </c>
      <c r="G3524" s="6" t="s">
        <v>120</v>
      </c>
      <c r="H3524" s="6" t="s">
        <v>19</v>
      </c>
      <c r="I3524" s="8">
        <v>0.55000000000000004</v>
      </c>
      <c r="J3524" s="9">
        <v>2950</v>
      </c>
      <c r="K3524" s="10">
        <f t="shared" si="26"/>
        <v>1622.5000000000002</v>
      </c>
      <c r="L3524" s="10">
        <f t="shared" si="27"/>
        <v>486.75000000000006</v>
      </c>
      <c r="M3524" s="11">
        <v>0.3</v>
      </c>
      <c r="O3524" s="16"/>
      <c r="P3524" s="14"/>
      <c r="Q3524" s="12"/>
      <c r="R3524" s="13"/>
    </row>
    <row r="3525" spans="1:18" ht="15.75" customHeight="1" x14ac:dyDescent="0.35">
      <c r="A3525" s="1"/>
      <c r="B3525" s="6" t="s">
        <v>14</v>
      </c>
      <c r="C3525" s="6">
        <v>1185732</v>
      </c>
      <c r="D3525" s="7">
        <v>44504</v>
      </c>
      <c r="E3525" s="6" t="s">
        <v>15</v>
      </c>
      <c r="F3525" s="6" t="s">
        <v>119</v>
      </c>
      <c r="G3525" s="6" t="s">
        <v>120</v>
      </c>
      <c r="H3525" s="6" t="s">
        <v>20</v>
      </c>
      <c r="I3525" s="8">
        <v>0.55000000000000004</v>
      </c>
      <c r="J3525" s="9">
        <v>2750</v>
      </c>
      <c r="K3525" s="10">
        <f t="shared" si="26"/>
        <v>1512.5000000000002</v>
      </c>
      <c r="L3525" s="10">
        <f t="shared" si="27"/>
        <v>453.75000000000006</v>
      </c>
      <c r="M3525" s="11">
        <v>0.3</v>
      </c>
      <c r="O3525" s="16"/>
      <c r="P3525" s="14"/>
      <c r="Q3525" s="12"/>
      <c r="R3525" s="13"/>
    </row>
    <row r="3526" spans="1:18" ht="15.75" customHeight="1" x14ac:dyDescent="0.35">
      <c r="A3526" s="1"/>
      <c r="B3526" s="6" t="s">
        <v>14</v>
      </c>
      <c r="C3526" s="6">
        <v>1185732</v>
      </c>
      <c r="D3526" s="7">
        <v>44504</v>
      </c>
      <c r="E3526" s="6" t="s">
        <v>15</v>
      </c>
      <c r="F3526" s="6" t="s">
        <v>119</v>
      </c>
      <c r="G3526" s="6" t="s">
        <v>120</v>
      </c>
      <c r="H3526" s="6" t="s">
        <v>21</v>
      </c>
      <c r="I3526" s="8">
        <v>0.65</v>
      </c>
      <c r="J3526" s="9">
        <v>2500</v>
      </c>
      <c r="K3526" s="10">
        <f t="shared" si="26"/>
        <v>1625</v>
      </c>
      <c r="L3526" s="10">
        <f t="shared" si="27"/>
        <v>487.5</v>
      </c>
      <c r="M3526" s="11">
        <v>0.3</v>
      </c>
      <c r="O3526" s="16"/>
      <c r="P3526" s="14"/>
      <c r="Q3526" s="12"/>
      <c r="R3526" s="13"/>
    </row>
    <row r="3527" spans="1:18" ht="15.75" customHeight="1" x14ac:dyDescent="0.35">
      <c r="A3527" s="1"/>
      <c r="B3527" s="6" t="s">
        <v>14</v>
      </c>
      <c r="C3527" s="6">
        <v>1185732</v>
      </c>
      <c r="D3527" s="7">
        <v>44504</v>
      </c>
      <c r="E3527" s="6" t="s">
        <v>15</v>
      </c>
      <c r="F3527" s="6" t="s">
        <v>119</v>
      </c>
      <c r="G3527" s="6" t="s">
        <v>120</v>
      </c>
      <c r="H3527" s="6" t="s">
        <v>22</v>
      </c>
      <c r="I3527" s="8">
        <v>0.7</v>
      </c>
      <c r="J3527" s="9">
        <v>3500</v>
      </c>
      <c r="K3527" s="10">
        <f t="shared" si="26"/>
        <v>2450</v>
      </c>
      <c r="L3527" s="10">
        <f t="shared" si="27"/>
        <v>857.5</v>
      </c>
      <c r="M3527" s="11">
        <v>0.35</v>
      </c>
      <c r="O3527" s="16"/>
      <c r="P3527" s="14"/>
      <c r="Q3527" s="12"/>
      <c r="R3527" s="13"/>
    </row>
    <row r="3528" spans="1:18" ht="15.75" customHeight="1" x14ac:dyDescent="0.35">
      <c r="A3528" s="1"/>
      <c r="B3528" s="6" t="s">
        <v>14</v>
      </c>
      <c r="C3528" s="6">
        <v>1185732</v>
      </c>
      <c r="D3528" s="7">
        <v>44533</v>
      </c>
      <c r="E3528" s="6" t="s">
        <v>15</v>
      </c>
      <c r="F3528" s="6" t="s">
        <v>119</v>
      </c>
      <c r="G3528" s="6" t="s">
        <v>120</v>
      </c>
      <c r="H3528" s="6" t="s">
        <v>17</v>
      </c>
      <c r="I3528" s="8">
        <v>0.65</v>
      </c>
      <c r="J3528" s="9">
        <v>5750</v>
      </c>
      <c r="K3528" s="10">
        <f t="shared" si="26"/>
        <v>3737.5</v>
      </c>
      <c r="L3528" s="10">
        <f t="shared" si="27"/>
        <v>1495</v>
      </c>
      <c r="M3528" s="11">
        <v>0.4</v>
      </c>
      <c r="O3528" s="16"/>
      <c r="P3528" s="14"/>
      <c r="Q3528" s="12"/>
      <c r="R3528" s="13"/>
    </row>
    <row r="3529" spans="1:18" ht="15.75" customHeight="1" x14ac:dyDescent="0.35">
      <c r="A3529" s="1"/>
      <c r="B3529" s="6" t="s">
        <v>14</v>
      </c>
      <c r="C3529" s="6">
        <v>1185732</v>
      </c>
      <c r="D3529" s="7">
        <v>44533</v>
      </c>
      <c r="E3529" s="6" t="s">
        <v>15</v>
      </c>
      <c r="F3529" s="6" t="s">
        <v>119</v>
      </c>
      <c r="G3529" s="6" t="s">
        <v>120</v>
      </c>
      <c r="H3529" s="6" t="s">
        <v>18</v>
      </c>
      <c r="I3529" s="8">
        <v>0.55000000000000004</v>
      </c>
      <c r="J3529" s="9">
        <v>3750</v>
      </c>
      <c r="K3529" s="10">
        <f t="shared" si="26"/>
        <v>2062.5</v>
      </c>
      <c r="L3529" s="10">
        <f t="shared" si="27"/>
        <v>825</v>
      </c>
      <c r="M3529" s="11">
        <v>0.4</v>
      </c>
      <c r="O3529" s="16"/>
      <c r="P3529" s="14"/>
      <c r="Q3529" s="12"/>
      <c r="R3529" s="13"/>
    </row>
    <row r="3530" spans="1:18" ht="15.75" customHeight="1" x14ac:dyDescent="0.35">
      <c r="A3530" s="1"/>
      <c r="B3530" s="6" t="s">
        <v>14</v>
      </c>
      <c r="C3530" s="6">
        <v>1185732</v>
      </c>
      <c r="D3530" s="7">
        <v>44533</v>
      </c>
      <c r="E3530" s="6" t="s">
        <v>15</v>
      </c>
      <c r="F3530" s="6" t="s">
        <v>119</v>
      </c>
      <c r="G3530" s="6" t="s">
        <v>120</v>
      </c>
      <c r="H3530" s="6" t="s">
        <v>19</v>
      </c>
      <c r="I3530" s="8">
        <v>0.55000000000000004</v>
      </c>
      <c r="J3530" s="9">
        <v>3500</v>
      </c>
      <c r="K3530" s="10">
        <f t="shared" si="26"/>
        <v>1925.0000000000002</v>
      </c>
      <c r="L3530" s="10">
        <f t="shared" si="27"/>
        <v>577.5</v>
      </c>
      <c r="M3530" s="11">
        <v>0.3</v>
      </c>
      <c r="O3530" s="16"/>
      <c r="P3530" s="14"/>
      <c r="Q3530" s="12"/>
      <c r="R3530" s="13"/>
    </row>
    <row r="3531" spans="1:18" ht="15.75" customHeight="1" x14ac:dyDescent="0.35">
      <c r="A3531" s="1"/>
      <c r="B3531" s="6" t="s">
        <v>14</v>
      </c>
      <c r="C3531" s="6">
        <v>1185732</v>
      </c>
      <c r="D3531" s="7">
        <v>44533</v>
      </c>
      <c r="E3531" s="6" t="s">
        <v>15</v>
      </c>
      <c r="F3531" s="6" t="s">
        <v>119</v>
      </c>
      <c r="G3531" s="6" t="s">
        <v>120</v>
      </c>
      <c r="H3531" s="6" t="s">
        <v>20</v>
      </c>
      <c r="I3531" s="8">
        <v>0.55000000000000004</v>
      </c>
      <c r="J3531" s="9">
        <v>3000</v>
      </c>
      <c r="K3531" s="10">
        <f t="shared" si="26"/>
        <v>1650.0000000000002</v>
      </c>
      <c r="L3531" s="10">
        <f t="shared" si="27"/>
        <v>495.00000000000006</v>
      </c>
      <c r="M3531" s="11">
        <v>0.3</v>
      </c>
      <c r="O3531" s="16"/>
      <c r="P3531" s="14"/>
      <c r="Q3531" s="12"/>
      <c r="R3531" s="13"/>
    </row>
    <row r="3532" spans="1:18" ht="15.75" customHeight="1" x14ac:dyDescent="0.35">
      <c r="A3532" s="1"/>
      <c r="B3532" s="6" t="s">
        <v>14</v>
      </c>
      <c r="C3532" s="6">
        <v>1185732</v>
      </c>
      <c r="D3532" s="7">
        <v>44533</v>
      </c>
      <c r="E3532" s="6" t="s">
        <v>15</v>
      </c>
      <c r="F3532" s="6" t="s">
        <v>119</v>
      </c>
      <c r="G3532" s="6" t="s">
        <v>120</v>
      </c>
      <c r="H3532" s="6" t="s">
        <v>21</v>
      </c>
      <c r="I3532" s="8">
        <v>0.65</v>
      </c>
      <c r="J3532" s="9">
        <v>3000</v>
      </c>
      <c r="K3532" s="10">
        <f t="shared" si="26"/>
        <v>1950</v>
      </c>
      <c r="L3532" s="10">
        <f t="shared" si="27"/>
        <v>585</v>
      </c>
      <c r="M3532" s="11">
        <v>0.3</v>
      </c>
      <c r="O3532" s="16"/>
      <c r="P3532" s="14"/>
      <c r="Q3532" s="12"/>
      <c r="R3532" s="13"/>
    </row>
    <row r="3533" spans="1:18" ht="15.75" customHeight="1" x14ac:dyDescent="0.35">
      <c r="A3533" s="1"/>
      <c r="B3533" s="6" t="s">
        <v>14</v>
      </c>
      <c r="C3533" s="6">
        <v>1185732</v>
      </c>
      <c r="D3533" s="7">
        <v>44533</v>
      </c>
      <c r="E3533" s="6" t="s">
        <v>15</v>
      </c>
      <c r="F3533" s="6" t="s">
        <v>119</v>
      </c>
      <c r="G3533" s="6" t="s">
        <v>120</v>
      </c>
      <c r="H3533" s="6" t="s">
        <v>22</v>
      </c>
      <c r="I3533" s="8">
        <v>0.7</v>
      </c>
      <c r="J3533" s="9">
        <v>4000</v>
      </c>
      <c r="K3533" s="10">
        <f t="shared" si="26"/>
        <v>2800</v>
      </c>
      <c r="L3533" s="10">
        <f t="shared" si="27"/>
        <v>979.99999999999989</v>
      </c>
      <c r="M3533" s="11">
        <v>0.35</v>
      </c>
      <c r="O3533" s="16"/>
      <c r="P3533" s="14"/>
      <c r="Q3533" s="12"/>
      <c r="R3533" s="13"/>
    </row>
    <row r="3534" spans="1:18" ht="15.75" customHeight="1" x14ac:dyDescent="0.35">
      <c r="A3534" s="1" t="s">
        <v>39</v>
      </c>
      <c r="B3534" s="6" t="s">
        <v>14</v>
      </c>
      <c r="C3534" s="6">
        <v>1185732</v>
      </c>
      <c r="D3534" s="7">
        <v>44206</v>
      </c>
      <c r="E3534" s="6" t="s">
        <v>15</v>
      </c>
      <c r="F3534" s="6" t="s">
        <v>121</v>
      </c>
      <c r="G3534" s="6" t="s">
        <v>122</v>
      </c>
      <c r="H3534" s="6" t="s">
        <v>17</v>
      </c>
      <c r="I3534" s="8">
        <v>0.35000000000000003</v>
      </c>
      <c r="J3534" s="9">
        <v>4250</v>
      </c>
      <c r="K3534" s="10">
        <f t="shared" si="26"/>
        <v>1487.5000000000002</v>
      </c>
      <c r="L3534" s="10">
        <f t="shared" si="27"/>
        <v>520.625</v>
      </c>
      <c r="M3534" s="11">
        <v>0.35</v>
      </c>
      <c r="O3534" s="16"/>
      <c r="P3534" s="14"/>
      <c r="Q3534" s="12"/>
      <c r="R3534" s="13"/>
    </row>
    <row r="3535" spans="1:18" ht="15.75" customHeight="1" x14ac:dyDescent="0.35">
      <c r="A3535" s="1"/>
      <c r="B3535" s="6" t="s">
        <v>14</v>
      </c>
      <c r="C3535" s="6">
        <v>1185732</v>
      </c>
      <c r="D3535" s="7">
        <v>44206</v>
      </c>
      <c r="E3535" s="6" t="s">
        <v>15</v>
      </c>
      <c r="F3535" s="6" t="s">
        <v>121</v>
      </c>
      <c r="G3535" s="6" t="s">
        <v>122</v>
      </c>
      <c r="H3535" s="6" t="s">
        <v>18</v>
      </c>
      <c r="I3535" s="8">
        <v>0.35000000000000003</v>
      </c>
      <c r="J3535" s="9">
        <v>2250</v>
      </c>
      <c r="K3535" s="10">
        <f t="shared" si="26"/>
        <v>787.50000000000011</v>
      </c>
      <c r="L3535" s="10">
        <f t="shared" si="27"/>
        <v>275.625</v>
      </c>
      <c r="M3535" s="11">
        <v>0.35</v>
      </c>
      <c r="O3535" s="16"/>
      <c r="P3535" s="14"/>
      <c r="Q3535" s="12"/>
      <c r="R3535" s="13"/>
    </row>
    <row r="3536" spans="1:18" ht="15.75" customHeight="1" x14ac:dyDescent="0.35">
      <c r="A3536" s="1"/>
      <c r="B3536" s="6" t="s">
        <v>14</v>
      </c>
      <c r="C3536" s="6">
        <v>1185732</v>
      </c>
      <c r="D3536" s="7">
        <v>44206</v>
      </c>
      <c r="E3536" s="6" t="s">
        <v>15</v>
      </c>
      <c r="F3536" s="6" t="s">
        <v>121</v>
      </c>
      <c r="G3536" s="6" t="s">
        <v>122</v>
      </c>
      <c r="H3536" s="6" t="s">
        <v>19</v>
      </c>
      <c r="I3536" s="8">
        <v>0.25000000000000006</v>
      </c>
      <c r="J3536" s="9">
        <v>2250</v>
      </c>
      <c r="K3536" s="10">
        <f t="shared" si="26"/>
        <v>562.50000000000011</v>
      </c>
      <c r="L3536" s="10">
        <f t="shared" si="27"/>
        <v>225.00000000000006</v>
      </c>
      <c r="M3536" s="11">
        <v>0.4</v>
      </c>
      <c r="O3536" s="16"/>
      <c r="P3536" s="14"/>
      <c r="Q3536" s="12"/>
      <c r="R3536" s="13"/>
    </row>
    <row r="3537" spans="1:18" ht="15.75" customHeight="1" x14ac:dyDescent="0.35">
      <c r="A3537" s="1"/>
      <c r="B3537" s="6" t="s">
        <v>14</v>
      </c>
      <c r="C3537" s="6">
        <v>1185732</v>
      </c>
      <c r="D3537" s="7">
        <v>44206</v>
      </c>
      <c r="E3537" s="6" t="s">
        <v>15</v>
      </c>
      <c r="F3537" s="6" t="s">
        <v>121</v>
      </c>
      <c r="G3537" s="6" t="s">
        <v>122</v>
      </c>
      <c r="H3537" s="6" t="s">
        <v>20</v>
      </c>
      <c r="I3537" s="8">
        <v>0.3</v>
      </c>
      <c r="J3537" s="9">
        <v>750</v>
      </c>
      <c r="K3537" s="10">
        <f t="shared" si="26"/>
        <v>225</v>
      </c>
      <c r="L3537" s="10">
        <f t="shared" si="27"/>
        <v>90</v>
      </c>
      <c r="M3537" s="11">
        <v>0.4</v>
      </c>
      <c r="O3537" s="16"/>
      <c r="P3537" s="14"/>
      <c r="Q3537" s="12"/>
      <c r="R3537" s="13"/>
    </row>
    <row r="3538" spans="1:18" ht="15.75" customHeight="1" x14ac:dyDescent="0.35">
      <c r="A3538" s="1"/>
      <c r="B3538" s="6" t="s">
        <v>14</v>
      </c>
      <c r="C3538" s="6">
        <v>1185732</v>
      </c>
      <c r="D3538" s="7">
        <v>44206</v>
      </c>
      <c r="E3538" s="6" t="s">
        <v>15</v>
      </c>
      <c r="F3538" s="6" t="s">
        <v>121</v>
      </c>
      <c r="G3538" s="6" t="s">
        <v>122</v>
      </c>
      <c r="H3538" s="6" t="s">
        <v>21</v>
      </c>
      <c r="I3538" s="8">
        <v>0.45</v>
      </c>
      <c r="J3538" s="9">
        <v>1250</v>
      </c>
      <c r="K3538" s="10">
        <f t="shared" si="26"/>
        <v>562.5</v>
      </c>
      <c r="L3538" s="10">
        <f t="shared" si="27"/>
        <v>168.75</v>
      </c>
      <c r="M3538" s="11">
        <v>0.3</v>
      </c>
      <c r="O3538" s="16"/>
      <c r="P3538" s="14"/>
      <c r="Q3538" s="12"/>
      <c r="R3538" s="13"/>
    </row>
    <row r="3539" spans="1:18" ht="15.75" customHeight="1" x14ac:dyDescent="0.35">
      <c r="A3539" s="1"/>
      <c r="B3539" s="6" t="s">
        <v>14</v>
      </c>
      <c r="C3539" s="6">
        <v>1185732</v>
      </c>
      <c r="D3539" s="7">
        <v>44206</v>
      </c>
      <c r="E3539" s="6" t="s">
        <v>15</v>
      </c>
      <c r="F3539" s="6" t="s">
        <v>121</v>
      </c>
      <c r="G3539" s="6" t="s">
        <v>122</v>
      </c>
      <c r="H3539" s="6" t="s">
        <v>22</v>
      </c>
      <c r="I3539" s="8">
        <v>0.35000000000000003</v>
      </c>
      <c r="J3539" s="9">
        <v>2250</v>
      </c>
      <c r="K3539" s="10">
        <f t="shared" si="26"/>
        <v>787.50000000000011</v>
      </c>
      <c r="L3539" s="10">
        <f t="shared" si="27"/>
        <v>315.00000000000006</v>
      </c>
      <c r="M3539" s="11">
        <v>0.4</v>
      </c>
      <c r="O3539" s="16"/>
      <c r="P3539" s="14"/>
      <c r="Q3539" s="12"/>
      <c r="R3539" s="13"/>
    </row>
    <row r="3540" spans="1:18" ht="15.75" customHeight="1" x14ac:dyDescent="0.35">
      <c r="A3540" s="1"/>
      <c r="B3540" s="6" t="s">
        <v>14</v>
      </c>
      <c r="C3540" s="6">
        <v>1185732</v>
      </c>
      <c r="D3540" s="7">
        <v>44235</v>
      </c>
      <c r="E3540" s="6" t="s">
        <v>15</v>
      </c>
      <c r="F3540" s="6" t="s">
        <v>121</v>
      </c>
      <c r="G3540" s="6" t="s">
        <v>122</v>
      </c>
      <c r="H3540" s="6" t="s">
        <v>17</v>
      </c>
      <c r="I3540" s="8">
        <v>0.35000000000000003</v>
      </c>
      <c r="J3540" s="9">
        <v>4750</v>
      </c>
      <c r="K3540" s="10">
        <f t="shared" si="26"/>
        <v>1662.5000000000002</v>
      </c>
      <c r="L3540" s="10">
        <f t="shared" si="27"/>
        <v>581.875</v>
      </c>
      <c r="M3540" s="11">
        <v>0.35</v>
      </c>
      <c r="O3540" s="16"/>
      <c r="P3540" s="14"/>
      <c r="Q3540" s="12"/>
      <c r="R3540" s="13"/>
    </row>
    <row r="3541" spans="1:18" ht="15.75" customHeight="1" x14ac:dyDescent="0.35">
      <c r="A3541" s="1"/>
      <c r="B3541" s="6" t="s">
        <v>14</v>
      </c>
      <c r="C3541" s="6">
        <v>1185732</v>
      </c>
      <c r="D3541" s="7">
        <v>44235</v>
      </c>
      <c r="E3541" s="6" t="s">
        <v>15</v>
      </c>
      <c r="F3541" s="6" t="s">
        <v>121</v>
      </c>
      <c r="G3541" s="6" t="s">
        <v>122</v>
      </c>
      <c r="H3541" s="6" t="s">
        <v>18</v>
      </c>
      <c r="I3541" s="8">
        <v>0.35000000000000003</v>
      </c>
      <c r="J3541" s="9">
        <v>1250</v>
      </c>
      <c r="K3541" s="10">
        <f t="shared" si="26"/>
        <v>437.50000000000006</v>
      </c>
      <c r="L3541" s="10">
        <f t="shared" si="27"/>
        <v>153.125</v>
      </c>
      <c r="M3541" s="11">
        <v>0.35</v>
      </c>
      <c r="O3541" s="16"/>
      <c r="P3541" s="14"/>
      <c r="Q3541" s="12"/>
      <c r="R3541" s="13"/>
    </row>
    <row r="3542" spans="1:18" ht="15.75" customHeight="1" x14ac:dyDescent="0.35">
      <c r="A3542" s="1"/>
      <c r="B3542" s="6" t="s">
        <v>14</v>
      </c>
      <c r="C3542" s="6">
        <v>1185732</v>
      </c>
      <c r="D3542" s="7">
        <v>44235</v>
      </c>
      <c r="E3542" s="6" t="s">
        <v>15</v>
      </c>
      <c r="F3542" s="6" t="s">
        <v>121</v>
      </c>
      <c r="G3542" s="6" t="s">
        <v>122</v>
      </c>
      <c r="H3542" s="6" t="s">
        <v>19</v>
      </c>
      <c r="I3542" s="8">
        <v>0.25000000000000006</v>
      </c>
      <c r="J3542" s="9">
        <v>1750</v>
      </c>
      <c r="K3542" s="10">
        <f t="shared" si="26"/>
        <v>437.50000000000011</v>
      </c>
      <c r="L3542" s="10">
        <f t="shared" si="27"/>
        <v>175.00000000000006</v>
      </c>
      <c r="M3542" s="11">
        <v>0.4</v>
      </c>
      <c r="O3542" s="16"/>
      <c r="P3542" s="14"/>
      <c r="Q3542" s="12"/>
      <c r="R3542" s="13"/>
    </row>
    <row r="3543" spans="1:18" ht="15.75" customHeight="1" x14ac:dyDescent="0.35">
      <c r="A3543" s="1"/>
      <c r="B3543" s="6" t="s">
        <v>14</v>
      </c>
      <c r="C3543" s="6">
        <v>1185732</v>
      </c>
      <c r="D3543" s="7">
        <v>44235</v>
      </c>
      <c r="E3543" s="6" t="s">
        <v>15</v>
      </c>
      <c r="F3543" s="6" t="s">
        <v>121</v>
      </c>
      <c r="G3543" s="6" t="s">
        <v>122</v>
      </c>
      <c r="H3543" s="6" t="s">
        <v>20</v>
      </c>
      <c r="I3543" s="8">
        <v>0.3</v>
      </c>
      <c r="J3543" s="9">
        <v>500</v>
      </c>
      <c r="K3543" s="10">
        <f t="shared" si="26"/>
        <v>150</v>
      </c>
      <c r="L3543" s="10">
        <f t="shared" si="27"/>
        <v>60</v>
      </c>
      <c r="M3543" s="11">
        <v>0.4</v>
      </c>
      <c r="O3543" s="16"/>
      <c r="P3543" s="14"/>
      <c r="Q3543" s="12"/>
      <c r="R3543" s="13"/>
    </row>
    <row r="3544" spans="1:18" ht="15.75" customHeight="1" x14ac:dyDescent="0.35">
      <c r="A3544" s="1"/>
      <c r="B3544" s="6" t="s">
        <v>14</v>
      </c>
      <c r="C3544" s="6">
        <v>1185732</v>
      </c>
      <c r="D3544" s="7">
        <v>44235</v>
      </c>
      <c r="E3544" s="6" t="s">
        <v>15</v>
      </c>
      <c r="F3544" s="6" t="s">
        <v>121</v>
      </c>
      <c r="G3544" s="6" t="s">
        <v>122</v>
      </c>
      <c r="H3544" s="6" t="s">
        <v>21</v>
      </c>
      <c r="I3544" s="8">
        <v>0.45</v>
      </c>
      <c r="J3544" s="9">
        <v>1250</v>
      </c>
      <c r="K3544" s="10">
        <f t="shared" si="26"/>
        <v>562.5</v>
      </c>
      <c r="L3544" s="10">
        <f t="shared" si="27"/>
        <v>168.75</v>
      </c>
      <c r="M3544" s="11">
        <v>0.3</v>
      </c>
      <c r="O3544" s="16"/>
      <c r="P3544" s="14"/>
      <c r="Q3544" s="12"/>
      <c r="R3544" s="13"/>
    </row>
    <row r="3545" spans="1:18" ht="15.75" customHeight="1" x14ac:dyDescent="0.35">
      <c r="A3545" s="1"/>
      <c r="B3545" s="6" t="s">
        <v>14</v>
      </c>
      <c r="C3545" s="6">
        <v>1185732</v>
      </c>
      <c r="D3545" s="7">
        <v>44235</v>
      </c>
      <c r="E3545" s="6" t="s">
        <v>15</v>
      </c>
      <c r="F3545" s="6" t="s">
        <v>121</v>
      </c>
      <c r="G3545" s="6" t="s">
        <v>122</v>
      </c>
      <c r="H3545" s="6" t="s">
        <v>22</v>
      </c>
      <c r="I3545" s="8">
        <v>0.35000000000000003</v>
      </c>
      <c r="J3545" s="9">
        <v>2250</v>
      </c>
      <c r="K3545" s="10">
        <f t="shared" si="26"/>
        <v>787.50000000000011</v>
      </c>
      <c r="L3545" s="10">
        <f t="shared" si="27"/>
        <v>315.00000000000006</v>
      </c>
      <c r="M3545" s="11">
        <v>0.4</v>
      </c>
      <c r="O3545" s="16"/>
      <c r="P3545" s="14"/>
      <c r="Q3545" s="12"/>
      <c r="R3545" s="13"/>
    </row>
    <row r="3546" spans="1:18" ht="15.75" customHeight="1" x14ac:dyDescent="0.35">
      <c r="A3546" s="1"/>
      <c r="B3546" s="6" t="s">
        <v>14</v>
      </c>
      <c r="C3546" s="6">
        <v>1185732</v>
      </c>
      <c r="D3546" s="7">
        <v>44261</v>
      </c>
      <c r="E3546" s="6" t="s">
        <v>15</v>
      </c>
      <c r="F3546" s="6" t="s">
        <v>121</v>
      </c>
      <c r="G3546" s="6" t="s">
        <v>122</v>
      </c>
      <c r="H3546" s="6" t="s">
        <v>17</v>
      </c>
      <c r="I3546" s="8">
        <v>0.35000000000000003</v>
      </c>
      <c r="J3546" s="9">
        <v>4450</v>
      </c>
      <c r="K3546" s="10">
        <f t="shared" si="26"/>
        <v>1557.5000000000002</v>
      </c>
      <c r="L3546" s="10">
        <f t="shared" si="27"/>
        <v>545.125</v>
      </c>
      <c r="M3546" s="11">
        <v>0.35</v>
      </c>
      <c r="O3546" s="16"/>
      <c r="P3546" s="14"/>
      <c r="Q3546" s="12"/>
      <c r="R3546" s="13"/>
    </row>
    <row r="3547" spans="1:18" ht="15.75" customHeight="1" x14ac:dyDescent="0.35">
      <c r="A3547" s="1"/>
      <c r="B3547" s="6" t="s">
        <v>14</v>
      </c>
      <c r="C3547" s="6">
        <v>1185732</v>
      </c>
      <c r="D3547" s="7">
        <v>44261</v>
      </c>
      <c r="E3547" s="6" t="s">
        <v>15</v>
      </c>
      <c r="F3547" s="6" t="s">
        <v>121</v>
      </c>
      <c r="G3547" s="6" t="s">
        <v>122</v>
      </c>
      <c r="H3547" s="6" t="s">
        <v>18</v>
      </c>
      <c r="I3547" s="8">
        <v>0.35000000000000003</v>
      </c>
      <c r="J3547" s="9">
        <v>1500</v>
      </c>
      <c r="K3547" s="10">
        <f t="shared" si="26"/>
        <v>525</v>
      </c>
      <c r="L3547" s="10">
        <f t="shared" si="27"/>
        <v>183.75</v>
      </c>
      <c r="M3547" s="11">
        <v>0.35</v>
      </c>
      <c r="O3547" s="16"/>
      <c r="P3547" s="14"/>
      <c r="Q3547" s="12"/>
      <c r="R3547" s="13"/>
    </row>
    <row r="3548" spans="1:18" ht="15.75" customHeight="1" x14ac:dyDescent="0.35">
      <c r="A3548" s="1"/>
      <c r="B3548" s="6" t="s">
        <v>14</v>
      </c>
      <c r="C3548" s="6">
        <v>1185732</v>
      </c>
      <c r="D3548" s="7">
        <v>44261</v>
      </c>
      <c r="E3548" s="6" t="s">
        <v>15</v>
      </c>
      <c r="F3548" s="6" t="s">
        <v>121</v>
      </c>
      <c r="G3548" s="6" t="s">
        <v>122</v>
      </c>
      <c r="H3548" s="6" t="s">
        <v>19</v>
      </c>
      <c r="I3548" s="8">
        <v>0.25000000000000006</v>
      </c>
      <c r="J3548" s="9">
        <v>1750</v>
      </c>
      <c r="K3548" s="10">
        <f t="shared" si="26"/>
        <v>437.50000000000011</v>
      </c>
      <c r="L3548" s="10">
        <f t="shared" si="27"/>
        <v>175.00000000000006</v>
      </c>
      <c r="M3548" s="11">
        <v>0.4</v>
      </c>
      <c r="O3548" s="16"/>
      <c r="P3548" s="14"/>
      <c r="Q3548" s="12"/>
      <c r="R3548" s="13"/>
    </row>
    <row r="3549" spans="1:18" ht="15.75" customHeight="1" x14ac:dyDescent="0.35">
      <c r="A3549" s="1"/>
      <c r="B3549" s="6" t="s">
        <v>14</v>
      </c>
      <c r="C3549" s="6">
        <v>1185732</v>
      </c>
      <c r="D3549" s="7">
        <v>44261</v>
      </c>
      <c r="E3549" s="6" t="s">
        <v>15</v>
      </c>
      <c r="F3549" s="6" t="s">
        <v>121</v>
      </c>
      <c r="G3549" s="6" t="s">
        <v>122</v>
      </c>
      <c r="H3549" s="6" t="s">
        <v>20</v>
      </c>
      <c r="I3549" s="8">
        <v>0.3</v>
      </c>
      <c r="J3549" s="9">
        <v>250</v>
      </c>
      <c r="K3549" s="10">
        <f t="shared" si="26"/>
        <v>75</v>
      </c>
      <c r="L3549" s="10">
        <f t="shared" si="27"/>
        <v>30</v>
      </c>
      <c r="M3549" s="11">
        <v>0.4</v>
      </c>
      <c r="O3549" s="16"/>
      <c r="P3549" s="14"/>
      <c r="Q3549" s="12"/>
      <c r="R3549" s="13"/>
    </row>
    <row r="3550" spans="1:18" ht="15.75" customHeight="1" x14ac:dyDescent="0.35">
      <c r="A3550" s="1"/>
      <c r="B3550" s="6" t="s">
        <v>14</v>
      </c>
      <c r="C3550" s="6">
        <v>1185732</v>
      </c>
      <c r="D3550" s="7">
        <v>44261</v>
      </c>
      <c r="E3550" s="6" t="s">
        <v>15</v>
      </c>
      <c r="F3550" s="6" t="s">
        <v>121</v>
      </c>
      <c r="G3550" s="6" t="s">
        <v>122</v>
      </c>
      <c r="H3550" s="6" t="s">
        <v>21</v>
      </c>
      <c r="I3550" s="8">
        <v>0.45</v>
      </c>
      <c r="J3550" s="9">
        <v>750</v>
      </c>
      <c r="K3550" s="10">
        <f t="shared" si="26"/>
        <v>337.5</v>
      </c>
      <c r="L3550" s="10">
        <f t="shared" si="27"/>
        <v>101.25</v>
      </c>
      <c r="M3550" s="11">
        <v>0.3</v>
      </c>
      <c r="O3550" s="16"/>
      <c r="P3550" s="14"/>
      <c r="Q3550" s="12"/>
      <c r="R3550" s="13"/>
    </row>
    <row r="3551" spans="1:18" ht="15.75" customHeight="1" x14ac:dyDescent="0.35">
      <c r="A3551" s="1"/>
      <c r="B3551" s="6" t="s">
        <v>14</v>
      </c>
      <c r="C3551" s="6">
        <v>1185732</v>
      </c>
      <c r="D3551" s="7">
        <v>44261</v>
      </c>
      <c r="E3551" s="6" t="s">
        <v>15</v>
      </c>
      <c r="F3551" s="6" t="s">
        <v>121</v>
      </c>
      <c r="G3551" s="6" t="s">
        <v>122</v>
      </c>
      <c r="H3551" s="6" t="s">
        <v>22</v>
      </c>
      <c r="I3551" s="8">
        <v>0.35000000000000003</v>
      </c>
      <c r="J3551" s="9">
        <v>1750</v>
      </c>
      <c r="K3551" s="10">
        <f t="shared" si="26"/>
        <v>612.50000000000011</v>
      </c>
      <c r="L3551" s="10">
        <f t="shared" si="27"/>
        <v>245.00000000000006</v>
      </c>
      <c r="M3551" s="11">
        <v>0.4</v>
      </c>
      <c r="O3551" s="16"/>
      <c r="P3551" s="14"/>
      <c r="Q3551" s="12"/>
      <c r="R3551" s="13"/>
    </row>
    <row r="3552" spans="1:18" ht="15.75" customHeight="1" x14ac:dyDescent="0.35">
      <c r="A3552" s="1"/>
      <c r="B3552" s="6" t="s">
        <v>14</v>
      </c>
      <c r="C3552" s="6">
        <v>1185732</v>
      </c>
      <c r="D3552" s="7">
        <v>44293</v>
      </c>
      <c r="E3552" s="6" t="s">
        <v>15</v>
      </c>
      <c r="F3552" s="6" t="s">
        <v>121</v>
      </c>
      <c r="G3552" s="6" t="s">
        <v>122</v>
      </c>
      <c r="H3552" s="6" t="s">
        <v>17</v>
      </c>
      <c r="I3552" s="8">
        <v>0.35000000000000003</v>
      </c>
      <c r="J3552" s="9">
        <v>4250</v>
      </c>
      <c r="K3552" s="10">
        <f t="shared" si="26"/>
        <v>1487.5000000000002</v>
      </c>
      <c r="L3552" s="10">
        <f t="shared" si="27"/>
        <v>520.625</v>
      </c>
      <c r="M3552" s="11">
        <v>0.35</v>
      </c>
      <c r="O3552" s="16"/>
      <c r="P3552" s="14"/>
      <c r="Q3552" s="12"/>
      <c r="R3552" s="13"/>
    </row>
    <row r="3553" spans="1:18" ht="15.75" customHeight="1" x14ac:dyDescent="0.35">
      <c r="A3553" s="1"/>
      <c r="B3553" s="6" t="s">
        <v>14</v>
      </c>
      <c r="C3553" s="6">
        <v>1185732</v>
      </c>
      <c r="D3553" s="7">
        <v>44293</v>
      </c>
      <c r="E3553" s="6" t="s">
        <v>15</v>
      </c>
      <c r="F3553" s="6" t="s">
        <v>121</v>
      </c>
      <c r="G3553" s="6" t="s">
        <v>122</v>
      </c>
      <c r="H3553" s="6" t="s">
        <v>18</v>
      </c>
      <c r="I3553" s="8">
        <v>0.35000000000000003</v>
      </c>
      <c r="J3553" s="9">
        <v>1250</v>
      </c>
      <c r="K3553" s="10">
        <f t="shared" si="26"/>
        <v>437.50000000000006</v>
      </c>
      <c r="L3553" s="10">
        <f t="shared" si="27"/>
        <v>153.125</v>
      </c>
      <c r="M3553" s="11">
        <v>0.35</v>
      </c>
      <c r="O3553" s="16"/>
      <c r="P3553" s="14"/>
      <c r="Q3553" s="12"/>
      <c r="R3553" s="13"/>
    </row>
    <row r="3554" spans="1:18" ht="15.75" customHeight="1" x14ac:dyDescent="0.35">
      <c r="A3554" s="1"/>
      <c r="B3554" s="6" t="s">
        <v>14</v>
      </c>
      <c r="C3554" s="6">
        <v>1185732</v>
      </c>
      <c r="D3554" s="7">
        <v>44293</v>
      </c>
      <c r="E3554" s="6" t="s">
        <v>15</v>
      </c>
      <c r="F3554" s="6" t="s">
        <v>121</v>
      </c>
      <c r="G3554" s="6" t="s">
        <v>122</v>
      </c>
      <c r="H3554" s="6" t="s">
        <v>19</v>
      </c>
      <c r="I3554" s="8">
        <v>0.25000000000000006</v>
      </c>
      <c r="J3554" s="9">
        <v>1250</v>
      </c>
      <c r="K3554" s="10">
        <f t="shared" si="26"/>
        <v>312.50000000000006</v>
      </c>
      <c r="L3554" s="10">
        <f t="shared" si="27"/>
        <v>125.00000000000003</v>
      </c>
      <c r="M3554" s="11">
        <v>0.4</v>
      </c>
      <c r="O3554" s="16"/>
      <c r="P3554" s="14"/>
      <c r="Q3554" s="12"/>
      <c r="R3554" s="13"/>
    </row>
    <row r="3555" spans="1:18" ht="15.75" customHeight="1" x14ac:dyDescent="0.35">
      <c r="A3555" s="1"/>
      <c r="B3555" s="6" t="s">
        <v>14</v>
      </c>
      <c r="C3555" s="6">
        <v>1185732</v>
      </c>
      <c r="D3555" s="7">
        <v>44293</v>
      </c>
      <c r="E3555" s="6" t="s">
        <v>15</v>
      </c>
      <c r="F3555" s="6" t="s">
        <v>121</v>
      </c>
      <c r="G3555" s="6" t="s">
        <v>122</v>
      </c>
      <c r="H3555" s="6" t="s">
        <v>20</v>
      </c>
      <c r="I3555" s="8">
        <v>0.3</v>
      </c>
      <c r="J3555" s="9">
        <v>500</v>
      </c>
      <c r="K3555" s="10">
        <f t="shared" si="26"/>
        <v>150</v>
      </c>
      <c r="L3555" s="10">
        <f t="shared" si="27"/>
        <v>60</v>
      </c>
      <c r="M3555" s="11">
        <v>0.4</v>
      </c>
      <c r="O3555" s="16"/>
      <c r="P3555" s="14"/>
      <c r="Q3555" s="12"/>
      <c r="R3555" s="13"/>
    </row>
    <row r="3556" spans="1:18" ht="15.75" customHeight="1" x14ac:dyDescent="0.35">
      <c r="A3556" s="1"/>
      <c r="B3556" s="6" t="s">
        <v>14</v>
      </c>
      <c r="C3556" s="6">
        <v>1185732</v>
      </c>
      <c r="D3556" s="7">
        <v>44293</v>
      </c>
      <c r="E3556" s="6" t="s">
        <v>15</v>
      </c>
      <c r="F3556" s="6" t="s">
        <v>121</v>
      </c>
      <c r="G3556" s="6" t="s">
        <v>122</v>
      </c>
      <c r="H3556" s="6" t="s">
        <v>21</v>
      </c>
      <c r="I3556" s="8">
        <v>0.45</v>
      </c>
      <c r="J3556" s="9">
        <v>500</v>
      </c>
      <c r="K3556" s="10">
        <f t="shared" si="26"/>
        <v>225</v>
      </c>
      <c r="L3556" s="10">
        <f t="shared" si="27"/>
        <v>67.5</v>
      </c>
      <c r="M3556" s="11">
        <v>0.3</v>
      </c>
      <c r="O3556" s="16"/>
      <c r="P3556" s="14"/>
      <c r="Q3556" s="12"/>
      <c r="R3556" s="13"/>
    </row>
    <row r="3557" spans="1:18" ht="15.75" customHeight="1" x14ac:dyDescent="0.35">
      <c r="A3557" s="1"/>
      <c r="B3557" s="6" t="s">
        <v>14</v>
      </c>
      <c r="C3557" s="6">
        <v>1185732</v>
      </c>
      <c r="D3557" s="7">
        <v>44293</v>
      </c>
      <c r="E3557" s="6" t="s">
        <v>15</v>
      </c>
      <c r="F3557" s="6" t="s">
        <v>121</v>
      </c>
      <c r="G3557" s="6" t="s">
        <v>122</v>
      </c>
      <c r="H3557" s="6" t="s">
        <v>22</v>
      </c>
      <c r="I3557" s="8">
        <v>0.35000000000000003</v>
      </c>
      <c r="J3557" s="9">
        <v>2000</v>
      </c>
      <c r="K3557" s="10">
        <f t="shared" si="26"/>
        <v>700.00000000000011</v>
      </c>
      <c r="L3557" s="10">
        <f t="shared" si="27"/>
        <v>280.00000000000006</v>
      </c>
      <c r="M3557" s="11">
        <v>0.4</v>
      </c>
      <c r="O3557" s="16"/>
      <c r="P3557" s="14"/>
      <c r="Q3557" s="12"/>
      <c r="R3557" s="13"/>
    </row>
    <row r="3558" spans="1:18" ht="15.75" customHeight="1" x14ac:dyDescent="0.35">
      <c r="A3558" s="1"/>
      <c r="B3558" s="6" t="s">
        <v>14</v>
      </c>
      <c r="C3558" s="6">
        <v>1185732</v>
      </c>
      <c r="D3558" s="7">
        <v>44322</v>
      </c>
      <c r="E3558" s="6" t="s">
        <v>15</v>
      </c>
      <c r="F3558" s="6" t="s">
        <v>121</v>
      </c>
      <c r="G3558" s="6" t="s">
        <v>122</v>
      </c>
      <c r="H3558" s="6" t="s">
        <v>17</v>
      </c>
      <c r="I3558" s="8">
        <v>0.49999999999999994</v>
      </c>
      <c r="J3558" s="9">
        <v>4700</v>
      </c>
      <c r="K3558" s="10">
        <f t="shared" si="26"/>
        <v>2349.9999999999995</v>
      </c>
      <c r="L3558" s="10">
        <f t="shared" si="27"/>
        <v>822.49999999999977</v>
      </c>
      <c r="M3558" s="11">
        <v>0.35</v>
      </c>
      <c r="O3558" s="16"/>
      <c r="P3558" s="14"/>
      <c r="Q3558" s="12"/>
      <c r="R3558" s="13"/>
    </row>
    <row r="3559" spans="1:18" ht="15.75" customHeight="1" x14ac:dyDescent="0.35">
      <c r="A3559" s="1"/>
      <c r="B3559" s="6" t="s">
        <v>14</v>
      </c>
      <c r="C3559" s="6">
        <v>1185732</v>
      </c>
      <c r="D3559" s="7">
        <v>44322</v>
      </c>
      <c r="E3559" s="6" t="s">
        <v>15</v>
      </c>
      <c r="F3559" s="6" t="s">
        <v>121</v>
      </c>
      <c r="G3559" s="6" t="s">
        <v>122</v>
      </c>
      <c r="H3559" s="6" t="s">
        <v>18</v>
      </c>
      <c r="I3559" s="8">
        <v>0.45</v>
      </c>
      <c r="J3559" s="9">
        <v>1750</v>
      </c>
      <c r="K3559" s="10">
        <f t="shared" si="26"/>
        <v>787.5</v>
      </c>
      <c r="L3559" s="10">
        <f t="shared" si="27"/>
        <v>275.625</v>
      </c>
      <c r="M3559" s="11">
        <v>0.35</v>
      </c>
      <c r="O3559" s="16"/>
      <c r="P3559" s="14"/>
      <c r="Q3559" s="12"/>
      <c r="R3559" s="13"/>
    </row>
    <row r="3560" spans="1:18" ht="15.75" customHeight="1" x14ac:dyDescent="0.35">
      <c r="A3560" s="1"/>
      <c r="B3560" s="6" t="s">
        <v>14</v>
      </c>
      <c r="C3560" s="6">
        <v>1185732</v>
      </c>
      <c r="D3560" s="7">
        <v>44322</v>
      </c>
      <c r="E3560" s="6" t="s">
        <v>15</v>
      </c>
      <c r="F3560" s="6" t="s">
        <v>121</v>
      </c>
      <c r="G3560" s="6" t="s">
        <v>122</v>
      </c>
      <c r="H3560" s="6" t="s">
        <v>19</v>
      </c>
      <c r="I3560" s="8">
        <v>0.4</v>
      </c>
      <c r="J3560" s="9">
        <v>2000</v>
      </c>
      <c r="K3560" s="10">
        <f t="shared" si="26"/>
        <v>800</v>
      </c>
      <c r="L3560" s="10">
        <f t="shared" si="27"/>
        <v>320</v>
      </c>
      <c r="M3560" s="11">
        <v>0.4</v>
      </c>
      <c r="O3560" s="16"/>
      <c r="P3560" s="14"/>
      <c r="Q3560" s="12"/>
      <c r="R3560" s="13"/>
    </row>
    <row r="3561" spans="1:18" ht="15.75" customHeight="1" x14ac:dyDescent="0.35">
      <c r="A3561" s="1"/>
      <c r="B3561" s="6" t="s">
        <v>14</v>
      </c>
      <c r="C3561" s="6">
        <v>1185732</v>
      </c>
      <c r="D3561" s="7">
        <v>44322</v>
      </c>
      <c r="E3561" s="6" t="s">
        <v>15</v>
      </c>
      <c r="F3561" s="6" t="s">
        <v>121</v>
      </c>
      <c r="G3561" s="6" t="s">
        <v>122</v>
      </c>
      <c r="H3561" s="6" t="s">
        <v>20</v>
      </c>
      <c r="I3561" s="8">
        <v>0.4</v>
      </c>
      <c r="J3561" s="9">
        <v>1500</v>
      </c>
      <c r="K3561" s="10">
        <f t="shared" si="26"/>
        <v>600</v>
      </c>
      <c r="L3561" s="10">
        <f t="shared" si="27"/>
        <v>240</v>
      </c>
      <c r="M3561" s="11">
        <v>0.4</v>
      </c>
      <c r="O3561" s="16"/>
      <c r="P3561" s="14"/>
      <c r="Q3561" s="12"/>
      <c r="R3561" s="13"/>
    </row>
    <row r="3562" spans="1:18" ht="15.75" customHeight="1" x14ac:dyDescent="0.35">
      <c r="A3562" s="1"/>
      <c r="B3562" s="6" t="s">
        <v>14</v>
      </c>
      <c r="C3562" s="6">
        <v>1185732</v>
      </c>
      <c r="D3562" s="7">
        <v>44322</v>
      </c>
      <c r="E3562" s="6" t="s">
        <v>15</v>
      </c>
      <c r="F3562" s="6" t="s">
        <v>121</v>
      </c>
      <c r="G3562" s="6" t="s">
        <v>122</v>
      </c>
      <c r="H3562" s="6" t="s">
        <v>21</v>
      </c>
      <c r="I3562" s="8">
        <v>0.49999999999999994</v>
      </c>
      <c r="J3562" s="9">
        <v>1750</v>
      </c>
      <c r="K3562" s="10">
        <f t="shared" si="26"/>
        <v>874.99999999999989</v>
      </c>
      <c r="L3562" s="10">
        <f t="shared" si="27"/>
        <v>262.49999999999994</v>
      </c>
      <c r="M3562" s="11">
        <v>0.3</v>
      </c>
      <c r="O3562" s="16"/>
      <c r="P3562" s="14"/>
      <c r="Q3562" s="12"/>
      <c r="R3562" s="13"/>
    </row>
    <row r="3563" spans="1:18" ht="15.75" customHeight="1" x14ac:dyDescent="0.35">
      <c r="A3563" s="1"/>
      <c r="B3563" s="6" t="s">
        <v>14</v>
      </c>
      <c r="C3563" s="6">
        <v>1185732</v>
      </c>
      <c r="D3563" s="7">
        <v>44322</v>
      </c>
      <c r="E3563" s="6" t="s">
        <v>15</v>
      </c>
      <c r="F3563" s="6" t="s">
        <v>121</v>
      </c>
      <c r="G3563" s="6" t="s">
        <v>122</v>
      </c>
      <c r="H3563" s="6" t="s">
        <v>22</v>
      </c>
      <c r="I3563" s="8">
        <v>0.54999999999999993</v>
      </c>
      <c r="J3563" s="9">
        <v>3000</v>
      </c>
      <c r="K3563" s="10">
        <f t="shared" si="26"/>
        <v>1649.9999999999998</v>
      </c>
      <c r="L3563" s="10">
        <f t="shared" si="27"/>
        <v>660</v>
      </c>
      <c r="M3563" s="11">
        <v>0.4</v>
      </c>
      <c r="O3563" s="16"/>
      <c r="P3563" s="14"/>
      <c r="Q3563" s="12"/>
      <c r="R3563" s="13"/>
    </row>
    <row r="3564" spans="1:18" ht="15.75" customHeight="1" x14ac:dyDescent="0.35">
      <c r="A3564" s="1"/>
      <c r="B3564" s="6" t="s">
        <v>14</v>
      </c>
      <c r="C3564" s="6">
        <v>1185732</v>
      </c>
      <c r="D3564" s="7">
        <v>44355</v>
      </c>
      <c r="E3564" s="6" t="s">
        <v>15</v>
      </c>
      <c r="F3564" s="6" t="s">
        <v>121</v>
      </c>
      <c r="G3564" s="6" t="s">
        <v>122</v>
      </c>
      <c r="H3564" s="6" t="s">
        <v>17</v>
      </c>
      <c r="I3564" s="8">
        <v>0.49999999999999994</v>
      </c>
      <c r="J3564" s="9">
        <v>5500</v>
      </c>
      <c r="K3564" s="10">
        <f t="shared" si="26"/>
        <v>2749.9999999999995</v>
      </c>
      <c r="L3564" s="10">
        <f t="shared" si="27"/>
        <v>962.49999999999977</v>
      </c>
      <c r="M3564" s="11">
        <v>0.35</v>
      </c>
      <c r="O3564" s="16"/>
      <c r="P3564" s="14"/>
      <c r="Q3564" s="12"/>
      <c r="R3564" s="13"/>
    </row>
    <row r="3565" spans="1:18" ht="15.75" customHeight="1" x14ac:dyDescent="0.35">
      <c r="A3565" s="1"/>
      <c r="B3565" s="6" t="s">
        <v>14</v>
      </c>
      <c r="C3565" s="6">
        <v>1185732</v>
      </c>
      <c r="D3565" s="7">
        <v>44355</v>
      </c>
      <c r="E3565" s="6" t="s">
        <v>15</v>
      </c>
      <c r="F3565" s="6" t="s">
        <v>121</v>
      </c>
      <c r="G3565" s="6" t="s">
        <v>122</v>
      </c>
      <c r="H3565" s="6" t="s">
        <v>18</v>
      </c>
      <c r="I3565" s="8">
        <v>0.45</v>
      </c>
      <c r="J3565" s="9">
        <v>3000</v>
      </c>
      <c r="K3565" s="10">
        <f t="shared" si="26"/>
        <v>1350</v>
      </c>
      <c r="L3565" s="10">
        <f t="shared" si="27"/>
        <v>472.49999999999994</v>
      </c>
      <c r="M3565" s="11">
        <v>0.35</v>
      </c>
      <c r="O3565" s="16"/>
      <c r="P3565" s="14"/>
      <c r="Q3565" s="12"/>
      <c r="R3565" s="13"/>
    </row>
    <row r="3566" spans="1:18" ht="15.75" customHeight="1" x14ac:dyDescent="0.35">
      <c r="A3566" s="1"/>
      <c r="B3566" s="6" t="s">
        <v>14</v>
      </c>
      <c r="C3566" s="6">
        <v>1185732</v>
      </c>
      <c r="D3566" s="7">
        <v>44355</v>
      </c>
      <c r="E3566" s="6" t="s">
        <v>15</v>
      </c>
      <c r="F3566" s="6" t="s">
        <v>121</v>
      </c>
      <c r="G3566" s="6" t="s">
        <v>122</v>
      </c>
      <c r="H3566" s="6" t="s">
        <v>19</v>
      </c>
      <c r="I3566" s="8">
        <v>0.4</v>
      </c>
      <c r="J3566" s="9">
        <v>2250</v>
      </c>
      <c r="K3566" s="10">
        <f t="shared" si="26"/>
        <v>900</v>
      </c>
      <c r="L3566" s="10">
        <f t="shared" si="27"/>
        <v>360</v>
      </c>
      <c r="M3566" s="11">
        <v>0.4</v>
      </c>
      <c r="O3566" s="16"/>
      <c r="P3566" s="14"/>
      <c r="Q3566" s="12"/>
      <c r="R3566" s="13"/>
    </row>
    <row r="3567" spans="1:18" ht="15.75" customHeight="1" x14ac:dyDescent="0.35">
      <c r="A3567" s="1"/>
      <c r="B3567" s="6" t="s">
        <v>14</v>
      </c>
      <c r="C3567" s="6">
        <v>1185732</v>
      </c>
      <c r="D3567" s="7">
        <v>44355</v>
      </c>
      <c r="E3567" s="6" t="s">
        <v>15</v>
      </c>
      <c r="F3567" s="6" t="s">
        <v>121</v>
      </c>
      <c r="G3567" s="6" t="s">
        <v>122</v>
      </c>
      <c r="H3567" s="6" t="s">
        <v>20</v>
      </c>
      <c r="I3567" s="8">
        <v>0.4</v>
      </c>
      <c r="J3567" s="9">
        <v>2000</v>
      </c>
      <c r="K3567" s="10">
        <f t="shared" si="26"/>
        <v>800</v>
      </c>
      <c r="L3567" s="10">
        <f t="shared" si="27"/>
        <v>320</v>
      </c>
      <c r="M3567" s="11">
        <v>0.4</v>
      </c>
      <c r="O3567" s="16"/>
      <c r="P3567" s="14"/>
      <c r="Q3567" s="12"/>
      <c r="R3567" s="13"/>
    </row>
    <row r="3568" spans="1:18" ht="15.75" customHeight="1" x14ac:dyDescent="0.35">
      <c r="A3568" s="1"/>
      <c r="B3568" s="6" t="s">
        <v>14</v>
      </c>
      <c r="C3568" s="6">
        <v>1185732</v>
      </c>
      <c r="D3568" s="7">
        <v>44355</v>
      </c>
      <c r="E3568" s="6" t="s">
        <v>15</v>
      </c>
      <c r="F3568" s="6" t="s">
        <v>121</v>
      </c>
      <c r="G3568" s="6" t="s">
        <v>122</v>
      </c>
      <c r="H3568" s="6" t="s">
        <v>21</v>
      </c>
      <c r="I3568" s="8">
        <v>0.49999999999999994</v>
      </c>
      <c r="J3568" s="9">
        <v>2000</v>
      </c>
      <c r="K3568" s="10">
        <f t="shared" si="26"/>
        <v>999.99999999999989</v>
      </c>
      <c r="L3568" s="10">
        <f t="shared" si="27"/>
        <v>299.99999999999994</v>
      </c>
      <c r="M3568" s="11">
        <v>0.3</v>
      </c>
      <c r="O3568" s="16"/>
      <c r="P3568" s="14"/>
      <c r="Q3568" s="12"/>
      <c r="R3568" s="13"/>
    </row>
    <row r="3569" spans="1:18" ht="15.75" customHeight="1" x14ac:dyDescent="0.35">
      <c r="A3569" s="1"/>
      <c r="B3569" s="6" t="s">
        <v>14</v>
      </c>
      <c r="C3569" s="6">
        <v>1185732</v>
      </c>
      <c r="D3569" s="7">
        <v>44355</v>
      </c>
      <c r="E3569" s="6" t="s">
        <v>15</v>
      </c>
      <c r="F3569" s="6" t="s">
        <v>121</v>
      </c>
      <c r="G3569" s="6" t="s">
        <v>122</v>
      </c>
      <c r="H3569" s="6" t="s">
        <v>22</v>
      </c>
      <c r="I3569" s="8">
        <v>0.54999999999999993</v>
      </c>
      <c r="J3569" s="9">
        <v>3500</v>
      </c>
      <c r="K3569" s="10">
        <f t="shared" si="26"/>
        <v>1924.9999999999998</v>
      </c>
      <c r="L3569" s="10">
        <f t="shared" si="27"/>
        <v>770</v>
      </c>
      <c r="M3569" s="11">
        <v>0.4</v>
      </c>
      <c r="O3569" s="16"/>
      <c r="P3569" s="14"/>
      <c r="Q3569" s="12"/>
      <c r="R3569" s="13"/>
    </row>
    <row r="3570" spans="1:18" ht="15.75" customHeight="1" x14ac:dyDescent="0.35">
      <c r="A3570" s="1"/>
      <c r="B3570" s="6" t="s">
        <v>14</v>
      </c>
      <c r="C3570" s="6">
        <v>1185732</v>
      </c>
      <c r="D3570" s="7">
        <v>44383</v>
      </c>
      <c r="E3570" s="6" t="s">
        <v>15</v>
      </c>
      <c r="F3570" s="6" t="s">
        <v>121</v>
      </c>
      <c r="G3570" s="6" t="s">
        <v>122</v>
      </c>
      <c r="H3570" s="6" t="s">
        <v>17</v>
      </c>
      <c r="I3570" s="8">
        <v>0.49999999999999994</v>
      </c>
      <c r="J3570" s="9">
        <v>5750</v>
      </c>
      <c r="K3570" s="10">
        <f t="shared" si="26"/>
        <v>2874.9999999999995</v>
      </c>
      <c r="L3570" s="10">
        <f t="shared" si="27"/>
        <v>1006.2499999999998</v>
      </c>
      <c r="M3570" s="11">
        <v>0.35</v>
      </c>
      <c r="O3570" s="16"/>
      <c r="P3570" s="14"/>
      <c r="Q3570" s="12"/>
      <c r="R3570" s="13"/>
    </row>
    <row r="3571" spans="1:18" ht="15.75" customHeight="1" x14ac:dyDescent="0.35">
      <c r="A3571" s="1"/>
      <c r="B3571" s="6" t="s">
        <v>14</v>
      </c>
      <c r="C3571" s="6">
        <v>1185732</v>
      </c>
      <c r="D3571" s="7">
        <v>44383</v>
      </c>
      <c r="E3571" s="6" t="s">
        <v>15</v>
      </c>
      <c r="F3571" s="6" t="s">
        <v>121</v>
      </c>
      <c r="G3571" s="6" t="s">
        <v>122</v>
      </c>
      <c r="H3571" s="6" t="s">
        <v>18</v>
      </c>
      <c r="I3571" s="8">
        <v>0.45</v>
      </c>
      <c r="J3571" s="9">
        <v>3250</v>
      </c>
      <c r="K3571" s="10">
        <f t="shared" si="26"/>
        <v>1462.5</v>
      </c>
      <c r="L3571" s="10">
        <f t="shared" si="27"/>
        <v>511.87499999999994</v>
      </c>
      <c r="M3571" s="11">
        <v>0.35</v>
      </c>
      <c r="O3571" s="16"/>
      <c r="P3571" s="14"/>
      <c r="Q3571" s="12"/>
      <c r="R3571" s="13"/>
    </row>
    <row r="3572" spans="1:18" ht="15.75" customHeight="1" x14ac:dyDescent="0.35">
      <c r="A3572" s="1"/>
      <c r="B3572" s="6" t="s">
        <v>14</v>
      </c>
      <c r="C3572" s="6">
        <v>1185732</v>
      </c>
      <c r="D3572" s="7">
        <v>44383</v>
      </c>
      <c r="E3572" s="6" t="s">
        <v>15</v>
      </c>
      <c r="F3572" s="6" t="s">
        <v>121</v>
      </c>
      <c r="G3572" s="6" t="s">
        <v>122</v>
      </c>
      <c r="H3572" s="6" t="s">
        <v>19</v>
      </c>
      <c r="I3572" s="8">
        <v>0.4</v>
      </c>
      <c r="J3572" s="9">
        <v>2500</v>
      </c>
      <c r="K3572" s="10">
        <f t="shared" si="26"/>
        <v>1000</v>
      </c>
      <c r="L3572" s="10">
        <f t="shared" si="27"/>
        <v>400</v>
      </c>
      <c r="M3572" s="11">
        <v>0.4</v>
      </c>
      <c r="O3572" s="16"/>
      <c r="P3572" s="14"/>
      <c r="Q3572" s="12"/>
      <c r="R3572" s="13"/>
    </row>
    <row r="3573" spans="1:18" ht="15.75" customHeight="1" x14ac:dyDescent="0.35">
      <c r="A3573" s="1"/>
      <c r="B3573" s="6" t="s">
        <v>14</v>
      </c>
      <c r="C3573" s="6">
        <v>1185732</v>
      </c>
      <c r="D3573" s="7">
        <v>44383</v>
      </c>
      <c r="E3573" s="6" t="s">
        <v>15</v>
      </c>
      <c r="F3573" s="6" t="s">
        <v>121</v>
      </c>
      <c r="G3573" s="6" t="s">
        <v>122</v>
      </c>
      <c r="H3573" s="6" t="s">
        <v>20</v>
      </c>
      <c r="I3573" s="8">
        <v>0.4</v>
      </c>
      <c r="J3573" s="9">
        <v>2000</v>
      </c>
      <c r="K3573" s="10">
        <f t="shared" si="26"/>
        <v>800</v>
      </c>
      <c r="L3573" s="10">
        <f t="shared" si="27"/>
        <v>320</v>
      </c>
      <c r="M3573" s="11">
        <v>0.4</v>
      </c>
      <c r="O3573" s="16"/>
      <c r="P3573" s="14"/>
      <c r="Q3573" s="12"/>
      <c r="R3573" s="13"/>
    </row>
    <row r="3574" spans="1:18" ht="15.75" customHeight="1" x14ac:dyDescent="0.35">
      <c r="A3574" s="1"/>
      <c r="B3574" s="6" t="s">
        <v>14</v>
      </c>
      <c r="C3574" s="6">
        <v>1185732</v>
      </c>
      <c r="D3574" s="7">
        <v>44383</v>
      </c>
      <c r="E3574" s="6" t="s">
        <v>15</v>
      </c>
      <c r="F3574" s="6" t="s">
        <v>121</v>
      </c>
      <c r="G3574" s="6" t="s">
        <v>122</v>
      </c>
      <c r="H3574" s="6" t="s">
        <v>21</v>
      </c>
      <c r="I3574" s="8">
        <v>0.49999999999999994</v>
      </c>
      <c r="J3574" s="9">
        <v>2250</v>
      </c>
      <c r="K3574" s="10">
        <f t="shared" si="26"/>
        <v>1124.9999999999998</v>
      </c>
      <c r="L3574" s="10">
        <f t="shared" si="27"/>
        <v>337.49999999999994</v>
      </c>
      <c r="M3574" s="11">
        <v>0.3</v>
      </c>
      <c r="O3574" s="16"/>
      <c r="P3574" s="14"/>
      <c r="Q3574" s="12"/>
      <c r="R3574" s="13"/>
    </row>
    <row r="3575" spans="1:18" ht="15.75" customHeight="1" x14ac:dyDescent="0.35">
      <c r="A3575" s="1"/>
      <c r="B3575" s="6" t="s">
        <v>14</v>
      </c>
      <c r="C3575" s="6">
        <v>1185732</v>
      </c>
      <c r="D3575" s="7">
        <v>44383</v>
      </c>
      <c r="E3575" s="6" t="s">
        <v>15</v>
      </c>
      <c r="F3575" s="6" t="s">
        <v>121</v>
      </c>
      <c r="G3575" s="6" t="s">
        <v>122</v>
      </c>
      <c r="H3575" s="6" t="s">
        <v>22</v>
      </c>
      <c r="I3575" s="8">
        <v>0.54999999999999993</v>
      </c>
      <c r="J3575" s="9">
        <v>4000</v>
      </c>
      <c r="K3575" s="10">
        <f t="shared" si="26"/>
        <v>2199.9999999999995</v>
      </c>
      <c r="L3575" s="10">
        <f t="shared" si="27"/>
        <v>879.99999999999989</v>
      </c>
      <c r="M3575" s="11">
        <v>0.4</v>
      </c>
      <c r="O3575" s="16"/>
      <c r="P3575" s="14"/>
      <c r="Q3575" s="12"/>
      <c r="R3575" s="13"/>
    </row>
    <row r="3576" spans="1:18" ht="15.75" customHeight="1" x14ac:dyDescent="0.35">
      <c r="A3576" s="1"/>
      <c r="B3576" s="6" t="s">
        <v>14</v>
      </c>
      <c r="C3576" s="6">
        <v>1185732</v>
      </c>
      <c r="D3576" s="7">
        <v>44415</v>
      </c>
      <c r="E3576" s="6" t="s">
        <v>15</v>
      </c>
      <c r="F3576" s="6" t="s">
        <v>121</v>
      </c>
      <c r="G3576" s="6" t="s">
        <v>122</v>
      </c>
      <c r="H3576" s="6" t="s">
        <v>17</v>
      </c>
      <c r="I3576" s="8">
        <v>0.49999999999999994</v>
      </c>
      <c r="J3576" s="9">
        <v>5500</v>
      </c>
      <c r="K3576" s="10">
        <f t="shared" ref="K3576:K3830" si="28">I3576*J3576</f>
        <v>2749.9999999999995</v>
      </c>
      <c r="L3576" s="10">
        <f t="shared" ref="L3576:L3830" si="29">K3576*M3576</f>
        <v>962.49999999999977</v>
      </c>
      <c r="M3576" s="11">
        <v>0.35</v>
      </c>
      <c r="O3576" s="16"/>
      <c r="P3576" s="14"/>
      <c r="Q3576" s="12"/>
      <c r="R3576" s="13"/>
    </row>
    <row r="3577" spans="1:18" ht="15.75" customHeight="1" x14ac:dyDescent="0.35">
      <c r="A3577" s="1"/>
      <c r="B3577" s="6" t="s">
        <v>14</v>
      </c>
      <c r="C3577" s="6">
        <v>1185732</v>
      </c>
      <c r="D3577" s="7">
        <v>44415</v>
      </c>
      <c r="E3577" s="6" t="s">
        <v>15</v>
      </c>
      <c r="F3577" s="6" t="s">
        <v>121</v>
      </c>
      <c r="G3577" s="6" t="s">
        <v>122</v>
      </c>
      <c r="H3577" s="6" t="s">
        <v>18</v>
      </c>
      <c r="I3577" s="8">
        <v>0.45</v>
      </c>
      <c r="J3577" s="9">
        <v>3250</v>
      </c>
      <c r="K3577" s="10">
        <f t="shared" si="28"/>
        <v>1462.5</v>
      </c>
      <c r="L3577" s="10">
        <f t="shared" si="29"/>
        <v>511.87499999999994</v>
      </c>
      <c r="M3577" s="11">
        <v>0.35</v>
      </c>
      <c r="O3577" s="16"/>
      <c r="P3577" s="14"/>
      <c r="Q3577" s="12"/>
      <c r="R3577" s="13"/>
    </row>
    <row r="3578" spans="1:18" ht="15.75" customHeight="1" x14ac:dyDescent="0.35">
      <c r="A3578" s="1"/>
      <c r="B3578" s="6" t="s">
        <v>14</v>
      </c>
      <c r="C3578" s="6">
        <v>1185732</v>
      </c>
      <c r="D3578" s="7">
        <v>44415</v>
      </c>
      <c r="E3578" s="6" t="s">
        <v>15</v>
      </c>
      <c r="F3578" s="6" t="s">
        <v>121</v>
      </c>
      <c r="G3578" s="6" t="s">
        <v>122</v>
      </c>
      <c r="H3578" s="6" t="s">
        <v>19</v>
      </c>
      <c r="I3578" s="8">
        <v>0.4</v>
      </c>
      <c r="J3578" s="9">
        <v>2500</v>
      </c>
      <c r="K3578" s="10">
        <f t="shared" si="28"/>
        <v>1000</v>
      </c>
      <c r="L3578" s="10">
        <f t="shared" si="29"/>
        <v>400</v>
      </c>
      <c r="M3578" s="11">
        <v>0.4</v>
      </c>
      <c r="O3578" s="16"/>
      <c r="P3578" s="14"/>
      <c r="Q3578" s="12"/>
      <c r="R3578" s="13"/>
    </row>
    <row r="3579" spans="1:18" ht="15.75" customHeight="1" x14ac:dyDescent="0.35">
      <c r="A3579" s="1"/>
      <c r="B3579" s="6" t="s">
        <v>14</v>
      </c>
      <c r="C3579" s="6">
        <v>1185732</v>
      </c>
      <c r="D3579" s="7">
        <v>44415</v>
      </c>
      <c r="E3579" s="6" t="s">
        <v>15</v>
      </c>
      <c r="F3579" s="6" t="s">
        <v>121</v>
      </c>
      <c r="G3579" s="6" t="s">
        <v>122</v>
      </c>
      <c r="H3579" s="6" t="s">
        <v>20</v>
      </c>
      <c r="I3579" s="8">
        <v>0.4</v>
      </c>
      <c r="J3579" s="9">
        <v>1500</v>
      </c>
      <c r="K3579" s="10">
        <f t="shared" si="28"/>
        <v>600</v>
      </c>
      <c r="L3579" s="10">
        <f t="shared" si="29"/>
        <v>240</v>
      </c>
      <c r="M3579" s="11">
        <v>0.4</v>
      </c>
      <c r="O3579" s="16"/>
      <c r="P3579" s="14"/>
      <c r="Q3579" s="12"/>
      <c r="R3579" s="13"/>
    </row>
    <row r="3580" spans="1:18" ht="15.75" customHeight="1" x14ac:dyDescent="0.35">
      <c r="A3580" s="1"/>
      <c r="B3580" s="6" t="s">
        <v>14</v>
      </c>
      <c r="C3580" s="6">
        <v>1185732</v>
      </c>
      <c r="D3580" s="7">
        <v>44415</v>
      </c>
      <c r="E3580" s="6" t="s">
        <v>15</v>
      </c>
      <c r="F3580" s="6" t="s">
        <v>121</v>
      </c>
      <c r="G3580" s="6" t="s">
        <v>122</v>
      </c>
      <c r="H3580" s="6" t="s">
        <v>21</v>
      </c>
      <c r="I3580" s="8">
        <v>0.49999999999999994</v>
      </c>
      <c r="J3580" s="9">
        <v>1250</v>
      </c>
      <c r="K3580" s="10">
        <f t="shared" si="28"/>
        <v>624.99999999999989</v>
      </c>
      <c r="L3580" s="10">
        <f t="shared" si="29"/>
        <v>187.49999999999997</v>
      </c>
      <c r="M3580" s="11">
        <v>0.3</v>
      </c>
      <c r="O3580" s="16"/>
      <c r="P3580" s="14"/>
      <c r="Q3580" s="12"/>
      <c r="R3580" s="13"/>
    </row>
    <row r="3581" spans="1:18" ht="15.75" customHeight="1" x14ac:dyDescent="0.35">
      <c r="A3581" s="1"/>
      <c r="B3581" s="6" t="s">
        <v>14</v>
      </c>
      <c r="C3581" s="6">
        <v>1185732</v>
      </c>
      <c r="D3581" s="7">
        <v>44415</v>
      </c>
      <c r="E3581" s="6" t="s">
        <v>15</v>
      </c>
      <c r="F3581" s="6" t="s">
        <v>121</v>
      </c>
      <c r="G3581" s="6" t="s">
        <v>122</v>
      </c>
      <c r="H3581" s="6" t="s">
        <v>22</v>
      </c>
      <c r="I3581" s="8">
        <v>0.54999999999999993</v>
      </c>
      <c r="J3581" s="9">
        <v>3000</v>
      </c>
      <c r="K3581" s="10">
        <f t="shared" si="28"/>
        <v>1649.9999999999998</v>
      </c>
      <c r="L3581" s="10">
        <f t="shared" si="29"/>
        <v>660</v>
      </c>
      <c r="M3581" s="11">
        <v>0.4</v>
      </c>
      <c r="O3581" s="16"/>
      <c r="P3581" s="14"/>
      <c r="Q3581" s="12"/>
      <c r="R3581" s="13"/>
    </row>
    <row r="3582" spans="1:18" ht="15.75" customHeight="1" x14ac:dyDescent="0.35">
      <c r="A3582" s="1"/>
      <c r="B3582" s="6" t="s">
        <v>14</v>
      </c>
      <c r="C3582" s="6">
        <v>1185732</v>
      </c>
      <c r="D3582" s="7">
        <v>44445</v>
      </c>
      <c r="E3582" s="6" t="s">
        <v>15</v>
      </c>
      <c r="F3582" s="6" t="s">
        <v>121</v>
      </c>
      <c r="G3582" s="6" t="s">
        <v>122</v>
      </c>
      <c r="H3582" s="6" t="s">
        <v>17</v>
      </c>
      <c r="I3582" s="8">
        <v>0.49999999999999994</v>
      </c>
      <c r="J3582" s="9">
        <v>4250</v>
      </c>
      <c r="K3582" s="10">
        <f t="shared" si="28"/>
        <v>2124.9999999999995</v>
      </c>
      <c r="L3582" s="10">
        <f t="shared" si="29"/>
        <v>743.74999999999977</v>
      </c>
      <c r="M3582" s="11">
        <v>0.35</v>
      </c>
      <c r="O3582" s="16"/>
      <c r="P3582" s="14"/>
      <c r="Q3582" s="12"/>
      <c r="R3582" s="13"/>
    </row>
    <row r="3583" spans="1:18" ht="15.75" customHeight="1" x14ac:dyDescent="0.35">
      <c r="A3583" s="1"/>
      <c r="B3583" s="6" t="s">
        <v>14</v>
      </c>
      <c r="C3583" s="6">
        <v>1185732</v>
      </c>
      <c r="D3583" s="7">
        <v>44445</v>
      </c>
      <c r="E3583" s="6" t="s">
        <v>15</v>
      </c>
      <c r="F3583" s="6" t="s">
        <v>121</v>
      </c>
      <c r="G3583" s="6" t="s">
        <v>122</v>
      </c>
      <c r="H3583" s="6" t="s">
        <v>18</v>
      </c>
      <c r="I3583" s="8">
        <v>0.45</v>
      </c>
      <c r="J3583" s="9">
        <v>2250</v>
      </c>
      <c r="K3583" s="10">
        <f t="shared" si="28"/>
        <v>1012.5</v>
      </c>
      <c r="L3583" s="10">
        <f t="shared" si="29"/>
        <v>354.375</v>
      </c>
      <c r="M3583" s="11">
        <v>0.35</v>
      </c>
      <c r="O3583" s="16"/>
      <c r="P3583" s="14"/>
      <c r="Q3583" s="12"/>
      <c r="R3583" s="13"/>
    </row>
    <row r="3584" spans="1:18" ht="15.75" customHeight="1" x14ac:dyDescent="0.35">
      <c r="A3584" s="1"/>
      <c r="B3584" s="6" t="s">
        <v>14</v>
      </c>
      <c r="C3584" s="6">
        <v>1185732</v>
      </c>
      <c r="D3584" s="7">
        <v>44445</v>
      </c>
      <c r="E3584" s="6" t="s">
        <v>15</v>
      </c>
      <c r="F3584" s="6" t="s">
        <v>121</v>
      </c>
      <c r="G3584" s="6" t="s">
        <v>122</v>
      </c>
      <c r="H3584" s="6" t="s">
        <v>19</v>
      </c>
      <c r="I3584" s="8">
        <v>0.4</v>
      </c>
      <c r="J3584" s="9">
        <v>1250</v>
      </c>
      <c r="K3584" s="10">
        <f t="shared" si="28"/>
        <v>500</v>
      </c>
      <c r="L3584" s="10">
        <f t="shared" si="29"/>
        <v>200</v>
      </c>
      <c r="M3584" s="11">
        <v>0.4</v>
      </c>
      <c r="O3584" s="16"/>
      <c r="P3584" s="14"/>
      <c r="Q3584" s="12"/>
      <c r="R3584" s="13"/>
    </row>
    <row r="3585" spans="1:18" ht="15.75" customHeight="1" x14ac:dyDescent="0.35">
      <c r="A3585" s="1"/>
      <c r="B3585" s="6" t="s">
        <v>14</v>
      </c>
      <c r="C3585" s="6">
        <v>1185732</v>
      </c>
      <c r="D3585" s="7">
        <v>44445</v>
      </c>
      <c r="E3585" s="6" t="s">
        <v>15</v>
      </c>
      <c r="F3585" s="6" t="s">
        <v>121</v>
      </c>
      <c r="G3585" s="6" t="s">
        <v>122</v>
      </c>
      <c r="H3585" s="6" t="s">
        <v>20</v>
      </c>
      <c r="I3585" s="8">
        <v>0.4</v>
      </c>
      <c r="J3585" s="9">
        <v>1000</v>
      </c>
      <c r="K3585" s="10">
        <f t="shared" si="28"/>
        <v>400</v>
      </c>
      <c r="L3585" s="10">
        <f t="shared" si="29"/>
        <v>160</v>
      </c>
      <c r="M3585" s="11">
        <v>0.4</v>
      </c>
      <c r="O3585" s="16"/>
      <c r="P3585" s="14"/>
      <c r="Q3585" s="12"/>
      <c r="R3585" s="13"/>
    </row>
    <row r="3586" spans="1:18" ht="15.75" customHeight="1" x14ac:dyDescent="0.35">
      <c r="A3586" s="1"/>
      <c r="B3586" s="6" t="s">
        <v>14</v>
      </c>
      <c r="C3586" s="6">
        <v>1185732</v>
      </c>
      <c r="D3586" s="7">
        <v>44445</v>
      </c>
      <c r="E3586" s="6" t="s">
        <v>15</v>
      </c>
      <c r="F3586" s="6" t="s">
        <v>121</v>
      </c>
      <c r="G3586" s="6" t="s">
        <v>122</v>
      </c>
      <c r="H3586" s="6" t="s">
        <v>21</v>
      </c>
      <c r="I3586" s="8">
        <v>0.49999999999999994</v>
      </c>
      <c r="J3586" s="9">
        <v>1000</v>
      </c>
      <c r="K3586" s="10">
        <f t="shared" si="28"/>
        <v>499.99999999999994</v>
      </c>
      <c r="L3586" s="10">
        <f t="shared" si="29"/>
        <v>149.99999999999997</v>
      </c>
      <c r="M3586" s="11">
        <v>0.3</v>
      </c>
      <c r="O3586" s="16"/>
      <c r="P3586" s="14"/>
      <c r="Q3586" s="12"/>
      <c r="R3586" s="13"/>
    </row>
    <row r="3587" spans="1:18" ht="15.75" customHeight="1" x14ac:dyDescent="0.35">
      <c r="A3587" s="1"/>
      <c r="B3587" s="6" t="s">
        <v>14</v>
      </c>
      <c r="C3587" s="6">
        <v>1185732</v>
      </c>
      <c r="D3587" s="7">
        <v>44445</v>
      </c>
      <c r="E3587" s="6" t="s">
        <v>15</v>
      </c>
      <c r="F3587" s="6" t="s">
        <v>121</v>
      </c>
      <c r="G3587" s="6" t="s">
        <v>122</v>
      </c>
      <c r="H3587" s="6" t="s">
        <v>22</v>
      </c>
      <c r="I3587" s="8">
        <v>0.54999999999999993</v>
      </c>
      <c r="J3587" s="9">
        <v>2000</v>
      </c>
      <c r="K3587" s="10">
        <f t="shared" si="28"/>
        <v>1099.9999999999998</v>
      </c>
      <c r="L3587" s="10">
        <f t="shared" si="29"/>
        <v>439.99999999999994</v>
      </c>
      <c r="M3587" s="11">
        <v>0.4</v>
      </c>
      <c r="O3587" s="16"/>
      <c r="P3587" s="14"/>
      <c r="Q3587" s="12"/>
      <c r="R3587" s="13"/>
    </row>
    <row r="3588" spans="1:18" ht="15.75" customHeight="1" x14ac:dyDescent="0.35">
      <c r="A3588" s="1"/>
      <c r="B3588" s="6" t="s">
        <v>14</v>
      </c>
      <c r="C3588" s="6">
        <v>1185732</v>
      </c>
      <c r="D3588" s="7">
        <v>44477</v>
      </c>
      <c r="E3588" s="6" t="s">
        <v>15</v>
      </c>
      <c r="F3588" s="6" t="s">
        <v>121</v>
      </c>
      <c r="G3588" s="6" t="s">
        <v>122</v>
      </c>
      <c r="H3588" s="6" t="s">
        <v>17</v>
      </c>
      <c r="I3588" s="8">
        <v>0.54999999999999993</v>
      </c>
      <c r="J3588" s="9">
        <v>3750</v>
      </c>
      <c r="K3588" s="10">
        <f t="shared" si="28"/>
        <v>2062.4999999999995</v>
      </c>
      <c r="L3588" s="10">
        <f t="shared" si="29"/>
        <v>721.87499999999977</v>
      </c>
      <c r="M3588" s="11">
        <v>0.35</v>
      </c>
      <c r="O3588" s="16"/>
      <c r="P3588" s="14"/>
      <c r="Q3588" s="12"/>
      <c r="R3588" s="13"/>
    </row>
    <row r="3589" spans="1:18" ht="15.75" customHeight="1" x14ac:dyDescent="0.35">
      <c r="A3589" s="1"/>
      <c r="B3589" s="6" t="s">
        <v>14</v>
      </c>
      <c r="C3589" s="6">
        <v>1185732</v>
      </c>
      <c r="D3589" s="7">
        <v>44477</v>
      </c>
      <c r="E3589" s="6" t="s">
        <v>15</v>
      </c>
      <c r="F3589" s="6" t="s">
        <v>121</v>
      </c>
      <c r="G3589" s="6" t="s">
        <v>122</v>
      </c>
      <c r="H3589" s="6" t="s">
        <v>18</v>
      </c>
      <c r="I3589" s="8">
        <v>0.5</v>
      </c>
      <c r="J3589" s="9">
        <v>2000</v>
      </c>
      <c r="K3589" s="10">
        <f t="shared" si="28"/>
        <v>1000</v>
      </c>
      <c r="L3589" s="10">
        <f t="shared" si="29"/>
        <v>350</v>
      </c>
      <c r="M3589" s="11">
        <v>0.35</v>
      </c>
      <c r="O3589" s="16"/>
      <c r="P3589" s="14"/>
      <c r="Q3589" s="12"/>
      <c r="R3589" s="13"/>
    </row>
    <row r="3590" spans="1:18" ht="15.75" customHeight="1" x14ac:dyDescent="0.35">
      <c r="A3590" s="1"/>
      <c r="B3590" s="6" t="s">
        <v>14</v>
      </c>
      <c r="C3590" s="6">
        <v>1185732</v>
      </c>
      <c r="D3590" s="7">
        <v>44477</v>
      </c>
      <c r="E3590" s="6" t="s">
        <v>15</v>
      </c>
      <c r="F3590" s="6" t="s">
        <v>121</v>
      </c>
      <c r="G3590" s="6" t="s">
        <v>122</v>
      </c>
      <c r="H3590" s="6" t="s">
        <v>19</v>
      </c>
      <c r="I3590" s="8">
        <v>0.5</v>
      </c>
      <c r="J3590" s="9">
        <v>1000</v>
      </c>
      <c r="K3590" s="10">
        <f t="shared" si="28"/>
        <v>500</v>
      </c>
      <c r="L3590" s="10">
        <f t="shared" si="29"/>
        <v>200</v>
      </c>
      <c r="M3590" s="11">
        <v>0.4</v>
      </c>
      <c r="O3590" s="16"/>
      <c r="P3590" s="14"/>
      <c r="Q3590" s="12"/>
      <c r="R3590" s="13"/>
    </row>
    <row r="3591" spans="1:18" ht="15.75" customHeight="1" x14ac:dyDescent="0.35">
      <c r="A3591" s="1"/>
      <c r="B3591" s="6" t="s">
        <v>14</v>
      </c>
      <c r="C3591" s="6">
        <v>1185732</v>
      </c>
      <c r="D3591" s="7">
        <v>44477</v>
      </c>
      <c r="E3591" s="6" t="s">
        <v>15</v>
      </c>
      <c r="F3591" s="6" t="s">
        <v>121</v>
      </c>
      <c r="G3591" s="6" t="s">
        <v>122</v>
      </c>
      <c r="H3591" s="6" t="s">
        <v>20</v>
      </c>
      <c r="I3591" s="8">
        <v>0.5</v>
      </c>
      <c r="J3591" s="9">
        <v>750</v>
      </c>
      <c r="K3591" s="10">
        <f t="shared" si="28"/>
        <v>375</v>
      </c>
      <c r="L3591" s="10">
        <f t="shared" si="29"/>
        <v>150</v>
      </c>
      <c r="M3591" s="11">
        <v>0.4</v>
      </c>
      <c r="O3591" s="16"/>
      <c r="P3591" s="14"/>
      <c r="Q3591" s="12"/>
      <c r="R3591" s="13"/>
    </row>
    <row r="3592" spans="1:18" ht="15.75" customHeight="1" x14ac:dyDescent="0.35">
      <c r="A3592" s="1"/>
      <c r="B3592" s="6" t="s">
        <v>14</v>
      </c>
      <c r="C3592" s="6">
        <v>1185732</v>
      </c>
      <c r="D3592" s="7">
        <v>44477</v>
      </c>
      <c r="E3592" s="6" t="s">
        <v>15</v>
      </c>
      <c r="F3592" s="6" t="s">
        <v>121</v>
      </c>
      <c r="G3592" s="6" t="s">
        <v>122</v>
      </c>
      <c r="H3592" s="6" t="s">
        <v>21</v>
      </c>
      <c r="I3592" s="8">
        <v>0.6</v>
      </c>
      <c r="J3592" s="9">
        <v>750</v>
      </c>
      <c r="K3592" s="10">
        <f t="shared" si="28"/>
        <v>450</v>
      </c>
      <c r="L3592" s="10">
        <f t="shared" si="29"/>
        <v>135</v>
      </c>
      <c r="M3592" s="11">
        <v>0.3</v>
      </c>
      <c r="O3592" s="16"/>
      <c r="P3592" s="14"/>
      <c r="Q3592" s="12"/>
      <c r="R3592" s="13"/>
    </row>
    <row r="3593" spans="1:18" ht="15.75" customHeight="1" x14ac:dyDescent="0.35">
      <c r="A3593" s="1"/>
      <c r="B3593" s="6" t="s">
        <v>14</v>
      </c>
      <c r="C3593" s="6">
        <v>1185732</v>
      </c>
      <c r="D3593" s="7">
        <v>44477</v>
      </c>
      <c r="E3593" s="6" t="s">
        <v>15</v>
      </c>
      <c r="F3593" s="6" t="s">
        <v>121</v>
      </c>
      <c r="G3593" s="6" t="s">
        <v>122</v>
      </c>
      <c r="H3593" s="6" t="s">
        <v>22</v>
      </c>
      <c r="I3593" s="8">
        <v>0.64999999999999991</v>
      </c>
      <c r="J3593" s="9">
        <v>2000</v>
      </c>
      <c r="K3593" s="10">
        <f t="shared" si="28"/>
        <v>1299.9999999999998</v>
      </c>
      <c r="L3593" s="10">
        <f t="shared" si="29"/>
        <v>519.99999999999989</v>
      </c>
      <c r="M3593" s="11">
        <v>0.4</v>
      </c>
      <c r="O3593" s="16"/>
      <c r="P3593" s="14"/>
      <c r="Q3593" s="12"/>
      <c r="R3593" s="13"/>
    </row>
    <row r="3594" spans="1:18" ht="15.75" customHeight="1" x14ac:dyDescent="0.35">
      <c r="A3594" s="1"/>
      <c r="B3594" s="6" t="s">
        <v>14</v>
      </c>
      <c r="C3594" s="6">
        <v>1185732</v>
      </c>
      <c r="D3594" s="7">
        <v>44507</v>
      </c>
      <c r="E3594" s="6" t="s">
        <v>15</v>
      </c>
      <c r="F3594" s="6" t="s">
        <v>121</v>
      </c>
      <c r="G3594" s="6" t="s">
        <v>122</v>
      </c>
      <c r="H3594" s="6" t="s">
        <v>17</v>
      </c>
      <c r="I3594" s="8">
        <v>0.6</v>
      </c>
      <c r="J3594" s="9">
        <v>3500</v>
      </c>
      <c r="K3594" s="10">
        <f t="shared" si="28"/>
        <v>2100</v>
      </c>
      <c r="L3594" s="10">
        <f t="shared" si="29"/>
        <v>735</v>
      </c>
      <c r="M3594" s="11">
        <v>0.35</v>
      </c>
      <c r="O3594" s="16"/>
      <c r="P3594" s="14"/>
      <c r="Q3594" s="12"/>
      <c r="R3594" s="13"/>
    </row>
    <row r="3595" spans="1:18" ht="15.75" customHeight="1" x14ac:dyDescent="0.35">
      <c r="A3595" s="1"/>
      <c r="B3595" s="6" t="s">
        <v>14</v>
      </c>
      <c r="C3595" s="6">
        <v>1185732</v>
      </c>
      <c r="D3595" s="7">
        <v>44507</v>
      </c>
      <c r="E3595" s="6" t="s">
        <v>15</v>
      </c>
      <c r="F3595" s="6" t="s">
        <v>121</v>
      </c>
      <c r="G3595" s="6" t="s">
        <v>122</v>
      </c>
      <c r="H3595" s="6" t="s">
        <v>18</v>
      </c>
      <c r="I3595" s="8">
        <v>0.5</v>
      </c>
      <c r="J3595" s="9">
        <v>2250</v>
      </c>
      <c r="K3595" s="10">
        <f t="shared" si="28"/>
        <v>1125</v>
      </c>
      <c r="L3595" s="10">
        <f t="shared" si="29"/>
        <v>393.75</v>
      </c>
      <c r="M3595" s="11">
        <v>0.35</v>
      </c>
      <c r="O3595" s="16"/>
      <c r="P3595" s="14"/>
      <c r="Q3595" s="12"/>
      <c r="R3595" s="13"/>
    </row>
    <row r="3596" spans="1:18" ht="15.75" customHeight="1" x14ac:dyDescent="0.35">
      <c r="A3596" s="1"/>
      <c r="B3596" s="6" t="s">
        <v>14</v>
      </c>
      <c r="C3596" s="6">
        <v>1185732</v>
      </c>
      <c r="D3596" s="7">
        <v>44507</v>
      </c>
      <c r="E3596" s="6" t="s">
        <v>15</v>
      </c>
      <c r="F3596" s="6" t="s">
        <v>121</v>
      </c>
      <c r="G3596" s="6" t="s">
        <v>122</v>
      </c>
      <c r="H3596" s="6" t="s">
        <v>19</v>
      </c>
      <c r="I3596" s="8">
        <v>0.5</v>
      </c>
      <c r="J3596" s="9">
        <v>2200</v>
      </c>
      <c r="K3596" s="10">
        <f t="shared" si="28"/>
        <v>1100</v>
      </c>
      <c r="L3596" s="10">
        <f t="shared" si="29"/>
        <v>440</v>
      </c>
      <c r="M3596" s="11">
        <v>0.4</v>
      </c>
      <c r="O3596" s="16"/>
      <c r="P3596" s="14"/>
      <c r="Q3596" s="12"/>
      <c r="R3596" s="13"/>
    </row>
    <row r="3597" spans="1:18" ht="15.75" customHeight="1" x14ac:dyDescent="0.35">
      <c r="A3597" s="1"/>
      <c r="B3597" s="6" t="s">
        <v>14</v>
      </c>
      <c r="C3597" s="6">
        <v>1185732</v>
      </c>
      <c r="D3597" s="7">
        <v>44507</v>
      </c>
      <c r="E3597" s="6" t="s">
        <v>15</v>
      </c>
      <c r="F3597" s="6" t="s">
        <v>121</v>
      </c>
      <c r="G3597" s="6" t="s">
        <v>122</v>
      </c>
      <c r="H3597" s="6" t="s">
        <v>20</v>
      </c>
      <c r="I3597" s="8">
        <v>0.5</v>
      </c>
      <c r="J3597" s="9">
        <v>2000</v>
      </c>
      <c r="K3597" s="10">
        <f t="shared" si="28"/>
        <v>1000</v>
      </c>
      <c r="L3597" s="10">
        <f t="shared" si="29"/>
        <v>400</v>
      </c>
      <c r="M3597" s="11">
        <v>0.4</v>
      </c>
      <c r="O3597" s="16"/>
      <c r="P3597" s="14"/>
      <c r="Q3597" s="12"/>
      <c r="R3597" s="13"/>
    </row>
    <row r="3598" spans="1:18" ht="15.75" customHeight="1" x14ac:dyDescent="0.35">
      <c r="A3598" s="1"/>
      <c r="B3598" s="6" t="s">
        <v>14</v>
      </c>
      <c r="C3598" s="6">
        <v>1185732</v>
      </c>
      <c r="D3598" s="7">
        <v>44507</v>
      </c>
      <c r="E3598" s="6" t="s">
        <v>15</v>
      </c>
      <c r="F3598" s="6" t="s">
        <v>121</v>
      </c>
      <c r="G3598" s="6" t="s">
        <v>122</v>
      </c>
      <c r="H3598" s="6" t="s">
        <v>21</v>
      </c>
      <c r="I3598" s="8">
        <v>0.6</v>
      </c>
      <c r="J3598" s="9">
        <v>1750</v>
      </c>
      <c r="K3598" s="10">
        <f t="shared" si="28"/>
        <v>1050</v>
      </c>
      <c r="L3598" s="10">
        <f t="shared" si="29"/>
        <v>315</v>
      </c>
      <c r="M3598" s="11">
        <v>0.3</v>
      </c>
      <c r="O3598" s="16"/>
      <c r="P3598" s="14"/>
      <c r="Q3598" s="12"/>
      <c r="R3598" s="13"/>
    </row>
    <row r="3599" spans="1:18" ht="15.75" customHeight="1" x14ac:dyDescent="0.35">
      <c r="A3599" s="1"/>
      <c r="B3599" s="6" t="s">
        <v>14</v>
      </c>
      <c r="C3599" s="6">
        <v>1185732</v>
      </c>
      <c r="D3599" s="7">
        <v>44507</v>
      </c>
      <c r="E3599" s="6" t="s">
        <v>15</v>
      </c>
      <c r="F3599" s="6" t="s">
        <v>121</v>
      </c>
      <c r="G3599" s="6" t="s">
        <v>122</v>
      </c>
      <c r="H3599" s="6" t="s">
        <v>22</v>
      </c>
      <c r="I3599" s="8">
        <v>0.64999999999999991</v>
      </c>
      <c r="J3599" s="9">
        <v>2750</v>
      </c>
      <c r="K3599" s="10">
        <f t="shared" si="28"/>
        <v>1787.4999999999998</v>
      </c>
      <c r="L3599" s="10">
        <f t="shared" si="29"/>
        <v>715</v>
      </c>
      <c r="M3599" s="11">
        <v>0.4</v>
      </c>
      <c r="O3599" s="16"/>
      <c r="P3599" s="14"/>
      <c r="Q3599" s="12"/>
      <c r="R3599" s="13"/>
    </row>
    <row r="3600" spans="1:18" ht="15.75" customHeight="1" x14ac:dyDescent="0.35">
      <c r="A3600" s="1"/>
      <c r="B3600" s="6" t="s">
        <v>14</v>
      </c>
      <c r="C3600" s="6">
        <v>1185732</v>
      </c>
      <c r="D3600" s="7">
        <v>44536</v>
      </c>
      <c r="E3600" s="6" t="s">
        <v>15</v>
      </c>
      <c r="F3600" s="6" t="s">
        <v>121</v>
      </c>
      <c r="G3600" s="6" t="s">
        <v>122</v>
      </c>
      <c r="H3600" s="6" t="s">
        <v>17</v>
      </c>
      <c r="I3600" s="8">
        <v>0.6</v>
      </c>
      <c r="J3600" s="9">
        <v>5000</v>
      </c>
      <c r="K3600" s="10">
        <f t="shared" si="28"/>
        <v>3000</v>
      </c>
      <c r="L3600" s="10">
        <f t="shared" si="29"/>
        <v>1050</v>
      </c>
      <c r="M3600" s="11">
        <v>0.35</v>
      </c>
      <c r="O3600" s="16"/>
      <c r="P3600" s="14"/>
      <c r="Q3600" s="12"/>
      <c r="R3600" s="13"/>
    </row>
    <row r="3601" spans="1:18" ht="15.75" customHeight="1" x14ac:dyDescent="0.35">
      <c r="A3601" s="1"/>
      <c r="B3601" s="6" t="s">
        <v>14</v>
      </c>
      <c r="C3601" s="6">
        <v>1185732</v>
      </c>
      <c r="D3601" s="7">
        <v>44536</v>
      </c>
      <c r="E3601" s="6" t="s">
        <v>15</v>
      </c>
      <c r="F3601" s="6" t="s">
        <v>121</v>
      </c>
      <c r="G3601" s="6" t="s">
        <v>122</v>
      </c>
      <c r="H3601" s="6" t="s">
        <v>18</v>
      </c>
      <c r="I3601" s="8">
        <v>0.5</v>
      </c>
      <c r="J3601" s="9">
        <v>3000</v>
      </c>
      <c r="K3601" s="10">
        <f t="shared" si="28"/>
        <v>1500</v>
      </c>
      <c r="L3601" s="10">
        <f t="shared" si="29"/>
        <v>525</v>
      </c>
      <c r="M3601" s="11">
        <v>0.35</v>
      </c>
      <c r="O3601" s="16"/>
      <c r="P3601" s="14"/>
      <c r="Q3601" s="12"/>
      <c r="R3601" s="13"/>
    </row>
    <row r="3602" spans="1:18" ht="15.75" customHeight="1" x14ac:dyDescent="0.35">
      <c r="A3602" s="1"/>
      <c r="B3602" s="6" t="s">
        <v>14</v>
      </c>
      <c r="C3602" s="6">
        <v>1185732</v>
      </c>
      <c r="D3602" s="7">
        <v>44536</v>
      </c>
      <c r="E3602" s="6" t="s">
        <v>15</v>
      </c>
      <c r="F3602" s="6" t="s">
        <v>121</v>
      </c>
      <c r="G3602" s="6" t="s">
        <v>122</v>
      </c>
      <c r="H3602" s="6" t="s">
        <v>19</v>
      </c>
      <c r="I3602" s="8">
        <v>0.5</v>
      </c>
      <c r="J3602" s="9">
        <v>2750</v>
      </c>
      <c r="K3602" s="10">
        <f t="shared" si="28"/>
        <v>1375</v>
      </c>
      <c r="L3602" s="10">
        <f t="shared" si="29"/>
        <v>550</v>
      </c>
      <c r="M3602" s="11">
        <v>0.4</v>
      </c>
      <c r="O3602" s="16"/>
      <c r="P3602" s="14"/>
      <c r="Q3602" s="12"/>
      <c r="R3602" s="13"/>
    </row>
    <row r="3603" spans="1:18" ht="15.75" customHeight="1" x14ac:dyDescent="0.35">
      <c r="A3603" s="1"/>
      <c r="B3603" s="6" t="s">
        <v>14</v>
      </c>
      <c r="C3603" s="6">
        <v>1185732</v>
      </c>
      <c r="D3603" s="7">
        <v>44536</v>
      </c>
      <c r="E3603" s="6" t="s">
        <v>15</v>
      </c>
      <c r="F3603" s="6" t="s">
        <v>121</v>
      </c>
      <c r="G3603" s="6" t="s">
        <v>122</v>
      </c>
      <c r="H3603" s="6" t="s">
        <v>20</v>
      </c>
      <c r="I3603" s="8">
        <v>0.5</v>
      </c>
      <c r="J3603" s="9">
        <v>2250</v>
      </c>
      <c r="K3603" s="10">
        <f t="shared" si="28"/>
        <v>1125</v>
      </c>
      <c r="L3603" s="10">
        <f t="shared" si="29"/>
        <v>450</v>
      </c>
      <c r="M3603" s="11">
        <v>0.4</v>
      </c>
      <c r="O3603" s="16"/>
      <c r="P3603" s="14"/>
      <c r="Q3603" s="12"/>
      <c r="R3603" s="13"/>
    </row>
    <row r="3604" spans="1:18" ht="15.75" customHeight="1" x14ac:dyDescent="0.35">
      <c r="A3604" s="1"/>
      <c r="B3604" s="6" t="s">
        <v>14</v>
      </c>
      <c r="C3604" s="6">
        <v>1185732</v>
      </c>
      <c r="D3604" s="7">
        <v>44536</v>
      </c>
      <c r="E3604" s="6" t="s">
        <v>15</v>
      </c>
      <c r="F3604" s="6" t="s">
        <v>121</v>
      </c>
      <c r="G3604" s="6" t="s">
        <v>122</v>
      </c>
      <c r="H3604" s="6" t="s">
        <v>21</v>
      </c>
      <c r="I3604" s="8">
        <v>0.6</v>
      </c>
      <c r="J3604" s="9">
        <v>2250</v>
      </c>
      <c r="K3604" s="10">
        <f t="shared" si="28"/>
        <v>1350</v>
      </c>
      <c r="L3604" s="10">
        <f t="shared" si="29"/>
        <v>405</v>
      </c>
      <c r="M3604" s="11">
        <v>0.3</v>
      </c>
      <c r="O3604" s="16"/>
      <c r="P3604" s="14"/>
      <c r="Q3604" s="12"/>
      <c r="R3604" s="13"/>
    </row>
    <row r="3605" spans="1:18" ht="15.75" customHeight="1" x14ac:dyDescent="0.35">
      <c r="A3605" s="1"/>
      <c r="B3605" s="6" t="s">
        <v>14</v>
      </c>
      <c r="C3605" s="6">
        <v>1185732</v>
      </c>
      <c r="D3605" s="7">
        <v>44536</v>
      </c>
      <c r="E3605" s="6" t="s">
        <v>15</v>
      </c>
      <c r="F3605" s="6" t="s">
        <v>121</v>
      </c>
      <c r="G3605" s="6" t="s">
        <v>122</v>
      </c>
      <c r="H3605" s="6" t="s">
        <v>22</v>
      </c>
      <c r="I3605" s="8">
        <v>0.64999999999999991</v>
      </c>
      <c r="J3605" s="9">
        <v>3250</v>
      </c>
      <c r="K3605" s="10">
        <f t="shared" si="28"/>
        <v>2112.4999999999995</v>
      </c>
      <c r="L3605" s="10">
        <f t="shared" si="29"/>
        <v>844.99999999999989</v>
      </c>
      <c r="M3605" s="11">
        <v>0.4</v>
      </c>
      <c r="O3605" s="16"/>
      <c r="P3605" s="14"/>
      <c r="Q3605" s="12"/>
      <c r="R3605" s="13"/>
    </row>
    <row r="3606" spans="1:18" ht="15.75" customHeight="1" x14ac:dyDescent="0.35">
      <c r="A3606" s="1" t="s">
        <v>39</v>
      </c>
      <c r="B3606" s="6" t="s">
        <v>14</v>
      </c>
      <c r="C3606" s="6">
        <v>1185732</v>
      </c>
      <c r="D3606" s="7">
        <v>44213</v>
      </c>
      <c r="E3606" s="6" t="s">
        <v>15</v>
      </c>
      <c r="F3606" s="6" t="s">
        <v>123</v>
      </c>
      <c r="G3606" s="6" t="s">
        <v>124</v>
      </c>
      <c r="H3606" s="6" t="s">
        <v>17</v>
      </c>
      <c r="I3606" s="8">
        <v>0.4</v>
      </c>
      <c r="J3606" s="9">
        <v>4500</v>
      </c>
      <c r="K3606" s="10">
        <f t="shared" si="28"/>
        <v>1800</v>
      </c>
      <c r="L3606" s="10">
        <f t="shared" si="29"/>
        <v>540</v>
      </c>
      <c r="M3606" s="11">
        <v>0.3</v>
      </c>
      <c r="O3606" s="16"/>
      <c r="P3606" s="14"/>
      <c r="Q3606" s="12"/>
      <c r="R3606" s="13"/>
    </row>
    <row r="3607" spans="1:18" ht="15.75" customHeight="1" x14ac:dyDescent="0.35">
      <c r="A3607" s="1"/>
      <c r="B3607" s="6" t="s">
        <v>14</v>
      </c>
      <c r="C3607" s="6">
        <v>1185732</v>
      </c>
      <c r="D3607" s="7">
        <v>44213</v>
      </c>
      <c r="E3607" s="6" t="s">
        <v>15</v>
      </c>
      <c r="F3607" s="6" t="s">
        <v>123</v>
      </c>
      <c r="G3607" s="6" t="s">
        <v>124</v>
      </c>
      <c r="H3607" s="6" t="s">
        <v>18</v>
      </c>
      <c r="I3607" s="8">
        <v>0.4</v>
      </c>
      <c r="J3607" s="9">
        <v>2500</v>
      </c>
      <c r="K3607" s="10">
        <f t="shared" si="28"/>
        <v>1000</v>
      </c>
      <c r="L3607" s="10">
        <f t="shared" si="29"/>
        <v>300</v>
      </c>
      <c r="M3607" s="11">
        <v>0.3</v>
      </c>
      <c r="O3607" s="16"/>
      <c r="P3607" s="14"/>
      <c r="Q3607" s="12"/>
      <c r="R3607" s="13"/>
    </row>
    <row r="3608" spans="1:18" ht="15.75" customHeight="1" x14ac:dyDescent="0.35">
      <c r="A3608" s="1"/>
      <c r="B3608" s="6" t="s">
        <v>14</v>
      </c>
      <c r="C3608" s="6">
        <v>1185732</v>
      </c>
      <c r="D3608" s="7">
        <v>44213</v>
      </c>
      <c r="E3608" s="6" t="s">
        <v>15</v>
      </c>
      <c r="F3608" s="6" t="s">
        <v>123</v>
      </c>
      <c r="G3608" s="6" t="s">
        <v>124</v>
      </c>
      <c r="H3608" s="6" t="s">
        <v>19</v>
      </c>
      <c r="I3608" s="8">
        <v>0.30000000000000004</v>
      </c>
      <c r="J3608" s="9">
        <v>2500</v>
      </c>
      <c r="K3608" s="10">
        <f t="shared" si="28"/>
        <v>750.00000000000011</v>
      </c>
      <c r="L3608" s="10">
        <f t="shared" si="29"/>
        <v>187.50000000000003</v>
      </c>
      <c r="M3608" s="11">
        <v>0.25</v>
      </c>
      <c r="O3608" s="16"/>
      <c r="P3608" s="14"/>
      <c r="Q3608" s="12"/>
      <c r="R3608" s="13"/>
    </row>
    <row r="3609" spans="1:18" ht="15.75" customHeight="1" x14ac:dyDescent="0.35">
      <c r="A3609" s="1"/>
      <c r="B3609" s="6" t="s">
        <v>14</v>
      </c>
      <c r="C3609" s="6">
        <v>1185732</v>
      </c>
      <c r="D3609" s="7">
        <v>44213</v>
      </c>
      <c r="E3609" s="6" t="s">
        <v>15</v>
      </c>
      <c r="F3609" s="6" t="s">
        <v>123</v>
      </c>
      <c r="G3609" s="6" t="s">
        <v>124</v>
      </c>
      <c r="H3609" s="6" t="s">
        <v>20</v>
      </c>
      <c r="I3609" s="8">
        <v>0.35</v>
      </c>
      <c r="J3609" s="9">
        <v>1000</v>
      </c>
      <c r="K3609" s="10">
        <f t="shared" si="28"/>
        <v>350</v>
      </c>
      <c r="L3609" s="10">
        <f t="shared" si="29"/>
        <v>87.5</v>
      </c>
      <c r="M3609" s="11">
        <v>0.25</v>
      </c>
      <c r="O3609" s="16"/>
      <c r="P3609" s="14"/>
      <c r="Q3609" s="12"/>
      <c r="R3609" s="13"/>
    </row>
    <row r="3610" spans="1:18" ht="15.75" customHeight="1" x14ac:dyDescent="0.35">
      <c r="A3610" s="1"/>
      <c r="B3610" s="6" t="s">
        <v>14</v>
      </c>
      <c r="C3610" s="6">
        <v>1185732</v>
      </c>
      <c r="D3610" s="7">
        <v>44213</v>
      </c>
      <c r="E3610" s="6" t="s">
        <v>15</v>
      </c>
      <c r="F3610" s="6" t="s">
        <v>123</v>
      </c>
      <c r="G3610" s="6" t="s">
        <v>124</v>
      </c>
      <c r="H3610" s="6" t="s">
        <v>21</v>
      </c>
      <c r="I3610" s="8">
        <v>0.5</v>
      </c>
      <c r="J3610" s="9">
        <v>1500</v>
      </c>
      <c r="K3610" s="10">
        <f t="shared" si="28"/>
        <v>750</v>
      </c>
      <c r="L3610" s="10">
        <f t="shared" si="29"/>
        <v>187.5</v>
      </c>
      <c r="M3610" s="11">
        <v>0.25</v>
      </c>
      <c r="O3610" s="16"/>
      <c r="P3610" s="14"/>
      <c r="Q3610" s="12"/>
      <c r="R3610" s="13"/>
    </row>
    <row r="3611" spans="1:18" ht="15.75" customHeight="1" x14ac:dyDescent="0.35">
      <c r="A3611" s="1"/>
      <c r="B3611" s="6" t="s">
        <v>14</v>
      </c>
      <c r="C3611" s="6">
        <v>1185732</v>
      </c>
      <c r="D3611" s="7">
        <v>44213</v>
      </c>
      <c r="E3611" s="6" t="s">
        <v>15</v>
      </c>
      <c r="F3611" s="6" t="s">
        <v>123</v>
      </c>
      <c r="G3611" s="6" t="s">
        <v>124</v>
      </c>
      <c r="H3611" s="6" t="s">
        <v>22</v>
      </c>
      <c r="I3611" s="8">
        <v>0.4</v>
      </c>
      <c r="J3611" s="9">
        <v>2500</v>
      </c>
      <c r="K3611" s="10">
        <f t="shared" si="28"/>
        <v>1000</v>
      </c>
      <c r="L3611" s="10">
        <f t="shared" si="29"/>
        <v>300</v>
      </c>
      <c r="M3611" s="11">
        <v>0.3</v>
      </c>
      <c r="O3611" s="16"/>
      <c r="P3611" s="14"/>
      <c r="Q3611" s="12"/>
      <c r="R3611" s="13"/>
    </row>
    <row r="3612" spans="1:18" ht="15.75" customHeight="1" x14ac:dyDescent="0.35">
      <c r="A3612" s="1"/>
      <c r="B3612" s="6" t="s">
        <v>14</v>
      </c>
      <c r="C3612" s="6">
        <v>1185732</v>
      </c>
      <c r="D3612" s="7">
        <v>44242</v>
      </c>
      <c r="E3612" s="6" t="s">
        <v>15</v>
      </c>
      <c r="F3612" s="6" t="s">
        <v>123</v>
      </c>
      <c r="G3612" s="6" t="s">
        <v>124</v>
      </c>
      <c r="H3612" s="6" t="s">
        <v>17</v>
      </c>
      <c r="I3612" s="8">
        <v>0.4</v>
      </c>
      <c r="J3612" s="9">
        <v>5000</v>
      </c>
      <c r="K3612" s="10">
        <f t="shared" si="28"/>
        <v>2000</v>
      </c>
      <c r="L3612" s="10">
        <f t="shared" si="29"/>
        <v>600</v>
      </c>
      <c r="M3612" s="11">
        <v>0.3</v>
      </c>
      <c r="O3612" s="16"/>
      <c r="P3612" s="14"/>
      <c r="Q3612" s="12"/>
      <c r="R3612" s="13"/>
    </row>
    <row r="3613" spans="1:18" ht="15.75" customHeight="1" x14ac:dyDescent="0.35">
      <c r="A3613" s="1"/>
      <c r="B3613" s="6" t="s">
        <v>14</v>
      </c>
      <c r="C3613" s="6">
        <v>1185732</v>
      </c>
      <c r="D3613" s="7">
        <v>44242</v>
      </c>
      <c r="E3613" s="6" t="s">
        <v>15</v>
      </c>
      <c r="F3613" s="6" t="s">
        <v>123</v>
      </c>
      <c r="G3613" s="6" t="s">
        <v>124</v>
      </c>
      <c r="H3613" s="6" t="s">
        <v>18</v>
      </c>
      <c r="I3613" s="8">
        <v>0.4</v>
      </c>
      <c r="J3613" s="9">
        <v>1500</v>
      </c>
      <c r="K3613" s="10">
        <f t="shared" si="28"/>
        <v>600</v>
      </c>
      <c r="L3613" s="10">
        <f t="shared" si="29"/>
        <v>180</v>
      </c>
      <c r="M3613" s="11">
        <v>0.3</v>
      </c>
      <c r="O3613" s="16"/>
      <c r="P3613" s="14"/>
      <c r="Q3613" s="12"/>
      <c r="R3613" s="13"/>
    </row>
    <row r="3614" spans="1:18" ht="15.75" customHeight="1" x14ac:dyDescent="0.35">
      <c r="A3614" s="1"/>
      <c r="B3614" s="6" t="s">
        <v>14</v>
      </c>
      <c r="C3614" s="6">
        <v>1185732</v>
      </c>
      <c r="D3614" s="7">
        <v>44242</v>
      </c>
      <c r="E3614" s="6" t="s">
        <v>15</v>
      </c>
      <c r="F3614" s="6" t="s">
        <v>123</v>
      </c>
      <c r="G3614" s="6" t="s">
        <v>124</v>
      </c>
      <c r="H3614" s="6" t="s">
        <v>19</v>
      </c>
      <c r="I3614" s="8">
        <v>0.30000000000000004</v>
      </c>
      <c r="J3614" s="9">
        <v>2000</v>
      </c>
      <c r="K3614" s="10">
        <f t="shared" si="28"/>
        <v>600.00000000000011</v>
      </c>
      <c r="L3614" s="10">
        <f t="shared" si="29"/>
        <v>150.00000000000003</v>
      </c>
      <c r="M3614" s="11">
        <v>0.25</v>
      </c>
      <c r="O3614" s="16"/>
      <c r="P3614" s="14"/>
      <c r="Q3614" s="12"/>
      <c r="R3614" s="13"/>
    </row>
    <row r="3615" spans="1:18" ht="15.75" customHeight="1" x14ac:dyDescent="0.35">
      <c r="A3615" s="1"/>
      <c r="B3615" s="6" t="s">
        <v>14</v>
      </c>
      <c r="C3615" s="6">
        <v>1185732</v>
      </c>
      <c r="D3615" s="7">
        <v>44242</v>
      </c>
      <c r="E3615" s="6" t="s">
        <v>15</v>
      </c>
      <c r="F3615" s="6" t="s">
        <v>123</v>
      </c>
      <c r="G3615" s="6" t="s">
        <v>124</v>
      </c>
      <c r="H3615" s="6" t="s">
        <v>20</v>
      </c>
      <c r="I3615" s="8">
        <v>0.35</v>
      </c>
      <c r="J3615" s="9">
        <v>2500</v>
      </c>
      <c r="K3615" s="10">
        <f t="shared" si="28"/>
        <v>875</v>
      </c>
      <c r="L3615" s="10">
        <f t="shared" si="29"/>
        <v>218.75</v>
      </c>
      <c r="M3615" s="11">
        <v>0.25</v>
      </c>
      <c r="O3615" s="16"/>
      <c r="P3615" s="14"/>
      <c r="Q3615" s="12"/>
      <c r="R3615" s="13"/>
    </row>
    <row r="3616" spans="1:18" ht="15.75" customHeight="1" x14ac:dyDescent="0.35">
      <c r="A3616" s="1"/>
      <c r="B3616" s="6" t="s">
        <v>14</v>
      </c>
      <c r="C3616" s="6">
        <v>1185732</v>
      </c>
      <c r="D3616" s="7">
        <v>44242</v>
      </c>
      <c r="E3616" s="6" t="s">
        <v>15</v>
      </c>
      <c r="F3616" s="6" t="s">
        <v>123</v>
      </c>
      <c r="G3616" s="6" t="s">
        <v>124</v>
      </c>
      <c r="H3616" s="6" t="s">
        <v>21</v>
      </c>
      <c r="I3616" s="8">
        <v>0.5</v>
      </c>
      <c r="J3616" s="9">
        <v>1500</v>
      </c>
      <c r="K3616" s="10">
        <f t="shared" si="28"/>
        <v>750</v>
      </c>
      <c r="L3616" s="10">
        <f t="shared" si="29"/>
        <v>187.5</v>
      </c>
      <c r="M3616" s="11">
        <v>0.25</v>
      </c>
      <c r="O3616" s="16"/>
      <c r="P3616" s="14"/>
      <c r="Q3616" s="12"/>
      <c r="R3616" s="13"/>
    </row>
    <row r="3617" spans="1:18" ht="15.75" customHeight="1" x14ac:dyDescent="0.35">
      <c r="A3617" s="1"/>
      <c r="B3617" s="6" t="s">
        <v>14</v>
      </c>
      <c r="C3617" s="6">
        <v>1185732</v>
      </c>
      <c r="D3617" s="7">
        <v>44242</v>
      </c>
      <c r="E3617" s="6" t="s">
        <v>15</v>
      </c>
      <c r="F3617" s="6" t="s">
        <v>123</v>
      </c>
      <c r="G3617" s="6" t="s">
        <v>124</v>
      </c>
      <c r="H3617" s="6" t="s">
        <v>22</v>
      </c>
      <c r="I3617" s="8">
        <v>0.4</v>
      </c>
      <c r="J3617" s="9">
        <v>2500</v>
      </c>
      <c r="K3617" s="10">
        <f t="shared" si="28"/>
        <v>1000</v>
      </c>
      <c r="L3617" s="10">
        <f t="shared" si="29"/>
        <v>300</v>
      </c>
      <c r="M3617" s="11">
        <v>0.3</v>
      </c>
      <c r="O3617" s="16"/>
      <c r="P3617" s="14"/>
      <c r="Q3617" s="12"/>
      <c r="R3617" s="13"/>
    </row>
    <row r="3618" spans="1:18" ht="15.75" customHeight="1" x14ac:dyDescent="0.35">
      <c r="A3618" s="1"/>
      <c r="B3618" s="6" t="s">
        <v>14</v>
      </c>
      <c r="C3618" s="6">
        <v>1185732</v>
      </c>
      <c r="D3618" s="7">
        <v>44268</v>
      </c>
      <c r="E3618" s="6" t="s">
        <v>15</v>
      </c>
      <c r="F3618" s="6" t="s">
        <v>123</v>
      </c>
      <c r="G3618" s="6" t="s">
        <v>124</v>
      </c>
      <c r="H3618" s="6" t="s">
        <v>17</v>
      </c>
      <c r="I3618" s="8">
        <v>0.4</v>
      </c>
      <c r="J3618" s="9">
        <v>4700</v>
      </c>
      <c r="K3618" s="10">
        <f t="shared" si="28"/>
        <v>1880</v>
      </c>
      <c r="L3618" s="10">
        <f t="shared" si="29"/>
        <v>564</v>
      </c>
      <c r="M3618" s="11">
        <v>0.3</v>
      </c>
      <c r="O3618" s="16"/>
      <c r="P3618" s="14"/>
      <c r="Q3618" s="12"/>
      <c r="R3618" s="13"/>
    </row>
    <row r="3619" spans="1:18" ht="15.75" customHeight="1" x14ac:dyDescent="0.35">
      <c r="A3619" s="1"/>
      <c r="B3619" s="6" t="s">
        <v>14</v>
      </c>
      <c r="C3619" s="6">
        <v>1185732</v>
      </c>
      <c r="D3619" s="7">
        <v>44268</v>
      </c>
      <c r="E3619" s="6" t="s">
        <v>15</v>
      </c>
      <c r="F3619" s="6" t="s">
        <v>123</v>
      </c>
      <c r="G3619" s="6" t="s">
        <v>124</v>
      </c>
      <c r="H3619" s="6" t="s">
        <v>18</v>
      </c>
      <c r="I3619" s="8">
        <v>0.4</v>
      </c>
      <c r="J3619" s="9">
        <v>1750</v>
      </c>
      <c r="K3619" s="10">
        <f t="shared" si="28"/>
        <v>700</v>
      </c>
      <c r="L3619" s="10">
        <f t="shared" si="29"/>
        <v>210</v>
      </c>
      <c r="M3619" s="11">
        <v>0.3</v>
      </c>
      <c r="O3619" s="16"/>
      <c r="P3619" s="14"/>
      <c r="Q3619" s="12"/>
      <c r="R3619" s="13"/>
    </row>
    <row r="3620" spans="1:18" ht="15.75" customHeight="1" x14ac:dyDescent="0.35">
      <c r="A3620" s="1"/>
      <c r="B3620" s="6" t="s">
        <v>14</v>
      </c>
      <c r="C3620" s="6">
        <v>1185732</v>
      </c>
      <c r="D3620" s="7">
        <v>44268</v>
      </c>
      <c r="E3620" s="6" t="s">
        <v>15</v>
      </c>
      <c r="F3620" s="6" t="s">
        <v>123</v>
      </c>
      <c r="G3620" s="6" t="s">
        <v>124</v>
      </c>
      <c r="H3620" s="6" t="s">
        <v>19</v>
      </c>
      <c r="I3620" s="8">
        <v>0.30000000000000004</v>
      </c>
      <c r="J3620" s="9">
        <v>2000</v>
      </c>
      <c r="K3620" s="10">
        <f t="shared" si="28"/>
        <v>600.00000000000011</v>
      </c>
      <c r="L3620" s="10">
        <f t="shared" si="29"/>
        <v>150.00000000000003</v>
      </c>
      <c r="M3620" s="11">
        <v>0.25</v>
      </c>
      <c r="O3620" s="16"/>
      <c r="P3620" s="14"/>
      <c r="Q3620" s="12"/>
      <c r="R3620" s="13"/>
    </row>
    <row r="3621" spans="1:18" ht="15.75" customHeight="1" x14ac:dyDescent="0.35">
      <c r="A3621" s="1"/>
      <c r="B3621" s="6" t="s">
        <v>14</v>
      </c>
      <c r="C3621" s="6">
        <v>1185732</v>
      </c>
      <c r="D3621" s="7">
        <v>44268</v>
      </c>
      <c r="E3621" s="6" t="s">
        <v>15</v>
      </c>
      <c r="F3621" s="6" t="s">
        <v>123</v>
      </c>
      <c r="G3621" s="6" t="s">
        <v>124</v>
      </c>
      <c r="H3621" s="6" t="s">
        <v>20</v>
      </c>
      <c r="I3621" s="8">
        <v>0.35</v>
      </c>
      <c r="J3621" s="9">
        <v>3000</v>
      </c>
      <c r="K3621" s="10">
        <f t="shared" si="28"/>
        <v>1050</v>
      </c>
      <c r="L3621" s="10">
        <f t="shared" si="29"/>
        <v>262.5</v>
      </c>
      <c r="M3621" s="11">
        <v>0.25</v>
      </c>
      <c r="O3621" s="16"/>
      <c r="P3621" s="14"/>
      <c r="Q3621" s="12"/>
      <c r="R3621" s="13"/>
    </row>
    <row r="3622" spans="1:18" ht="15.75" customHeight="1" x14ac:dyDescent="0.35">
      <c r="A3622" s="1"/>
      <c r="B3622" s="6" t="s">
        <v>14</v>
      </c>
      <c r="C3622" s="6">
        <v>1185732</v>
      </c>
      <c r="D3622" s="7">
        <v>44268</v>
      </c>
      <c r="E3622" s="6" t="s">
        <v>15</v>
      </c>
      <c r="F3622" s="6" t="s">
        <v>123</v>
      </c>
      <c r="G3622" s="6" t="s">
        <v>124</v>
      </c>
      <c r="H3622" s="6" t="s">
        <v>21</v>
      </c>
      <c r="I3622" s="8">
        <v>0.5</v>
      </c>
      <c r="J3622" s="9">
        <v>1000</v>
      </c>
      <c r="K3622" s="10">
        <f t="shared" si="28"/>
        <v>500</v>
      </c>
      <c r="L3622" s="10">
        <f t="shared" si="29"/>
        <v>125</v>
      </c>
      <c r="M3622" s="11">
        <v>0.25</v>
      </c>
      <c r="O3622" s="16"/>
      <c r="P3622" s="14"/>
      <c r="Q3622" s="12"/>
      <c r="R3622" s="13"/>
    </row>
    <row r="3623" spans="1:18" ht="15.75" customHeight="1" x14ac:dyDescent="0.35">
      <c r="A3623" s="1"/>
      <c r="B3623" s="6" t="s">
        <v>14</v>
      </c>
      <c r="C3623" s="6">
        <v>1185732</v>
      </c>
      <c r="D3623" s="7">
        <v>44268</v>
      </c>
      <c r="E3623" s="6" t="s">
        <v>15</v>
      </c>
      <c r="F3623" s="6" t="s">
        <v>123</v>
      </c>
      <c r="G3623" s="6" t="s">
        <v>124</v>
      </c>
      <c r="H3623" s="6" t="s">
        <v>22</v>
      </c>
      <c r="I3623" s="8">
        <v>0.4</v>
      </c>
      <c r="J3623" s="9">
        <v>2000</v>
      </c>
      <c r="K3623" s="10">
        <f t="shared" si="28"/>
        <v>800</v>
      </c>
      <c r="L3623" s="10">
        <f t="shared" si="29"/>
        <v>240</v>
      </c>
      <c r="M3623" s="11">
        <v>0.3</v>
      </c>
      <c r="O3623" s="16"/>
      <c r="P3623" s="14"/>
      <c r="Q3623" s="12"/>
      <c r="R3623" s="13"/>
    </row>
    <row r="3624" spans="1:18" ht="15.75" customHeight="1" x14ac:dyDescent="0.35">
      <c r="A3624" s="1"/>
      <c r="B3624" s="6" t="s">
        <v>14</v>
      </c>
      <c r="C3624" s="6">
        <v>1185732</v>
      </c>
      <c r="D3624" s="7">
        <v>44300</v>
      </c>
      <c r="E3624" s="6" t="s">
        <v>15</v>
      </c>
      <c r="F3624" s="6" t="s">
        <v>123</v>
      </c>
      <c r="G3624" s="6" t="s">
        <v>124</v>
      </c>
      <c r="H3624" s="6" t="s">
        <v>17</v>
      </c>
      <c r="I3624" s="8">
        <v>0.4</v>
      </c>
      <c r="J3624" s="9">
        <v>4500</v>
      </c>
      <c r="K3624" s="10">
        <f t="shared" si="28"/>
        <v>1800</v>
      </c>
      <c r="L3624" s="10">
        <f t="shared" si="29"/>
        <v>540</v>
      </c>
      <c r="M3624" s="11">
        <v>0.3</v>
      </c>
      <c r="O3624" s="16"/>
      <c r="P3624" s="14"/>
      <c r="Q3624" s="12"/>
      <c r="R3624" s="13"/>
    </row>
    <row r="3625" spans="1:18" ht="15.75" customHeight="1" x14ac:dyDescent="0.35">
      <c r="A3625" s="1"/>
      <c r="B3625" s="6" t="s">
        <v>14</v>
      </c>
      <c r="C3625" s="6">
        <v>1185732</v>
      </c>
      <c r="D3625" s="7">
        <v>44300</v>
      </c>
      <c r="E3625" s="6" t="s">
        <v>15</v>
      </c>
      <c r="F3625" s="6" t="s">
        <v>123</v>
      </c>
      <c r="G3625" s="6" t="s">
        <v>124</v>
      </c>
      <c r="H3625" s="6" t="s">
        <v>18</v>
      </c>
      <c r="I3625" s="8">
        <v>0.4</v>
      </c>
      <c r="J3625" s="9">
        <v>1500</v>
      </c>
      <c r="K3625" s="10">
        <f t="shared" si="28"/>
        <v>600</v>
      </c>
      <c r="L3625" s="10">
        <f t="shared" si="29"/>
        <v>180</v>
      </c>
      <c r="M3625" s="11">
        <v>0.3</v>
      </c>
      <c r="O3625" s="16"/>
      <c r="P3625" s="14"/>
      <c r="Q3625" s="12"/>
      <c r="R3625" s="13"/>
    </row>
    <row r="3626" spans="1:18" ht="15.75" customHeight="1" x14ac:dyDescent="0.35">
      <c r="A3626" s="1"/>
      <c r="B3626" s="6" t="s">
        <v>14</v>
      </c>
      <c r="C3626" s="6">
        <v>1185732</v>
      </c>
      <c r="D3626" s="7">
        <v>44300</v>
      </c>
      <c r="E3626" s="6" t="s">
        <v>15</v>
      </c>
      <c r="F3626" s="6" t="s">
        <v>123</v>
      </c>
      <c r="G3626" s="6" t="s">
        <v>124</v>
      </c>
      <c r="H3626" s="6" t="s">
        <v>19</v>
      </c>
      <c r="I3626" s="8">
        <v>0.30000000000000004</v>
      </c>
      <c r="J3626" s="9">
        <v>1500</v>
      </c>
      <c r="K3626" s="10">
        <f t="shared" si="28"/>
        <v>450.00000000000006</v>
      </c>
      <c r="L3626" s="10">
        <f t="shared" si="29"/>
        <v>112.50000000000001</v>
      </c>
      <c r="M3626" s="11">
        <v>0.25</v>
      </c>
      <c r="O3626" s="16"/>
      <c r="P3626" s="14"/>
      <c r="Q3626" s="12"/>
      <c r="R3626" s="13"/>
    </row>
    <row r="3627" spans="1:18" ht="15.75" customHeight="1" x14ac:dyDescent="0.35">
      <c r="A3627" s="1"/>
      <c r="B3627" s="6" t="s">
        <v>14</v>
      </c>
      <c r="C3627" s="6">
        <v>1185732</v>
      </c>
      <c r="D3627" s="7">
        <v>44300</v>
      </c>
      <c r="E3627" s="6" t="s">
        <v>15</v>
      </c>
      <c r="F3627" s="6" t="s">
        <v>123</v>
      </c>
      <c r="G3627" s="6" t="s">
        <v>124</v>
      </c>
      <c r="H3627" s="6" t="s">
        <v>20</v>
      </c>
      <c r="I3627" s="8">
        <v>0.35</v>
      </c>
      <c r="J3627" s="9">
        <v>1250</v>
      </c>
      <c r="K3627" s="10">
        <f t="shared" si="28"/>
        <v>437.5</v>
      </c>
      <c r="L3627" s="10">
        <f t="shared" si="29"/>
        <v>109.375</v>
      </c>
      <c r="M3627" s="11">
        <v>0.25</v>
      </c>
      <c r="O3627" s="16"/>
      <c r="P3627" s="14"/>
      <c r="Q3627" s="12"/>
      <c r="R3627" s="13"/>
    </row>
    <row r="3628" spans="1:18" ht="15.75" customHeight="1" x14ac:dyDescent="0.35">
      <c r="A3628" s="1"/>
      <c r="B3628" s="6" t="s">
        <v>14</v>
      </c>
      <c r="C3628" s="6">
        <v>1185732</v>
      </c>
      <c r="D3628" s="7">
        <v>44300</v>
      </c>
      <c r="E3628" s="6" t="s">
        <v>15</v>
      </c>
      <c r="F3628" s="6" t="s">
        <v>123</v>
      </c>
      <c r="G3628" s="6" t="s">
        <v>124</v>
      </c>
      <c r="H3628" s="6" t="s">
        <v>21</v>
      </c>
      <c r="I3628" s="8">
        <v>0.5</v>
      </c>
      <c r="J3628" s="9">
        <v>1250</v>
      </c>
      <c r="K3628" s="10">
        <f t="shared" si="28"/>
        <v>625</v>
      </c>
      <c r="L3628" s="10">
        <f t="shared" si="29"/>
        <v>156.25</v>
      </c>
      <c r="M3628" s="11">
        <v>0.25</v>
      </c>
      <c r="O3628" s="16"/>
      <c r="P3628" s="14"/>
      <c r="Q3628" s="12"/>
      <c r="R3628" s="13"/>
    </row>
    <row r="3629" spans="1:18" ht="15.75" customHeight="1" x14ac:dyDescent="0.35">
      <c r="A3629" s="1"/>
      <c r="B3629" s="6" t="s">
        <v>14</v>
      </c>
      <c r="C3629" s="6">
        <v>1185732</v>
      </c>
      <c r="D3629" s="7">
        <v>44300</v>
      </c>
      <c r="E3629" s="6" t="s">
        <v>15</v>
      </c>
      <c r="F3629" s="6" t="s">
        <v>123</v>
      </c>
      <c r="G3629" s="6" t="s">
        <v>124</v>
      </c>
      <c r="H3629" s="6" t="s">
        <v>22</v>
      </c>
      <c r="I3629" s="8">
        <v>0.4</v>
      </c>
      <c r="J3629" s="9">
        <v>2750</v>
      </c>
      <c r="K3629" s="10">
        <f t="shared" si="28"/>
        <v>1100</v>
      </c>
      <c r="L3629" s="10">
        <f t="shared" si="29"/>
        <v>330</v>
      </c>
      <c r="M3629" s="11">
        <v>0.3</v>
      </c>
      <c r="O3629" s="16"/>
      <c r="P3629" s="14"/>
      <c r="Q3629" s="12"/>
      <c r="R3629" s="13"/>
    </row>
    <row r="3630" spans="1:18" ht="15.75" customHeight="1" x14ac:dyDescent="0.35">
      <c r="A3630" s="1"/>
      <c r="B3630" s="6" t="s">
        <v>14</v>
      </c>
      <c r="C3630" s="6">
        <v>1185732</v>
      </c>
      <c r="D3630" s="7">
        <v>44329</v>
      </c>
      <c r="E3630" s="6" t="s">
        <v>15</v>
      </c>
      <c r="F3630" s="6" t="s">
        <v>123</v>
      </c>
      <c r="G3630" s="6" t="s">
        <v>124</v>
      </c>
      <c r="H3630" s="6" t="s">
        <v>17</v>
      </c>
      <c r="I3630" s="8">
        <v>0.54999999999999993</v>
      </c>
      <c r="J3630" s="9">
        <v>4950</v>
      </c>
      <c r="K3630" s="10">
        <f t="shared" si="28"/>
        <v>2722.4999999999995</v>
      </c>
      <c r="L3630" s="10">
        <f t="shared" si="29"/>
        <v>816.74999999999989</v>
      </c>
      <c r="M3630" s="11">
        <v>0.3</v>
      </c>
      <c r="O3630" s="16"/>
      <c r="P3630" s="14"/>
      <c r="Q3630" s="12"/>
      <c r="R3630" s="13"/>
    </row>
    <row r="3631" spans="1:18" ht="15.75" customHeight="1" x14ac:dyDescent="0.35">
      <c r="A3631" s="1"/>
      <c r="B3631" s="6" t="s">
        <v>14</v>
      </c>
      <c r="C3631" s="6">
        <v>1185732</v>
      </c>
      <c r="D3631" s="7">
        <v>44329</v>
      </c>
      <c r="E3631" s="6" t="s">
        <v>15</v>
      </c>
      <c r="F3631" s="6" t="s">
        <v>123</v>
      </c>
      <c r="G3631" s="6" t="s">
        <v>124</v>
      </c>
      <c r="H3631" s="6" t="s">
        <v>18</v>
      </c>
      <c r="I3631" s="8">
        <v>0.5</v>
      </c>
      <c r="J3631" s="9">
        <v>2000</v>
      </c>
      <c r="K3631" s="10">
        <f t="shared" si="28"/>
        <v>1000</v>
      </c>
      <c r="L3631" s="10">
        <f t="shared" si="29"/>
        <v>300</v>
      </c>
      <c r="M3631" s="11">
        <v>0.3</v>
      </c>
      <c r="O3631" s="16"/>
      <c r="P3631" s="14"/>
      <c r="Q3631" s="12"/>
      <c r="R3631" s="13"/>
    </row>
    <row r="3632" spans="1:18" ht="15.75" customHeight="1" x14ac:dyDescent="0.35">
      <c r="A3632" s="1"/>
      <c r="B3632" s="6" t="s">
        <v>14</v>
      </c>
      <c r="C3632" s="6">
        <v>1185732</v>
      </c>
      <c r="D3632" s="7">
        <v>44329</v>
      </c>
      <c r="E3632" s="6" t="s">
        <v>15</v>
      </c>
      <c r="F3632" s="6" t="s">
        <v>123</v>
      </c>
      <c r="G3632" s="6" t="s">
        <v>124</v>
      </c>
      <c r="H3632" s="6" t="s">
        <v>19</v>
      </c>
      <c r="I3632" s="8">
        <v>0.45</v>
      </c>
      <c r="J3632" s="9">
        <v>2250</v>
      </c>
      <c r="K3632" s="10">
        <f t="shared" si="28"/>
        <v>1012.5</v>
      </c>
      <c r="L3632" s="10">
        <f t="shared" si="29"/>
        <v>253.125</v>
      </c>
      <c r="M3632" s="11">
        <v>0.25</v>
      </c>
      <c r="O3632" s="16"/>
      <c r="P3632" s="14"/>
      <c r="Q3632" s="12"/>
      <c r="R3632" s="13"/>
    </row>
    <row r="3633" spans="1:18" ht="15.75" customHeight="1" x14ac:dyDescent="0.35">
      <c r="A3633" s="1"/>
      <c r="B3633" s="6" t="s">
        <v>14</v>
      </c>
      <c r="C3633" s="6">
        <v>1185732</v>
      </c>
      <c r="D3633" s="7">
        <v>44329</v>
      </c>
      <c r="E3633" s="6" t="s">
        <v>15</v>
      </c>
      <c r="F3633" s="6" t="s">
        <v>123</v>
      </c>
      <c r="G3633" s="6" t="s">
        <v>124</v>
      </c>
      <c r="H3633" s="6" t="s">
        <v>20</v>
      </c>
      <c r="I3633" s="8">
        <v>0.45</v>
      </c>
      <c r="J3633" s="9">
        <v>1750</v>
      </c>
      <c r="K3633" s="10">
        <f t="shared" si="28"/>
        <v>787.5</v>
      </c>
      <c r="L3633" s="10">
        <f t="shared" si="29"/>
        <v>196.875</v>
      </c>
      <c r="M3633" s="11">
        <v>0.25</v>
      </c>
      <c r="O3633" s="16"/>
      <c r="P3633" s="14"/>
      <c r="Q3633" s="12"/>
      <c r="R3633" s="13"/>
    </row>
    <row r="3634" spans="1:18" ht="15.75" customHeight="1" x14ac:dyDescent="0.35">
      <c r="A3634" s="1"/>
      <c r="B3634" s="6" t="s">
        <v>14</v>
      </c>
      <c r="C3634" s="6">
        <v>1185732</v>
      </c>
      <c r="D3634" s="7">
        <v>44329</v>
      </c>
      <c r="E3634" s="6" t="s">
        <v>15</v>
      </c>
      <c r="F3634" s="6" t="s">
        <v>123</v>
      </c>
      <c r="G3634" s="6" t="s">
        <v>124</v>
      </c>
      <c r="H3634" s="6" t="s">
        <v>21</v>
      </c>
      <c r="I3634" s="8">
        <v>0.54999999999999993</v>
      </c>
      <c r="J3634" s="9">
        <v>2000</v>
      </c>
      <c r="K3634" s="10">
        <f t="shared" si="28"/>
        <v>1099.9999999999998</v>
      </c>
      <c r="L3634" s="10">
        <f t="shared" si="29"/>
        <v>274.99999999999994</v>
      </c>
      <c r="M3634" s="11">
        <v>0.25</v>
      </c>
      <c r="O3634" s="16"/>
      <c r="P3634" s="14"/>
      <c r="Q3634" s="12"/>
      <c r="R3634" s="13"/>
    </row>
    <row r="3635" spans="1:18" ht="15.75" customHeight="1" x14ac:dyDescent="0.35">
      <c r="A3635" s="1"/>
      <c r="B3635" s="6" t="s">
        <v>14</v>
      </c>
      <c r="C3635" s="6">
        <v>1185732</v>
      </c>
      <c r="D3635" s="7">
        <v>44329</v>
      </c>
      <c r="E3635" s="6" t="s">
        <v>15</v>
      </c>
      <c r="F3635" s="6" t="s">
        <v>123</v>
      </c>
      <c r="G3635" s="6" t="s">
        <v>124</v>
      </c>
      <c r="H3635" s="6" t="s">
        <v>22</v>
      </c>
      <c r="I3635" s="8">
        <v>0.6</v>
      </c>
      <c r="J3635" s="9">
        <v>3250</v>
      </c>
      <c r="K3635" s="10">
        <f t="shared" si="28"/>
        <v>1950</v>
      </c>
      <c r="L3635" s="10">
        <f t="shared" si="29"/>
        <v>585</v>
      </c>
      <c r="M3635" s="11">
        <v>0.3</v>
      </c>
      <c r="O3635" s="16"/>
      <c r="P3635" s="14"/>
      <c r="Q3635" s="12"/>
      <c r="R3635" s="13"/>
    </row>
    <row r="3636" spans="1:18" ht="15.75" customHeight="1" x14ac:dyDescent="0.35">
      <c r="A3636" s="1"/>
      <c r="B3636" s="6" t="s">
        <v>14</v>
      </c>
      <c r="C3636" s="6">
        <v>1185732</v>
      </c>
      <c r="D3636" s="7">
        <v>44362</v>
      </c>
      <c r="E3636" s="6" t="s">
        <v>15</v>
      </c>
      <c r="F3636" s="6" t="s">
        <v>123</v>
      </c>
      <c r="G3636" s="6" t="s">
        <v>124</v>
      </c>
      <c r="H3636" s="6" t="s">
        <v>17</v>
      </c>
      <c r="I3636" s="8">
        <v>0.54999999999999993</v>
      </c>
      <c r="J3636" s="9">
        <v>5750</v>
      </c>
      <c r="K3636" s="10">
        <f t="shared" si="28"/>
        <v>3162.4999999999995</v>
      </c>
      <c r="L3636" s="10">
        <f t="shared" si="29"/>
        <v>948.74999999999977</v>
      </c>
      <c r="M3636" s="11">
        <v>0.3</v>
      </c>
      <c r="O3636" s="16"/>
      <c r="P3636" s="14"/>
      <c r="Q3636" s="12"/>
      <c r="R3636" s="13"/>
    </row>
    <row r="3637" spans="1:18" ht="15.75" customHeight="1" x14ac:dyDescent="0.35">
      <c r="A3637" s="1"/>
      <c r="B3637" s="6" t="s">
        <v>14</v>
      </c>
      <c r="C3637" s="6">
        <v>1185732</v>
      </c>
      <c r="D3637" s="7">
        <v>44362</v>
      </c>
      <c r="E3637" s="6" t="s">
        <v>15</v>
      </c>
      <c r="F3637" s="6" t="s">
        <v>123</v>
      </c>
      <c r="G3637" s="6" t="s">
        <v>124</v>
      </c>
      <c r="H3637" s="6" t="s">
        <v>18</v>
      </c>
      <c r="I3637" s="8">
        <v>0.5</v>
      </c>
      <c r="J3637" s="9">
        <v>3250</v>
      </c>
      <c r="K3637" s="10">
        <f t="shared" si="28"/>
        <v>1625</v>
      </c>
      <c r="L3637" s="10">
        <f t="shared" si="29"/>
        <v>487.5</v>
      </c>
      <c r="M3637" s="11">
        <v>0.3</v>
      </c>
      <c r="O3637" s="16"/>
      <c r="P3637" s="14"/>
      <c r="Q3637" s="12"/>
      <c r="R3637" s="13"/>
    </row>
    <row r="3638" spans="1:18" ht="15.75" customHeight="1" x14ac:dyDescent="0.35">
      <c r="A3638" s="1"/>
      <c r="B3638" s="6" t="s">
        <v>14</v>
      </c>
      <c r="C3638" s="6">
        <v>1185732</v>
      </c>
      <c r="D3638" s="7">
        <v>44362</v>
      </c>
      <c r="E3638" s="6" t="s">
        <v>15</v>
      </c>
      <c r="F3638" s="6" t="s">
        <v>123</v>
      </c>
      <c r="G3638" s="6" t="s">
        <v>124</v>
      </c>
      <c r="H3638" s="6" t="s">
        <v>19</v>
      </c>
      <c r="I3638" s="8">
        <v>0.45</v>
      </c>
      <c r="J3638" s="9">
        <v>2500</v>
      </c>
      <c r="K3638" s="10">
        <f t="shared" si="28"/>
        <v>1125</v>
      </c>
      <c r="L3638" s="10">
        <f t="shared" si="29"/>
        <v>281.25</v>
      </c>
      <c r="M3638" s="11">
        <v>0.25</v>
      </c>
      <c r="O3638" s="16"/>
      <c r="P3638" s="14"/>
      <c r="Q3638" s="12"/>
      <c r="R3638" s="13"/>
    </row>
    <row r="3639" spans="1:18" ht="15.75" customHeight="1" x14ac:dyDescent="0.35">
      <c r="A3639" s="1"/>
      <c r="B3639" s="6" t="s">
        <v>14</v>
      </c>
      <c r="C3639" s="6">
        <v>1185732</v>
      </c>
      <c r="D3639" s="7">
        <v>44362</v>
      </c>
      <c r="E3639" s="6" t="s">
        <v>15</v>
      </c>
      <c r="F3639" s="6" t="s">
        <v>123</v>
      </c>
      <c r="G3639" s="6" t="s">
        <v>124</v>
      </c>
      <c r="H3639" s="6" t="s">
        <v>20</v>
      </c>
      <c r="I3639" s="8">
        <v>0.45</v>
      </c>
      <c r="J3639" s="9">
        <v>2250</v>
      </c>
      <c r="K3639" s="10">
        <f t="shared" si="28"/>
        <v>1012.5</v>
      </c>
      <c r="L3639" s="10">
        <f t="shared" si="29"/>
        <v>253.125</v>
      </c>
      <c r="M3639" s="11">
        <v>0.25</v>
      </c>
      <c r="O3639" s="16"/>
      <c r="P3639" s="14"/>
      <c r="Q3639" s="12"/>
      <c r="R3639" s="13"/>
    </row>
    <row r="3640" spans="1:18" ht="15.75" customHeight="1" x14ac:dyDescent="0.35">
      <c r="A3640" s="1"/>
      <c r="B3640" s="6" t="s">
        <v>14</v>
      </c>
      <c r="C3640" s="6">
        <v>1185732</v>
      </c>
      <c r="D3640" s="7">
        <v>44362</v>
      </c>
      <c r="E3640" s="6" t="s">
        <v>15</v>
      </c>
      <c r="F3640" s="6" t="s">
        <v>123</v>
      </c>
      <c r="G3640" s="6" t="s">
        <v>124</v>
      </c>
      <c r="H3640" s="6" t="s">
        <v>21</v>
      </c>
      <c r="I3640" s="8">
        <v>0.54999999999999993</v>
      </c>
      <c r="J3640" s="9">
        <v>2250</v>
      </c>
      <c r="K3640" s="10">
        <f t="shared" si="28"/>
        <v>1237.4999999999998</v>
      </c>
      <c r="L3640" s="10">
        <f t="shared" si="29"/>
        <v>309.37499999999994</v>
      </c>
      <c r="M3640" s="11">
        <v>0.25</v>
      </c>
      <c r="O3640" s="16"/>
      <c r="P3640" s="14"/>
      <c r="Q3640" s="12"/>
      <c r="R3640" s="13"/>
    </row>
    <row r="3641" spans="1:18" ht="15.75" customHeight="1" x14ac:dyDescent="0.35">
      <c r="A3641" s="1"/>
      <c r="B3641" s="6" t="s">
        <v>14</v>
      </c>
      <c r="C3641" s="6">
        <v>1185732</v>
      </c>
      <c r="D3641" s="7">
        <v>44362</v>
      </c>
      <c r="E3641" s="6" t="s">
        <v>15</v>
      </c>
      <c r="F3641" s="6" t="s">
        <v>123</v>
      </c>
      <c r="G3641" s="6" t="s">
        <v>124</v>
      </c>
      <c r="H3641" s="6" t="s">
        <v>22</v>
      </c>
      <c r="I3641" s="8">
        <v>0.6</v>
      </c>
      <c r="J3641" s="9">
        <v>3750</v>
      </c>
      <c r="K3641" s="10">
        <f t="shared" si="28"/>
        <v>2250</v>
      </c>
      <c r="L3641" s="10">
        <f t="shared" si="29"/>
        <v>675</v>
      </c>
      <c r="M3641" s="11">
        <v>0.3</v>
      </c>
      <c r="O3641" s="16"/>
      <c r="P3641" s="14"/>
      <c r="Q3641" s="12"/>
      <c r="R3641" s="13"/>
    </row>
    <row r="3642" spans="1:18" ht="15.75" customHeight="1" x14ac:dyDescent="0.35">
      <c r="A3642" s="1"/>
      <c r="B3642" s="6" t="s">
        <v>14</v>
      </c>
      <c r="C3642" s="6">
        <v>1185732</v>
      </c>
      <c r="D3642" s="7">
        <v>44390</v>
      </c>
      <c r="E3642" s="6" t="s">
        <v>15</v>
      </c>
      <c r="F3642" s="6" t="s">
        <v>123</v>
      </c>
      <c r="G3642" s="6" t="s">
        <v>124</v>
      </c>
      <c r="H3642" s="6" t="s">
        <v>17</v>
      </c>
      <c r="I3642" s="8">
        <v>0.54999999999999993</v>
      </c>
      <c r="J3642" s="9">
        <v>6000</v>
      </c>
      <c r="K3642" s="10">
        <f t="shared" si="28"/>
        <v>3299.9999999999995</v>
      </c>
      <c r="L3642" s="10">
        <f t="shared" si="29"/>
        <v>989.99999999999977</v>
      </c>
      <c r="M3642" s="11">
        <v>0.3</v>
      </c>
      <c r="O3642" s="16"/>
      <c r="P3642" s="14"/>
      <c r="Q3642" s="12"/>
      <c r="R3642" s="13"/>
    </row>
    <row r="3643" spans="1:18" ht="15.75" customHeight="1" x14ac:dyDescent="0.35">
      <c r="A3643" s="1"/>
      <c r="B3643" s="6" t="s">
        <v>14</v>
      </c>
      <c r="C3643" s="6">
        <v>1185732</v>
      </c>
      <c r="D3643" s="7">
        <v>44390</v>
      </c>
      <c r="E3643" s="6" t="s">
        <v>15</v>
      </c>
      <c r="F3643" s="6" t="s">
        <v>123</v>
      </c>
      <c r="G3643" s="6" t="s">
        <v>124</v>
      </c>
      <c r="H3643" s="6" t="s">
        <v>18</v>
      </c>
      <c r="I3643" s="8">
        <v>0.5</v>
      </c>
      <c r="J3643" s="9">
        <v>3500</v>
      </c>
      <c r="K3643" s="10">
        <f t="shared" si="28"/>
        <v>1750</v>
      </c>
      <c r="L3643" s="10">
        <f t="shared" si="29"/>
        <v>525</v>
      </c>
      <c r="M3643" s="11">
        <v>0.3</v>
      </c>
      <c r="O3643" s="16"/>
      <c r="P3643" s="14"/>
      <c r="Q3643" s="12"/>
      <c r="R3643" s="13"/>
    </row>
    <row r="3644" spans="1:18" ht="15.75" customHeight="1" x14ac:dyDescent="0.35">
      <c r="A3644" s="1"/>
      <c r="B3644" s="6" t="s">
        <v>14</v>
      </c>
      <c r="C3644" s="6">
        <v>1185732</v>
      </c>
      <c r="D3644" s="7">
        <v>44390</v>
      </c>
      <c r="E3644" s="6" t="s">
        <v>15</v>
      </c>
      <c r="F3644" s="6" t="s">
        <v>123</v>
      </c>
      <c r="G3644" s="6" t="s">
        <v>124</v>
      </c>
      <c r="H3644" s="6" t="s">
        <v>19</v>
      </c>
      <c r="I3644" s="8">
        <v>0.45</v>
      </c>
      <c r="J3644" s="9">
        <v>2750</v>
      </c>
      <c r="K3644" s="10">
        <f t="shared" si="28"/>
        <v>1237.5</v>
      </c>
      <c r="L3644" s="10">
        <f t="shared" si="29"/>
        <v>309.375</v>
      </c>
      <c r="M3644" s="11">
        <v>0.25</v>
      </c>
      <c r="O3644" s="16"/>
      <c r="P3644" s="14"/>
      <c r="Q3644" s="12"/>
      <c r="R3644" s="13"/>
    </row>
    <row r="3645" spans="1:18" ht="15.75" customHeight="1" x14ac:dyDescent="0.35">
      <c r="A3645" s="1"/>
      <c r="B3645" s="6" t="s">
        <v>14</v>
      </c>
      <c r="C3645" s="6">
        <v>1185732</v>
      </c>
      <c r="D3645" s="7">
        <v>44390</v>
      </c>
      <c r="E3645" s="6" t="s">
        <v>15</v>
      </c>
      <c r="F3645" s="6" t="s">
        <v>123</v>
      </c>
      <c r="G3645" s="6" t="s">
        <v>124</v>
      </c>
      <c r="H3645" s="6" t="s">
        <v>20</v>
      </c>
      <c r="I3645" s="8">
        <v>0.45</v>
      </c>
      <c r="J3645" s="9">
        <v>2250</v>
      </c>
      <c r="K3645" s="10">
        <f t="shared" si="28"/>
        <v>1012.5</v>
      </c>
      <c r="L3645" s="10">
        <f t="shared" si="29"/>
        <v>253.125</v>
      </c>
      <c r="M3645" s="11">
        <v>0.25</v>
      </c>
      <c r="O3645" s="16"/>
      <c r="P3645" s="14"/>
      <c r="Q3645" s="12"/>
      <c r="R3645" s="13"/>
    </row>
    <row r="3646" spans="1:18" ht="15.75" customHeight="1" x14ac:dyDescent="0.35">
      <c r="A3646" s="1"/>
      <c r="B3646" s="6" t="s">
        <v>14</v>
      </c>
      <c r="C3646" s="6">
        <v>1185732</v>
      </c>
      <c r="D3646" s="7">
        <v>44390</v>
      </c>
      <c r="E3646" s="6" t="s">
        <v>15</v>
      </c>
      <c r="F3646" s="6" t="s">
        <v>123</v>
      </c>
      <c r="G3646" s="6" t="s">
        <v>124</v>
      </c>
      <c r="H3646" s="6" t="s">
        <v>21</v>
      </c>
      <c r="I3646" s="8">
        <v>0.54999999999999993</v>
      </c>
      <c r="J3646" s="9">
        <v>2500</v>
      </c>
      <c r="K3646" s="10">
        <f t="shared" si="28"/>
        <v>1374.9999999999998</v>
      </c>
      <c r="L3646" s="10">
        <f t="shared" si="29"/>
        <v>343.74999999999994</v>
      </c>
      <c r="M3646" s="11">
        <v>0.25</v>
      </c>
      <c r="O3646" s="16"/>
      <c r="P3646" s="14"/>
      <c r="Q3646" s="12"/>
      <c r="R3646" s="13"/>
    </row>
    <row r="3647" spans="1:18" ht="15.75" customHeight="1" x14ac:dyDescent="0.35">
      <c r="A3647" s="1"/>
      <c r="B3647" s="6" t="s">
        <v>14</v>
      </c>
      <c r="C3647" s="6">
        <v>1185732</v>
      </c>
      <c r="D3647" s="7">
        <v>44390</v>
      </c>
      <c r="E3647" s="6" t="s">
        <v>15</v>
      </c>
      <c r="F3647" s="6" t="s">
        <v>123</v>
      </c>
      <c r="G3647" s="6" t="s">
        <v>124</v>
      </c>
      <c r="H3647" s="6" t="s">
        <v>22</v>
      </c>
      <c r="I3647" s="8">
        <v>0.6</v>
      </c>
      <c r="J3647" s="9">
        <v>4250</v>
      </c>
      <c r="K3647" s="10">
        <f t="shared" si="28"/>
        <v>2550</v>
      </c>
      <c r="L3647" s="10">
        <f t="shared" si="29"/>
        <v>765</v>
      </c>
      <c r="M3647" s="11">
        <v>0.3</v>
      </c>
      <c r="O3647" s="16"/>
      <c r="P3647" s="14"/>
      <c r="Q3647" s="12"/>
      <c r="R3647" s="13"/>
    </row>
    <row r="3648" spans="1:18" ht="15.75" customHeight="1" x14ac:dyDescent="0.35">
      <c r="A3648" s="1"/>
      <c r="B3648" s="6" t="s">
        <v>14</v>
      </c>
      <c r="C3648" s="6">
        <v>1185732</v>
      </c>
      <c r="D3648" s="7">
        <v>44422</v>
      </c>
      <c r="E3648" s="6" t="s">
        <v>15</v>
      </c>
      <c r="F3648" s="6" t="s">
        <v>123</v>
      </c>
      <c r="G3648" s="6" t="s">
        <v>124</v>
      </c>
      <c r="H3648" s="6" t="s">
        <v>17</v>
      </c>
      <c r="I3648" s="8">
        <v>0.54999999999999993</v>
      </c>
      <c r="J3648" s="9">
        <v>5750</v>
      </c>
      <c r="K3648" s="10">
        <f t="shared" si="28"/>
        <v>3162.4999999999995</v>
      </c>
      <c r="L3648" s="10">
        <f t="shared" si="29"/>
        <v>948.74999999999977</v>
      </c>
      <c r="M3648" s="11">
        <v>0.3</v>
      </c>
      <c r="O3648" s="16"/>
      <c r="P3648" s="14"/>
      <c r="Q3648" s="12"/>
      <c r="R3648" s="13"/>
    </row>
    <row r="3649" spans="1:18" ht="15.75" customHeight="1" x14ac:dyDescent="0.35">
      <c r="A3649" s="1"/>
      <c r="B3649" s="6" t="s">
        <v>14</v>
      </c>
      <c r="C3649" s="6">
        <v>1185732</v>
      </c>
      <c r="D3649" s="7">
        <v>44422</v>
      </c>
      <c r="E3649" s="6" t="s">
        <v>15</v>
      </c>
      <c r="F3649" s="6" t="s">
        <v>123</v>
      </c>
      <c r="G3649" s="6" t="s">
        <v>124</v>
      </c>
      <c r="H3649" s="6" t="s">
        <v>18</v>
      </c>
      <c r="I3649" s="8">
        <v>0.5</v>
      </c>
      <c r="J3649" s="9">
        <v>3500</v>
      </c>
      <c r="K3649" s="10">
        <f t="shared" si="28"/>
        <v>1750</v>
      </c>
      <c r="L3649" s="10">
        <f t="shared" si="29"/>
        <v>525</v>
      </c>
      <c r="M3649" s="11">
        <v>0.3</v>
      </c>
      <c r="O3649" s="16"/>
      <c r="P3649" s="14"/>
      <c r="Q3649" s="12"/>
      <c r="R3649" s="13"/>
    </row>
    <row r="3650" spans="1:18" ht="15.75" customHeight="1" x14ac:dyDescent="0.35">
      <c r="A3650" s="1"/>
      <c r="B3650" s="6" t="s">
        <v>14</v>
      </c>
      <c r="C3650" s="6">
        <v>1185732</v>
      </c>
      <c r="D3650" s="7">
        <v>44422</v>
      </c>
      <c r="E3650" s="6" t="s">
        <v>15</v>
      </c>
      <c r="F3650" s="6" t="s">
        <v>123</v>
      </c>
      <c r="G3650" s="6" t="s">
        <v>124</v>
      </c>
      <c r="H3650" s="6" t="s">
        <v>19</v>
      </c>
      <c r="I3650" s="8">
        <v>0.45</v>
      </c>
      <c r="J3650" s="9">
        <v>2750</v>
      </c>
      <c r="K3650" s="10">
        <f t="shared" si="28"/>
        <v>1237.5</v>
      </c>
      <c r="L3650" s="10">
        <f t="shared" si="29"/>
        <v>309.375</v>
      </c>
      <c r="M3650" s="11">
        <v>0.25</v>
      </c>
      <c r="O3650" s="16"/>
      <c r="P3650" s="14"/>
      <c r="Q3650" s="12"/>
      <c r="R3650" s="13"/>
    </row>
    <row r="3651" spans="1:18" ht="15.75" customHeight="1" x14ac:dyDescent="0.35">
      <c r="A3651" s="1"/>
      <c r="B3651" s="6" t="s">
        <v>14</v>
      </c>
      <c r="C3651" s="6">
        <v>1185732</v>
      </c>
      <c r="D3651" s="7">
        <v>44422</v>
      </c>
      <c r="E3651" s="6" t="s">
        <v>15</v>
      </c>
      <c r="F3651" s="6" t="s">
        <v>123</v>
      </c>
      <c r="G3651" s="6" t="s">
        <v>124</v>
      </c>
      <c r="H3651" s="6" t="s">
        <v>20</v>
      </c>
      <c r="I3651" s="8">
        <v>0.45</v>
      </c>
      <c r="J3651" s="9">
        <v>1750</v>
      </c>
      <c r="K3651" s="10">
        <f t="shared" si="28"/>
        <v>787.5</v>
      </c>
      <c r="L3651" s="10">
        <f t="shared" si="29"/>
        <v>196.875</v>
      </c>
      <c r="M3651" s="11">
        <v>0.25</v>
      </c>
      <c r="O3651" s="16"/>
      <c r="P3651" s="14"/>
      <c r="Q3651" s="12"/>
      <c r="R3651" s="13"/>
    </row>
    <row r="3652" spans="1:18" ht="15.75" customHeight="1" x14ac:dyDescent="0.35">
      <c r="A3652" s="1"/>
      <c r="B3652" s="6" t="s">
        <v>14</v>
      </c>
      <c r="C3652" s="6">
        <v>1185732</v>
      </c>
      <c r="D3652" s="7">
        <v>44422</v>
      </c>
      <c r="E3652" s="6" t="s">
        <v>15</v>
      </c>
      <c r="F3652" s="6" t="s">
        <v>123</v>
      </c>
      <c r="G3652" s="6" t="s">
        <v>124</v>
      </c>
      <c r="H3652" s="6" t="s">
        <v>21</v>
      </c>
      <c r="I3652" s="8">
        <v>0.54999999999999993</v>
      </c>
      <c r="J3652" s="9">
        <v>1500</v>
      </c>
      <c r="K3652" s="10">
        <f t="shared" si="28"/>
        <v>824.99999999999989</v>
      </c>
      <c r="L3652" s="10">
        <f t="shared" si="29"/>
        <v>206.24999999999997</v>
      </c>
      <c r="M3652" s="11">
        <v>0.25</v>
      </c>
      <c r="O3652" s="16"/>
      <c r="P3652" s="14"/>
      <c r="Q3652" s="12"/>
      <c r="R3652" s="13"/>
    </row>
    <row r="3653" spans="1:18" ht="15.75" customHeight="1" x14ac:dyDescent="0.35">
      <c r="A3653" s="1"/>
      <c r="B3653" s="6" t="s">
        <v>14</v>
      </c>
      <c r="C3653" s="6">
        <v>1185732</v>
      </c>
      <c r="D3653" s="7">
        <v>44422</v>
      </c>
      <c r="E3653" s="6" t="s">
        <v>15</v>
      </c>
      <c r="F3653" s="6" t="s">
        <v>123</v>
      </c>
      <c r="G3653" s="6" t="s">
        <v>124</v>
      </c>
      <c r="H3653" s="6" t="s">
        <v>22</v>
      </c>
      <c r="I3653" s="8">
        <v>0.6</v>
      </c>
      <c r="J3653" s="9">
        <v>3250</v>
      </c>
      <c r="K3653" s="10">
        <f t="shared" si="28"/>
        <v>1950</v>
      </c>
      <c r="L3653" s="10">
        <f t="shared" si="29"/>
        <v>585</v>
      </c>
      <c r="M3653" s="11">
        <v>0.3</v>
      </c>
      <c r="O3653" s="16"/>
      <c r="P3653" s="14"/>
      <c r="Q3653" s="12"/>
      <c r="R3653" s="13"/>
    </row>
    <row r="3654" spans="1:18" ht="15.75" customHeight="1" x14ac:dyDescent="0.35">
      <c r="A3654" s="1"/>
      <c r="B3654" s="6" t="s">
        <v>14</v>
      </c>
      <c r="C3654" s="6">
        <v>1185732</v>
      </c>
      <c r="D3654" s="7">
        <v>44452</v>
      </c>
      <c r="E3654" s="6" t="s">
        <v>15</v>
      </c>
      <c r="F3654" s="6" t="s">
        <v>123</v>
      </c>
      <c r="G3654" s="6" t="s">
        <v>124</v>
      </c>
      <c r="H3654" s="6" t="s">
        <v>17</v>
      </c>
      <c r="I3654" s="8">
        <v>0.54999999999999993</v>
      </c>
      <c r="J3654" s="9">
        <v>4500</v>
      </c>
      <c r="K3654" s="10">
        <f t="shared" si="28"/>
        <v>2474.9999999999995</v>
      </c>
      <c r="L3654" s="10">
        <f t="shared" si="29"/>
        <v>742.49999999999989</v>
      </c>
      <c r="M3654" s="11">
        <v>0.3</v>
      </c>
      <c r="O3654" s="16"/>
      <c r="P3654" s="14"/>
      <c r="Q3654" s="12"/>
      <c r="R3654" s="13"/>
    </row>
    <row r="3655" spans="1:18" ht="15.75" customHeight="1" x14ac:dyDescent="0.35">
      <c r="A3655" s="1"/>
      <c r="B3655" s="6" t="s">
        <v>14</v>
      </c>
      <c r="C3655" s="6">
        <v>1185732</v>
      </c>
      <c r="D3655" s="7">
        <v>44452</v>
      </c>
      <c r="E3655" s="6" t="s">
        <v>15</v>
      </c>
      <c r="F3655" s="6" t="s">
        <v>123</v>
      </c>
      <c r="G3655" s="6" t="s">
        <v>124</v>
      </c>
      <c r="H3655" s="6" t="s">
        <v>18</v>
      </c>
      <c r="I3655" s="8">
        <v>0.5</v>
      </c>
      <c r="J3655" s="9">
        <v>2500</v>
      </c>
      <c r="K3655" s="10">
        <f t="shared" si="28"/>
        <v>1250</v>
      </c>
      <c r="L3655" s="10">
        <f t="shared" si="29"/>
        <v>375</v>
      </c>
      <c r="M3655" s="11">
        <v>0.3</v>
      </c>
      <c r="O3655" s="16"/>
      <c r="P3655" s="14"/>
      <c r="Q3655" s="12"/>
      <c r="R3655" s="13"/>
    </row>
    <row r="3656" spans="1:18" ht="15.75" customHeight="1" x14ac:dyDescent="0.35">
      <c r="A3656" s="1"/>
      <c r="B3656" s="6" t="s">
        <v>14</v>
      </c>
      <c r="C3656" s="6">
        <v>1185732</v>
      </c>
      <c r="D3656" s="7">
        <v>44452</v>
      </c>
      <c r="E3656" s="6" t="s">
        <v>15</v>
      </c>
      <c r="F3656" s="6" t="s">
        <v>123</v>
      </c>
      <c r="G3656" s="6" t="s">
        <v>124</v>
      </c>
      <c r="H3656" s="6" t="s">
        <v>19</v>
      </c>
      <c r="I3656" s="8">
        <v>0.45</v>
      </c>
      <c r="J3656" s="9">
        <v>1500</v>
      </c>
      <c r="K3656" s="10">
        <f t="shared" si="28"/>
        <v>675</v>
      </c>
      <c r="L3656" s="10">
        <f t="shared" si="29"/>
        <v>168.75</v>
      </c>
      <c r="M3656" s="11">
        <v>0.25</v>
      </c>
      <c r="O3656" s="16"/>
      <c r="P3656" s="14"/>
      <c r="Q3656" s="12"/>
      <c r="R3656" s="13"/>
    </row>
    <row r="3657" spans="1:18" ht="15.75" customHeight="1" x14ac:dyDescent="0.35">
      <c r="A3657" s="1"/>
      <c r="B3657" s="6" t="s">
        <v>14</v>
      </c>
      <c r="C3657" s="6">
        <v>1185732</v>
      </c>
      <c r="D3657" s="7">
        <v>44452</v>
      </c>
      <c r="E3657" s="6" t="s">
        <v>15</v>
      </c>
      <c r="F3657" s="6" t="s">
        <v>123</v>
      </c>
      <c r="G3657" s="6" t="s">
        <v>124</v>
      </c>
      <c r="H3657" s="6" t="s">
        <v>20</v>
      </c>
      <c r="I3657" s="8">
        <v>0.45</v>
      </c>
      <c r="J3657" s="9">
        <v>1250</v>
      </c>
      <c r="K3657" s="10">
        <f t="shared" si="28"/>
        <v>562.5</v>
      </c>
      <c r="L3657" s="10">
        <f t="shared" si="29"/>
        <v>140.625</v>
      </c>
      <c r="M3657" s="11">
        <v>0.25</v>
      </c>
      <c r="O3657" s="16"/>
      <c r="P3657" s="14"/>
      <c r="Q3657" s="12"/>
      <c r="R3657" s="13"/>
    </row>
    <row r="3658" spans="1:18" ht="15.75" customHeight="1" x14ac:dyDescent="0.35">
      <c r="A3658" s="1"/>
      <c r="B3658" s="6" t="s">
        <v>14</v>
      </c>
      <c r="C3658" s="6">
        <v>1185732</v>
      </c>
      <c r="D3658" s="7">
        <v>44452</v>
      </c>
      <c r="E3658" s="6" t="s">
        <v>15</v>
      </c>
      <c r="F3658" s="6" t="s">
        <v>123</v>
      </c>
      <c r="G3658" s="6" t="s">
        <v>124</v>
      </c>
      <c r="H3658" s="6" t="s">
        <v>21</v>
      </c>
      <c r="I3658" s="8">
        <v>0.54999999999999993</v>
      </c>
      <c r="J3658" s="9">
        <v>1250</v>
      </c>
      <c r="K3658" s="10">
        <f t="shared" si="28"/>
        <v>687.49999999999989</v>
      </c>
      <c r="L3658" s="10">
        <f t="shared" si="29"/>
        <v>171.87499999999997</v>
      </c>
      <c r="M3658" s="11">
        <v>0.25</v>
      </c>
      <c r="O3658" s="16"/>
      <c r="P3658" s="14"/>
      <c r="Q3658" s="12"/>
      <c r="R3658" s="13"/>
    </row>
    <row r="3659" spans="1:18" ht="15.75" customHeight="1" x14ac:dyDescent="0.35">
      <c r="A3659" s="1"/>
      <c r="B3659" s="6" t="s">
        <v>14</v>
      </c>
      <c r="C3659" s="6">
        <v>1185732</v>
      </c>
      <c r="D3659" s="7">
        <v>44452</v>
      </c>
      <c r="E3659" s="6" t="s">
        <v>15</v>
      </c>
      <c r="F3659" s="6" t="s">
        <v>123</v>
      </c>
      <c r="G3659" s="6" t="s">
        <v>124</v>
      </c>
      <c r="H3659" s="6" t="s">
        <v>22</v>
      </c>
      <c r="I3659" s="8">
        <v>0.6</v>
      </c>
      <c r="J3659" s="9">
        <v>2250</v>
      </c>
      <c r="K3659" s="10">
        <f t="shared" si="28"/>
        <v>1350</v>
      </c>
      <c r="L3659" s="10">
        <f t="shared" si="29"/>
        <v>405</v>
      </c>
      <c r="M3659" s="11">
        <v>0.3</v>
      </c>
      <c r="O3659" s="16"/>
      <c r="P3659" s="14"/>
      <c r="Q3659" s="12"/>
      <c r="R3659" s="13"/>
    </row>
    <row r="3660" spans="1:18" ht="15.75" customHeight="1" x14ac:dyDescent="0.35">
      <c r="A3660" s="1"/>
      <c r="B3660" s="6" t="s">
        <v>14</v>
      </c>
      <c r="C3660" s="6">
        <v>1185732</v>
      </c>
      <c r="D3660" s="7">
        <v>44484</v>
      </c>
      <c r="E3660" s="6" t="s">
        <v>15</v>
      </c>
      <c r="F3660" s="6" t="s">
        <v>123</v>
      </c>
      <c r="G3660" s="6" t="s">
        <v>124</v>
      </c>
      <c r="H3660" s="6" t="s">
        <v>17</v>
      </c>
      <c r="I3660" s="8">
        <v>0.6</v>
      </c>
      <c r="J3660" s="9">
        <v>4000</v>
      </c>
      <c r="K3660" s="10">
        <f t="shared" si="28"/>
        <v>2400</v>
      </c>
      <c r="L3660" s="10">
        <f t="shared" si="29"/>
        <v>720</v>
      </c>
      <c r="M3660" s="11">
        <v>0.3</v>
      </c>
      <c r="O3660" s="16"/>
      <c r="P3660" s="14"/>
      <c r="Q3660" s="12"/>
      <c r="R3660" s="13"/>
    </row>
    <row r="3661" spans="1:18" ht="15.75" customHeight="1" x14ac:dyDescent="0.35">
      <c r="A3661" s="1"/>
      <c r="B3661" s="6" t="s">
        <v>14</v>
      </c>
      <c r="C3661" s="6">
        <v>1185732</v>
      </c>
      <c r="D3661" s="7">
        <v>44484</v>
      </c>
      <c r="E3661" s="6" t="s">
        <v>15</v>
      </c>
      <c r="F3661" s="6" t="s">
        <v>123</v>
      </c>
      <c r="G3661" s="6" t="s">
        <v>124</v>
      </c>
      <c r="H3661" s="6" t="s">
        <v>18</v>
      </c>
      <c r="I3661" s="8">
        <v>0.55000000000000004</v>
      </c>
      <c r="J3661" s="9">
        <v>2250</v>
      </c>
      <c r="K3661" s="10">
        <f t="shared" si="28"/>
        <v>1237.5</v>
      </c>
      <c r="L3661" s="10">
        <f t="shared" si="29"/>
        <v>371.25</v>
      </c>
      <c r="M3661" s="11">
        <v>0.3</v>
      </c>
      <c r="O3661" s="16"/>
      <c r="P3661" s="14"/>
      <c r="Q3661" s="12"/>
      <c r="R3661" s="13"/>
    </row>
    <row r="3662" spans="1:18" ht="15.75" customHeight="1" x14ac:dyDescent="0.35">
      <c r="A3662" s="1"/>
      <c r="B3662" s="6" t="s">
        <v>14</v>
      </c>
      <c r="C3662" s="6">
        <v>1185732</v>
      </c>
      <c r="D3662" s="7">
        <v>44484</v>
      </c>
      <c r="E3662" s="6" t="s">
        <v>15</v>
      </c>
      <c r="F3662" s="6" t="s">
        <v>123</v>
      </c>
      <c r="G3662" s="6" t="s">
        <v>124</v>
      </c>
      <c r="H3662" s="6" t="s">
        <v>19</v>
      </c>
      <c r="I3662" s="8">
        <v>0.55000000000000004</v>
      </c>
      <c r="J3662" s="9">
        <v>1250</v>
      </c>
      <c r="K3662" s="10">
        <f t="shared" si="28"/>
        <v>687.5</v>
      </c>
      <c r="L3662" s="10">
        <f t="shared" si="29"/>
        <v>171.875</v>
      </c>
      <c r="M3662" s="11">
        <v>0.25</v>
      </c>
      <c r="O3662" s="16"/>
      <c r="P3662" s="14"/>
      <c r="Q3662" s="12"/>
      <c r="R3662" s="13"/>
    </row>
    <row r="3663" spans="1:18" ht="15.75" customHeight="1" x14ac:dyDescent="0.35">
      <c r="A3663" s="1"/>
      <c r="B3663" s="6" t="s">
        <v>14</v>
      </c>
      <c r="C3663" s="6">
        <v>1185732</v>
      </c>
      <c r="D3663" s="7">
        <v>44484</v>
      </c>
      <c r="E3663" s="6" t="s">
        <v>15</v>
      </c>
      <c r="F3663" s="6" t="s">
        <v>123</v>
      </c>
      <c r="G3663" s="6" t="s">
        <v>124</v>
      </c>
      <c r="H3663" s="6" t="s">
        <v>20</v>
      </c>
      <c r="I3663" s="8">
        <v>0.55000000000000004</v>
      </c>
      <c r="J3663" s="9">
        <v>1000</v>
      </c>
      <c r="K3663" s="10">
        <f t="shared" si="28"/>
        <v>550</v>
      </c>
      <c r="L3663" s="10">
        <f t="shared" si="29"/>
        <v>137.5</v>
      </c>
      <c r="M3663" s="11">
        <v>0.25</v>
      </c>
      <c r="O3663" s="16"/>
      <c r="P3663" s="14"/>
      <c r="Q3663" s="12"/>
      <c r="R3663" s="13"/>
    </row>
    <row r="3664" spans="1:18" ht="15.75" customHeight="1" x14ac:dyDescent="0.35">
      <c r="A3664" s="1"/>
      <c r="B3664" s="6" t="s">
        <v>14</v>
      </c>
      <c r="C3664" s="6">
        <v>1185732</v>
      </c>
      <c r="D3664" s="7">
        <v>44484</v>
      </c>
      <c r="E3664" s="6" t="s">
        <v>15</v>
      </c>
      <c r="F3664" s="6" t="s">
        <v>123</v>
      </c>
      <c r="G3664" s="6" t="s">
        <v>124</v>
      </c>
      <c r="H3664" s="6" t="s">
        <v>21</v>
      </c>
      <c r="I3664" s="8">
        <v>0.65</v>
      </c>
      <c r="J3664" s="9">
        <v>1000</v>
      </c>
      <c r="K3664" s="10">
        <f t="shared" si="28"/>
        <v>650</v>
      </c>
      <c r="L3664" s="10">
        <f t="shared" si="29"/>
        <v>162.5</v>
      </c>
      <c r="M3664" s="11">
        <v>0.25</v>
      </c>
      <c r="O3664" s="16"/>
      <c r="P3664" s="14"/>
      <c r="Q3664" s="12"/>
      <c r="R3664" s="13"/>
    </row>
    <row r="3665" spans="1:18" ht="15.75" customHeight="1" x14ac:dyDescent="0.35">
      <c r="A3665" s="1"/>
      <c r="B3665" s="6" t="s">
        <v>14</v>
      </c>
      <c r="C3665" s="6">
        <v>1185732</v>
      </c>
      <c r="D3665" s="7">
        <v>44484</v>
      </c>
      <c r="E3665" s="6" t="s">
        <v>15</v>
      </c>
      <c r="F3665" s="6" t="s">
        <v>123</v>
      </c>
      <c r="G3665" s="6" t="s">
        <v>124</v>
      </c>
      <c r="H3665" s="6" t="s">
        <v>22</v>
      </c>
      <c r="I3665" s="8">
        <v>0.7</v>
      </c>
      <c r="J3665" s="9">
        <v>2250</v>
      </c>
      <c r="K3665" s="10">
        <f t="shared" si="28"/>
        <v>1575</v>
      </c>
      <c r="L3665" s="10">
        <f t="shared" si="29"/>
        <v>472.5</v>
      </c>
      <c r="M3665" s="11">
        <v>0.3</v>
      </c>
      <c r="O3665" s="16"/>
      <c r="P3665" s="14"/>
      <c r="Q3665" s="12"/>
      <c r="R3665" s="13"/>
    </row>
    <row r="3666" spans="1:18" ht="15.75" customHeight="1" x14ac:dyDescent="0.35">
      <c r="A3666" s="1"/>
      <c r="B3666" s="6" t="s">
        <v>14</v>
      </c>
      <c r="C3666" s="6">
        <v>1185732</v>
      </c>
      <c r="D3666" s="7">
        <v>44514</v>
      </c>
      <c r="E3666" s="6" t="s">
        <v>15</v>
      </c>
      <c r="F3666" s="6" t="s">
        <v>123</v>
      </c>
      <c r="G3666" s="6" t="s">
        <v>124</v>
      </c>
      <c r="H3666" s="6" t="s">
        <v>17</v>
      </c>
      <c r="I3666" s="8">
        <v>0.65</v>
      </c>
      <c r="J3666" s="9">
        <v>3750</v>
      </c>
      <c r="K3666" s="10">
        <f t="shared" si="28"/>
        <v>2437.5</v>
      </c>
      <c r="L3666" s="10">
        <f t="shared" si="29"/>
        <v>731.25</v>
      </c>
      <c r="M3666" s="11">
        <v>0.3</v>
      </c>
      <c r="O3666" s="16"/>
      <c r="P3666" s="14"/>
      <c r="Q3666" s="12"/>
      <c r="R3666" s="13"/>
    </row>
    <row r="3667" spans="1:18" ht="15.75" customHeight="1" x14ac:dyDescent="0.35">
      <c r="A3667" s="1"/>
      <c r="B3667" s="6" t="s">
        <v>14</v>
      </c>
      <c r="C3667" s="6">
        <v>1185732</v>
      </c>
      <c r="D3667" s="7">
        <v>44514</v>
      </c>
      <c r="E3667" s="6" t="s">
        <v>15</v>
      </c>
      <c r="F3667" s="6" t="s">
        <v>123</v>
      </c>
      <c r="G3667" s="6" t="s">
        <v>124</v>
      </c>
      <c r="H3667" s="6" t="s">
        <v>18</v>
      </c>
      <c r="I3667" s="8">
        <v>0.55000000000000004</v>
      </c>
      <c r="J3667" s="9">
        <v>3000</v>
      </c>
      <c r="K3667" s="10">
        <f t="shared" si="28"/>
        <v>1650.0000000000002</v>
      </c>
      <c r="L3667" s="10">
        <f t="shared" si="29"/>
        <v>495.00000000000006</v>
      </c>
      <c r="M3667" s="11">
        <v>0.3</v>
      </c>
      <c r="O3667" s="16"/>
      <c r="P3667" s="14"/>
      <c r="Q3667" s="12"/>
      <c r="R3667" s="13"/>
    </row>
    <row r="3668" spans="1:18" ht="15.75" customHeight="1" x14ac:dyDescent="0.35">
      <c r="A3668" s="1"/>
      <c r="B3668" s="6" t="s">
        <v>14</v>
      </c>
      <c r="C3668" s="6">
        <v>1185732</v>
      </c>
      <c r="D3668" s="7">
        <v>44514</v>
      </c>
      <c r="E3668" s="6" t="s">
        <v>15</v>
      </c>
      <c r="F3668" s="6" t="s">
        <v>123</v>
      </c>
      <c r="G3668" s="6" t="s">
        <v>124</v>
      </c>
      <c r="H3668" s="6" t="s">
        <v>19</v>
      </c>
      <c r="I3668" s="8">
        <v>0.55000000000000004</v>
      </c>
      <c r="J3668" s="9">
        <v>2950</v>
      </c>
      <c r="K3668" s="10">
        <f t="shared" si="28"/>
        <v>1622.5000000000002</v>
      </c>
      <c r="L3668" s="10">
        <f t="shared" si="29"/>
        <v>405.62500000000006</v>
      </c>
      <c r="M3668" s="11">
        <v>0.25</v>
      </c>
      <c r="O3668" s="16"/>
      <c r="P3668" s="14"/>
      <c r="Q3668" s="12"/>
      <c r="R3668" s="13"/>
    </row>
    <row r="3669" spans="1:18" ht="15.75" customHeight="1" x14ac:dyDescent="0.35">
      <c r="A3669" s="1"/>
      <c r="B3669" s="6" t="s">
        <v>14</v>
      </c>
      <c r="C3669" s="6">
        <v>1185732</v>
      </c>
      <c r="D3669" s="7">
        <v>44514</v>
      </c>
      <c r="E3669" s="6" t="s">
        <v>15</v>
      </c>
      <c r="F3669" s="6" t="s">
        <v>123</v>
      </c>
      <c r="G3669" s="6" t="s">
        <v>124</v>
      </c>
      <c r="H3669" s="6" t="s">
        <v>20</v>
      </c>
      <c r="I3669" s="8">
        <v>0.55000000000000004</v>
      </c>
      <c r="J3669" s="9">
        <v>2750</v>
      </c>
      <c r="K3669" s="10">
        <f t="shared" si="28"/>
        <v>1512.5000000000002</v>
      </c>
      <c r="L3669" s="10">
        <f t="shared" si="29"/>
        <v>378.12500000000006</v>
      </c>
      <c r="M3669" s="11">
        <v>0.25</v>
      </c>
      <c r="O3669" s="16"/>
      <c r="P3669" s="14"/>
      <c r="Q3669" s="12"/>
      <c r="R3669" s="13"/>
    </row>
    <row r="3670" spans="1:18" ht="15.75" customHeight="1" x14ac:dyDescent="0.35">
      <c r="A3670" s="1"/>
      <c r="B3670" s="6" t="s">
        <v>14</v>
      </c>
      <c r="C3670" s="6">
        <v>1185732</v>
      </c>
      <c r="D3670" s="7">
        <v>44514</v>
      </c>
      <c r="E3670" s="6" t="s">
        <v>15</v>
      </c>
      <c r="F3670" s="6" t="s">
        <v>123</v>
      </c>
      <c r="G3670" s="6" t="s">
        <v>124</v>
      </c>
      <c r="H3670" s="6" t="s">
        <v>21</v>
      </c>
      <c r="I3670" s="8">
        <v>0.65</v>
      </c>
      <c r="J3670" s="9">
        <v>2500</v>
      </c>
      <c r="K3670" s="10">
        <f t="shared" si="28"/>
        <v>1625</v>
      </c>
      <c r="L3670" s="10">
        <f t="shared" si="29"/>
        <v>406.25</v>
      </c>
      <c r="M3670" s="11">
        <v>0.25</v>
      </c>
      <c r="O3670" s="16"/>
      <c r="P3670" s="14"/>
      <c r="Q3670" s="12"/>
      <c r="R3670" s="13"/>
    </row>
    <row r="3671" spans="1:18" ht="15.75" customHeight="1" x14ac:dyDescent="0.35">
      <c r="A3671" s="1"/>
      <c r="B3671" s="6" t="s">
        <v>14</v>
      </c>
      <c r="C3671" s="6">
        <v>1185732</v>
      </c>
      <c r="D3671" s="7">
        <v>44514</v>
      </c>
      <c r="E3671" s="6" t="s">
        <v>15</v>
      </c>
      <c r="F3671" s="6" t="s">
        <v>123</v>
      </c>
      <c r="G3671" s="6" t="s">
        <v>124</v>
      </c>
      <c r="H3671" s="6" t="s">
        <v>22</v>
      </c>
      <c r="I3671" s="8">
        <v>0.7</v>
      </c>
      <c r="J3671" s="9">
        <v>3500</v>
      </c>
      <c r="K3671" s="10">
        <f t="shared" si="28"/>
        <v>2450</v>
      </c>
      <c r="L3671" s="10">
        <f t="shared" si="29"/>
        <v>735</v>
      </c>
      <c r="M3671" s="11">
        <v>0.3</v>
      </c>
      <c r="O3671" s="16"/>
      <c r="P3671" s="14"/>
      <c r="Q3671" s="12"/>
      <c r="R3671" s="13"/>
    </row>
    <row r="3672" spans="1:18" ht="15.75" customHeight="1" x14ac:dyDescent="0.35">
      <c r="A3672" s="1"/>
      <c r="B3672" s="6" t="s">
        <v>14</v>
      </c>
      <c r="C3672" s="6">
        <v>1185732</v>
      </c>
      <c r="D3672" s="7">
        <v>44543</v>
      </c>
      <c r="E3672" s="6" t="s">
        <v>15</v>
      </c>
      <c r="F3672" s="6" t="s">
        <v>123</v>
      </c>
      <c r="G3672" s="6" t="s">
        <v>124</v>
      </c>
      <c r="H3672" s="6" t="s">
        <v>17</v>
      </c>
      <c r="I3672" s="8">
        <v>0.65</v>
      </c>
      <c r="J3672" s="9">
        <v>5750</v>
      </c>
      <c r="K3672" s="10">
        <f t="shared" si="28"/>
        <v>3737.5</v>
      </c>
      <c r="L3672" s="10">
        <f t="shared" si="29"/>
        <v>1121.25</v>
      </c>
      <c r="M3672" s="11">
        <v>0.3</v>
      </c>
      <c r="O3672" s="16"/>
      <c r="P3672" s="14"/>
      <c r="Q3672" s="12"/>
      <c r="R3672" s="13"/>
    </row>
    <row r="3673" spans="1:18" ht="15.75" customHeight="1" x14ac:dyDescent="0.35">
      <c r="A3673" s="1"/>
      <c r="B3673" s="6" t="s">
        <v>14</v>
      </c>
      <c r="C3673" s="6">
        <v>1185732</v>
      </c>
      <c r="D3673" s="7">
        <v>44543</v>
      </c>
      <c r="E3673" s="6" t="s">
        <v>15</v>
      </c>
      <c r="F3673" s="6" t="s">
        <v>123</v>
      </c>
      <c r="G3673" s="6" t="s">
        <v>124</v>
      </c>
      <c r="H3673" s="6" t="s">
        <v>18</v>
      </c>
      <c r="I3673" s="8">
        <v>0.55000000000000004</v>
      </c>
      <c r="J3673" s="9">
        <v>3750</v>
      </c>
      <c r="K3673" s="10">
        <f t="shared" si="28"/>
        <v>2062.5</v>
      </c>
      <c r="L3673" s="10">
        <f t="shared" si="29"/>
        <v>618.75</v>
      </c>
      <c r="M3673" s="11">
        <v>0.3</v>
      </c>
      <c r="O3673" s="16"/>
      <c r="P3673" s="14"/>
      <c r="Q3673" s="12"/>
      <c r="R3673" s="13"/>
    </row>
    <row r="3674" spans="1:18" ht="15.75" customHeight="1" x14ac:dyDescent="0.35">
      <c r="A3674" s="1"/>
      <c r="B3674" s="6" t="s">
        <v>14</v>
      </c>
      <c r="C3674" s="6">
        <v>1185732</v>
      </c>
      <c r="D3674" s="7">
        <v>44543</v>
      </c>
      <c r="E3674" s="6" t="s">
        <v>15</v>
      </c>
      <c r="F3674" s="6" t="s">
        <v>123</v>
      </c>
      <c r="G3674" s="6" t="s">
        <v>124</v>
      </c>
      <c r="H3674" s="6" t="s">
        <v>19</v>
      </c>
      <c r="I3674" s="8">
        <v>0.55000000000000004</v>
      </c>
      <c r="J3674" s="9">
        <v>3500</v>
      </c>
      <c r="K3674" s="10">
        <f t="shared" si="28"/>
        <v>1925.0000000000002</v>
      </c>
      <c r="L3674" s="10">
        <f t="shared" si="29"/>
        <v>481.25000000000006</v>
      </c>
      <c r="M3674" s="11">
        <v>0.25</v>
      </c>
      <c r="O3674" s="16"/>
      <c r="P3674" s="14"/>
      <c r="Q3674" s="12"/>
      <c r="R3674" s="13"/>
    </row>
    <row r="3675" spans="1:18" ht="15.75" customHeight="1" x14ac:dyDescent="0.35">
      <c r="A3675" s="1"/>
      <c r="B3675" s="6" t="s">
        <v>14</v>
      </c>
      <c r="C3675" s="6">
        <v>1185732</v>
      </c>
      <c r="D3675" s="7">
        <v>44543</v>
      </c>
      <c r="E3675" s="6" t="s">
        <v>15</v>
      </c>
      <c r="F3675" s="6" t="s">
        <v>123</v>
      </c>
      <c r="G3675" s="6" t="s">
        <v>124</v>
      </c>
      <c r="H3675" s="6" t="s">
        <v>20</v>
      </c>
      <c r="I3675" s="8">
        <v>0.55000000000000004</v>
      </c>
      <c r="J3675" s="9">
        <v>3000</v>
      </c>
      <c r="K3675" s="10">
        <f t="shared" si="28"/>
        <v>1650.0000000000002</v>
      </c>
      <c r="L3675" s="10">
        <f t="shared" si="29"/>
        <v>412.50000000000006</v>
      </c>
      <c r="M3675" s="11">
        <v>0.25</v>
      </c>
      <c r="O3675" s="16"/>
      <c r="P3675" s="14"/>
      <c r="Q3675" s="12"/>
      <c r="R3675" s="13"/>
    </row>
    <row r="3676" spans="1:18" ht="15.75" customHeight="1" x14ac:dyDescent="0.35">
      <c r="A3676" s="1"/>
      <c r="B3676" s="6" t="s">
        <v>14</v>
      </c>
      <c r="C3676" s="6">
        <v>1185732</v>
      </c>
      <c r="D3676" s="7">
        <v>44543</v>
      </c>
      <c r="E3676" s="6" t="s">
        <v>15</v>
      </c>
      <c r="F3676" s="6" t="s">
        <v>123</v>
      </c>
      <c r="G3676" s="6" t="s">
        <v>124</v>
      </c>
      <c r="H3676" s="6" t="s">
        <v>21</v>
      </c>
      <c r="I3676" s="8">
        <v>0.65</v>
      </c>
      <c r="J3676" s="9">
        <v>3000</v>
      </c>
      <c r="K3676" s="10">
        <f t="shared" si="28"/>
        <v>1950</v>
      </c>
      <c r="L3676" s="10">
        <f t="shared" si="29"/>
        <v>487.5</v>
      </c>
      <c r="M3676" s="11">
        <v>0.25</v>
      </c>
      <c r="O3676" s="16"/>
      <c r="P3676" s="14"/>
      <c r="Q3676" s="12"/>
      <c r="R3676" s="13"/>
    </row>
    <row r="3677" spans="1:18" ht="15.75" customHeight="1" x14ac:dyDescent="0.35">
      <c r="A3677" s="1"/>
      <c r="B3677" s="6" t="s">
        <v>14</v>
      </c>
      <c r="C3677" s="6">
        <v>1185732</v>
      </c>
      <c r="D3677" s="7">
        <v>44543</v>
      </c>
      <c r="E3677" s="6" t="s">
        <v>15</v>
      </c>
      <c r="F3677" s="6" t="s">
        <v>123</v>
      </c>
      <c r="G3677" s="6" t="s">
        <v>124</v>
      </c>
      <c r="H3677" s="6" t="s">
        <v>22</v>
      </c>
      <c r="I3677" s="8">
        <v>0.7</v>
      </c>
      <c r="J3677" s="9">
        <v>4000</v>
      </c>
      <c r="K3677" s="10">
        <f t="shared" si="28"/>
        <v>2800</v>
      </c>
      <c r="L3677" s="10">
        <f t="shared" si="29"/>
        <v>840</v>
      </c>
      <c r="M3677" s="11">
        <v>0.3</v>
      </c>
      <c r="O3677" s="16"/>
      <c r="P3677" s="14"/>
      <c r="Q3677" s="12"/>
      <c r="R3677" s="13"/>
    </row>
    <row r="3678" spans="1:18" ht="15.75" customHeight="1" x14ac:dyDescent="0.35">
      <c r="A3678" s="1" t="s">
        <v>39</v>
      </c>
      <c r="B3678" s="6" t="s">
        <v>14</v>
      </c>
      <c r="C3678" s="6">
        <v>1185732</v>
      </c>
      <c r="D3678" s="7">
        <v>44210</v>
      </c>
      <c r="E3678" s="6" t="s">
        <v>15</v>
      </c>
      <c r="F3678" s="6" t="s">
        <v>125</v>
      </c>
      <c r="G3678" s="6" t="s">
        <v>126</v>
      </c>
      <c r="H3678" s="6" t="s">
        <v>17</v>
      </c>
      <c r="I3678" s="8">
        <v>0.45</v>
      </c>
      <c r="J3678" s="9">
        <v>5250</v>
      </c>
      <c r="K3678" s="10">
        <f t="shared" si="28"/>
        <v>2362.5</v>
      </c>
      <c r="L3678" s="10">
        <f t="shared" si="29"/>
        <v>1063.125</v>
      </c>
      <c r="M3678" s="11">
        <v>0.45</v>
      </c>
      <c r="O3678" s="16"/>
      <c r="P3678" s="14"/>
      <c r="Q3678" s="12"/>
      <c r="R3678" s="13"/>
    </row>
    <row r="3679" spans="1:18" ht="15.75" customHeight="1" x14ac:dyDescent="0.35">
      <c r="A3679" s="1"/>
      <c r="B3679" s="6" t="s">
        <v>14</v>
      </c>
      <c r="C3679" s="6">
        <v>1185732</v>
      </c>
      <c r="D3679" s="7">
        <v>44210</v>
      </c>
      <c r="E3679" s="6" t="s">
        <v>15</v>
      </c>
      <c r="F3679" s="6" t="s">
        <v>125</v>
      </c>
      <c r="G3679" s="6" t="s">
        <v>126</v>
      </c>
      <c r="H3679" s="6" t="s">
        <v>18</v>
      </c>
      <c r="I3679" s="8">
        <v>0.45</v>
      </c>
      <c r="J3679" s="9">
        <v>3250</v>
      </c>
      <c r="K3679" s="10">
        <f t="shared" si="28"/>
        <v>1462.5</v>
      </c>
      <c r="L3679" s="10">
        <f t="shared" si="29"/>
        <v>658.125</v>
      </c>
      <c r="M3679" s="11">
        <v>0.45</v>
      </c>
      <c r="O3679" s="16"/>
      <c r="P3679" s="14"/>
      <c r="Q3679" s="12"/>
      <c r="R3679" s="13"/>
    </row>
    <row r="3680" spans="1:18" ht="15.75" customHeight="1" x14ac:dyDescent="0.35">
      <c r="A3680" s="1"/>
      <c r="B3680" s="6" t="s">
        <v>14</v>
      </c>
      <c r="C3680" s="6">
        <v>1185732</v>
      </c>
      <c r="D3680" s="7">
        <v>44210</v>
      </c>
      <c r="E3680" s="6" t="s">
        <v>15</v>
      </c>
      <c r="F3680" s="6" t="s">
        <v>125</v>
      </c>
      <c r="G3680" s="6" t="s">
        <v>126</v>
      </c>
      <c r="H3680" s="6" t="s">
        <v>19</v>
      </c>
      <c r="I3680" s="8">
        <v>0.35000000000000003</v>
      </c>
      <c r="J3680" s="9">
        <v>3250</v>
      </c>
      <c r="K3680" s="10">
        <f t="shared" si="28"/>
        <v>1137.5</v>
      </c>
      <c r="L3680" s="10">
        <f t="shared" si="29"/>
        <v>398.125</v>
      </c>
      <c r="M3680" s="11">
        <v>0.35</v>
      </c>
      <c r="O3680" s="16"/>
      <c r="P3680" s="14"/>
      <c r="Q3680" s="12"/>
      <c r="R3680" s="13"/>
    </row>
    <row r="3681" spans="1:18" ht="15.75" customHeight="1" x14ac:dyDescent="0.35">
      <c r="A3681" s="1"/>
      <c r="B3681" s="6" t="s">
        <v>14</v>
      </c>
      <c r="C3681" s="6">
        <v>1185732</v>
      </c>
      <c r="D3681" s="7">
        <v>44210</v>
      </c>
      <c r="E3681" s="6" t="s">
        <v>15</v>
      </c>
      <c r="F3681" s="6" t="s">
        <v>125</v>
      </c>
      <c r="G3681" s="6" t="s">
        <v>126</v>
      </c>
      <c r="H3681" s="6" t="s">
        <v>20</v>
      </c>
      <c r="I3681" s="8">
        <v>0.39999999999999997</v>
      </c>
      <c r="J3681" s="9">
        <v>1750</v>
      </c>
      <c r="K3681" s="10">
        <f t="shared" si="28"/>
        <v>699.99999999999989</v>
      </c>
      <c r="L3681" s="10">
        <f t="shared" si="29"/>
        <v>244.99999999999994</v>
      </c>
      <c r="M3681" s="11">
        <v>0.35</v>
      </c>
      <c r="O3681" s="16"/>
      <c r="P3681" s="14"/>
      <c r="Q3681" s="12"/>
      <c r="R3681" s="13"/>
    </row>
    <row r="3682" spans="1:18" ht="15.75" customHeight="1" x14ac:dyDescent="0.35">
      <c r="A3682" s="1"/>
      <c r="B3682" s="6" t="s">
        <v>14</v>
      </c>
      <c r="C3682" s="6">
        <v>1185732</v>
      </c>
      <c r="D3682" s="7">
        <v>44210</v>
      </c>
      <c r="E3682" s="6" t="s">
        <v>15</v>
      </c>
      <c r="F3682" s="6" t="s">
        <v>125</v>
      </c>
      <c r="G3682" s="6" t="s">
        <v>126</v>
      </c>
      <c r="H3682" s="6" t="s">
        <v>21</v>
      </c>
      <c r="I3682" s="8">
        <v>0.55000000000000004</v>
      </c>
      <c r="J3682" s="9">
        <v>2250</v>
      </c>
      <c r="K3682" s="10">
        <f t="shared" si="28"/>
        <v>1237.5</v>
      </c>
      <c r="L3682" s="10">
        <f t="shared" si="29"/>
        <v>433.125</v>
      </c>
      <c r="M3682" s="11">
        <v>0.35</v>
      </c>
      <c r="O3682" s="16"/>
      <c r="P3682" s="14"/>
      <c r="Q3682" s="12"/>
      <c r="R3682" s="13"/>
    </row>
    <row r="3683" spans="1:18" ht="15.75" customHeight="1" x14ac:dyDescent="0.35">
      <c r="A3683" s="1"/>
      <c r="B3683" s="6" t="s">
        <v>14</v>
      </c>
      <c r="C3683" s="6">
        <v>1185732</v>
      </c>
      <c r="D3683" s="7">
        <v>44210</v>
      </c>
      <c r="E3683" s="6" t="s">
        <v>15</v>
      </c>
      <c r="F3683" s="6" t="s">
        <v>125</v>
      </c>
      <c r="G3683" s="6" t="s">
        <v>126</v>
      </c>
      <c r="H3683" s="6" t="s">
        <v>22</v>
      </c>
      <c r="I3683" s="8">
        <v>0.45</v>
      </c>
      <c r="J3683" s="9">
        <v>3250</v>
      </c>
      <c r="K3683" s="10">
        <f t="shared" si="28"/>
        <v>1462.5</v>
      </c>
      <c r="L3683" s="10">
        <f t="shared" si="29"/>
        <v>585</v>
      </c>
      <c r="M3683" s="11">
        <v>0.39999999999999997</v>
      </c>
      <c r="O3683" s="16"/>
      <c r="P3683" s="14"/>
      <c r="Q3683" s="12"/>
      <c r="R3683" s="13"/>
    </row>
    <row r="3684" spans="1:18" ht="15.75" customHeight="1" x14ac:dyDescent="0.35">
      <c r="A3684" s="1"/>
      <c r="B3684" s="6" t="s">
        <v>14</v>
      </c>
      <c r="C3684" s="6">
        <v>1185732</v>
      </c>
      <c r="D3684" s="7">
        <v>44239</v>
      </c>
      <c r="E3684" s="6" t="s">
        <v>15</v>
      </c>
      <c r="F3684" s="6" t="s">
        <v>125</v>
      </c>
      <c r="G3684" s="6" t="s">
        <v>126</v>
      </c>
      <c r="H3684" s="6" t="s">
        <v>17</v>
      </c>
      <c r="I3684" s="8">
        <v>0.45</v>
      </c>
      <c r="J3684" s="9">
        <v>5750</v>
      </c>
      <c r="K3684" s="10">
        <f t="shared" si="28"/>
        <v>2587.5</v>
      </c>
      <c r="L3684" s="10">
        <f t="shared" si="29"/>
        <v>1164.375</v>
      </c>
      <c r="M3684" s="11">
        <v>0.45</v>
      </c>
      <c r="O3684" s="16"/>
      <c r="P3684" s="14"/>
      <c r="Q3684" s="12"/>
      <c r="R3684" s="13"/>
    </row>
    <row r="3685" spans="1:18" ht="15.75" customHeight="1" x14ac:dyDescent="0.35">
      <c r="A3685" s="1"/>
      <c r="B3685" s="6" t="s">
        <v>14</v>
      </c>
      <c r="C3685" s="6">
        <v>1185732</v>
      </c>
      <c r="D3685" s="7">
        <v>44239</v>
      </c>
      <c r="E3685" s="6" t="s">
        <v>15</v>
      </c>
      <c r="F3685" s="6" t="s">
        <v>125</v>
      </c>
      <c r="G3685" s="6" t="s">
        <v>126</v>
      </c>
      <c r="H3685" s="6" t="s">
        <v>18</v>
      </c>
      <c r="I3685" s="8">
        <v>0.45</v>
      </c>
      <c r="J3685" s="9">
        <v>2250</v>
      </c>
      <c r="K3685" s="10">
        <f t="shared" si="28"/>
        <v>1012.5</v>
      </c>
      <c r="L3685" s="10">
        <f t="shared" si="29"/>
        <v>455.625</v>
      </c>
      <c r="M3685" s="11">
        <v>0.45</v>
      </c>
      <c r="O3685" s="16"/>
      <c r="P3685" s="14"/>
      <c r="Q3685" s="12"/>
      <c r="R3685" s="13"/>
    </row>
    <row r="3686" spans="1:18" ht="15.75" customHeight="1" x14ac:dyDescent="0.35">
      <c r="A3686" s="1"/>
      <c r="B3686" s="6" t="s">
        <v>14</v>
      </c>
      <c r="C3686" s="6">
        <v>1185732</v>
      </c>
      <c r="D3686" s="7">
        <v>44239</v>
      </c>
      <c r="E3686" s="6" t="s">
        <v>15</v>
      </c>
      <c r="F3686" s="6" t="s">
        <v>125</v>
      </c>
      <c r="G3686" s="6" t="s">
        <v>126</v>
      </c>
      <c r="H3686" s="6" t="s">
        <v>19</v>
      </c>
      <c r="I3686" s="8">
        <v>0.35000000000000003</v>
      </c>
      <c r="J3686" s="9">
        <v>2750</v>
      </c>
      <c r="K3686" s="10">
        <f t="shared" si="28"/>
        <v>962.50000000000011</v>
      </c>
      <c r="L3686" s="10">
        <f t="shared" si="29"/>
        <v>336.875</v>
      </c>
      <c r="M3686" s="11">
        <v>0.35</v>
      </c>
      <c r="O3686" s="16"/>
      <c r="P3686" s="14"/>
      <c r="Q3686" s="12"/>
      <c r="R3686" s="13"/>
    </row>
    <row r="3687" spans="1:18" ht="15.75" customHeight="1" x14ac:dyDescent="0.35">
      <c r="A3687" s="1"/>
      <c r="B3687" s="6" t="s">
        <v>14</v>
      </c>
      <c r="C3687" s="6">
        <v>1185732</v>
      </c>
      <c r="D3687" s="7">
        <v>44239</v>
      </c>
      <c r="E3687" s="6" t="s">
        <v>15</v>
      </c>
      <c r="F3687" s="6" t="s">
        <v>125</v>
      </c>
      <c r="G3687" s="6" t="s">
        <v>126</v>
      </c>
      <c r="H3687" s="6" t="s">
        <v>20</v>
      </c>
      <c r="I3687" s="8">
        <v>0.39999999999999997</v>
      </c>
      <c r="J3687" s="9">
        <v>1500</v>
      </c>
      <c r="K3687" s="10">
        <f t="shared" si="28"/>
        <v>600</v>
      </c>
      <c r="L3687" s="10">
        <f t="shared" si="29"/>
        <v>210</v>
      </c>
      <c r="M3687" s="11">
        <v>0.35</v>
      </c>
      <c r="O3687" s="16"/>
      <c r="P3687" s="14"/>
      <c r="Q3687" s="12"/>
      <c r="R3687" s="13"/>
    </row>
    <row r="3688" spans="1:18" ht="15.75" customHeight="1" x14ac:dyDescent="0.35">
      <c r="A3688" s="1"/>
      <c r="B3688" s="6" t="s">
        <v>14</v>
      </c>
      <c r="C3688" s="6">
        <v>1185732</v>
      </c>
      <c r="D3688" s="7">
        <v>44239</v>
      </c>
      <c r="E3688" s="6" t="s">
        <v>15</v>
      </c>
      <c r="F3688" s="6" t="s">
        <v>125</v>
      </c>
      <c r="G3688" s="6" t="s">
        <v>126</v>
      </c>
      <c r="H3688" s="6" t="s">
        <v>21</v>
      </c>
      <c r="I3688" s="8">
        <v>0.55000000000000004</v>
      </c>
      <c r="J3688" s="9">
        <v>2250</v>
      </c>
      <c r="K3688" s="10">
        <f t="shared" si="28"/>
        <v>1237.5</v>
      </c>
      <c r="L3688" s="10">
        <f t="shared" si="29"/>
        <v>433.125</v>
      </c>
      <c r="M3688" s="11">
        <v>0.35</v>
      </c>
      <c r="O3688" s="16"/>
      <c r="P3688" s="14"/>
      <c r="Q3688" s="12"/>
      <c r="R3688" s="13"/>
    </row>
    <row r="3689" spans="1:18" ht="15.75" customHeight="1" x14ac:dyDescent="0.35">
      <c r="A3689" s="1"/>
      <c r="B3689" s="6" t="s">
        <v>14</v>
      </c>
      <c r="C3689" s="6">
        <v>1185732</v>
      </c>
      <c r="D3689" s="7">
        <v>44239</v>
      </c>
      <c r="E3689" s="6" t="s">
        <v>15</v>
      </c>
      <c r="F3689" s="6" t="s">
        <v>125</v>
      </c>
      <c r="G3689" s="6" t="s">
        <v>126</v>
      </c>
      <c r="H3689" s="6" t="s">
        <v>22</v>
      </c>
      <c r="I3689" s="8">
        <v>0.45</v>
      </c>
      <c r="J3689" s="9">
        <v>3250</v>
      </c>
      <c r="K3689" s="10">
        <f t="shared" si="28"/>
        <v>1462.5</v>
      </c>
      <c r="L3689" s="10">
        <f t="shared" si="29"/>
        <v>585</v>
      </c>
      <c r="M3689" s="11">
        <v>0.39999999999999997</v>
      </c>
      <c r="O3689" s="16"/>
      <c r="P3689" s="14"/>
      <c r="Q3689" s="12"/>
      <c r="R3689" s="13"/>
    </row>
    <row r="3690" spans="1:18" ht="15.75" customHeight="1" x14ac:dyDescent="0.35">
      <c r="A3690" s="1"/>
      <c r="B3690" s="6" t="s">
        <v>14</v>
      </c>
      <c r="C3690" s="6">
        <v>1185732</v>
      </c>
      <c r="D3690" s="7">
        <v>44265</v>
      </c>
      <c r="E3690" s="6" t="s">
        <v>15</v>
      </c>
      <c r="F3690" s="6" t="s">
        <v>125</v>
      </c>
      <c r="G3690" s="6" t="s">
        <v>126</v>
      </c>
      <c r="H3690" s="6" t="s">
        <v>17</v>
      </c>
      <c r="I3690" s="8">
        <v>0.45</v>
      </c>
      <c r="J3690" s="9">
        <v>5450</v>
      </c>
      <c r="K3690" s="10">
        <f t="shared" si="28"/>
        <v>2452.5</v>
      </c>
      <c r="L3690" s="10">
        <f t="shared" si="29"/>
        <v>1103.625</v>
      </c>
      <c r="M3690" s="11">
        <v>0.45</v>
      </c>
      <c r="O3690" s="16"/>
      <c r="P3690" s="14"/>
      <c r="Q3690" s="12"/>
      <c r="R3690" s="13"/>
    </row>
    <row r="3691" spans="1:18" ht="15.75" customHeight="1" x14ac:dyDescent="0.35">
      <c r="A3691" s="1"/>
      <c r="B3691" s="6" t="s">
        <v>14</v>
      </c>
      <c r="C3691" s="6">
        <v>1185732</v>
      </c>
      <c r="D3691" s="7">
        <v>44265</v>
      </c>
      <c r="E3691" s="6" t="s">
        <v>15</v>
      </c>
      <c r="F3691" s="6" t="s">
        <v>125</v>
      </c>
      <c r="G3691" s="6" t="s">
        <v>126</v>
      </c>
      <c r="H3691" s="6" t="s">
        <v>18</v>
      </c>
      <c r="I3691" s="8">
        <v>0.45</v>
      </c>
      <c r="J3691" s="9">
        <v>2500</v>
      </c>
      <c r="K3691" s="10">
        <f t="shared" si="28"/>
        <v>1125</v>
      </c>
      <c r="L3691" s="10">
        <f t="shared" si="29"/>
        <v>506.25</v>
      </c>
      <c r="M3691" s="11">
        <v>0.45</v>
      </c>
      <c r="O3691" s="16"/>
      <c r="P3691" s="14"/>
      <c r="Q3691" s="12"/>
      <c r="R3691" s="13"/>
    </row>
    <row r="3692" spans="1:18" ht="15.75" customHeight="1" x14ac:dyDescent="0.35">
      <c r="A3692" s="1"/>
      <c r="B3692" s="6" t="s">
        <v>14</v>
      </c>
      <c r="C3692" s="6">
        <v>1185732</v>
      </c>
      <c r="D3692" s="7">
        <v>44265</v>
      </c>
      <c r="E3692" s="6" t="s">
        <v>15</v>
      </c>
      <c r="F3692" s="6" t="s">
        <v>125</v>
      </c>
      <c r="G3692" s="6" t="s">
        <v>126</v>
      </c>
      <c r="H3692" s="6" t="s">
        <v>19</v>
      </c>
      <c r="I3692" s="8">
        <v>0.35000000000000003</v>
      </c>
      <c r="J3692" s="9">
        <v>2750</v>
      </c>
      <c r="K3692" s="10">
        <f t="shared" si="28"/>
        <v>962.50000000000011</v>
      </c>
      <c r="L3692" s="10">
        <f t="shared" si="29"/>
        <v>336.875</v>
      </c>
      <c r="M3692" s="11">
        <v>0.35</v>
      </c>
      <c r="O3692" s="16"/>
      <c r="P3692" s="14"/>
      <c r="Q3692" s="12"/>
      <c r="R3692" s="13"/>
    </row>
    <row r="3693" spans="1:18" ht="15.75" customHeight="1" x14ac:dyDescent="0.35">
      <c r="A3693" s="1"/>
      <c r="B3693" s="6" t="s">
        <v>14</v>
      </c>
      <c r="C3693" s="6">
        <v>1185732</v>
      </c>
      <c r="D3693" s="7">
        <v>44265</v>
      </c>
      <c r="E3693" s="6" t="s">
        <v>15</v>
      </c>
      <c r="F3693" s="6" t="s">
        <v>125</v>
      </c>
      <c r="G3693" s="6" t="s">
        <v>126</v>
      </c>
      <c r="H3693" s="6" t="s">
        <v>20</v>
      </c>
      <c r="I3693" s="8">
        <v>0.39999999999999997</v>
      </c>
      <c r="J3693" s="9">
        <v>1250</v>
      </c>
      <c r="K3693" s="10">
        <f t="shared" si="28"/>
        <v>499.99999999999994</v>
      </c>
      <c r="L3693" s="10">
        <f t="shared" si="29"/>
        <v>174.99999999999997</v>
      </c>
      <c r="M3693" s="11">
        <v>0.35</v>
      </c>
      <c r="O3693" s="16"/>
      <c r="P3693" s="14"/>
      <c r="Q3693" s="12"/>
      <c r="R3693" s="13"/>
    </row>
    <row r="3694" spans="1:18" ht="15.75" customHeight="1" x14ac:dyDescent="0.35">
      <c r="A3694" s="1"/>
      <c r="B3694" s="6" t="s">
        <v>14</v>
      </c>
      <c r="C3694" s="6">
        <v>1185732</v>
      </c>
      <c r="D3694" s="7">
        <v>44265</v>
      </c>
      <c r="E3694" s="6" t="s">
        <v>15</v>
      </c>
      <c r="F3694" s="6" t="s">
        <v>125</v>
      </c>
      <c r="G3694" s="6" t="s">
        <v>126</v>
      </c>
      <c r="H3694" s="6" t="s">
        <v>21</v>
      </c>
      <c r="I3694" s="8">
        <v>0.55000000000000004</v>
      </c>
      <c r="J3694" s="9">
        <v>1750</v>
      </c>
      <c r="K3694" s="10">
        <f t="shared" si="28"/>
        <v>962.50000000000011</v>
      </c>
      <c r="L3694" s="10">
        <f t="shared" si="29"/>
        <v>336.875</v>
      </c>
      <c r="M3694" s="11">
        <v>0.35</v>
      </c>
      <c r="O3694" s="16"/>
      <c r="P3694" s="14"/>
      <c r="Q3694" s="12"/>
      <c r="R3694" s="13"/>
    </row>
    <row r="3695" spans="1:18" ht="15.75" customHeight="1" x14ac:dyDescent="0.35">
      <c r="A3695" s="1"/>
      <c r="B3695" s="6" t="s">
        <v>14</v>
      </c>
      <c r="C3695" s="6">
        <v>1185732</v>
      </c>
      <c r="D3695" s="7">
        <v>44265</v>
      </c>
      <c r="E3695" s="6" t="s">
        <v>15</v>
      </c>
      <c r="F3695" s="6" t="s">
        <v>125</v>
      </c>
      <c r="G3695" s="6" t="s">
        <v>126</v>
      </c>
      <c r="H3695" s="6" t="s">
        <v>22</v>
      </c>
      <c r="I3695" s="8">
        <v>0.45</v>
      </c>
      <c r="J3695" s="9">
        <v>2750</v>
      </c>
      <c r="K3695" s="10">
        <f t="shared" si="28"/>
        <v>1237.5</v>
      </c>
      <c r="L3695" s="10">
        <f t="shared" si="29"/>
        <v>494.99999999999994</v>
      </c>
      <c r="M3695" s="11">
        <v>0.39999999999999997</v>
      </c>
      <c r="O3695" s="16"/>
      <c r="P3695" s="14"/>
      <c r="Q3695" s="12"/>
      <c r="R3695" s="13"/>
    </row>
    <row r="3696" spans="1:18" ht="15.75" customHeight="1" x14ac:dyDescent="0.35">
      <c r="A3696" s="1"/>
      <c r="B3696" s="6" t="s">
        <v>14</v>
      </c>
      <c r="C3696" s="6">
        <v>1185732</v>
      </c>
      <c r="D3696" s="7">
        <v>44297</v>
      </c>
      <c r="E3696" s="6" t="s">
        <v>15</v>
      </c>
      <c r="F3696" s="6" t="s">
        <v>125</v>
      </c>
      <c r="G3696" s="6" t="s">
        <v>126</v>
      </c>
      <c r="H3696" s="6" t="s">
        <v>17</v>
      </c>
      <c r="I3696" s="8">
        <v>0.45</v>
      </c>
      <c r="J3696" s="9">
        <v>5250</v>
      </c>
      <c r="K3696" s="10">
        <f t="shared" si="28"/>
        <v>2362.5</v>
      </c>
      <c r="L3696" s="10">
        <f t="shared" si="29"/>
        <v>1063.125</v>
      </c>
      <c r="M3696" s="11">
        <v>0.45</v>
      </c>
      <c r="O3696" s="16"/>
      <c r="P3696" s="14"/>
      <c r="Q3696" s="12"/>
      <c r="R3696" s="13"/>
    </row>
    <row r="3697" spans="1:18" ht="15.75" customHeight="1" x14ac:dyDescent="0.35">
      <c r="A3697" s="1"/>
      <c r="B3697" s="6" t="s">
        <v>14</v>
      </c>
      <c r="C3697" s="6">
        <v>1185732</v>
      </c>
      <c r="D3697" s="7">
        <v>44297</v>
      </c>
      <c r="E3697" s="6" t="s">
        <v>15</v>
      </c>
      <c r="F3697" s="6" t="s">
        <v>125</v>
      </c>
      <c r="G3697" s="6" t="s">
        <v>126</v>
      </c>
      <c r="H3697" s="6" t="s">
        <v>18</v>
      </c>
      <c r="I3697" s="8">
        <v>0.45</v>
      </c>
      <c r="J3697" s="9">
        <v>2250</v>
      </c>
      <c r="K3697" s="10">
        <f t="shared" si="28"/>
        <v>1012.5</v>
      </c>
      <c r="L3697" s="10">
        <f t="shared" si="29"/>
        <v>455.625</v>
      </c>
      <c r="M3697" s="11">
        <v>0.45</v>
      </c>
      <c r="O3697" s="16"/>
      <c r="P3697" s="14"/>
      <c r="Q3697" s="12"/>
      <c r="R3697" s="13"/>
    </row>
    <row r="3698" spans="1:18" ht="15.75" customHeight="1" x14ac:dyDescent="0.35">
      <c r="A3698" s="1"/>
      <c r="B3698" s="6" t="s">
        <v>14</v>
      </c>
      <c r="C3698" s="6">
        <v>1185732</v>
      </c>
      <c r="D3698" s="7">
        <v>44297</v>
      </c>
      <c r="E3698" s="6" t="s">
        <v>15</v>
      </c>
      <c r="F3698" s="6" t="s">
        <v>125</v>
      </c>
      <c r="G3698" s="6" t="s">
        <v>126</v>
      </c>
      <c r="H3698" s="6" t="s">
        <v>19</v>
      </c>
      <c r="I3698" s="8">
        <v>0.35000000000000003</v>
      </c>
      <c r="J3698" s="9">
        <v>2250</v>
      </c>
      <c r="K3698" s="10">
        <f t="shared" si="28"/>
        <v>787.50000000000011</v>
      </c>
      <c r="L3698" s="10">
        <f t="shared" si="29"/>
        <v>275.625</v>
      </c>
      <c r="M3698" s="11">
        <v>0.35</v>
      </c>
      <c r="O3698" s="16"/>
      <c r="P3698" s="14"/>
      <c r="Q3698" s="12"/>
      <c r="R3698" s="13"/>
    </row>
    <row r="3699" spans="1:18" ht="15.75" customHeight="1" x14ac:dyDescent="0.35">
      <c r="A3699" s="1"/>
      <c r="B3699" s="6" t="s">
        <v>14</v>
      </c>
      <c r="C3699" s="6">
        <v>1185732</v>
      </c>
      <c r="D3699" s="7">
        <v>44297</v>
      </c>
      <c r="E3699" s="6" t="s">
        <v>15</v>
      </c>
      <c r="F3699" s="6" t="s">
        <v>125</v>
      </c>
      <c r="G3699" s="6" t="s">
        <v>126</v>
      </c>
      <c r="H3699" s="6" t="s">
        <v>20</v>
      </c>
      <c r="I3699" s="8">
        <v>0.39999999999999997</v>
      </c>
      <c r="J3699" s="9">
        <v>1500</v>
      </c>
      <c r="K3699" s="10">
        <f t="shared" si="28"/>
        <v>600</v>
      </c>
      <c r="L3699" s="10">
        <f t="shared" si="29"/>
        <v>210</v>
      </c>
      <c r="M3699" s="11">
        <v>0.35</v>
      </c>
      <c r="O3699" s="16"/>
      <c r="P3699" s="14"/>
      <c r="Q3699" s="12"/>
      <c r="R3699" s="13"/>
    </row>
    <row r="3700" spans="1:18" ht="15.75" customHeight="1" x14ac:dyDescent="0.35">
      <c r="A3700" s="1"/>
      <c r="B3700" s="6" t="s">
        <v>14</v>
      </c>
      <c r="C3700" s="6">
        <v>1185732</v>
      </c>
      <c r="D3700" s="7">
        <v>44297</v>
      </c>
      <c r="E3700" s="6" t="s">
        <v>15</v>
      </c>
      <c r="F3700" s="6" t="s">
        <v>125</v>
      </c>
      <c r="G3700" s="6" t="s">
        <v>126</v>
      </c>
      <c r="H3700" s="6" t="s">
        <v>21</v>
      </c>
      <c r="I3700" s="8">
        <v>0.55000000000000004</v>
      </c>
      <c r="J3700" s="9">
        <v>1500</v>
      </c>
      <c r="K3700" s="10">
        <f t="shared" si="28"/>
        <v>825.00000000000011</v>
      </c>
      <c r="L3700" s="10">
        <f t="shared" si="29"/>
        <v>288.75</v>
      </c>
      <c r="M3700" s="11">
        <v>0.35</v>
      </c>
      <c r="O3700" s="16"/>
      <c r="P3700" s="14"/>
      <c r="Q3700" s="12"/>
      <c r="R3700" s="13"/>
    </row>
    <row r="3701" spans="1:18" ht="15.75" customHeight="1" x14ac:dyDescent="0.35">
      <c r="A3701" s="1"/>
      <c r="B3701" s="6" t="s">
        <v>14</v>
      </c>
      <c r="C3701" s="6">
        <v>1185732</v>
      </c>
      <c r="D3701" s="7">
        <v>44297</v>
      </c>
      <c r="E3701" s="6" t="s">
        <v>15</v>
      </c>
      <c r="F3701" s="6" t="s">
        <v>125</v>
      </c>
      <c r="G3701" s="6" t="s">
        <v>126</v>
      </c>
      <c r="H3701" s="6" t="s">
        <v>22</v>
      </c>
      <c r="I3701" s="8">
        <v>0.45</v>
      </c>
      <c r="J3701" s="9">
        <v>3000</v>
      </c>
      <c r="K3701" s="10">
        <f t="shared" si="28"/>
        <v>1350</v>
      </c>
      <c r="L3701" s="10">
        <f t="shared" si="29"/>
        <v>540</v>
      </c>
      <c r="M3701" s="11">
        <v>0.39999999999999997</v>
      </c>
      <c r="O3701" s="16"/>
      <c r="P3701" s="14"/>
      <c r="Q3701" s="12"/>
      <c r="R3701" s="13"/>
    </row>
    <row r="3702" spans="1:18" ht="15.75" customHeight="1" x14ac:dyDescent="0.35">
      <c r="A3702" s="1"/>
      <c r="B3702" s="6" t="s">
        <v>14</v>
      </c>
      <c r="C3702" s="6">
        <v>1185732</v>
      </c>
      <c r="D3702" s="7">
        <v>44326</v>
      </c>
      <c r="E3702" s="6" t="s">
        <v>15</v>
      </c>
      <c r="F3702" s="6" t="s">
        <v>125</v>
      </c>
      <c r="G3702" s="6" t="s">
        <v>126</v>
      </c>
      <c r="H3702" s="6" t="s">
        <v>17</v>
      </c>
      <c r="I3702" s="8">
        <v>0.6</v>
      </c>
      <c r="J3702" s="9">
        <v>5700</v>
      </c>
      <c r="K3702" s="10">
        <f t="shared" si="28"/>
        <v>3420</v>
      </c>
      <c r="L3702" s="10">
        <f t="shared" si="29"/>
        <v>1539</v>
      </c>
      <c r="M3702" s="11">
        <v>0.45</v>
      </c>
      <c r="O3702" s="16"/>
      <c r="P3702" s="14"/>
      <c r="Q3702" s="12"/>
      <c r="R3702" s="13"/>
    </row>
    <row r="3703" spans="1:18" ht="15.75" customHeight="1" x14ac:dyDescent="0.35">
      <c r="A3703" s="1"/>
      <c r="B3703" s="6" t="s">
        <v>14</v>
      </c>
      <c r="C3703" s="6">
        <v>1185732</v>
      </c>
      <c r="D3703" s="7">
        <v>44326</v>
      </c>
      <c r="E3703" s="6" t="s">
        <v>15</v>
      </c>
      <c r="F3703" s="6" t="s">
        <v>125</v>
      </c>
      <c r="G3703" s="6" t="s">
        <v>126</v>
      </c>
      <c r="H3703" s="6" t="s">
        <v>18</v>
      </c>
      <c r="I3703" s="8">
        <v>0.55000000000000004</v>
      </c>
      <c r="J3703" s="9">
        <v>2750</v>
      </c>
      <c r="K3703" s="10">
        <f t="shared" si="28"/>
        <v>1512.5000000000002</v>
      </c>
      <c r="L3703" s="10">
        <f t="shared" si="29"/>
        <v>680.62500000000011</v>
      </c>
      <c r="M3703" s="11">
        <v>0.45</v>
      </c>
      <c r="O3703" s="16"/>
      <c r="P3703" s="14"/>
      <c r="Q3703" s="12"/>
      <c r="R3703" s="13"/>
    </row>
    <row r="3704" spans="1:18" ht="15.75" customHeight="1" x14ac:dyDescent="0.35">
      <c r="A3704" s="1"/>
      <c r="B3704" s="6" t="s">
        <v>14</v>
      </c>
      <c r="C3704" s="6">
        <v>1185732</v>
      </c>
      <c r="D3704" s="7">
        <v>44326</v>
      </c>
      <c r="E3704" s="6" t="s">
        <v>15</v>
      </c>
      <c r="F3704" s="6" t="s">
        <v>125</v>
      </c>
      <c r="G3704" s="6" t="s">
        <v>126</v>
      </c>
      <c r="H3704" s="6" t="s">
        <v>19</v>
      </c>
      <c r="I3704" s="8">
        <v>0.5</v>
      </c>
      <c r="J3704" s="9">
        <v>3000</v>
      </c>
      <c r="K3704" s="10">
        <f t="shared" si="28"/>
        <v>1500</v>
      </c>
      <c r="L3704" s="10">
        <f t="shared" si="29"/>
        <v>525</v>
      </c>
      <c r="M3704" s="11">
        <v>0.35</v>
      </c>
      <c r="O3704" s="16"/>
      <c r="P3704" s="14"/>
      <c r="Q3704" s="12"/>
      <c r="R3704" s="13"/>
    </row>
    <row r="3705" spans="1:18" ht="15.75" customHeight="1" x14ac:dyDescent="0.35">
      <c r="A3705" s="1"/>
      <c r="B3705" s="6" t="s">
        <v>14</v>
      </c>
      <c r="C3705" s="6">
        <v>1185732</v>
      </c>
      <c r="D3705" s="7">
        <v>44326</v>
      </c>
      <c r="E3705" s="6" t="s">
        <v>15</v>
      </c>
      <c r="F3705" s="6" t="s">
        <v>125</v>
      </c>
      <c r="G3705" s="6" t="s">
        <v>126</v>
      </c>
      <c r="H3705" s="6" t="s">
        <v>20</v>
      </c>
      <c r="I3705" s="8">
        <v>0.5</v>
      </c>
      <c r="J3705" s="9">
        <v>2500</v>
      </c>
      <c r="K3705" s="10">
        <f t="shared" si="28"/>
        <v>1250</v>
      </c>
      <c r="L3705" s="10">
        <f t="shared" si="29"/>
        <v>437.5</v>
      </c>
      <c r="M3705" s="11">
        <v>0.35</v>
      </c>
      <c r="O3705" s="16"/>
      <c r="P3705" s="14"/>
      <c r="Q3705" s="12"/>
      <c r="R3705" s="13"/>
    </row>
    <row r="3706" spans="1:18" ht="15.75" customHeight="1" x14ac:dyDescent="0.35">
      <c r="A3706" s="1"/>
      <c r="B3706" s="6" t="s">
        <v>14</v>
      </c>
      <c r="C3706" s="6">
        <v>1185732</v>
      </c>
      <c r="D3706" s="7">
        <v>44326</v>
      </c>
      <c r="E3706" s="6" t="s">
        <v>15</v>
      </c>
      <c r="F3706" s="6" t="s">
        <v>125</v>
      </c>
      <c r="G3706" s="6" t="s">
        <v>126</v>
      </c>
      <c r="H3706" s="6" t="s">
        <v>21</v>
      </c>
      <c r="I3706" s="8">
        <v>0.6</v>
      </c>
      <c r="J3706" s="9">
        <v>2750</v>
      </c>
      <c r="K3706" s="10">
        <f t="shared" si="28"/>
        <v>1650</v>
      </c>
      <c r="L3706" s="10">
        <f t="shared" si="29"/>
        <v>577.5</v>
      </c>
      <c r="M3706" s="11">
        <v>0.35</v>
      </c>
      <c r="O3706" s="16"/>
      <c r="P3706" s="14"/>
      <c r="Q3706" s="12"/>
      <c r="R3706" s="13"/>
    </row>
    <row r="3707" spans="1:18" ht="15.75" customHeight="1" x14ac:dyDescent="0.35">
      <c r="A3707" s="1"/>
      <c r="B3707" s="6" t="s">
        <v>14</v>
      </c>
      <c r="C3707" s="6">
        <v>1185732</v>
      </c>
      <c r="D3707" s="7">
        <v>44326</v>
      </c>
      <c r="E3707" s="6" t="s">
        <v>15</v>
      </c>
      <c r="F3707" s="6" t="s">
        <v>125</v>
      </c>
      <c r="G3707" s="6" t="s">
        <v>126</v>
      </c>
      <c r="H3707" s="6" t="s">
        <v>22</v>
      </c>
      <c r="I3707" s="8">
        <v>0.65</v>
      </c>
      <c r="J3707" s="9">
        <v>4000</v>
      </c>
      <c r="K3707" s="10">
        <f t="shared" si="28"/>
        <v>2600</v>
      </c>
      <c r="L3707" s="10">
        <f t="shared" si="29"/>
        <v>1040</v>
      </c>
      <c r="M3707" s="11">
        <v>0.39999999999999997</v>
      </c>
      <c r="O3707" s="16"/>
      <c r="P3707" s="14"/>
      <c r="Q3707" s="12"/>
      <c r="R3707" s="13"/>
    </row>
    <row r="3708" spans="1:18" ht="15.75" customHeight="1" x14ac:dyDescent="0.35">
      <c r="A3708" s="1"/>
      <c r="B3708" s="6" t="s">
        <v>14</v>
      </c>
      <c r="C3708" s="6">
        <v>1185732</v>
      </c>
      <c r="D3708" s="7">
        <v>44359</v>
      </c>
      <c r="E3708" s="6" t="s">
        <v>15</v>
      </c>
      <c r="F3708" s="6" t="s">
        <v>125</v>
      </c>
      <c r="G3708" s="6" t="s">
        <v>126</v>
      </c>
      <c r="H3708" s="6" t="s">
        <v>17</v>
      </c>
      <c r="I3708" s="8">
        <v>0.6</v>
      </c>
      <c r="J3708" s="9">
        <v>6500</v>
      </c>
      <c r="K3708" s="10">
        <f t="shared" si="28"/>
        <v>3900</v>
      </c>
      <c r="L3708" s="10">
        <f t="shared" si="29"/>
        <v>1755</v>
      </c>
      <c r="M3708" s="11">
        <v>0.45</v>
      </c>
      <c r="O3708" s="16"/>
      <c r="P3708" s="14"/>
      <c r="Q3708" s="12"/>
      <c r="R3708" s="13"/>
    </row>
    <row r="3709" spans="1:18" ht="15.75" customHeight="1" x14ac:dyDescent="0.35">
      <c r="A3709" s="1"/>
      <c r="B3709" s="6" t="s">
        <v>14</v>
      </c>
      <c r="C3709" s="6">
        <v>1185732</v>
      </c>
      <c r="D3709" s="7">
        <v>44359</v>
      </c>
      <c r="E3709" s="6" t="s">
        <v>15</v>
      </c>
      <c r="F3709" s="6" t="s">
        <v>125</v>
      </c>
      <c r="G3709" s="6" t="s">
        <v>126</v>
      </c>
      <c r="H3709" s="6" t="s">
        <v>18</v>
      </c>
      <c r="I3709" s="8">
        <v>0.55000000000000004</v>
      </c>
      <c r="J3709" s="9">
        <v>4000</v>
      </c>
      <c r="K3709" s="10">
        <f t="shared" si="28"/>
        <v>2200</v>
      </c>
      <c r="L3709" s="10">
        <f t="shared" si="29"/>
        <v>990</v>
      </c>
      <c r="M3709" s="11">
        <v>0.45</v>
      </c>
      <c r="O3709" s="16"/>
      <c r="P3709" s="14"/>
      <c r="Q3709" s="12"/>
      <c r="R3709" s="13"/>
    </row>
    <row r="3710" spans="1:18" ht="15.75" customHeight="1" x14ac:dyDescent="0.35">
      <c r="A3710" s="1"/>
      <c r="B3710" s="6" t="s">
        <v>14</v>
      </c>
      <c r="C3710" s="6">
        <v>1185732</v>
      </c>
      <c r="D3710" s="7">
        <v>44359</v>
      </c>
      <c r="E3710" s="6" t="s">
        <v>15</v>
      </c>
      <c r="F3710" s="6" t="s">
        <v>125</v>
      </c>
      <c r="G3710" s="6" t="s">
        <v>126</v>
      </c>
      <c r="H3710" s="6" t="s">
        <v>19</v>
      </c>
      <c r="I3710" s="8">
        <v>0.5</v>
      </c>
      <c r="J3710" s="9">
        <v>3250</v>
      </c>
      <c r="K3710" s="10">
        <f t="shared" si="28"/>
        <v>1625</v>
      </c>
      <c r="L3710" s="10">
        <f t="shared" si="29"/>
        <v>568.75</v>
      </c>
      <c r="M3710" s="11">
        <v>0.35</v>
      </c>
      <c r="O3710" s="16"/>
      <c r="P3710" s="14"/>
      <c r="Q3710" s="12"/>
      <c r="R3710" s="13"/>
    </row>
    <row r="3711" spans="1:18" ht="15.75" customHeight="1" x14ac:dyDescent="0.35">
      <c r="A3711" s="1"/>
      <c r="B3711" s="6" t="s">
        <v>14</v>
      </c>
      <c r="C3711" s="6">
        <v>1185732</v>
      </c>
      <c r="D3711" s="7">
        <v>44359</v>
      </c>
      <c r="E3711" s="6" t="s">
        <v>15</v>
      </c>
      <c r="F3711" s="6" t="s">
        <v>125</v>
      </c>
      <c r="G3711" s="6" t="s">
        <v>126</v>
      </c>
      <c r="H3711" s="6" t="s">
        <v>20</v>
      </c>
      <c r="I3711" s="8">
        <v>0.5</v>
      </c>
      <c r="J3711" s="9">
        <v>3000</v>
      </c>
      <c r="K3711" s="10">
        <f t="shared" si="28"/>
        <v>1500</v>
      </c>
      <c r="L3711" s="10">
        <f t="shared" si="29"/>
        <v>525</v>
      </c>
      <c r="M3711" s="11">
        <v>0.35</v>
      </c>
      <c r="O3711" s="16"/>
      <c r="P3711" s="14"/>
      <c r="Q3711" s="12"/>
      <c r="R3711" s="13"/>
    </row>
    <row r="3712" spans="1:18" ht="15.75" customHeight="1" x14ac:dyDescent="0.35">
      <c r="A3712" s="1"/>
      <c r="B3712" s="6" t="s">
        <v>14</v>
      </c>
      <c r="C3712" s="6">
        <v>1185732</v>
      </c>
      <c r="D3712" s="7">
        <v>44359</v>
      </c>
      <c r="E3712" s="6" t="s">
        <v>15</v>
      </c>
      <c r="F3712" s="6" t="s">
        <v>125</v>
      </c>
      <c r="G3712" s="6" t="s">
        <v>126</v>
      </c>
      <c r="H3712" s="6" t="s">
        <v>21</v>
      </c>
      <c r="I3712" s="8">
        <v>0.6</v>
      </c>
      <c r="J3712" s="9">
        <v>3000</v>
      </c>
      <c r="K3712" s="10">
        <f t="shared" si="28"/>
        <v>1800</v>
      </c>
      <c r="L3712" s="10">
        <f t="shared" si="29"/>
        <v>630</v>
      </c>
      <c r="M3712" s="11">
        <v>0.35</v>
      </c>
      <c r="O3712" s="16"/>
      <c r="P3712" s="14"/>
      <c r="Q3712" s="12"/>
      <c r="R3712" s="13"/>
    </row>
    <row r="3713" spans="1:18" ht="15.75" customHeight="1" x14ac:dyDescent="0.35">
      <c r="A3713" s="1"/>
      <c r="B3713" s="6" t="s">
        <v>14</v>
      </c>
      <c r="C3713" s="6">
        <v>1185732</v>
      </c>
      <c r="D3713" s="7">
        <v>44359</v>
      </c>
      <c r="E3713" s="6" t="s">
        <v>15</v>
      </c>
      <c r="F3713" s="6" t="s">
        <v>125</v>
      </c>
      <c r="G3713" s="6" t="s">
        <v>126</v>
      </c>
      <c r="H3713" s="6" t="s">
        <v>22</v>
      </c>
      <c r="I3713" s="8">
        <v>0.65</v>
      </c>
      <c r="J3713" s="9">
        <v>4500</v>
      </c>
      <c r="K3713" s="10">
        <f t="shared" si="28"/>
        <v>2925</v>
      </c>
      <c r="L3713" s="10">
        <f t="shared" si="29"/>
        <v>1170</v>
      </c>
      <c r="M3713" s="11">
        <v>0.39999999999999997</v>
      </c>
      <c r="O3713" s="16"/>
      <c r="P3713" s="14"/>
      <c r="Q3713" s="12"/>
      <c r="R3713" s="13"/>
    </row>
    <row r="3714" spans="1:18" ht="15.75" customHeight="1" x14ac:dyDescent="0.35">
      <c r="A3714" s="1"/>
      <c r="B3714" s="6" t="s">
        <v>14</v>
      </c>
      <c r="C3714" s="6">
        <v>1185732</v>
      </c>
      <c r="D3714" s="7">
        <v>44387</v>
      </c>
      <c r="E3714" s="6" t="s">
        <v>15</v>
      </c>
      <c r="F3714" s="6" t="s">
        <v>125</v>
      </c>
      <c r="G3714" s="6" t="s">
        <v>126</v>
      </c>
      <c r="H3714" s="6" t="s">
        <v>17</v>
      </c>
      <c r="I3714" s="8">
        <v>0.6</v>
      </c>
      <c r="J3714" s="9">
        <v>6750</v>
      </c>
      <c r="K3714" s="10">
        <f t="shared" si="28"/>
        <v>4050</v>
      </c>
      <c r="L3714" s="10">
        <f t="shared" si="29"/>
        <v>1822.5</v>
      </c>
      <c r="M3714" s="11">
        <v>0.45</v>
      </c>
      <c r="O3714" s="16"/>
      <c r="P3714" s="14"/>
      <c r="Q3714" s="12"/>
      <c r="R3714" s="13"/>
    </row>
    <row r="3715" spans="1:18" ht="15.75" customHeight="1" x14ac:dyDescent="0.35">
      <c r="A3715" s="1"/>
      <c r="B3715" s="6" t="s">
        <v>14</v>
      </c>
      <c r="C3715" s="6">
        <v>1185732</v>
      </c>
      <c r="D3715" s="7">
        <v>44387</v>
      </c>
      <c r="E3715" s="6" t="s">
        <v>15</v>
      </c>
      <c r="F3715" s="6" t="s">
        <v>125</v>
      </c>
      <c r="G3715" s="6" t="s">
        <v>126</v>
      </c>
      <c r="H3715" s="6" t="s">
        <v>18</v>
      </c>
      <c r="I3715" s="8">
        <v>0.55000000000000004</v>
      </c>
      <c r="J3715" s="9">
        <v>4250</v>
      </c>
      <c r="K3715" s="10">
        <f t="shared" si="28"/>
        <v>2337.5</v>
      </c>
      <c r="L3715" s="10">
        <f t="shared" si="29"/>
        <v>1051.875</v>
      </c>
      <c r="M3715" s="11">
        <v>0.45</v>
      </c>
      <c r="O3715" s="16"/>
      <c r="P3715" s="14"/>
      <c r="Q3715" s="12"/>
      <c r="R3715" s="13"/>
    </row>
    <row r="3716" spans="1:18" ht="15.75" customHeight="1" x14ac:dyDescent="0.35">
      <c r="A3716" s="1"/>
      <c r="B3716" s="6" t="s">
        <v>14</v>
      </c>
      <c r="C3716" s="6">
        <v>1185732</v>
      </c>
      <c r="D3716" s="7">
        <v>44387</v>
      </c>
      <c r="E3716" s="6" t="s">
        <v>15</v>
      </c>
      <c r="F3716" s="6" t="s">
        <v>125</v>
      </c>
      <c r="G3716" s="6" t="s">
        <v>126</v>
      </c>
      <c r="H3716" s="6" t="s">
        <v>19</v>
      </c>
      <c r="I3716" s="8">
        <v>0.5</v>
      </c>
      <c r="J3716" s="9">
        <v>3500</v>
      </c>
      <c r="K3716" s="10">
        <f t="shared" si="28"/>
        <v>1750</v>
      </c>
      <c r="L3716" s="10">
        <f t="shared" si="29"/>
        <v>612.5</v>
      </c>
      <c r="M3716" s="11">
        <v>0.35</v>
      </c>
      <c r="O3716" s="16"/>
      <c r="P3716" s="14"/>
      <c r="Q3716" s="12"/>
      <c r="R3716" s="13"/>
    </row>
    <row r="3717" spans="1:18" ht="15.75" customHeight="1" x14ac:dyDescent="0.35">
      <c r="A3717" s="1"/>
      <c r="B3717" s="6" t="s">
        <v>14</v>
      </c>
      <c r="C3717" s="6">
        <v>1185732</v>
      </c>
      <c r="D3717" s="7">
        <v>44387</v>
      </c>
      <c r="E3717" s="6" t="s">
        <v>15</v>
      </c>
      <c r="F3717" s="6" t="s">
        <v>125</v>
      </c>
      <c r="G3717" s="6" t="s">
        <v>126</v>
      </c>
      <c r="H3717" s="6" t="s">
        <v>20</v>
      </c>
      <c r="I3717" s="8">
        <v>0.5</v>
      </c>
      <c r="J3717" s="9">
        <v>3000</v>
      </c>
      <c r="K3717" s="10">
        <f t="shared" si="28"/>
        <v>1500</v>
      </c>
      <c r="L3717" s="10">
        <f t="shared" si="29"/>
        <v>525</v>
      </c>
      <c r="M3717" s="11">
        <v>0.35</v>
      </c>
      <c r="O3717" s="16"/>
      <c r="P3717" s="14"/>
      <c r="Q3717" s="12"/>
      <c r="R3717" s="13"/>
    </row>
    <row r="3718" spans="1:18" ht="15.75" customHeight="1" x14ac:dyDescent="0.35">
      <c r="A3718" s="1"/>
      <c r="B3718" s="6" t="s">
        <v>14</v>
      </c>
      <c r="C3718" s="6">
        <v>1185732</v>
      </c>
      <c r="D3718" s="7">
        <v>44387</v>
      </c>
      <c r="E3718" s="6" t="s">
        <v>15</v>
      </c>
      <c r="F3718" s="6" t="s">
        <v>125</v>
      </c>
      <c r="G3718" s="6" t="s">
        <v>126</v>
      </c>
      <c r="H3718" s="6" t="s">
        <v>21</v>
      </c>
      <c r="I3718" s="8">
        <v>0.6</v>
      </c>
      <c r="J3718" s="9">
        <v>3250</v>
      </c>
      <c r="K3718" s="10">
        <f t="shared" si="28"/>
        <v>1950</v>
      </c>
      <c r="L3718" s="10">
        <f t="shared" si="29"/>
        <v>682.5</v>
      </c>
      <c r="M3718" s="11">
        <v>0.35</v>
      </c>
      <c r="O3718" s="16"/>
      <c r="P3718" s="14"/>
      <c r="Q3718" s="12"/>
      <c r="R3718" s="13"/>
    </row>
    <row r="3719" spans="1:18" ht="15.75" customHeight="1" x14ac:dyDescent="0.35">
      <c r="A3719" s="1"/>
      <c r="B3719" s="6" t="s">
        <v>14</v>
      </c>
      <c r="C3719" s="6">
        <v>1185732</v>
      </c>
      <c r="D3719" s="7">
        <v>44387</v>
      </c>
      <c r="E3719" s="6" t="s">
        <v>15</v>
      </c>
      <c r="F3719" s="6" t="s">
        <v>125</v>
      </c>
      <c r="G3719" s="6" t="s">
        <v>126</v>
      </c>
      <c r="H3719" s="6" t="s">
        <v>22</v>
      </c>
      <c r="I3719" s="8">
        <v>0.65</v>
      </c>
      <c r="J3719" s="9">
        <v>5000</v>
      </c>
      <c r="K3719" s="10">
        <f t="shared" si="28"/>
        <v>3250</v>
      </c>
      <c r="L3719" s="10">
        <f t="shared" si="29"/>
        <v>1300</v>
      </c>
      <c r="M3719" s="11">
        <v>0.39999999999999997</v>
      </c>
      <c r="O3719" s="16"/>
      <c r="P3719" s="14"/>
      <c r="Q3719" s="12"/>
      <c r="R3719" s="13"/>
    </row>
    <row r="3720" spans="1:18" ht="15.75" customHeight="1" x14ac:dyDescent="0.35">
      <c r="A3720" s="1"/>
      <c r="B3720" s="6" t="s">
        <v>14</v>
      </c>
      <c r="C3720" s="6">
        <v>1185732</v>
      </c>
      <c r="D3720" s="7">
        <v>44419</v>
      </c>
      <c r="E3720" s="6" t="s">
        <v>15</v>
      </c>
      <c r="F3720" s="6" t="s">
        <v>125</v>
      </c>
      <c r="G3720" s="6" t="s">
        <v>126</v>
      </c>
      <c r="H3720" s="6" t="s">
        <v>17</v>
      </c>
      <c r="I3720" s="8">
        <v>0.6</v>
      </c>
      <c r="J3720" s="9">
        <v>6500</v>
      </c>
      <c r="K3720" s="10">
        <f t="shared" si="28"/>
        <v>3900</v>
      </c>
      <c r="L3720" s="10">
        <f t="shared" si="29"/>
        <v>1755</v>
      </c>
      <c r="M3720" s="11">
        <v>0.45</v>
      </c>
      <c r="O3720" s="16"/>
      <c r="P3720" s="14"/>
      <c r="Q3720" s="12"/>
      <c r="R3720" s="13"/>
    </row>
    <row r="3721" spans="1:18" ht="15.75" customHeight="1" x14ac:dyDescent="0.35">
      <c r="A3721" s="1"/>
      <c r="B3721" s="6" t="s">
        <v>14</v>
      </c>
      <c r="C3721" s="6">
        <v>1185732</v>
      </c>
      <c r="D3721" s="7">
        <v>44419</v>
      </c>
      <c r="E3721" s="6" t="s">
        <v>15</v>
      </c>
      <c r="F3721" s="6" t="s">
        <v>125</v>
      </c>
      <c r="G3721" s="6" t="s">
        <v>126</v>
      </c>
      <c r="H3721" s="6" t="s">
        <v>18</v>
      </c>
      <c r="I3721" s="8">
        <v>0.55000000000000004</v>
      </c>
      <c r="J3721" s="9">
        <v>4250</v>
      </c>
      <c r="K3721" s="10">
        <f t="shared" si="28"/>
        <v>2337.5</v>
      </c>
      <c r="L3721" s="10">
        <f t="shared" si="29"/>
        <v>1051.875</v>
      </c>
      <c r="M3721" s="11">
        <v>0.45</v>
      </c>
      <c r="O3721" s="16"/>
      <c r="P3721" s="14"/>
      <c r="Q3721" s="12"/>
      <c r="R3721" s="13"/>
    </row>
    <row r="3722" spans="1:18" ht="15.75" customHeight="1" x14ac:dyDescent="0.35">
      <c r="A3722" s="1"/>
      <c r="B3722" s="6" t="s">
        <v>14</v>
      </c>
      <c r="C3722" s="6">
        <v>1185732</v>
      </c>
      <c r="D3722" s="7">
        <v>44419</v>
      </c>
      <c r="E3722" s="6" t="s">
        <v>15</v>
      </c>
      <c r="F3722" s="6" t="s">
        <v>125</v>
      </c>
      <c r="G3722" s="6" t="s">
        <v>126</v>
      </c>
      <c r="H3722" s="6" t="s">
        <v>19</v>
      </c>
      <c r="I3722" s="8">
        <v>0.5</v>
      </c>
      <c r="J3722" s="9">
        <v>3500</v>
      </c>
      <c r="K3722" s="10">
        <f t="shared" si="28"/>
        <v>1750</v>
      </c>
      <c r="L3722" s="10">
        <f t="shared" si="29"/>
        <v>612.5</v>
      </c>
      <c r="M3722" s="11">
        <v>0.35</v>
      </c>
      <c r="O3722" s="16"/>
      <c r="P3722" s="14"/>
      <c r="Q3722" s="12"/>
      <c r="R3722" s="13"/>
    </row>
    <row r="3723" spans="1:18" ht="15.75" customHeight="1" x14ac:dyDescent="0.35">
      <c r="A3723" s="1"/>
      <c r="B3723" s="6" t="s">
        <v>14</v>
      </c>
      <c r="C3723" s="6">
        <v>1185732</v>
      </c>
      <c r="D3723" s="7">
        <v>44419</v>
      </c>
      <c r="E3723" s="6" t="s">
        <v>15</v>
      </c>
      <c r="F3723" s="6" t="s">
        <v>125</v>
      </c>
      <c r="G3723" s="6" t="s">
        <v>126</v>
      </c>
      <c r="H3723" s="6" t="s">
        <v>20</v>
      </c>
      <c r="I3723" s="8">
        <v>0.5</v>
      </c>
      <c r="J3723" s="9">
        <v>2500</v>
      </c>
      <c r="K3723" s="10">
        <f t="shared" si="28"/>
        <v>1250</v>
      </c>
      <c r="L3723" s="10">
        <f t="shared" si="29"/>
        <v>437.5</v>
      </c>
      <c r="M3723" s="11">
        <v>0.35</v>
      </c>
      <c r="O3723" s="16"/>
      <c r="P3723" s="14"/>
      <c r="Q3723" s="12"/>
      <c r="R3723" s="13"/>
    </row>
    <row r="3724" spans="1:18" ht="15.75" customHeight="1" x14ac:dyDescent="0.35">
      <c r="A3724" s="1"/>
      <c r="B3724" s="6" t="s">
        <v>14</v>
      </c>
      <c r="C3724" s="6">
        <v>1185732</v>
      </c>
      <c r="D3724" s="7">
        <v>44419</v>
      </c>
      <c r="E3724" s="6" t="s">
        <v>15</v>
      </c>
      <c r="F3724" s="6" t="s">
        <v>125</v>
      </c>
      <c r="G3724" s="6" t="s">
        <v>126</v>
      </c>
      <c r="H3724" s="6" t="s">
        <v>21</v>
      </c>
      <c r="I3724" s="8">
        <v>0.6</v>
      </c>
      <c r="J3724" s="9">
        <v>2250</v>
      </c>
      <c r="K3724" s="10">
        <f t="shared" si="28"/>
        <v>1350</v>
      </c>
      <c r="L3724" s="10">
        <f t="shared" si="29"/>
        <v>472.49999999999994</v>
      </c>
      <c r="M3724" s="11">
        <v>0.35</v>
      </c>
      <c r="O3724" s="16"/>
      <c r="P3724" s="14"/>
      <c r="Q3724" s="12"/>
      <c r="R3724" s="13"/>
    </row>
    <row r="3725" spans="1:18" ht="15.75" customHeight="1" x14ac:dyDescent="0.35">
      <c r="A3725" s="1"/>
      <c r="B3725" s="6" t="s">
        <v>14</v>
      </c>
      <c r="C3725" s="6">
        <v>1185732</v>
      </c>
      <c r="D3725" s="7">
        <v>44419</v>
      </c>
      <c r="E3725" s="6" t="s">
        <v>15</v>
      </c>
      <c r="F3725" s="6" t="s">
        <v>125</v>
      </c>
      <c r="G3725" s="6" t="s">
        <v>126</v>
      </c>
      <c r="H3725" s="6" t="s">
        <v>22</v>
      </c>
      <c r="I3725" s="8">
        <v>0.65</v>
      </c>
      <c r="J3725" s="9">
        <v>4000</v>
      </c>
      <c r="K3725" s="10">
        <f t="shared" si="28"/>
        <v>2600</v>
      </c>
      <c r="L3725" s="10">
        <f t="shared" si="29"/>
        <v>1040</v>
      </c>
      <c r="M3725" s="11">
        <v>0.39999999999999997</v>
      </c>
      <c r="O3725" s="16"/>
      <c r="P3725" s="14"/>
      <c r="Q3725" s="12"/>
      <c r="R3725" s="13"/>
    </row>
    <row r="3726" spans="1:18" ht="15.75" customHeight="1" x14ac:dyDescent="0.35">
      <c r="A3726" s="1"/>
      <c r="B3726" s="6" t="s">
        <v>14</v>
      </c>
      <c r="C3726" s="6">
        <v>1185732</v>
      </c>
      <c r="D3726" s="7">
        <v>44449</v>
      </c>
      <c r="E3726" s="6" t="s">
        <v>15</v>
      </c>
      <c r="F3726" s="6" t="s">
        <v>125</v>
      </c>
      <c r="G3726" s="6" t="s">
        <v>126</v>
      </c>
      <c r="H3726" s="6" t="s">
        <v>17</v>
      </c>
      <c r="I3726" s="8">
        <v>0.6</v>
      </c>
      <c r="J3726" s="9">
        <v>5250</v>
      </c>
      <c r="K3726" s="10">
        <f t="shared" si="28"/>
        <v>3150</v>
      </c>
      <c r="L3726" s="10">
        <f t="shared" si="29"/>
        <v>1417.5</v>
      </c>
      <c r="M3726" s="11">
        <v>0.45</v>
      </c>
      <c r="O3726" s="16"/>
      <c r="P3726" s="14"/>
      <c r="Q3726" s="12"/>
      <c r="R3726" s="13"/>
    </row>
    <row r="3727" spans="1:18" ht="15.75" customHeight="1" x14ac:dyDescent="0.35">
      <c r="A3727" s="1"/>
      <c r="B3727" s="6" t="s">
        <v>14</v>
      </c>
      <c r="C3727" s="6">
        <v>1185732</v>
      </c>
      <c r="D3727" s="7">
        <v>44449</v>
      </c>
      <c r="E3727" s="6" t="s">
        <v>15</v>
      </c>
      <c r="F3727" s="6" t="s">
        <v>125</v>
      </c>
      <c r="G3727" s="6" t="s">
        <v>126</v>
      </c>
      <c r="H3727" s="6" t="s">
        <v>18</v>
      </c>
      <c r="I3727" s="8">
        <v>0.55000000000000004</v>
      </c>
      <c r="J3727" s="9">
        <v>3250</v>
      </c>
      <c r="K3727" s="10">
        <f t="shared" si="28"/>
        <v>1787.5000000000002</v>
      </c>
      <c r="L3727" s="10">
        <f t="shared" si="29"/>
        <v>804.37500000000011</v>
      </c>
      <c r="M3727" s="11">
        <v>0.45</v>
      </c>
      <c r="O3727" s="16"/>
      <c r="P3727" s="14"/>
      <c r="Q3727" s="12"/>
      <c r="R3727" s="13"/>
    </row>
    <row r="3728" spans="1:18" ht="15.75" customHeight="1" x14ac:dyDescent="0.35">
      <c r="A3728" s="1"/>
      <c r="B3728" s="6" t="s">
        <v>14</v>
      </c>
      <c r="C3728" s="6">
        <v>1185732</v>
      </c>
      <c r="D3728" s="7">
        <v>44449</v>
      </c>
      <c r="E3728" s="6" t="s">
        <v>15</v>
      </c>
      <c r="F3728" s="6" t="s">
        <v>125</v>
      </c>
      <c r="G3728" s="6" t="s">
        <v>126</v>
      </c>
      <c r="H3728" s="6" t="s">
        <v>19</v>
      </c>
      <c r="I3728" s="8">
        <v>0.5</v>
      </c>
      <c r="J3728" s="9">
        <v>2250</v>
      </c>
      <c r="K3728" s="10">
        <f t="shared" si="28"/>
        <v>1125</v>
      </c>
      <c r="L3728" s="10">
        <f t="shared" si="29"/>
        <v>393.75</v>
      </c>
      <c r="M3728" s="11">
        <v>0.35</v>
      </c>
      <c r="O3728" s="16"/>
      <c r="P3728" s="14"/>
      <c r="Q3728" s="12"/>
      <c r="R3728" s="13"/>
    </row>
    <row r="3729" spans="1:18" ht="15.75" customHeight="1" x14ac:dyDescent="0.35">
      <c r="A3729" s="1"/>
      <c r="B3729" s="6" t="s">
        <v>14</v>
      </c>
      <c r="C3729" s="6">
        <v>1185732</v>
      </c>
      <c r="D3729" s="7">
        <v>44449</v>
      </c>
      <c r="E3729" s="6" t="s">
        <v>15</v>
      </c>
      <c r="F3729" s="6" t="s">
        <v>125</v>
      </c>
      <c r="G3729" s="6" t="s">
        <v>126</v>
      </c>
      <c r="H3729" s="6" t="s">
        <v>20</v>
      </c>
      <c r="I3729" s="8">
        <v>0.5</v>
      </c>
      <c r="J3729" s="9">
        <v>2000</v>
      </c>
      <c r="K3729" s="10">
        <f t="shared" si="28"/>
        <v>1000</v>
      </c>
      <c r="L3729" s="10">
        <f t="shared" si="29"/>
        <v>350</v>
      </c>
      <c r="M3729" s="11">
        <v>0.35</v>
      </c>
      <c r="O3729" s="16"/>
      <c r="P3729" s="14"/>
      <c r="Q3729" s="12"/>
      <c r="R3729" s="13"/>
    </row>
    <row r="3730" spans="1:18" ht="15.75" customHeight="1" x14ac:dyDescent="0.35">
      <c r="A3730" s="1"/>
      <c r="B3730" s="6" t="s">
        <v>14</v>
      </c>
      <c r="C3730" s="6">
        <v>1185732</v>
      </c>
      <c r="D3730" s="7">
        <v>44449</v>
      </c>
      <c r="E3730" s="6" t="s">
        <v>15</v>
      </c>
      <c r="F3730" s="6" t="s">
        <v>125</v>
      </c>
      <c r="G3730" s="6" t="s">
        <v>126</v>
      </c>
      <c r="H3730" s="6" t="s">
        <v>21</v>
      </c>
      <c r="I3730" s="8">
        <v>0.6</v>
      </c>
      <c r="J3730" s="9">
        <v>2000</v>
      </c>
      <c r="K3730" s="10">
        <f t="shared" si="28"/>
        <v>1200</v>
      </c>
      <c r="L3730" s="10">
        <f t="shared" si="29"/>
        <v>420</v>
      </c>
      <c r="M3730" s="11">
        <v>0.35</v>
      </c>
      <c r="O3730" s="16"/>
      <c r="P3730" s="14"/>
      <c r="Q3730" s="12"/>
      <c r="R3730" s="13"/>
    </row>
    <row r="3731" spans="1:18" ht="15.75" customHeight="1" x14ac:dyDescent="0.35">
      <c r="A3731" s="1"/>
      <c r="B3731" s="6" t="s">
        <v>14</v>
      </c>
      <c r="C3731" s="6">
        <v>1185732</v>
      </c>
      <c r="D3731" s="7">
        <v>44449</v>
      </c>
      <c r="E3731" s="6" t="s">
        <v>15</v>
      </c>
      <c r="F3731" s="6" t="s">
        <v>125</v>
      </c>
      <c r="G3731" s="6" t="s">
        <v>126</v>
      </c>
      <c r="H3731" s="6" t="s">
        <v>22</v>
      </c>
      <c r="I3731" s="8">
        <v>0.65</v>
      </c>
      <c r="J3731" s="9">
        <v>3000</v>
      </c>
      <c r="K3731" s="10">
        <f t="shared" si="28"/>
        <v>1950</v>
      </c>
      <c r="L3731" s="10">
        <f t="shared" si="29"/>
        <v>779.99999999999989</v>
      </c>
      <c r="M3731" s="11">
        <v>0.39999999999999997</v>
      </c>
      <c r="O3731" s="16"/>
      <c r="P3731" s="14"/>
      <c r="Q3731" s="12"/>
      <c r="R3731" s="13"/>
    </row>
    <row r="3732" spans="1:18" ht="15.75" customHeight="1" x14ac:dyDescent="0.35">
      <c r="A3732" s="1"/>
      <c r="B3732" s="6" t="s">
        <v>14</v>
      </c>
      <c r="C3732" s="6">
        <v>1185732</v>
      </c>
      <c r="D3732" s="7">
        <v>44481</v>
      </c>
      <c r="E3732" s="6" t="s">
        <v>15</v>
      </c>
      <c r="F3732" s="6" t="s">
        <v>125</v>
      </c>
      <c r="G3732" s="6" t="s">
        <v>126</v>
      </c>
      <c r="H3732" s="6" t="s">
        <v>17</v>
      </c>
      <c r="I3732" s="8">
        <v>0.65</v>
      </c>
      <c r="J3732" s="9">
        <v>4750</v>
      </c>
      <c r="K3732" s="10">
        <f t="shared" si="28"/>
        <v>3087.5</v>
      </c>
      <c r="L3732" s="10">
        <f t="shared" si="29"/>
        <v>1389.375</v>
      </c>
      <c r="M3732" s="11">
        <v>0.45</v>
      </c>
      <c r="O3732" s="16"/>
      <c r="P3732" s="14"/>
      <c r="Q3732" s="12"/>
      <c r="R3732" s="13"/>
    </row>
    <row r="3733" spans="1:18" ht="15.75" customHeight="1" x14ac:dyDescent="0.35">
      <c r="A3733" s="1"/>
      <c r="B3733" s="6" t="s">
        <v>14</v>
      </c>
      <c r="C3733" s="6">
        <v>1185732</v>
      </c>
      <c r="D3733" s="7">
        <v>44481</v>
      </c>
      <c r="E3733" s="6" t="s">
        <v>15</v>
      </c>
      <c r="F3733" s="6" t="s">
        <v>125</v>
      </c>
      <c r="G3733" s="6" t="s">
        <v>126</v>
      </c>
      <c r="H3733" s="6" t="s">
        <v>18</v>
      </c>
      <c r="I3733" s="8">
        <v>0.60000000000000009</v>
      </c>
      <c r="J3733" s="9">
        <v>3000</v>
      </c>
      <c r="K3733" s="10">
        <f t="shared" si="28"/>
        <v>1800.0000000000002</v>
      </c>
      <c r="L3733" s="10">
        <f t="shared" si="29"/>
        <v>810.00000000000011</v>
      </c>
      <c r="M3733" s="11">
        <v>0.45</v>
      </c>
      <c r="O3733" s="16"/>
      <c r="P3733" s="14"/>
      <c r="Q3733" s="12"/>
      <c r="R3733" s="13"/>
    </row>
    <row r="3734" spans="1:18" ht="15.75" customHeight="1" x14ac:dyDescent="0.35">
      <c r="A3734" s="1"/>
      <c r="B3734" s="6" t="s">
        <v>14</v>
      </c>
      <c r="C3734" s="6">
        <v>1185732</v>
      </c>
      <c r="D3734" s="7">
        <v>44481</v>
      </c>
      <c r="E3734" s="6" t="s">
        <v>15</v>
      </c>
      <c r="F3734" s="6" t="s">
        <v>125</v>
      </c>
      <c r="G3734" s="6" t="s">
        <v>126</v>
      </c>
      <c r="H3734" s="6" t="s">
        <v>19</v>
      </c>
      <c r="I3734" s="8">
        <v>0.60000000000000009</v>
      </c>
      <c r="J3734" s="9">
        <v>2000</v>
      </c>
      <c r="K3734" s="10">
        <f t="shared" si="28"/>
        <v>1200.0000000000002</v>
      </c>
      <c r="L3734" s="10">
        <f t="shared" si="29"/>
        <v>420.00000000000006</v>
      </c>
      <c r="M3734" s="11">
        <v>0.35</v>
      </c>
      <c r="O3734" s="16"/>
      <c r="P3734" s="14"/>
      <c r="Q3734" s="12"/>
      <c r="R3734" s="13"/>
    </row>
    <row r="3735" spans="1:18" ht="15.75" customHeight="1" x14ac:dyDescent="0.35">
      <c r="A3735" s="1"/>
      <c r="B3735" s="6" t="s">
        <v>14</v>
      </c>
      <c r="C3735" s="6">
        <v>1185732</v>
      </c>
      <c r="D3735" s="7">
        <v>44481</v>
      </c>
      <c r="E3735" s="6" t="s">
        <v>15</v>
      </c>
      <c r="F3735" s="6" t="s">
        <v>125</v>
      </c>
      <c r="G3735" s="6" t="s">
        <v>126</v>
      </c>
      <c r="H3735" s="6" t="s">
        <v>20</v>
      </c>
      <c r="I3735" s="8">
        <v>0.60000000000000009</v>
      </c>
      <c r="J3735" s="9">
        <v>1750</v>
      </c>
      <c r="K3735" s="10">
        <f t="shared" si="28"/>
        <v>1050.0000000000002</v>
      </c>
      <c r="L3735" s="10">
        <f t="shared" si="29"/>
        <v>367.50000000000006</v>
      </c>
      <c r="M3735" s="11">
        <v>0.35</v>
      </c>
      <c r="O3735" s="16"/>
      <c r="P3735" s="14"/>
      <c r="Q3735" s="12"/>
      <c r="R3735" s="13"/>
    </row>
    <row r="3736" spans="1:18" ht="15.75" customHeight="1" x14ac:dyDescent="0.35">
      <c r="A3736" s="1"/>
      <c r="B3736" s="6" t="s">
        <v>14</v>
      </c>
      <c r="C3736" s="6">
        <v>1185732</v>
      </c>
      <c r="D3736" s="7">
        <v>44481</v>
      </c>
      <c r="E3736" s="6" t="s">
        <v>15</v>
      </c>
      <c r="F3736" s="6" t="s">
        <v>125</v>
      </c>
      <c r="G3736" s="6" t="s">
        <v>126</v>
      </c>
      <c r="H3736" s="6" t="s">
        <v>21</v>
      </c>
      <c r="I3736" s="8">
        <v>0.70000000000000007</v>
      </c>
      <c r="J3736" s="9">
        <v>1750</v>
      </c>
      <c r="K3736" s="10">
        <f t="shared" si="28"/>
        <v>1225.0000000000002</v>
      </c>
      <c r="L3736" s="10">
        <f t="shared" si="29"/>
        <v>428.75000000000006</v>
      </c>
      <c r="M3736" s="11">
        <v>0.35</v>
      </c>
      <c r="O3736" s="16"/>
      <c r="P3736" s="14"/>
      <c r="Q3736" s="12"/>
      <c r="R3736" s="13"/>
    </row>
    <row r="3737" spans="1:18" ht="15.75" customHeight="1" x14ac:dyDescent="0.35">
      <c r="A3737" s="1"/>
      <c r="B3737" s="6" t="s">
        <v>14</v>
      </c>
      <c r="C3737" s="6">
        <v>1185732</v>
      </c>
      <c r="D3737" s="7">
        <v>44481</v>
      </c>
      <c r="E3737" s="6" t="s">
        <v>15</v>
      </c>
      <c r="F3737" s="6" t="s">
        <v>125</v>
      </c>
      <c r="G3737" s="6" t="s">
        <v>126</v>
      </c>
      <c r="H3737" s="6" t="s">
        <v>22</v>
      </c>
      <c r="I3737" s="8">
        <v>0.75</v>
      </c>
      <c r="J3737" s="9">
        <v>3000</v>
      </c>
      <c r="K3737" s="10">
        <f t="shared" si="28"/>
        <v>2250</v>
      </c>
      <c r="L3737" s="10">
        <f t="shared" si="29"/>
        <v>899.99999999999989</v>
      </c>
      <c r="M3737" s="11">
        <v>0.39999999999999997</v>
      </c>
      <c r="O3737" s="16"/>
      <c r="P3737" s="14"/>
      <c r="Q3737" s="12"/>
      <c r="R3737" s="13"/>
    </row>
    <row r="3738" spans="1:18" ht="15.75" customHeight="1" x14ac:dyDescent="0.35">
      <c r="A3738" s="1"/>
      <c r="B3738" s="6" t="s">
        <v>14</v>
      </c>
      <c r="C3738" s="6">
        <v>1185732</v>
      </c>
      <c r="D3738" s="7">
        <v>44511</v>
      </c>
      <c r="E3738" s="6" t="s">
        <v>15</v>
      </c>
      <c r="F3738" s="6" t="s">
        <v>125</v>
      </c>
      <c r="G3738" s="6" t="s">
        <v>126</v>
      </c>
      <c r="H3738" s="6" t="s">
        <v>17</v>
      </c>
      <c r="I3738" s="8">
        <v>0.70000000000000007</v>
      </c>
      <c r="J3738" s="9">
        <v>4500</v>
      </c>
      <c r="K3738" s="10">
        <f t="shared" si="28"/>
        <v>3150.0000000000005</v>
      </c>
      <c r="L3738" s="10">
        <f t="shared" si="29"/>
        <v>1417.5000000000002</v>
      </c>
      <c r="M3738" s="11">
        <v>0.45</v>
      </c>
      <c r="O3738" s="16"/>
      <c r="P3738" s="14"/>
      <c r="Q3738" s="12"/>
      <c r="R3738" s="13"/>
    </row>
    <row r="3739" spans="1:18" ht="15.75" customHeight="1" x14ac:dyDescent="0.35">
      <c r="A3739" s="1"/>
      <c r="B3739" s="6" t="s">
        <v>14</v>
      </c>
      <c r="C3739" s="6">
        <v>1185732</v>
      </c>
      <c r="D3739" s="7">
        <v>44511</v>
      </c>
      <c r="E3739" s="6" t="s">
        <v>15</v>
      </c>
      <c r="F3739" s="6" t="s">
        <v>125</v>
      </c>
      <c r="G3739" s="6" t="s">
        <v>126</v>
      </c>
      <c r="H3739" s="6" t="s">
        <v>18</v>
      </c>
      <c r="I3739" s="8">
        <v>0.60000000000000009</v>
      </c>
      <c r="J3739" s="9">
        <v>3250</v>
      </c>
      <c r="K3739" s="10">
        <f t="shared" si="28"/>
        <v>1950.0000000000002</v>
      </c>
      <c r="L3739" s="10">
        <f t="shared" si="29"/>
        <v>877.50000000000011</v>
      </c>
      <c r="M3739" s="11">
        <v>0.45</v>
      </c>
      <c r="O3739" s="16"/>
      <c r="P3739" s="14"/>
      <c r="Q3739" s="12"/>
      <c r="R3739" s="13"/>
    </row>
    <row r="3740" spans="1:18" ht="15.75" customHeight="1" x14ac:dyDescent="0.35">
      <c r="A3740" s="1"/>
      <c r="B3740" s="6" t="s">
        <v>14</v>
      </c>
      <c r="C3740" s="6">
        <v>1185732</v>
      </c>
      <c r="D3740" s="7">
        <v>44511</v>
      </c>
      <c r="E3740" s="6" t="s">
        <v>15</v>
      </c>
      <c r="F3740" s="6" t="s">
        <v>125</v>
      </c>
      <c r="G3740" s="6" t="s">
        <v>126</v>
      </c>
      <c r="H3740" s="6" t="s">
        <v>19</v>
      </c>
      <c r="I3740" s="8">
        <v>0.60000000000000009</v>
      </c>
      <c r="J3740" s="9">
        <v>3200</v>
      </c>
      <c r="K3740" s="10">
        <f t="shared" si="28"/>
        <v>1920.0000000000002</v>
      </c>
      <c r="L3740" s="10">
        <f t="shared" si="29"/>
        <v>672</v>
      </c>
      <c r="M3740" s="11">
        <v>0.35</v>
      </c>
      <c r="O3740" s="16"/>
      <c r="P3740" s="14"/>
      <c r="Q3740" s="12"/>
      <c r="R3740" s="13"/>
    </row>
    <row r="3741" spans="1:18" ht="15.75" customHeight="1" x14ac:dyDescent="0.35">
      <c r="A3741" s="1"/>
      <c r="B3741" s="6" t="s">
        <v>14</v>
      </c>
      <c r="C3741" s="6">
        <v>1185732</v>
      </c>
      <c r="D3741" s="7">
        <v>44511</v>
      </c>
      <c r="E3741" s="6" t="s">
        <v>15</v>
      </c>
      <c r="F3741" s="6" t="s">
        <v>125</v>
      </c>
      <c r="G3741" s="6" t="s">
        <v>126</v>
      </c>
      <c r="H3741" s="6" t="s">
        <v>20</v>
      </c>
      <c r="I3741" s="8">
        <v>0.60000000000000009</v>
      </c>
      <c r="J3741" s="9">
        <v>3000</v>
      </c>
      <c r="K3741" s="10">
        <f t="shared" si="28"/>
        <v>1800.0000000000002</v>
      </c>
      <c r="L3741" s="10">
        <f t="shared" si="29"/>
        <v>630</v>
      </c>
      <c r="M3741" s="11">
        <v>0.35</v>
      </c>
      <c r="O3741" s="16"/>
      <c r="P3741" s="14"/>
      <c r="Q3741" s="12"/>
      <c r="R3741" s="13"/>
    </row>
    <row r="3742" spans="1:18" ht="15.75" customHeight="1" x14ac:dyDescent="0.35">
      <c r="A3742" s="1"/>
      <c r="B3742" s="6" t="s">
        <v>14</v>
      </c>
      <c r="C3742" s="6">
        <v>1185732</v>
      </c>
      <c r="D3742" s="7">
        <v>44511</v>
      </c>
      <c r="E3742" s="6" t="s">
        <v>15</v>
      </c>
      <c r="F3742" s="6" t="s">
        <v>125</v>
      </c>
      <c r="G3742" s="6" t="s">
        <v>126</v>
      </c>
      <c r="H3742" s="6" t="s">
        <v>21</v>
      </c>
      <c r="I3742" s="8">
        <v>0.70000000000000007</v>
      </c>
      <c r="J3742" s="9">
        <v>2750</v>
      </c>
      <c r="K3742" s="10">
        <f t="shared" si="28"/>
        <v>1925.0000000000002</v>
      </c>
      <c r="L3742" s="10">
        <f t="shared" si="29"/>
        <v>673.75</v>
      </c>
      <c r="M3742" s="11">
        <v>0.35</v>
      </c>
      <c r="O3742" s="16"/>
      <c r="P3742" s="14"/>
      <c r="Q3742" s="12"/>
      <c r="R3742" s="13"/>
    </row>
    <row r="3743" spans="1:18" ht="15.75" customHeight="1" x14ac:dyDescent="0.35">
      <c r="A3743" s="1"/>
      <c r="B3743" s="6" t="s">
        <v>14</v>
      </c>
      <c r="C3743" s="6">
        <v>1185732</v>
      </c>
      <c r="D3743" s="7">
        <v>44511</v>
      </c>
      <c r="E3743" s="6" t="s">
        <v>15</v>
      </c>
      <c r="F3743" s="6" t="s">
        <v>125</v>
      </c>
      <c r="G3743" s="6" t="s">
        <v>126</v>
      </c>
      <c r="H3743" s="6" t="s">
        <v>22</v>
      </c>
      <c r="I3743" s="8">
        <v>0.75</v>
      </c>
      <c r="J3743" s="9">
        <v>3750</v>
      </c>
      <c r="K3743" s="10">
        <f t="shared" si="28"/>
        <v>2812.5</v>
      </c>
      <c r="L3743" s="10">
        <f t="shared" si="29"/>
        <v>1125</v>
      </c>
      <c r="M3743" s="11">
        <v>0.39999999999999997</v>
      </c>
      <c r="O3743" s="16"/>
      <c r="P3743" s="14"/>
      <c r="Q3743" s="12"/>
      <c r="R3743" s="13"/>
    </row>
    <row r="3744" spans="1:18" ht="15.75" customHeight="1" x14ac:dyDescent="0.35">
      <c r="A3744" s="1"/>
      <c r="B3744" s="6" t="s">
        <v>14</v>
      </c>
      <c r="C3744" s="6">
        <v>1185732</v>
      </c>
      <c r="D3744" s="7">
        <v>44540</v>
      </c>
      <c r="E3744" s="6" t="s">
        <v>15</v>
      </c>
      <c r="F3744" s="6" t="s">
        <v>125</v>
      </c>
      <c r="G3744" s="6" t="s">
        <v>126</v>
      </c>
      <c r="H3744" s="6" t="s">
        <v>17</v>
      </c>
      <c r="I3744" s="8">
        <v>0.70000000000000007</v>
      </c>
      <c r="J3744" s="9">
        <v>6000</v>
      </c>
      <c r="K3744" s="10">
        <f t="shared" si="28"/>
        <v>4200</v>
      </c>
      <c r="L3744" s="10">
        <f t="shared" si="29"/>
        <v>1890</v>
      </c>
      <c r="M3744" s="11">
        <v>0.45</v>
      </c>
      <c r="O3744" s="16"/>
      <c r="P3744" s="14"/>
      <c r="Q3744" s="12"/>
      <c r="R3744" s="13"/>
    </row>
    <row r="3745" spans="1:18" ht="15.75" customHeight="1" x14ac:dyDescent="0.35">
      <c r="A3745" s="1"/>
      <c r="B3745" s="6" t="s">
        <v>14</v>
      </c>
      <c r="C3745" s="6">
        <v>1185732</v>
      </c>
      <c r="D3745" s="7">
        <v>44540</v>
      </c>
      <c r="E3745" s="6" t="s">
        <v>15</v>
      </c>
      <c r="F3745" s="6" t="s">
        <v>125</v>
      </c>
      <c r="G3745" s="6" t="s">
        <v>126</v>
      </c>
      <c r="H3745" s="6" t="s">
        <v>18</v>
      </c>
      <c r="I3745" s="8">
        <v>0.60000000000000009</v>
      </c>
      <c r="J3745" s="9">
        <v>4000</v>
      </c>
      <c r="K3745" s="10">
        <f t="shared" si="28"/>
        <v>2400.0000000000005</v>
      </c>
      <c r="L3745" s="10">
        <f t="shared" si="29"/>
        <v>1080.0000000000002</v>
      </c>
      <c r="M3745" s="11">
        <v>0.45</v>
      </c>
      <c r="O3745" s="16"/>
      <c r="P3745" s="14"/>
      <c r="Q3745" s="12"/>
      <c r="R3745" s="13"/>
    </row>
    <row r="3746" spans="1:18" ht="15.75" customHeight="1" x14ac:dyDescent="0.35">
      <c r="A3746" s="1"/>
      <c r="B3746" s="6" t="s">
        <v>14</v>
      </c>
      <c r="C3746" s="6">
        <v>1185732</v>
      </c>
      <c r="D3746" s="7">
        <v>44540</v>
      </c>
      <c r="E3746" s="6" t="s">
        <v>15</v>
      </c>
      <c r="F3746" s="6" t="s">
        <v>125</v>
      </c>
      <c r="G3746" s="6" t="s">
        <v>126</v>
      </c>
      <c r="H3746" s="6" t="s">
        <v>19</v>
      </c>
      <c r="I3746" s="8">
        <v>0.60000000000000009</v>
      </c>
      <c r="J3746" s="9">
        <v>3750</v>
      </c>
      <c r="K3746" s="10">
        <f t="shared" si="28"/>
        <v>2250.0000000000005</v>
      </c>
      <c r="L3746" s="10">
        <f t="shared" si="29"/>
        <v>787.50000000000011</v>
      </c>
      <c r="M3746" s="11">
        <v>0.35</v>
      </c>
      <c r="O3746" s="16"/>
      <c r="P3746" s="14"/>
      <c r="Q3746" s="12"/>
      <c r="R3746" s="13"/>
    </row>
    <row r="3747" spans="1:18" ht="15.75" customHeight="1" x14ac:dyDescent="0.35">
      <c r="A3747" s="1"/>
      <c r="B3747" s="6" t="s">
        <v>14</v>
      </c>
      <c r="C3747" s="6">
        <v>1185732</v>
      </c>
      <c r="D3747" s="7">
        <v>44540</v>
      </c>
      <c r="E3747" s="6" t="s">
        <v>15</v>
      </c>
      <c r="F3747" s="6" t="s">
        <v>125</v>
      </c>
      <c r="G3747" s="6" t="s">
        <v>126</v>
      </c>
      <c r="H3747" s="6" t="s">
        <v>20</v>
      </c>
      <c r="I3747" s="8">
        <v>0.60000000000000009</v>
      </c>
      <c r="J3747" s="9">
        <v>3250</v>
      </c>
      <c r="K3747" s="10">
        <f t="shared" si="28"/>
        <v>1950.0000000000002</v>
      </c>
      <c r="L3747" s="10">
        <f t="shared" si="29"/>
        <v>682.5</v>
      </c>
      <c r="M3747" s="11">
        <v>0.35</v>
      </c>
      <c r="O3747" s="16"/>
      <c r="P3747" s="14"/>
      <c r="Q3747" s="12"/>
      <c r="R3747" s="13"/>
    </row>
    <row r="3748" spans="1:18" ht="15.75" customHeight="1" x14ac:dyDescent="0.35">
      <c r="A3748" s="1"/>
      <c r="B3748" s="6" t="s">
        <v>14</v>
      </c>
      <c r="C3748" s="6">
        <v>1185732</v>
      </c>
      <c r="D3748" s="7">
        <v>44540</v>
      </c>
      <c r="E3748" s="6" t="s">
        <v>15</v>
      </c>
      <c r="F3748" s="6" t="s">
        <v>125</v>
      </c>
      <c r="G3748" s="6" t="s">
        <v>126</v>
      </c>
      <c r="H3748" s="6" t="s">
        <v>21</v>
      </c>
      <c r="I3748" s="8">
        <v>0.70000000000000007</v>
      </c>
      <c r="J3748" s="9">
        <v>3250</v>
      </c>
      <c r="K3748" s="10">
        <f t="shared" si="28"/>
        <v>2275</v>
      </c>
      <c r="L3748" s="10">
        <f t="shared" si="29"/>
        <v>796.25</v>
      </c>
      <c r="M3748" s="11">
        <v>0.35</v>
      </c>
      <c r="O3748" s="16"/>
      <c r="P3748" s="14"/>
      <c r="Q3748" s="12"/>
      <c r="R3748" s="13"/>
    </row>
    <row r="3749" spans="1:18" ht="15.75" customHeight="1" x14ac:dyDescent="0.35">
      <c r="A3749" s="1"/>
      <c r="B3749" s="6" t="s">
        <v>14</v>
      </c>
      <c r="C3749" s="6">
        <v>1185732</v>
      </c>
      <c r="D3749" s="7">
        <v>44540</v>
      </c>
      <c r="E3749" s="6" t="s">
        <v>15</v>
      </c>
      <c r="F3749" s="6" t="s">
        <v>125</v>
      </c>
      <c r="G3749" s="6" t="s">
        <v>126</v>
      </c>
      <c r="H3749" s="6" t="s">
        <v>22</v>
      </c>
      <c r="I3749" s="8">
        <v>0.75</v>
      </c>
      <c r="J3749" s="9">
        <v>4250</v>
      </c>
      <c r="K3749" s="10">
        <f t="shared" si="28"/>
        <v>3187.5</v>
      </c>
      <c r="L3749" s="10">
        <f t="shared" si="29"/>
        <v>1275</v>
      </c>
      <c r="M3749" s="11">
        <v>0.39999999999999997</v>
      </c>
      <c r="O3749" s="16"/>
      <c r="P3749" s="14"/>
      <c r="Q3749" s="12"/>
      <c r="R3749" s="13"/>
    </row>
    <row r="3750" spans="1:18" ht="15.75" customHeight="1" x14ac:dyDescent="0.35">
      <c r="A3750" s="1" t="s">
        <v>39</v>
      </c>
      <c r="B3750" s="6" t="s">
        <v>14</v>
      </c>
      <c r="C3750" s="6">
        <v>1185732</v>
      </c>
      <c r="D3750" s="7">
        <v>44217</v>
      </c>
      <c r="E3750" s="6" t="s">
        <v>15</v>
      </c>
      <c r="F3750" s="6" t="s">
        <v>127</v>
      </c>
      <c r="G3750" s="6" t="s">
        <v>128</v>
      </c>
      <c r="H3750" s="6" t="s">
        <v>17</v>
      </c>
      <c r="I3750" s="8">
        <v>0.5</v>
      </c>
      <c r="J3750" s="9">
        <v>5250</v>
      </c>
      <c r="K3750" s="10">
        <f t="shared" si="28"/>
        <v>2625</v>
      </c>
      <c r="L3750" s="10">
        <f t="shared" si="29"/>
        <v>1050</v>
      </c>
      <c r="M3750" s="11">
        <v>0.4</v>
      </c>
      <c r="O3750" s="16"/>
      <c r="P3750" s="14"/>
      <c r="Q3750" s="12"/>
      <c r="R3750" s="13"/>
    </row>
    <row r="3751" spans="1:18" ht="15.75" customHeight="1" x14ac:dyDescent="0.35">
      <c r="A3751" s="1"/>
      <c r="B3751" s="6" t="s">
        <v>14</v>
      </c>
      <c r="C3751" s="6">
        <v>1185732</v>
      </c>
      <c r="D3751" s="7">
        <v>44217</v>
      </c>
      <c r="E3751" s="6" t="s">
        <v>15</v>
      </c>
      <c r="F3751" s="6" t="s">
        <v>127</v>
      </c>
      <c r="G3751" s="6" t="s">
        <v>128</v>
      </c>
      <c r="H3751" s="6" t="s">
        <v>18</v>
      </c>
      <c r="I3751" s="8">
        <v>0.5</v>
      </c>
      <c r="J3751" s="9">
        <v>3250</v>
      </c>
      <c r="K3751" s="10">
        <f t="shared" si="28"/>
        <v>1625</v>
      </c>
      <c r="L3751" s="10">
        <f t="shared" si="29"/>
        <v>650</v>
      </c>
      <c r="M3751" s="11">
        <v>0.4</v>
      </c>
      <c r="O3751" s="16"/>
      <c r="P3751" s="14"/>
      <c r="Q3751" s="12"/>
      <c r="R3751" s="13"/>
    </row>
    <row r="3752" spans="1:18" ht="15.75" customHeight="1" x14ac:dyDescent="0.35">
      <c r="A3752" s="1"/>
      <c r="B3752" s="6" t="s">
        <v>14</v>
      </c>
      <c r="C3752" s="6">
        <v>1185732</v>
      </c>
      <c r="D3752" s="7">
        <v>44217</v>
      </c>
      <c r="E3752" s="6" t="s">
        <v>15</v>
      </c>
      <c r="F3752" s="6" t="s">
        <v>127</v>
      </c>
      <c r="G3752" s="6" t="s">
        <v>128</v>
      </c>
      <c r="H3752" s="6" t="s">
        <v>19</v>
      </c>
      <c r="I3752" s="8">
        <v>0.4</v>
      </c>
      <c r="J3752" s="9">
        <v>3250</v>
      </c>
      <c r="K3752" s="10">
        <f t="shared" si="28"/>
        <v>1300</v>
      </c>
      <c r="L3752" s="10">
        <f t="shared" si="29"/>
        <v>390</v>
      </c>
      <c r="M3752" s="11">
        <v>0.3</v>
      </c>
      <c r="O3752" s="16"/>
      <c r="P3752" s="14"/>
      <c r="Q3752" s="12"/>
      <c r="R3752" s="13"/>
    </row>
    <row r="3753" spans="1:18" ht="15.75" customHeight="1" x14ac:dyDescent="0.35">
      <c r="A3753" s="1"/>
      <c r="B3753" s="6" t="s">
        <v>14</v>
      </c>
      <c r="C3753" s="6">
        <v>1185732</v>
      </c>
      <c r="D3753" s="7">
        <v>44217</v>
      </c>
      <c r="E3753" s="6" t="s">
        <v>15</v>
      </c>
      <c r="F3753" s="6" t="s">
        <v>127</v>
      </c>
      <c r="G3753" s="6" t="s">
        <v>128</v>
      </c>
      <c r="H3753" s="6" t="s">
        <v>20</v>
      </c>
      <c r="I3753" s="8">
        <v>0.44999999999999996</v>
      </c>
      <c r="J3753" s="9">
        <v>1750</v>
      </c>
      <c r="K3753" s="10">
        <f t="shared" si="28"/>
        <v>787.49999999999989</v>
      </c>
      <c r="L3753" s="10">
        <f t="shared" si="29"/>
        <v>236.24999999999994</v>
      </c>
      <c r="M3753" s="11">
        <v>0.3</v>
      </c>
      <c r="O3753" s="16"/>
      <c r="P3753" s="14"/>
      <c r="Q3753" s="12"/>
      <c r="R3753" s="13"/>
    </row>
    <row r="3754" spans="1:18" ht="15.75" customHeight="1" x14ac:dyDescent="0.35">
      <c r="A3754" s="1"/>
      <c r="B3754" s="6" t="s">
        <v>14</v>
      </c>
      <c r="C3754" s="6">
        <v>1185732</v>
      </c>
      <c r="D3754" s="7">
        <v>44217</v>
      </c>
      <c r="E3754" s="6" t="s">
        <v>15</v>
      </c>
      <c r="F3754" s="6" t="s">
        <v>127</v>
      </c>
      <c r="G3754" s="6" t="s">
        <v>128</v>
      </c>
      <c r="H3754" s="6" t="s">
        <v>21</v>
      </c>
      <c r="I3754" s="8">
        <v>0.60000000000000009</v>
      </c>
      <c r="J3754" s="9">
        <v>2250</v>
      </c>
      <c r="K3754" s="10">
        <f t="shared" si="28"/>
        <v>1350.0000000000002</v>
      </c>
      <c r="L3754" s="10">
        <f t="shared" si="29"/>
        <v>405.00000000000006</v>
      </c>
      <c r="M3754" s="11">
        <v>0.3</v>
      </c>
      <c r="O3754" s="16"/>
      <c r="P3754" s="14"/>
      <c r="Q3754" s="12"/>
      <c r="R3754" s="13"/>
    </row>
    <row r="3755" spans="1:18" ht="15.75" customHeight="1" x14ac:dyDescent="0.35">
      <c r="A3755" s="1"/>
      <c r="B3755" s="6" t="s">
        <v>14</v>
      </c>
      <c r="C3755" s="6">
        <v>1185732</v>
      </c>
      <c r="D3755" s="7">
        <v>44217</v>
      </c>
      <c r="E3755" s="6" t="s">
        <v>15</v>
      </c>
      <c r="F3755" s="6" t="s">
        <v>127</v>
      </c>
      <c r="G3755" s="6" t="s">
        <v>128</v>
      </c>
      <c r="H3755" s="6" t="s">
        <v>22</v>
      </c>
      <c r="I3755" s="8">
        <v>0.5</v>
      </c>
      <c r="J3755" s="9">
        <v>3250</v>
      </c>
      <c r="K3755" s="10">
        <f t="shared" si="28"/>
        <v>1625</v>
      </c>
      <c r="L3755" s="10">
        <f t="shared" si="29"/>
        <v>568.75</v>
      </c>
      <c r="M3755" s="11">
        <v>0.35</v>
      </c>
      <c r="O3755" s="16"/>
      <c r="P3755" s="14"/>
      <c r="Q3755" s="12"/>
      <c r="R3755" s="13"/>
    </row>
    <row r="3756" spans="1:18" ht="15.75" customHeight="1" x14ac:dyDescent="0.35">
      <c r="A3756" s="1"/>
      <c r="B3756" s="6" t="s">
        <v>14</v>
      </c>
      <c r="C3756" s="6">
        <v>1185732</v>
      </c>
      <c r="D3756" s="7">
        <v>44246</v>
      </c>
      <c r="E3756" s="6" t="s">
        <v>15</v>
      </c>
      <c r="F3756" s="6" t="s">
        <v>127</v>
      </c>
      <c r="G3756" s="6" t="s">
        <v>128</v>
      </c>
      <c r="H3756" s="6" t="s">
        <v>17</v>
      </c>
      <c r="I3756" s="8">
        <v>0.5</v>
      </c>
      <c r="J3756" s="9">
        <v>6000</v>
      </c>
      <c r="K3756" s="10">
        <f t="shared" si="28"/>
        <v>3000</v>
      </c>
      <c r="L3756" s="10">
        <f t="shared" si="29"/>
        <v>1200</v>
      </c>
      <c r="M3756" s="11">
        <v>0.4</v>
      </c>
      <c r="O3756" s="16"/>
      <c r="P3756" s="14"/>
      <c r="Q3756" s="12"/>
      <c r="R3756" s="13"/>
    </row>
    <row r="3757" spans="1:18" ht="15.75" customHeight="1" x14ac:dyDescent="0.35">
      <c r="A3757" s="1"/>
      <c r="B3757" s="6" t="s">
        <v>14</v>
      </c>
      <c r="C3757" s="6">
        <v>1185732</v>
      </c>
      <c r="D3757" s="7">
        <v>44246</v>
      </c>
      <c r="E3757" s="6" t="s">
        <v>15</v>
      </c>
      <c r="F3757" s="6" t="s">
        <v>127</v>
      </c>
      <c r="G3757" s="6" t="s">
        <v>128</v>
      </c>
      <c r="H3757" s="6" t="s">
        <v>18</v>
      </c>
      <c r="I3757" s="8">
        <v>0.5</v>
      </c>
      <c r="J3757" s="9">
        <v>2500</v>
      </c>
      <c r="K3757" s="10">
        <f t="shared" si="28"/>
        <v>1250</v>
      </c>
      <c r="L3757" s="10">
        <f t="shared" si="29"/>
        <v>500</v>
      </c>
      <c r="M3757" s="11">
        <v>0.4</v>
      </c>
      <c r="O3757" s="16"/>
      <c r="P3757" s="14"/>
      <c r="Q3757" s="12"/>
      <c r="R3757" s="13"/>
    </row>
    <row r="3758" spans="1:18" ht="15.75" customHeight="1" x14ac:dyDescent="0.35">
      <c r="A3758" s="1"/>
      <c r="B3758" s="6" t="s">
        <v>14</v>
      </c>
      <c r="C3758" s="6">
        <v>1185732</v>
      </c>
      <c r="D3758" s="7">
        <v>44246</v>
      </c>
      <c r="E3758" s="6" t="s">
        <v>15</v>
      </c>
      <c r="F3758" s="6" t="s">
        <v>127</v>
      </c>
      <c r="G3758" s="6" t="s">
        <v>128</v>
      </c>
      <c r="H3758" s="6" t="s">
        <v>19</v>
      </c>
      <c r="I3758" s="8">
        <v>0.4</v>
      </c>
      <c r="J3758" s="9">
        <v>3000</v>
      </c>
      <c r="K3758" s="10">
        <f t="shared" si="28"/>
        <v>1200</v>
      </c>
      <c r="L3758" s="10">
        <f t="shared" si="29"/>
        <v>360</v>
      </c>
      <c r="M3758" s="11">
        <v>0.3</v>
      </c>
      <c r="O3758" s="16"/>
      <c r="P3758" s="14"/>
      <c r="Q3758" s="12"/>
      <c r="R3758" s="13"/>
    </row>
    <row r="3759" spans="1:18" ht="15.75" customHeight="1" x14ac:dyDescent="0.35">
      <c r="A3759" s="1"/>
      <c r="B3759" s="6" t="s">
        <v>14</v>
      </c>
      <c r="C3759" s="6">
        <v>1185732</v>
      </c>
      <c r="D3759" s="7">
        <v>44246</v>
      </c>
      <c r="E3759" s="6" t="s">
        <v>15</v>
      </c>
      <c r="F3759" s="6" t="s">
        <v>127</v>
      </c>
      <c r="G3759" s="6" t="s">
        <v>128</v>
      </c>
      <c r="H3759" s="6" t="s">
        <v>20</v>
      </c>
      <c r="I3759" s="8">
        <v>0.44999999999999996</v>
      </c>
      <c r="J3759" s="9">
        <v>2000</v>
      </c>
      <c r="K3759" s="10">
        <f t="shared" si="28"/>
        <v>899.99999999999989</v>
      </c>
      <c r="L3759" s="10">
        <f t="shared" si="29"/>
        <v>269.99999999999994</v>
      </c>
      <c r="M3759" s="11">
        <v>0.3</v>
      </c>
      <c r="O3759" s="16"/>
      <c r="P3759" s="14"/>
      <c r="Q3759" s="12"/>
      <c r="R3759" s="13"/>
    </row>
    <row r="3760" spans="1:18" ht="15.75" customHeight="1" x14ac:dyDescent="0.35">
      <c r="A3760" s="1"/>
      <c r="B3760" s="6" t="s">
        <v>14</v>
      </c>
      <c r="C3760" s="6">
        <v>1185732</v>
      </c>
      <c r="D3760" s="7">
        <v>44246</v>
      </c>
      <c r="E3760" s="6" t="s">
        <v>15</v>
      </c>
      <c r="F3760" s="6" t="s">
        <v>127</v>
      </c>
      <c r="G3760" s="6" t="s">
        <v>128</v>
      </c>
      <c r="H3760" s="6" t="s">
        <v>21</v>
      </c>
      <c r="I3760" s="8">
        <v>0.60000000000000009</v>
      </c>
      <c r="J3760" s="9">
        <v>2750</v>
      </c>
      <c r="K3760" s="10">
        <f t="shared" si="28"/>
        <v>1650.0000000000002</v>
      </c>
      <c r="L3760" s="10">
        <f t="shared" si="29"/>
        <v>495.00000000000006</v>
      </c>
      <c r="M3760" s="11">
        <v>0.3</v>
      </c>
      <c r="O3760" s="16"/>
      <c r="P3760" s="14"/>
      <c r="Q3760" s="12"/>
      <c r="R3760" s="13"/>
    </row>
    <row r="3761" spans="1:18" ht="15.75" customHeight="1" x14ac:dyDescent="0.35">
      <c r="A3761" s="1"/>
      <c r="B3761" s="6" t="s">
        <v>14</v>
      </c>
      <c r="C3761" s="6">
        <v>1185732</v>
      </c>
      <c r="D3761" s="7">
        <v>44246</v>
      </c>
      <c r="E3761" s="6" t="s">
        <v>15</v>
      </c>
      <c r="F3761" s="6" t="s">
        <v>127</v>
      </c>
      <c r="G3761" s="6" t="s">
        <v>128</v>
      </c>
      <c r="H3761" s="6" t="s">
        <v>22</v>
      </c>
      <c r="I3761" s="8">
        <v>0.5</v>
      </c>
      <c r="J3761" s="9">
        <v>3750</v>
      </c>
      <c r="K3761" s="10">
        <f t="shared" si="28"/>
        <v>1875</v>
      </c>
      <c r="L3761" s="10">
        <f t="shared" si="29"/>
        <v>656.25</v>
      </c>
      <c r="M3761" s="11">
        <v>0.35</v>
      </c>
      <c r="O3761" s="16"/>
      <c r="P3761" s="14"/>
      <c r="Q3761" s="12"/>
      <c r="R3761" s="13"/>
    </row>
    <row r="3762" spans="1:18" ht="15.75" customHeight="1" x14ac:dyDescent="0.35">
      <c r="A3762" s="1"/>
      <c r="B3762" s="6" t="s">
        <v>14</v>
      </c>
      <c r="C3762" s="6">
        <v>1185732</v>
      </c>
      <c r="D3762" s="7">
        <v>44272</v>
      </c>
      <c r="E3762" s="6" t="s">
        <v>15</v>
      </c>
      <c r="F3762" s="6" t="s">
        <v>127</v>
      </c>
      <c r="G3762" s="6" t="s">
        <v>128</v>
      </c>
      <c r="H3762" s="6" t="s">
        <v>17</v>
      </c>
      <c r="I3762" s="8">
        <v>0.5</v>
      </c>
      <c r="J3762" s="9">
        <v>5700</v>
      </c>
      <c r="K3762" s="10">
        <f t="shared" si="28"/>
        <v>2850</v>
      </c>
      <c r="L3762" s="10">
        <f t="shared" si="29"/>
        <v>1140</v>
      </c>
      <c r="M3762" s="11">
        <v>0.4</v>
      </c>
      <c r="O3762" s="16"/>
      <c r="P3762" s="14"/>
      <c r="Q3762" s="12"/>
      <c r="R3762" s="13"/>
    </row>
    <row r="3763" spans="1:18" ht="15.75" customHeight="1" x14ac:dyDescent="0.35">
      <c r="A3763" s="1"/>
      <c r="B3763" s="6" t="s">
        <v>14</v>
      </c>
      <c r="C3763" s="6">
        <v>1185732</v>
      </c>
      <c r="D3763" s="7">
        <v>44272</v>
      </c>
      <c r="E3763" s="6" t="s">
        <v>15</v>
      </c>
      <c r="F3763" s="6" t="s">
        <v>127</v>
      </c>
      <c r="G3763" s="6" t="s">
        <v>128</v>
      </c>
      <c r="H3763" s="6" t="s">
        <v>18</v>
      </c>
      <c r="I3763" s="8">
        <v>0.5</v>
      </c>
      <c r="J3763" s="9">
        <v>2750</v>
      </c>
      <c r="K3763" s="10">
        <f t="shared" si="28"/>
        <v>1375</v>
      </c>
      <c r="L3763" s="10">
        <f t="shared" si="29"/>
        <v>550</v>
      </c>
      <c r="M3763" s="11">
        <v>0.4</v>
      </c>
      <c r="O3763" s="16"/>
      <c r="P3763" s="14"/>
      <c r="Q3763" s="12"/>
      <c r="R3763" s="13"/>
    </row>
    <row r="3764" spans="1:18" ht="15.75" customHeight="1" x14ac:dyDescent="0.35">
      <c r="A3764" s="1"/>
      <c r="B3764" s="6" t="s">
        <v>14</v>
      </c>
      <c r="C3764" s="6">
        <v>1185732</v>
      </c>
      <c r="D3764" s="7">
        <v>44272</v>
      </c>
      <c r="E3764" s="6" t="s">
        <v>15</v>
      </c>
      <c r="F3764" s="6" t="s">
        <v>127</v>
      </c>
      <c r="G3764" s="6" t="s">
        <v>128</v>
      </c>
      <c r="H3764" s="6" t="s">
        <v>19</v>
      </c>
      <c r="I3764" s="8">
        <v>0.4</v>
      </c>
      <c r="J3764" s="9">
        <v>3000</v>
      </c>
      <c r="K3764" s="10">
        <f t="shared" si="28"/>
        <v>1200</v>
      </c>
      <c r="L3764" s="10">
        <f t="shared" si="29"/>
        <v>360</v>
      </c>
      <c r="M3764" s="11">
        <v>0.3</v>
      </c>
      <c r="O3764" s="16"/>
      <c r="P3764" s="14"/>
      <c r="Q3764" s="12"/>
      <c r="R3764" s="13"/>
    </row>
    <row r="3765" spans="1:18" ht="15.75" customHeight="1" x14ac:dyDescent="0.35">
      <c r="A3765" s="1"/>
      <c r="B3765" s="6" t="s">
        <v>14</v>
      </c>
      <c r="C3765" s="6">
        <v>1185732</v>
      </c>
      <c r="D3765" s="7">
        <v>44272</v>
      </c>
      <c r="E3765" s="6" t="s">
        <v>15</v>
      </c>
      <c r="F3765" s="6" t="s">
        <v>127</v>
      </c>
      <c r="G3765" s="6" t="s">
        <v>128</v>
      </c>
      <c r="H3765" s="6" t="s">
        <v>20</v>
      </c>
      <c r="I3765" s="8">
        <v>0.44999999999999996</v>
      </c>
      <c r="J3765" s="9">
        <v>1500</v>
      </c>
      <c r="K3765" s="10">
        <f t="shared" si="28"/>
        <v>674.99999999999989</v>
      </c>
      <c r="L3765" s="10">
        <f t="shared" si="29"/>
        <v>202.49999999999997</v>
      </c>
      <c r="M3765" s="11">
        <v>0.3</v>
      </c>
      <c r="O3765" s="16"/>
      <c r="P3765" s="14"/>
      <c r="Q3765" s="12"/>
      <c r="R3765" s="13"/>
    </row>
    <row r="3766" spans="1:18" ht="15.75" customHeight="1" x14ac:dyDescent="0.35">
      <c r="A3766" s="1"/>
      <c r="B3766" s="6" t="s">
        <v>14</v>
      </c>
      <c r="C3766" s="6">
        <v>1185732</v>
      </c>
      <c r="D3766" s="7">
        <v>44272</v>
      </c>
      <c r="E3766" s="6" t="s">
        <v>15</v>
      </c>
      <c r="F3766" s="6" t="s">
        <v>127</v>
      </c>
      <c r="G3766" s="6" t="s">
        <v>128</v>
      </c>
      <c r="H3766" s="6" t="s">
        <v>21</v>
      </c>
      <c r="I3766" s="8">
        <v>0.60000000000000009</v>
      </c>
      <c r="J3766" s="9">
        <v>2000</v>
      </c>
      <c r="K3766" s="10">
        <f t="shared" si="28"/>
        <v>1200.0000000000002</v>
      </c>
      <c r="L3766" s="10">
        <f t="shared" si="29"/>
        <v>360.00000000000006</v>
      </c>
      <c r="M3766" s="11">
        <v>0.3</v>
      </c>
      <c r="O3766" s="16"/>
      <c r="P3766" s="14"/>
      <c r="Q3766" s="12"/>
      <c r="R3766" s="13"/>
    </row>
    <row r="3767" spans="1:18" ht="15.75" customHeight="1" x14ac:dyDescent="0.35">
      <c r="A3767" s="1"/>
      <c r="B3767" s="6" t="s">
        <v>14</v>
      </c>
      <c r="C3767" s="6">
        <v>1185732</v>
      </c>
      <c r="D3767" s="7">
        <v>44272</v>
      </c>
      <c r="E3767" s="6" t="s">
        <v>15</v>
      </c>
      <c r="F3767" s="6" t="s">
        <v>127</v>
      </c>
      <c r="G3767" s="6" t="s">
        <v>128</v>
      </c>
      <c r="H3767" s="6" t="s">
        <v>22</v>
      </c>
      <c r="I3767" s="8">
        <v>0.5</v>
      </c>
      <c r="J3767" s="9">
        <v>3000</v>
      </c>
      <c r="K3767" s="10">
        <f t="shared" si="28"/>
        <v>1500</v>
      </c>
      <c r="L3767" s="10">
        <f t="shared" si="29"/>
        <v>525</v>
      </c>
      <c r="M3767" s="11">
        <v>0.35</v>
      </c>
      <c r="O3767" s="16"/>
      <c r="P3767" s="14"/>
      <c r="Q3767" s="12"/>
      <c r="R3767" s="13"/>
    </row>
    <row r="3768" spans="1:18" ht="15.75" customHeight="1" x14ac:dyDescent="0.35">
      <c r="A3768" s="1"/>
      <c r="B3768" s="6" t="s">
        <v>14</v>
      </c>
      <c r="C3768" s="6">
        <v>1185732</v>
      </c>
      <c r="D3768" s="7">
        <v>44304</v>
      </c>
      <c r="E3768" s="6" t="s">
        <v>15</v>
      </c>
      <c r="F3768" s="6" t="s">
        <v>127</v>
      </c>
      <c r="G3768" s="6" t="s">
        <v>128</v>
      </c>
      <c r="H3768" s="6" t="s">
        <v>17</v>
      </c>
      <c r="I3768" s="8">
        <v>0.5</v>
      </c>
      <c r="J3768" s="9">
        <v>5500</v>
      </c>
      <c r="K3768" s="10">
        <f t="shared" si="28"/>
        <v>2750</v>
      </c>
      <c r="L3768" s="10">
        <f t="shared" si="29"/>
        <v>1100</v>
      </c>
      <c r="M3768" s="11">
        <v>0.4</v>
      </c>
      <c r="O3768" s="16"/>
      <c r="P3768" s="14"/>
      <c r="Q3768" s="12"/>
      <c r="R3768" s="13"/>
    </row>
    <row r="3769" spans="1:18" ht="15.75" customHeight="1" x14ac:dyDescent="0.35">
      <c r="A3769" s="1"/>
      <c r="B3769" s="6" t="s">
        <v>14</v>
      </c>
      <c r="C3769" s="6">
        <v>1185732</v>
      </c>
      <c r="D3769" s="7">
        <v>44304</v>
      </c>
      <c r="E3769" s="6" t="s">
        <v>15</v>
      </c>
      <c r="F3769" s="6" t="s">
        <v>127</v>
      </c>
      <c r="G3769" s="6" t="s">
        <v>128</v>
      </c>
      <c r="H3769" s="6" t="s">
        <v>18</v>
      </c>
      <c r="I3769" s="8">
        <v>0.5</v>
      </c>
      <c r="J3769" s="9">
        <v>2500</v>
      </c>
      <c r="K3769" s="10">
        <f t="shared" si="28"/>
        <v>1250</v>
      </c>
      <c r="L3769" s="10">
        <f t="shared" si="29"/>
        <v>500</v>
      </c>
      <c r="M3769" s="11">
        <v>0.4</v>
      </c>
      <c r="O3769" s="16"/>
      <c r="P3769" s="14"/>
      <c r="Q3769" s="12"/>
      <c r="R3769" s="13"/>
    </row>
    <row r="3770" spans="1:18" ht="15.75" customHeight="1" x14ac:dyDescent="0.35">
      <c r="A3770" s="1"/>
      <c r="B3770" s="6" t="s">
        <v>14</v>
      </c>
      <c r="C3770" s="6">
        <v>1185732</v>
      </c>
      <c r="D3770" s="7">
        <v>44304</v>
      </c>
      <c r="E3770" s="6" t="s">
        <v>15</v>
      </c>
      <c r="F3770" s="6" t="s">
        <v>127</v>
      </c>
      <c r="G3770" s="6" t="s">
        <v>128</v>
      </c>
      <c r="H3770" s="6" t="s">
        <v>19</v>
      </c>
      <c r="I3770" s="8">
        <v>0.4</v>
      </c>
      <c r="J3770" s="9">
        <v>2500</v>
      </c>
      <c r="K3770" s="10">
        <f t="shared" si="28"/>
        <v>1000</v>
      </c>
      <c r="L3770" s="10">
        <f t="shared" si="29"/>
        <v>300</v>
      </c>
      <c r="M3770" s="11">
        <v>0.3</v>
      </c>
      <c r="O3770" s="16"/>
      <c r="P3770" s="14"/>
      <c r="Q3770" s="12"/>
      <c r="R3770" s="13"/>
    </row>
    <row r="3771" spans="1:18" ht="15.75" customHeight="1" x14ac:dyDescent="0.35">
      <c r="A3771" s="1"/>
      <c r="B3771" s="6" t="s">
        <v>14</v>
      </c>
      <c r="C3771" s="6">
        <v>1185732</v>
      </c>
      <c r="D3771" s="7">
        <v>44304</v>
      </c>
      <c r="E3771" s="6" t="s">
        <v>15</v>
      </c>
      <c r="F3771" s="6" t="s">
        <v>127</v>
      </c>
      <c r="G3771" s="6" t="s">
        <v>128</v>
      </c>
      <c r="H3771" s="6" t="s">
        <v>20</v>
      </c>
      <c r="I3771" s="8">
        <v>0.44999999999999996</v>
      </c>
      <c r="J3771" s="9">
        <v>1750</v>
      </c>
      <c r="K3771" s="10">
        <f t="shared" si="28"/>
        <v>787.49999999999989</v>
      </c>
      <c r="L3771" s="10">
        <f t="shared" si="29"/>
        <v>236.24999999999994</v>
      </c>
      <c r="M3771" s="11">
        <v>0.3</v>
      </c>
      <c r="O3771" s="16"/>
      <c r="P3771" s="14"/>
      <c r="Q3771" s="12"/>
      <c r="R3771" s="13"/>
    </row>
    <row r="3772" spans="1:18" ht="15.75" customHeight="1" x14ac:dyDescent="0.35">
      <c r="A3772" s="1"/>
      <c r="B3772" s="6" t="s">
        <v>14</v>
      </c>
      <c r="C3772" s="6">
        <v>1185732</v>
      </c>
      <c r="D3772" s="7">
        <v>44304</v>
      </c>
      <c r="E3772" s="6" t="s">
        <v>15</v>
      </c>
      <c r="F3772" s="6" t="s">
        <v>127</v>
      </c>
      <c r="G3772" s="6" t="s">
        <v>128</v>
      </c>
      <c r="H3772" s="6" t="s">
        <v>21</v>
      </c>
      <c r="I3772" s="8">
        <v>0.60000000000000009</v>
      </c>
      <c r="J3772" s="9">
        <v>1750</v>
      </c>
      <c r="K3772" s="10">
        <f t="shared" si="28"/>
        <v>1050.0000000000002</v>
      </c>
      <c r="L3772" s="10">
        <f t="shared" si="29"/>
        <v>315.00000000000006</v>
      </c>
      <c r="M3772" s="11">
        <v>0.3</v>
      </c>
      <c r="O3772" s="16"/>
      <c r="P3772" s="14"/>
      <c r="Q3772" s="12"/>
      <c r="R3772" s="13"/>
    </row>
    <row r="3773" spans="1:18" ht="15.75" customHeight="1" x14ac:dyDescent="0.35">
      <c r="A3773" s="1"/>
      <c r="B3773" s="6" t="s">
        <v>14</v>
      </c>
      <c r="C3773" s="6">
        <v>1185732</v>
      </c>
      <c r="D3773" s="7">
        <v>44304</v>
      </c>
      <c r="E3773" s="6" t="s">
        <v>15</v>
      </c>
      <c r="F3773" s="6" t="s">
        <v>127</v>
      </c>
      <c r="G3773" s="6" t="s">
        <v>128</v>
      </c>
      <c r="H3773" s="6" t="s">
        <v>22</v>
      </c>
      <c r="I3773" s="8">
        <v>0.5</v>
      </c>
      <c r="J3773" s="9">
        <v>3250</v>
      </c>
      <c r="K3773" s="10">
        <f t="shared" si="28"/>
        <v>1625</v>
      </c>
      <c r="L3773" s="10">
        <f t="shared" si="29"/>
        <v>568.75</v>
      </c>
      <c r="M3773" s="11">
        <v>0.35</v>
      </c>
      <c r="O3773" s="16"/>
      <c r="P3773" s="14"/>
      <c r="Q3773" s="12"/>
      <c r="R3773" s="13"/>
    </row>
    <row r="3774" spans="1:18" ht="15.75" customHeight="1" x14ac:dyDescent="0.35">
      <c r="A3774" s="1"/>
      <c r="B3774" s="6" t="s">
        <v>14</v>
      </c>
      <c r="C3774" s="6">
        <v>1185732</v>
      </c>
      <c r="D3774" s="7">
        <v>44333</v>
      </c>
      <c r="E3774" s="6" t="s">
        <v>15</v>
      </c>
      <c r="F3774" s="6" t="s">
        <v>127</v>
      </c>
      <c r="G3774" s="6" t="s">
        <v>128</v>
      </c>
      <c r="H3774" s="6" t="s">
        <v>17</v>
      </c>
      <c r="I3774" s="8">
        <v>0.65</v>
      </c>
      <c r="J3774" s="9">
        <v>5950</v>
      </c>
      <c r="K3774" s="10">
        <f t="shared" si="28"/>
        <v>3867.5</v>
      </c>
      <c r="L3774" s="10">
        <f t="shared" si="29"/>
        <v>1547</v>
      </c>
      <c r="M3774" s="11">
        <v>0.4</v>
      </c>
      <c r="O3774" s="16"/>
      <c r="P3774" s="14"/>
      <c r="Q3774" s="12"/>
      <c r="R3774" s="13"/>
    </row>
    <row r="3775" spans="1:18" ht="15.75" customHeight="1" x14ac:dyDescent="0.35">
      <c r="A3775" s="1"/>
      <c r="B3775" s="6" t="s">
        <v>14</v>
      </c>
      <c r="C3775" s="6">
        <v>1185732</v>
      </c>
      <c r="D3775" s="7">
        <v>44333</v>
      </c>
      <c r="E3775" s="6" t="s">
        <v>15</v>
      </c>
      <c r="F3775" s="6" t="s">
        <v>127</v>
      </c>
      <c r="G3775" s="6" t="s">
        <v>128</v>
      </c>
      <c r="H3775" s="6" t="s">
        <v>18</v>
      </c>
      <c r="I3775" s="8">
        <v>0.60000000000000009</v>
      </c>
      <c r="J3775" s="9">
        <v>3000</v>
      </c>
      <c r="K3775" s="10">
        <f t="shared" si="28"/>
        <v>1800.0000000000002</v>
      </c>
      <c r="L3775" s="10">
        <f t="shared" si="29"/>
        <v>720.00000000000011</v>
      </c>
      <c r="M3775" s="11">
        <v>0.4</v>
      </c>
      <c r="O3775" s="16"/>
      <c r="P3775" s="14"/>
      <c r="Q3775" s="12"/>
      <c r="R3775" s="13"/>
    </row>
    <row r="3776" spans="1:18" ht="15.75" customHeight="1" x14ac:dyDescent="0.35">
      <c r="A3776" s="1"/>
      <c r="B3776" s="6" t="s">
        <v>14</v>
      </c>
      <c r="C3776" s="6">
        <v>1185732</v>
      </c>
      <c r="D3776" s="7">
        <v>44333</v>
      </c>
      <c r="E3776" s="6" t="s">
        <v>15</v>
      </c>
      <c r="F3776" s="6" t="s">
        <v>127</v>
      </c>
      <c r="G3776" s="6" t="s">
        <v>128</v>
      </c>
      <c r="H3776" s="6" t="s">
        <v>19</v>
      </c>
      <c r="I3776" s="8">
        <v>0.55000000000000004</v>
      </c>
      <c r="J3776" s="9">
        <v>3250</v>
      </c>
      <c r="K3776" s="10">
        <f t="shared" si="28"/>
        <v>1787.5000000000002</v>
      </c>
      <c r="L3776" s="10">
        <f t="shared" si="29"/>
        <v>536.25</v>
      </c>
      <c r="M3776" s="11">
        <v>0.3</v>
      </c>
      <c r="O3776" s="16"/>
      <c r="P3776" s="14"/>
      <c r="Q3776" s="12"/>
      <c r="R3776" s="13"/>
    </row>
    <row r="3777" spans="1:18" ht="15.75" customHeight="1" x14ac:dyDescent="0.35">
      <c r="A3777" s="1"/>
      <c r="B3777" s="6" t="s">
        <v>14</v>
      </c>
      <c r="C3777" s="6">
        <v>1185732</v>
      </c>
      <c r="D3777" s="7">
        <v>44333</v>
      </c>
      <c r="E3777" s="6" t="s">
        <v>15</v>
      </c>
      <c r="F3777" s="6" t="s">
        <v>127</v>
      </c>
      <c r="G3777" s="6" t="s">
        <v>128</v>
      </c>
      <c r="H3777" s="6" t="s">
        <v>20</v>
      </c>
      <c r="I3777" s="8">
        <v>0.55000000000000004</v>
      </c>
      <c r="J3777" s="9">
        <v>2750</v>
      </c>
      <c r="K3777" s="10">
        <f t="shared" si="28"/>
        <v>1512.5000000000002</v>
      </c>
      <c r="L3777" s="10">
        <f t="shared" si="29"/>
        <v>453.75000000000006</v>
      </c>
      <c r="M3777" s="11">
        <v>0.3</v>
      </c>
      <c r="O3777" s="16"/>
      <c r="P3777" s="14"/>
      <c r="Q3777" s="12"/>
      <c r="R3777" s="13"/>
    </row>
    <row r="3778" spans="1:18" ht="15.75" customHeight="1" x14ac:dyDescent="0.35">
      <c r="A3778" s="1"/>
      <c r="B3778" s="6" t="s">
        <v>14</v>
      </c>
      <c r="C3778" s="6">
        <v>1185732</v>
      </c>
      <c r="D3778" s="7">
        <v>44333</v>
      </c>
      <c r="E3778" s="6" t="s">
        <v>15</v>
      </c>
      <c r="F3778" s="6" t="s">
        <v>127</v>
      </c>
      <c r="G3778" s="6" t="s">
        <v>128</v>
      </c>
      <c r="H3778" s="6" t="s">
        <v>21</v>
      </c>
      <c r="I3778" s="8">
        <v>0.65</v>
      </c>
      <c r="J3778" s="9">
        <v>3000</v>
      </c>
      <c r="K3778" s="10">
        <f t="shared" si="28"/>
        <v>1950</v>
      </c>
      <c r="L3778" s="10">
        <f t="shared" si="29"/>
        <v>585</v>
      </c>
      <c r="M3778" s="11">
        <v>0.3</v>
      </c>
      <c r="O3778" s="16"/>
      <c r="P3778" s="14"/>
      <c r="Q3778" s="12"/>
      <c r="R3778" s="13"/>
    </row>
    <row r="3779" spans="1:18" ht="15.75" customHeight="1" x14ac:dyDescent="0.35">
      <c r="A3779" s="1"/>
      <c r="B3779" s="6" t="s">
        <v>14</v>
      </c>
      <c r="C3779" s="6">
        <v>1185732</v>
      </c>
      <c r="D3779" s="7">
        <v>44333</v>
      </c>
      <c r="E3779" s="6" t="s">
        <v>15</v>
      </c>
      <c r="F3779" s="6" t="s">
        <v>127</v>
      </c>
      <c r="G3779" s="6" t="s">
        <v>128</v>
      </c>
      <c r="H3779" s="6" t="s">
        <v>22</v>
      </c>
      <c r="I3779" s="8">
        <v>0.70000000000000007</v>
      </c>
      <c r="J3779" s="9">
        <v>4250</v>
      </c>
      <c r="K3779" s="10">
        <f t="shared" si="28"/>
        <v>2975.0000000000005</v>
      </c>
      <c r="L3779" s="10">
        <f t="shared" si="29"/>
        <v>1041.25</v>
      </c>
      <c r="M3779" s="11">
        <v>0.35</v>
      </c>
      <c r="O3779" s="16"/>
      <c r="P3779" s="14"/>
      <c r="Q3779" s="12"/>
      <c r="R3779" s="13"/>
    </row>
    <row r="3780" spans="1:18" ht="15.75" customHeight="1" x14ac:dyDescent="0.35">
      <c r="A3780" s="1"/>
      <c r="B3780" s="6" t="s">
        <v>14</v>
      </c>
      <c r="C3780" s="6">
        <v>1185732</v>
      </c>
      <c r="D3780" s="7">
        <v>44366</v>
      </c>
      <c r="E3780" s="6" t="s">
        <v>15</v>
      </c>
      <c r="F3780" s="6" t="s">
        <v>127</v>
      </c>
      <c r="G3780" s="6" t="s">
        <v>128</v>
      </c>
      <c r="H3780" s="6" t="s">
        <v>17</v>
      </c>
      <c r="I3780" s="8">
        <v>0.65</v>
      </c>
      <c r="J3780" s="9">
        <v>6750</v>
      </c>
      <c r="K3780" s="10">
        <f t="shared" si="28"/>
        <v>4387.5</v>
      </c>
      <c r="L3780" s="10">
        <f t="shared" si="29"/>
        <v>1755</v>
      </c>
      <c r="M3780" s="11">
        <v>0.4</v>
      </c>
      <c r="O3780" s="16"/>
      <c r="P3780" s="14"/>
      <c r="Q3780" s="12"/>
      <c r="R3780" s="13"/>
    </row>
    <row r="3781" spans="1:18" ht="15.75" customHeight="1" x14ac:dyDescent="0.35">
      <c r="A3781" s="1"/>
      <c r="B3781" s="6" t="s">
        <v>14</v>
      </c>
      <c r="C3781" s="6">
        <v>1185732</v>
      </c>
      <c r="D3781" s="7">
        <v>44366</v>
      </c>
      <c r="E3781" s="6" t="s">
        <v>15</v>
      </c>
      <c r="F3781" s="6" t="s">
        <v>127</v>
      </c>
      <c r="G3781" s="6" t="s">
        <v>128</v>
      </c>
      <c r="H3781" s="6" t="s">
        <v>18</v>
      </c>
      <c r="I3781" s="8">
        <v>0.60000000000000009</v>
      </c>
      <c r="J3781" s="9">
        <v>4250</v>
      </c>
      <c r="K3781" s="10">
        <f t="shared" si="28"/>
        <v>2550.0000000000005</v>
      </c>
      <c r="L3781" s="10">
        <f t="shared" si="29"/>
        <v>1020.0000000000002</v>
      </c>
      <c r="M3781" s="11">
        <v>0.4</v>
      </c>
      <c r="O3781" s="16"/>
      <c r="P3781" s="14"/>
      <c r="Q3781" s="12"/>
      <c r="R3781" s="13"/>
    </row>
    <row r="3782" spans="1:18" ht="15.75" customHeight="1" x14ac:dyDescent="0.35">
      <c r="A3782" s="1"/>
      <c r="B3782" s="6" t="s">
        <v>14</v>
      </c>
      <c r="C3782" s="6">
        <v>1185732</v>
      </c>
      <c r="D3782" s="7">
        <v>44366</v>
      </c>
      <c r="E3782" s="6" t="s">
        <v>15</v>
      </c>
      <c r="F3782" s="6" t="s">
        <v>127</v>
      </c>
      <c r="G3782" s="6" t="s">
        <v>128</v>
      </c>
      <c r="H3782" s="6" t="s">
        <v>19</v>
      </c>
      <c r="I3782" s="8">
        <v>0.55000000000000004</v>
      </c>
      <c r="J3782" s="9">
        <v>3500</v>
      </c>
      <c r="K3782" s="10">
        <f t="shared" si="28"/>
        <v>1925.0000000000002</v>
      </c>
      <c r="L3782" s="10">
        <f t="shared" si="29"/>
        <v>577.5</v>
      </c>
      <c r="M3782" s="11">
        <v>0.3</v>
      </c>
      <c r="O3782" s="16"/>
      <c r="P3782" s="14"/>
      <c r="Q3782" s="12"/>
      <c r="R3782" s="13"/>
    </row>
    <row r="3783" spans="1:18" ht="15.75" customHeight="1" x14ac:dyDescent="0.35">
      <c r="A3783" s="1"/>
      <c r="B3783" s="6" t="s">
        <v>14</v>
      </c>
      <c r="C3783" s="6">
        <v>1185732</v>
      </c>
      <c r="D3783" s="7">
        <v>44366</v>
      </c>
      <c r="E3783" s="6" t="s">
        <v>15</v>
      </c>
      <c r="F3783" s="6" t="s">
        <v>127</v>
      </c>
      <c r="G3783" s="6" t="s">
        <v>128</v>
      </c>
      <c r="H3783" s="6" t="s">
        <v>20</v>
      </c>
      <c r="I3783" s="8">
        <v>0.55000000000000004</v>
      </c>
      <c r="J3783" s="9">
        <v>3250</v>
      </c>
      <c r="K3783" s="10">
        <f t="shared" si="28"/>
        <v>1787.5000000000002</v>
      </c>
      <c r="L3783" s="10">
        <f t="shared" si="29"/>
        <v>536.25</v>
      </c>
      <c r="M3783" s="11">
        <v>0.3</v>
      </c>
      <c r="O3783" s="16"/>
      <c r="P3783" s="14"/>
      <c r="Q3783" s="12"/>
      <c r="R3783" s="13"/>
    </row>
    <row r="3784" spans="1:18" ht="15.75" customHeight="1" x14ac:dyDescent="0.35">
      <c r="A3784" s="1"/>
      <c r="B3784" s="6" t="s">
        <v>14</v>
      </c>
      <c r="C3784" s="6">
        <v>1185732</v>
      </c>
      <c r="D3784" s="7">
        <v>44366</v>
      </c>
      <c r="E3784" s="6" t="s">
        <v>15</v>
      </c>
      <c r="F3784" s="6" t="s">
        <v>127</v>
      </c>
      <c r="G3784" s="6" t="s">
        <v>128</v>
      </c>
      <c r="H3784" s="6" t="s">
        <v>21</v>
      </c>
      <c r="I3784" s="8">
        <v>0.65</v>
      </c>
      <c r="J3784" s="9">
        <v>3250</v>
      </c>
      <c r="K3784" s="10">
        <f t="shared" si="28"/>
        <v>2112.5</v>
      </c>
      <c r="L3784" s="10">
        <f t="shared" si="29"/>
        <v>633.75</v>
      </c>
      <c r="M3784" s="11">
        <v>0.3</v>
      </c>
      <c r="O3784" s="16"/>
      <c r="P3784" s="14"/>
      <c r="Q3784" s="12"/>
      <c r="R3784" s="13"/>
    </row>
    <row r="3785" spans="1:18" ht="15.75" customHeight="1" x14ac:dyDescent="0.35">
      <c r="A3785" s="1"/>
      <c r="B3785" s="6" t="s">
        <v>14</v>
      </c>
      <c r="C3785" s="6">
        <v>1185732</v>
      </c>
      <c r="D3785" s="7">
        <v>44366</v>
      </c>
      <c r="E3785" s="6" t="s">
        <v>15</v>
      </c>
      <c r="F3785" s="6" t="s">
        <v>127</v>
      </c>
      <c r="G3785" s="6" t="s">
        <v>128</v>
      </c>
      <c r="H3785" s="6" t="s">
        <v>22</v>
      </c>
      <c r="I3785" s="8">
        <v>0.70000000000000007</v>
      </c>
      <c r="J3785" s="9">
        <v>4750</v>
      </c>
      <c r="K3785" s="10">
        <f t="shared" si="28"/>
        <v>3325.0000000000005</v>
      </c>
      <c r="L3785" s="10">
        <f t="shared" si="29"/>
        <v>1163.75</v>
      </c>
      <c r="M3785" s="11">
        <v>0.35</v>
      </c>
      <c r="O3785" s="16"/>
      <c r="P3785" s="14"/>
      <c r="Q3785" s="12"/>
      <c r="R3785" s="13"/>
    </row>
    <row r="3786" spans="1:18" ht="15.75" customHeight="1" x14ac:dyDescent="0.35">
      <c r="A3786" s="1"/>
      <c r="B3786" s="6" t="s">
        <v>14</v>
      </c>
      <c r="C3786" s="6">
        <v>1185732</v>
      </c>
      <c r="D3786" s="7">
        <v>44394</v>
      </c>
      <c r="E3786" s="6" t="s">
        <v>15</v>
      </c>
      <c r="F3786" s="6" t="s">
        <v>127</v>
      </c>
      <c r="G3786" s="6" t="s">
        <v>128</v>
      </c>
      <c r="H3786" s="6" t="s">
        <v>17</v>
      </c>
      <c r="I3786" s="8">
        <v>0.65</v>
      </c>
      <c r="J3786" s="9">
        <v>7000</v>
      </c>
      <c r="K3786" s="10">
        <f t="shared" si="28"/>
        <v>4550</v>
      </c>
      <c r="L3786" s="10">
        <f t="shared" si="29"/>
        <v>1820</v>
      </c>
      <c r="M3786" s="11">
        <v>0.4</v>
      </c>
      <c r="O3786" s="16"/>
      <c r="P3786" s="14"/>
      <c r="Q3786" s="12"/>
      <c r="R3786" s="13"/>
    </row>
    <row r="3787" spans="1:18" ht="15.75" customHeight="1" x14ac:dyDescent="0.35">
      <c r="A3787" s="1"/>
      <c r="B3787" s="6" t="s">
        <v>14</v>
      </c>
      <c r="C3787" s="6">
        <v>1185732</v>
      </c>
      <c r="D3787" s="7">
        <v>44394</v>
      </c>
      <c r="E3787" s="6" t="s">
        <v>15</v>
      </c>
      <c r="F3787" s="6" t="s">
        <v>127</v>
      </c>
      <c r="G3787" s="6" t="s">
        <v>128</v>
      </c>
      <c r="H3787" s="6" t="s">
        <v>18</v>
      </c>
      <c r="I3787" s="8">
        <v>0.60000000000000009</v>
      </c>
      <c r="J3787" s="9">
        <v>4500</v>
      </c>
      <c r="K3787" s="10">
        <f t="shared" si="28"/>
        <v>2700.0000000000005</v>
      </c>
      <c r="L3787" s="10">
        <f t="shared" si="29"/>
        <v>1080.0000000000002</v>
      </c>
      <c r="M3787" s="11">
        <v>0.4</v>
      </c>
      <c r="O3787" s="16"/>
      <c r="P3787" s="14"/>
      <c r="Q3787" s="12"/>
      <c r="R3787" s="13"/>
    </row>
    <row r="3788" spans="1:18" ht="15.75" customHeight="1" x14ac:dyDescent="0.35">
      <c r="A3788" s="1"/>
      <c r="B3788" s="6" t="s">
        <v>14</v>
      </c>
      <c r="C3788" s="6">
        <v>1185732</v>
      </c>
      <c r="D3788" s="7">
        <v>44394</v>
      </c>
      <c r="E3788" s="6" t="s">
        <v>15</v>
      </c>
      <c r="F3788" s="6" t="s">
        <v>127</v>
      </c>
      <c r="G3788" s="6" t="s">
        <v>128</v>
      </c>
      <c r="H3788" s="6" t="s">
        <v>19</v>
      </c>
      <c r="I3788" s="8">
        <v>0.55000000000000004</v>
      </c>
      <c r="J3788" s="9">
        <v>3750</v>
      </c>
      <c r="K3788" s="10">
        <f t="shared" si="28"/>
        <v>2062.5</v>
      </c>
      <c r="L3788" s="10">
        <f t="shared" si="29"/>
        <v>618.75</v>
      </c>
      <c r="M3788" s="11">
        <v>0.3</v>
      </c>
      <c r="O3788" s="16"/>
      <c r="P3788" s="14"/>
      <c r="Q3788" s="12"/>
      <c r="R3788" s="13"/>
    </row>
    <row r="3789" spans="1:18" ht="15.75" customHeight="1" x14ac:dyDescent="0.35">
      <c r="A3789" s="1"/>
      <c r="B3789" s="6" t="s">
        <v>14</v>
      </c>
      <c r="C3789" s="6">
        <v>1185732</v>
      </c>
      <c r="D3789" s="7">
        <v>44394</v>
      </c>
      <c r="E3789" s="6" t="s">
        <v>15</v>
      </c>
      <c r="F3789" s="6" t="s">
        <v>127</v>
      </c>
      <c r="G3789" s="6" t="s">
        <v>128</v>
      </c>
      <c r="H3789" s="6" t="s">
        <v>20</v>
      </c>
      <c r="I3789" s="8">
        <v>0.55000000000000004</v>
      </c>
      <c r="J3789" s="9">
        <v>3250</v>
      </c>
      <c r="K3789" s="10">
        <f t="shared" si="28"/>
        <v>1787.5000000000002</v>
      </c>
      <c r="L3789" s="10">
        <f t="shared" si="29"/>
        <v>536.25</v>
      </c>
      <c r="M3789" s="11">
        <v>0.3</v>
      </c>
      <c r="O3789" s="16"/>
      <c r="P3789" s="14"/>
      <c r="Q3789" s="12"/>
      <c r="R3789" s="13"/>
    </row>
    <row r="3790" spans="1:18" ht="15.75" customHeight="1" x14ac:dyDescent="0.35">
      <c r="A3790" s="1"/>
      <c r="B3790" s="6" t="s">
        <v>14</v>
      </c>
      <c r="C3790" s="6">
        <v>1185732</v>
      </c>
      <c r="D3790" s="7">
        <v>44394</v>
      </c>
      <c r="E3790" s="6" t="s">
        <v>15</v>
      </c>
      <c r="F3790" s="6" t="s">
        <v>127</v>
      </c>
      <c r="G3790" s="6" t="s">
        <v>128</v>
      </c>
      <c r="H3790" s="6" t="s">
        <v>21</v>
      </c>
      <c r="I3790" s="8">
        <v>0.65</v>
      </c>
      <c r="J3790" s="9">
        <v>3500</v>
      </c>
      <c r="K3790" s="10">
        <f t="shared" si="28"/>
        <v>2275</v>
      </c>
      <c r="L3790" s="10">
        <f t="shared" si="29"/>
        <v>682.5</v>
      </c>
      <c r="M3790" s="11">
        <v>0.3</v>
      </c>
      <c r="O3790" s="16"/>
      <c r="P3790" s="14"/>
      <c r="Q3790" s="12"/>
      <c r="R3790" s="13"/>
    </row>
    <row r="3791" spans="1:18" ht="15.75" customHeight="1" x14ac:dyDescent="0.35">
      <c r="A3791" s="1"/>
      <c r="B3791" s="6" t="s">
        <v>14</v>
      </c>
      <c r="C3791" s="6">
        <v>1185732</v>
      </c>
      <c r="D3791" s="7">
        <v>44394</v>
      </c>
      <c r="E3791" s="6" t="s">
        <v>15</v>
      </c>
      <c r="F3791" s="6" t="s">
        <v>127</v>
      </c>
      <c r="G3791" s="6" t="s">
        <v>128</v>
      </c>
      <c r="H3791" s="6" t="s">
        <v>22</v>
      </c>
      <c r="I3791" s="8">
        <v>0.70000000000000007</v>
      </c>
      <c r="J3791" s="9">
        <v>5250</v>
      </c>
      <c r="K3791" s="10">
        <f t="shared" si="28"/>
        <v>3675.0000000000005</v>
      </c>
      <c r="L3791" s="10">
        <f t="shared" si="29"/>
        <v>1286.25</v>
      </c>
      <c r="M3791" s="11">
        <v>0.35</v>
      </c>
      <c r="O3791" s="16"/>
      <c r="P3791" s="14"/>
      <c r="Q3791" s="12"/>
      <c r="R3791" s="13"/>
    </row>
    <row r="3792" spans="1:18" ht="15.75" customHeight="1" x14ac:dyDescent="0.35">
      <c r="A3792" s="1"/>
      <c r="B3792" s="6" t="s">
        <v>14</v>
      </c>
      <c r="C3792" s="6">
        <v>1185732</v>
      </c>
      <c r="D3792" s="7">
        <v>44426</v>
      </c>
      <c r="E3792" s="6" t="s">
        <v>15</v>
      </c>
      <c r="F3792" s="6" t="s">
        <v>127</v>
      </c>
      <c r="G3792" s="6" t="s">
        <v>128</v>
      </c>
      <c r="H3792" s="6" t="s">
        <v>17</v>
      </c>
      <c r="I3792" s="8">
        <v>0.65</v>
      </c>
      <c r="J3792" s="9">
        <v>6750</v>
      </c>
      <c r="K3792" s="10">
        <f t="shared" si="28"/>
        <v>4387.5</v>
      </c>
      <c r="L3792" s="10">
        <f t="shared" si="29"/>
        <v>1755</v>
      </c>
      <c r="M3792" s="11">
        <v>0.4</v>
      </c>
      <c r="O3792" s="16"/>
      <c r="P3792" s="14"/>
      <c r="Q3792" s="12"/>
      <c r="R3792" s="13"/>
    </row>
    <row r="3793" spans="1:18" ht="15.75" customHeight="1" x14ac:dyDescent="0.35">
      <c r="A3793" s="1"/>
      <c r="B3793" s="6" t="s">
        <v>14</v>
      </c>
      <c r="C3793" s="6">
        <v>1185732</v>
      </c>
      <c r="D3793" s="7">
        <v>44426</v>
      </c>
      <c r="E3793" s="6" t="s">
        <v>15</v>
      </c>
      <c r="F3793" s="6" t="s">
        <v>127</v>
      </c>
      <c r="G3793" s="6" t="s">
        <v>128</v>
      </c>
      <c r="H3793" s="6" t="s">
        <v>18</v>
      </c>
      <c r="I3793" s="8">
        <v>0.60000000000000009</v>
      </c>
      <c r="J3793" s="9">
        <v>4500</v>
      </c>
      <c r="K3793" s="10">
        <f t="shared" si="28"/>
        <v>2700.0000000000005</v>
      </c>
      <c r="L3793" s="10">
        <f t="shared" si="29"/>
        <v>1080.0000000000002</v>
      </c>
      <c r="M3793" s="11">
        <v>0.4</v>
      </c>
      <c r="O3793" s="16"/>
      <c r="P3793" s="14"/>
      <c r="Q3793" s="12"/>
      <c r="R3793" s="13"/>
    </row>
    <row r="3794" spans="1:18" ht="15.75" customHeight="1" x14ac:dyDescent="0.35">
      <c r="A3794" s="1"/>
      <c r="B3794" s="6" t="s">
        <v>14</v>
      </c>
      <c r="C3794" s="6">
        <v>1185732</v>
      </c>
      <c r="D3794" s="7">
        <v>44426</v>
      </c>
      <c r="E3794" s="6" t="s">
        <v>15</v>
      </c>
      <c r="F3794" s="6" t="s">
        <v>127</v>
      </c>
      <c r="G3794" s="6" t="s">
        <v>128</v>
      </c>
      <c r="H3794" s="6" t="s">
        <v>19</v>
      </c>
      <c r="I3794" s="8">
        <v>0.55000000000000004</v>
      </c>
      <c r="J3794" s="9">
        <v>3750</v>
      </c>
      <c r="K3794" s="10">
        <f t="shared" si="28"/>
        <v>2062.5</v>
      </c>
      <c r="L3794" s="10">
        <f t="shared" si="29"/>
        <v>618.75</v>
      </c>
      <c r="M3794" s="11">
        <v>0.3</v>
      </c>
      <c r="O3794" s="16"/>
      <c r="P3794" s="14"/>
      <c r="Q3794" s="12"/>
      <c r="R3794" s="13"/>
    </row>
    <row r="3795" spans="1:18" ht="15.75" customHeight="1" x14ac:dyDescent="0.35">
      <c r="A3795" s="1"/>
      <c r="B3795" s="6" t="s">
        <v>14</v>
      </c>
      <c r="C3795" s="6">
        <v>1185732</v>
      </c>
      <c r="D3795" s="7">
        <v>44426</v>
      </c>
      <c r="E3795" s="6" t="s">
        <v>15</v>
      </c>
      <c r="F3795" s="6" t="s">
        <v>127</v>
      </c>
      <c r="G3795" s="6" t="s">
        <v>128</v>
      </c>
      <c r="H3795" s="6" t="s">
        <v>20</v>
      </c>
      <c r="I3795" s="8">
        <v>0.55000000000000004</v>
      </c>
      <c r="J3795" s="9">
        <v>2750</v>
      </c>
      <c r="K3795" s="10">
        <f t="shared" si="28"/>
        <v>1512.5000000000002</v>
      </c>
      <c r="L3795" s="10">
        <f t="shared" si="29"/>
        <v>453.75000000000006</v>
      </c>
      <c r="M3795" s="11">
        <v>0.3</v>
      </c>
      <c r="O3795" s="16"/>
      <c r="P3795" s="14"/>
      <c r="Q3795" s="12"/>
      <c r="R3795" s="13"/>
    </row>
    <row r="3796" spans="1:18" ht="15.75" customHeight="1" x14ac:dyDescent="0.35">
      <c r="A3796" s="1"/>
      <c r="B3796" s="6" t="s">
        <v>14</v>
      </c>
      <c r="C3796" s="6">
        <v>1185732</v>
      </c>
      <c r="D3796" s="7">
        <v>44426</v>
      </c>
      <c r="E3796" s="6" t="s">
        <v>15</v>
      </c>
      <c r="F3796" s="6" t="s">
        <v>127</v>
      </c>
      <c r="G3796" s="6" t="s">
        <v>128</v>
      </c>
      <c r="H3796" s="6" t="s">
        <v>21</v>
      </c>
      <c r="I3796" s="8">
        <v>0.65</v>
      </c>
      <c r="J3796" s="9">
        <v>2500</v>
      </c>
      <c r="K3796" s="10">
        <f t="shared" si="28"/>
        <v>1625</v>
      </c>
      <c r="L3796" s="10">
        <f t="shared" si="29"/>
        <v>487.5</v>
      </c>
      <c r="M3796" s="11">
        <v>0.3</v>
      </c>
      <c r="O3796" s="16"/>
      <c r="P3796" s="14"/>
      <c r="Q3796" s="12"/>
      <c r="R3796" s="13"/>
    </row>
    <row r="3797" spans="1:18" ht="15.75" customHeight="1" x14ac:dyDescent="0.35">
      <c r="A3797" s="1"/>
      <c r="B3797" s="6" t="s">
        <v>14</v>
      </c>
      <c r="C3797" s="6">
        <v>1185732</v>
      </c>
      <c r="D3797" s="7">
        <v>44426</v>
      </c>
      <c r="E3797" s="6" t="s">
        <v>15</v>
      </c>
      <c r="F3797" s="6" t="s">
        <v>127</v>
      </c>
      <c r="G3797" s="6" t="s">
        <v>128</v>
      </c>
      <c r="H3797" s="6" t="s">
        <v>22</v>
      </c>
      <c r="I3797" s="8">
        <v>0.70000000000000007</v>
      </c>
      <c r="J3797" s="9">
        <v>4250</v>
      </c>
      <c r="K3797" s="10">
        <f t="shared" si="28"/>
        <v>2975.0000000000005</v>
      </c>
      <c r="L3797" s="10">
        <f t="shared" si="29"/>
        <v>1041.25</v>
      </c>
      <c r="M3797" s="11">
        <v>0.35</v>
      </c>
      <c r="O3797" s="16"/>
      <c r="P3797" s="14"/>
      <c r="Q3797" s="12"/>
      <c r="R3797" s="13"/>
    </row>
    <row r="3798" spans="1:18" ht="15.75" customHeight="1" x14ac:dyDescent="0.35">
      <c r="A3798" s="1"/>
      <c r="B3798" s="6" t="s">
        <v>14</v>
      </c>
      <c r="C3798" s="6">
        <v>1185732</v>
      </c>
      <c r="D3798" s="7">
        <v>44456</v>
      </c>
      <c r="E3798" s="6" t="s">
        <v>15</v>
      </c>
      <c r="F3798" s="6" t="s">
        <v>127</v>
      </c>
      <c r="G3798" s="6" t="s">
        <v>128</v>
      </c>
      <c r="H3798" s="6" t="s">
        <v>17</v>
      </c>
      <c r="I3798" s="8">
        <v>0.65</v>
      </c>
      <c r="J3798" s="9">
        <v>5500</v>
      </c>
      <c r="K3798" s="10">
        <f t="shared" si="28"/>
        <v>3575</v>
      </c>
      <c r="L3798" s="10">
        <f t="shared" si="29"/>
        <v>1430</v>
      </c>
      <c r="M3798" s="11">
        <v>0.4</v>
      </c>
      <c r="O3798" s="16"/>
      <c r="P3798" s="14"/>
      <c r="Q3798" s="12"/>
      <c r="R3798" s="13"/>
    </row>
    <row r="3799" spans="1:18" ht="15.75" customHeight="1" x14ac:dyDescent="0.35">
      <c r="A3799" s="1"/>
      <c r="B3799" s="6" t="s">
        <v>14</v>
      </c>
      <c r="C3799" s="6">
        <v>1185732</v>
      </c>
      <c r="D3799" s="7">
        <v>44456</v>
      </c>
      <c r="E3799" s="6" t="s">
        <v>15</v>
      </c>
      <c r="F3799" s="6" t="s">
        <v>127</v>
      </c>
      <c r="G3799" s="6" t="s">
        <v>128</v>
      </c>
      <c r="H3799" s="6" t="s">
        <v>18</v>
      </c>
      <c r="I3799" s="8">
        <v>0.60000000000000009</v>
      </c>
      <c r="J3799" s="9">
        <v>3500</v>
      </c>
      <c r="K3799" s="10">
        <f t="shared" si="28"/>
        <v>2100.0000000000005</v>
      </c>
      <c r="L3799" s="10">
        <f t="shared" si="29"/>
        <v>840.00000000000023</v>
      </c>
      <c r="M3799" s="11">
        <v>0.4</v>
      </c>
      <c r="O3799" s="16"/>
      <c r="P3799" s="14"/>
      <c r="Q3799" s="12"/>
      <c r="R3799" s="13"/>
    </row>
    <row r="3800" spans="1:18" ht="15.75" customHeight="1" x14ac:dyDescent="0.35">
      <c r="A3800" s="1"/>
      <c r="B3800" s="6" t="s">
        <v>14</v>
      </c>
      <c r="C3800" s="6">
        <v>1185732</v>
      </c>
      <c r="D3800" s="7">
        <v>44456</v>
      </c>
      <c r="E3800" s="6" t="s">
        <v>15</v>
      </c>
      <c r="F3800" s="6" t="s">
        <v>127</v>
      </c>
      <c r="G3800" s="6" t="s">
        <v>128</v>
      </c>
      <c r="H3800" s="6" t="s">
        <v>19</v>
      </c>
      <c r="I3800" s="8">
        <v>0.55000000000000004</v>
      </c>
      <c r="J3800" s="9">
        <v>2500</v>
      </c>
      <c r="K3800" s="10">
        <f t="shared" si="28"/>
        <v>1375</v>
      </c>
      <c r="L3800" s="10">
        <f t="shared" si="29"/>
        <v>412.5</v>
      </c>
      <c r="M3800" s="11">
        <v>0.3</v>
      </c>
      <c r="O3800" s="16"/>
      <c r="P3800" s="14"/>
      <c r="Q3800" s="12"/>
      <c r="R3800" s="13"/>
    </row>
    <row r="3801" spans="1:18" ht="15.75" customHeight="1" x14ac:dyDescent="0.35">
      <c r="A3801" s="1"/>
      <c r="B3801" s="6" t="s">
        <v>14</v>
      </c>
      <c r="C3801" s="6">
        <v>1185732</v>
      </c>
      <c r="D3801" s="7">
        <v>44456</v>
      </c>
      <c r="E3801" s="6" t="s">
        <v>15</v>
      </c>
      <c r="F3801" s="6" t="s">
        <v>127</v>
      </c>
      <c r="G3801" s="6" t="s">
        <v>128</v>
      </c>
      <c r="H3801" s="6" t="s">
        <v>20</v>
      </c>
      <c r="I3801" s="8">
        <v>0.55000000000000004</v>
      </c>
      <c r="J3801" s="9">
        <v>2250</v>
      </c>
      <c r="K3801" s="10">
        <f t="shared" si="28"/>
        <v>1237.5</v>
      </c>
      <c r="L3801" s="10">
        <f t="shared" si="29"/>
        <v>371.25</v>
      </c>
      <c r="M3801" s="11">
        <v>0.3</v>
      </c>
      <c r="O3801" s="16"/>
      <c r="P3801" s="14"/>
      <c r="Q3801" s="12"/>
      <c r="R3801" s="13"/>
    </row>
    <row r="3802" spans="1:18" ht="15.75" customHeight="1" x14ac:dyDescent="0.35">
      <c r="A3802" s="1"/>
      <c r="B3802" s="6" t="s">
        <v>14</v>
      </c>
      <c r="C3802" s="6">
        <v>1185732</v>
      </c>
      <c r="D3802" s="7">
        <v>44456</v>
      </c>
      <c r="E3802" s="6" t="s">
        <v>15</v>
      </c>
      <c r="F3802" s="6" t="s">
        <v>127</v>
      </c>
      <c r="G3802" s="6" t="s">
        <v>128</v>
      </c>
      <c r="H3802" s="6" t="s">
        <v>21</v>
      </c>
      <c r="I3802" s="8">
        <v>0.65</v>
      </c>
      <c r="J3802" s="9">
        <v>2250</v>
      </c>
      <c r="K3802" s="10">
        <f t="shared" si="28"/>
        <v>1462.5</v>
      </c>
      <c r="L3802" s="10">
        <f t="shared" si="29"/>
        <v>438.75</v>
      </c>
      <c r="M3802" s="11">
        <v>0.3</v>
      </c>
      <c r="O3802" s="16"/>
      <c r="P3802" s="14"/>
      <c r="Q3802" s="12"/>
      <c r="R3802" s="13"/>
    </row>
    <row r="3803" spans="1:18" ht="15.75" customHeight="1" x14ac:dyDescent="0.35">
      <c r="A3803" s="1"/>
      <c r="B3803" s="6" t="s">
        <v>14</v>
      </c>
      <c r="C3803" s="6">
        <v>1185732</v>
      </c>
      <c r="D3803" s="7">
        <v>44456</v>
      </c>
      <c r="E3803" s="6" t="s">
        <v>15</v>
      </c>
      <c r="F3803" s="6" t="s">
        <v>127</v>
      </c>
      <c r="G3803" s="6" t="s">
        <v>128</v>
      </c>
      <c r="H3803" s="6" t="s">
        <v>22</v>
      </c>
      <c r="I3803" s="8">
        <v>0.70000000000000007</v>
      </c>
      <c r="J3803" s="9">
        <v>3250</v>
      </c>
      <c r="K3803" s="10">
        <f t="shared" si="28"/>
        <v>2275</v>
      </c>
      <c r="L3803" s="10">
        <f t="shared" si="29"/>
        <v>796.25</v>
      </c>
      <c r="M3803" s="11">
        <v>0.35</v>
      </c>
      <c r="O3803" s="16"/>
      <c r="P3803" s="14"/>
      <c r="Q3803" s="12"/>
      <c r="R3803" s="13"/>
    </row>
    <row r="3804" spans="1:18" ht="15.75" customHeight="1" x14ac:dyDescent="0.35">
      <c r="A3804" s="1"/>
      <c r="B3804" s="6" t="s">
        <v>14</v>
      </c>
      <c r="C3804" s="6">
        <v>1185732</v>
      </c>
      <c r="D3804" s="7">
        <v>44488</v>
      </c>
      <c r="E3804" s="6" t="s">
        <v>15</v>
      </c>
      <c r="F3804" s="6" t="s">
        <v>127</v>
      </c>
      <c r="G3804" s="6" t="s">
        <v>128</v>
      </c>
      <c r="H3804" s="6" t="s">
        <v>17</v>
      </c>
      <c r="I3804" s="8">
        <v>0.70000000000000007</v>
      </c>
      <c r="J3804" s="9">
        <v>4750</v>
      </c>
      <c r="K3804" s="10">
        <f t="shared" si="28"/>
        <v>3325.0000000000005</v>
      </c>
      <c r="L3804" s="10">
        <f t="shared" si="29"/>
        <v>1330.0000000000002</v>
      </c>
      <c r="M3804" s="11">
        <v>0.4</v>
      </c>
      <c r="O3804" s="16"/>
      <c r="P3804" s="14"/>
      <c r="Q3804" s="12"/>
      <c r="R3804" s="13"/>
    </row>
    <row r="3805" spans="1:18" ht="15.75" customHeight="1" x14ac:dyDescent="0.35">
      <c r="A3805" s="1"/>
      <c r="B3805" s="6" t="s">
        <v>14</v>
      </c>
      <c r="C3805" s="6">
        <v>1185732</v>
      </c>
      <c r="D3805" s="7">
        <v>44488</v>
      </c>
      <c r="E3805" s="6" t="s">
        <v>15</v>
      </c>
      <c r="F3805" s="6" t="s">
        <v>127</v>
      </c>
      <c r="G3805" s="6" t="s">
        <v>128</v>
      </c>
      <c r="H3805" s="6" t="s">
        <v>18</v>
      </c>
      <c r="I3805" s="8">
        <v>0.65000000000000013</v>
      </c>
      <c r="J3805" s="9">
        <v>3000</v>
      </c>
      <c r="K3805" s="10">
        <f t="shared" si="28"/>
        <v>1950.0000000000005</v>
      </c>
      <c r="L3805" s="10">
        <f t="shared" si="29"/>
        <v>780.00000000000023</v>
      </c>
      <c r="M3805" s="11">
        <v>0.4</v>
      </c>
      <c r="O3805" s="16"/>
      <c r="P3805" s="14"/>
      <c r="Q3805" s="12"/>
      <c r="R3805" s="13"/>
    </row>
    <row r="3806" spans="1:18" ht="15.75" customHeight="1" x14ac:dyDescent="0.35">
      <c r="A3806" s="1"/>
      <c r="B3806" s="6" t="s">
        <v>14</v>
      </c>
      <c r="C3806" s="6">
        <v>1185732</v>
      </c>
      <c r="D3806" s="7">
        <v>44488</v>
      </c>
      <c r="E3806" s="6" t="s">
        <v>15</v>
      </c>
      <c r="F3806" s="6" t="s">
        <v>127</v>
      </c>
      <c r="G3806" s="6" t="s">
        <v>128</v>
      </c>
      <c r="H3806" s="6" t="s">
        <v>19</v>
      </c>
      <c r="I3806" s="8">
        <v>0.65000000000000013</v>
      </c>
      <c r="J3806" s="9">
        <v>2000</v>
      </c>
      <c r="K3806" s="10">
        <f t="shared" si="28"/>
        <v>1300.0000000000002</v>
      </c>
      <c r="L3806" s="10">
        <f t="shared" si="29"/>
        <v>390.00000000000006</v>
      </c>
      <c r="M3806" s="11">
        <v>0.3</v>
      </c>
      <c r="O3806" s="16"/>
      <c r="P3806" s="14"/>
      <c r="Q3806" s="12"/>
      <c r="R3806" s="13"/>
    </row>
    <row r="3807" spans="1:18" ht="15.75" customHeight="1" x14ac:dyDescent="0.35">
      <c r="A3807" s="1"/>
      <c r="B3807" s="6" t="s">
        <v>14</v>
      </c>
      <c r="C3807" s="6">
        <v>1185732</v>
      </c>
      <c r="D3807" s="7">
        <v>44488</v>
      </c>
      <c r="E3807" s="6" t="s">
        <v>15</v>
      </c>
      <c r="F3807" s="6" t="s">
        <v>127</v>
      </c>
      <c r="G3807" s="6" t="s">
        <v>128</v>
      </c>
      <c r="H3807" s="6" t="s">
        <v>20</v>
      </c>
      <c r="I3807" s="8">
        <v>0.65000000000000013</v>
      </c>
      <c r="J3807" s="9">
        <v>1750</v>
      </c>
      <c r="K3807" s="10">
        <f t="shared" si="28"/>
        <v>1137.5000000000002</v>
      </c>
      <c r="L3807" s="10">
        <f t="shared" si="29"/>
        <v>341.25000000000006</v>
      </c>
      <c r="M3807" s="11">
        <v>0.3</v>
      </c>
      <c r="O3807" s="16"/>
      <c r="P3807" s="14"/>
      <c r="Q3807" s="12"/>
      <c r="R3807" s="13"/>
    </row>
    <row r="3808" spans="1:18" ht="15.75" customHeight="1" x14ac:dyDescent="0.35">
      <c r="A3808" s="1"/>
      <c r="B3808" s="6" t="s">
        <v>14</v>
      </c>
      <c r="C3808" s="6">
        <v>1185732</v>
      </c>
      <c r="D3808" s="7">
        <v>44488</v>
      </c>
      <c r="E3808" s="6" t="s">
        <v>15</v>
      </c>
      <c r="F3808" s="6" t="s">
        <v>127</v>
      </c>
      <c r="G3808" s="6" t="s">
        <v>128</v>
      </c>
      <c r="H3808" s="6" t="s">
        <v>21</v>
      </c>
      <c r="I3808" s="8">
        <v>0.75000000000000011</v>
      </c>
      <c r="J3808" s="9">
        <v>1750</v>
      </c>
      <c r="K3808" s="10">
        <f t="shared" si="28"/>
        <v>1312.5000000000002</v>
      </c>
      <c r="L3808" s="10">
        <f t="shared" si="29"/>
        <v>393.75000000000006</v>
      </c>
      <c r="M3808" s="11">
        <v>0.3</v>
      </c>
      <c r="O3808" s="16"/>
      <c r="P3808" s="14"/>
      <c r="Q3808" s="12"/>
      <c r="R3808" s="13"/>
    </row>
    <row r="3809" spans="1:18" ht="15.75" customHeight="1" x14ac:dyDescent="0.35">
      <c r="A3809" s="1"/>
      <c r="B3809" s="6" t="s">
        <v>14</v>
      </c>
      <c r="C3809" s="6">
        <v>1185732</v>
      </c>
      <c r="D3809" s="7">
        <v>44488</v>
      </c>
      <c r="E3809" s="6" t="s">
        <v>15</v>
      </c>
      <c r="F3809" s="6" t="s">
        <v>127</v>
      </c>
      <c r="G3809" s="6" t="s">
        <v>128</v>
      </c>
      <c r="H3809" s="6" t="s">
        <v>22</v>
      </c>
      <c r="I3809" s="8">
        <v>0.8</v>
      </c>
      <c r="J3809" s="9">
        <v>3000</v>
      </c>
      <c r="K3809" s="10">
        <f t="shared" si="28"/>
        <v>2400</v>
      </c>
      <c r="L3809" s="10">
        <f t="shared" si="29"/>
        <v>840</v>
      </c>
      <c r="M3809" s="11">
        <v>0.35</v>
      </c>
      <c r="O3809" s="16"/>
      <c r="P3809" s="14"/>
      <c r="Q3809" s="12"/>
      <c r="R3809" s="13"/>
    </row>
    <row r="3810" spans="1:18" ht="15.75" customHeight="1" x14ac:dyDescent="0.35">
      <c r="A3810" s="1"/>
      <c r="B3810" s="6" t="s">
        <v>14</v>
      </c>
      <c r="C3810" s="6">
        <v>1185732</v>
      </c>
      <c r="D3810" s="7">
        <v>44518</v>
      </c>
      <c r="E3810" s="6" t="s">
        <v>15</v>
      </c>
      <c r="F3810" s="6" t="s">
        <v>127</v>
      </c>
      <c r="G3810" s="6" t="s">
        <v>128</v>
      </c>
      <c r="H3810" s="6" t="s">
        <v>17</v>
      </c>
      <c r="I3810" s="8">
        <v>0.75000000000000011</v>
      </c>
      <c r="J3810" s="9">
        <v>4500</v>
      </c>
      <c r="K3810" s="10">
        <f t="shared" si="28"/>
        <v>3375.0000000000005</v>
      </c>
      <c r="L3810" s="10">
        <f t="shared" si="29"/>
        <v>1350.0000000000002</v>
      </c>
      <c r="M3810" s="11">
        <v>0.4</v>
      </c>
      <c r="O3810" s="16"/>
      <c r="P3810" s="14"/>
      <c r="Q3810" s="12"/>
      <c r="R3810" s="13"/>
    </row>
    <row r="3811" spans="1:18" ht="15.75" customHeight="1" x14ac:dyDescent="0.35">
      <c r="A3811" s="1"/>
      <c r="B3811" s="6" t="s">
        <v>14</v>
      </c>
      <c r="C3811" s="6">
        <v>1185732</v>
      </c>
      <c r="D3811" s="7">
        <v>44518</v>
      </c>
      <c r="E3811" s="6" t="s">
        <v>15</v>
      </c>
      <c r="F3811" s="6" t="s">
        <v>127</v>
      </c>
      <c r="G3811" s="6" t="s">
        <v>128</v>
      </c>
      <c r="H3811" s="6" t="s">
        <v>18</v>
      </c>
      <c r="I3811" s="8">
        <v>0.65000000000000013</v>
      </c>
      <c r="J3811" s="9">
        <v>3250</v>
      </c>
      <c r="K3811" s="10">
        <f t="shared" si="28"/>
        <v>2112.5000000000005</v>
      </c>
      <c r="L3811" s="10">
        <f t="shared" si="29"/>
        <v>845.00000000000023</v>
      </c>
      <c r="M3811" s="11">
        <v>0.4</v>
      </c>
      <c r="O3811" s="16"/>
      <c r="P3811" s="14"/>
      <c r="Q3811" s="12"/>
      <c r="R3811" s="13"/>
    </row>
    <row r="3812" spans="1:18" ht="15.75" customHeight="1" x14ac:dyDescent="0.35">
      <c r="A3812" s="1"/>
      <c r="B3812" s="6" t="s">
        <v>14</v>
      </c>
      <c r="C3812" s="6">
        <v>1185732</v>
      </c>
      <c r="D3812" s="7">
        <v>44518</v>
      </c>
      <c r="E3812" s="6" t="s">
        <v>15</v>
      </c>
      <c r="F3812" s="6" t="s">
        <v>127</v>
      </c>
      <c r="G3812" s="6" t="s">
        <v>128</v>
      </c>
      <c r="H3812" s="6" t="s">
        <v>19</v>
      </c>
      <c r="I3812" s="8">
        <v>0.65000000000000013</v>
      </c>
      <c r="J3812" s="9">
        <v>3450</v>
      </c>
      <c r="K3812" s="10">
        <f t="shared" si="28"/>
        <v>2242.5000000000005</v>
      </c>
      <c r="L3812" s="10">
        <f t="shared" si="29"/>
        <v>672.75000000000011</v>
      </c>
      <c r="M3812" s="11">
        <v>0.3</v>
      </c>
      <c r="O3812" s="16"/>
      <c r="P3812" s="14"/>
      <c r="Q3812" s="12"/>
      <c r="R3812" s="13"/>
    </row>
    <row r="3813" spans="1:18" ht="15.75" customHeight="1" x14ac:dyDescent="0.35">
      <c r="A3813" s="1"/>
      <c r="B3813" s="6" t="s">
        <v>14</v>
      </c>
      <c r="C3813" s="6">
        <v>1185732</v>
      </c>
      <c r="D3813" s="7">
        <v>44518</v>
      </c>
      <c r="E3813" s="6" t="s">
        <v>15</v>
      </c>
      <c r="F3813" s="6" t="s">
        <v>127</v>
      </c>
      <c r="G3813" s="6" t="s">
        <v>128</v>
      </c>
      <c r="H3813" s="6" t="s">
        <v>20</v>
      </c>
      <c r="I3813" s="8">
        <v>0.65000000000000013</v>
      </c>
      <c r="J3813" s="9">
        <v>3250</v>
      </c>
      <c r="K3813" s="10">
        <f t="shared" si="28"/>
        <v>2112.5000000000005</v>
      </c>
      <c r="L3813" s="10">
        <f t="shared" si="29"/>
        <v>633.75000000000011</v>
      </c>
      <c r="M3813" s="11">
        <v>0.3</v>
      </c>
      <c r="O3813" s="16"/>
      <c r="P3813" s="14"/>
      <c r="Q3813" s="12"/>
      <c r="R3813" s="13"/>
    </row>
    <row r="3814" spans="1:18" ht="15.75" customHeight="1" x14ac:dyDescent="0.35">
      <c r="A3814" s="1"/>
      <c r="B3814" s="6" t="s">
        <v>14</v>
      </c>
      <c r="C3814" s="6">
        <v>1185732</v>
      </c>
      <c r="D3814" s="7">
        <v>44518</v>
      </c>
      <c r="E3814" s="6" t="s">
        <v>15</v>
      </c>
      <c r="F3814" s="6" t="s">
        <v>127</v>
      </c>
      <c r="G3814" s="6" t="s">
        <v>128</v>
      </c>
      <c r="H3814" s="6" t="s">
        <v>21</v>
      </c>
      <c r="I3814" s="8">
        <v>0.75000000000000011</v>
      </c>
      <c r="J3814" s="9">
        <v>3000</v>
      </c>
      <c r="K3814" s="10">
        <f t="shared" si="28"/>
        <v>2250.0000000000005</v>
      </c>
      <c r="L3814" s="10">
        <f t="shared" si="29"/>
        <v>675.00000000000011</v>
      </c>
      <c r="M3814" s="11">
        <v>0.3</v>
      </c>
      <c r="O3814" s="16"/>
      <c r="P3814" s="14"/>
      <c r="Q3814" s="12"/>
      <c r="R3814" s="13"/>
    </row>
    <row r="3815" spans="1:18" ht="15.75" customHeight="1" x14ac:dyDescent="0.35">
      <c r="A3815" s="1"/>
      <c r="B3815" s="6" t="s">
        <v>14</v>
      </c>
      <c r="C3815" s="6">
        <v>1185732</v>
      </c>
      <c r="D3815" s="7">
        <v>44518</v>
      </c>
      <c r="E3815" s="6" t="s">
        <v>15</v>
      </c>
      <c r="F3815" s="6" t="s">
        <v>127</v>
      </c>
      <c r="G3815" s="6" t="s">
        <v>128</v>
      </c>
      <c r="H3815" s="6" t="s">
        <v>22</v>
      </c>
      <c r="I3815" s="8">
        <v>0.8</v>
      </c>
      <c r="J3815" s="9">
        <v>4000</v>
      </c>
      <c r="K3815" s="10">
        <f t="shared" si="28"/>
        <v>3200</v>
      </c>
      <c r="L3815" s="10">
        <f t="shared" si="29"/>
        <v>1120</v>
      </c>
      <c r="M3815" s="11">
        <v>0.35</v>
      </c>
      <c r="O3815" s="16"/>
      <c r="P3815" s="14"/>
      <c r="Q3815" s="12"/>
      <c r="R3815" s="13"/>
    </row>
    <row r="3816" spans="1:18" ht="15.75" customHeight="1" x14ac:dyDescent="0.35">
      <c r="A3816" s="1"/>
      <c r="B3816" s="6" t="s">
        <v>14</v>
      </c>
      <c r="C3816" s="6">
        <v>1185732</v>
      </c>
      <c r="D3816" s="7">
        <v>44547</v>
      </c>
      <c r="E3816" s="6" t="s">
        <v>15</v>
      </c>
      <c r="F3816" s="6" t="s">
        <v>127</v>
      </c>
      <c r="G3816" s="6" t="s">
        <v>128</v>
      </c>
      <c r="H3816" s="6" t="s">
        <v>17</v>
      </c>
      <c r="I3816" s="8">
        <v>0.75000000000000011</v>
      </c>
      <c r="J3816" s="9">
        <v>6250</v>
      </c>
      <c r="K3816" s="10">
        <f t="shared" si="28"/>
        <v>4687.5000000000009</v>
      </c>
      <c r="L3816" s="10">
        <f t="shared" si="29"/>
        <v>1875.0000000000005</v>
      </c>
      <c r="M3816" s="11">
        <v>0.4</v>
      </c>
      <c r="O3816" s="16"/>
      <c r="P3816" s="14"/>
      <c r="Q3816" s="12"/>
      <c r="R3816" s="13"/>
    </row>
    <row r="3817" spans="1:18" ht="15.75" customHeight="1" x14ac:dyDescent="0.35">
      <c r="A3817" s="1"/>
      <c r="B3817" s="6" t="s">
        <v>14</v>
      </c>
      <c r="C3817" s="6">
        <v>1185732</v>
      </c>
      <c r="D3817" s="7">
        <v>44547</v>
      </c>
      <c r="E3817" s="6" t="s">
        <v>15</v>
      </c>
      <c r="F3817" s="6" t="s">
        <v>127</v>
      </c>
      <c r="G3817" s="6" t="s">
        <v>128</v>
      </c>
      <c r="H3817" s="6" t="s">
        <v>18</v>
      </c>
      <c r="I3817" s="8">
        <v>0.65000000000000013</v>
      </c>
      <c r="J3817" s="9">
        <v>4250</v>
      </c>
      <c r="K3817" s="10">
        <f t="shared" si="28"/>
        <v>2762.5000000000005</v>
      </c>
      <c r="L3817" s="10">
        <f t="shared" si="29"/>
        <v>1105.0000000000002</v>
      </c>
      <c r="M3817" s="11">
        <v>0.4</v>
      </c>
      <c r="O3817" s="16"/>
      <c r="P3817" s="14"/>
      <c r="Q3817" s="12"/>
      <c r="R3817" s="13"/>
    </row>
    <row r="3818" spans="1:18" ht="15.75" customHeight="1" x14ac:dyDescent="0.35">
      <c r="A3818" s="1"/>
      <c r="B3818" s="6" t="s">
        <v>14</v>
      </c>
      <c r="C3818" s="6">
        <v>1185732</v>
      </c>
      <c r="D3818" s="7">
        <v>44547</v>
      </c>
      <c r="E3818" s="6" t="s">
        <v>15</v>
      </c>
      <c r="F3818" s="6" t="s">
        <v>127</v>
      </c>
      <c r="G3818" s="6" t="s">
        <v>128</v>
      </c>
      <c r="H3818" s="6" t="s">
        <v>19</v>
      </c>
      <c r="I3818" s="8">
        <v>0.65000000000000013</v>
      </c>
      <c r="J3818" s="9">
        <v>4000</v>
      </c>
      <c r="K3818" s="10">
        <f t="shared" si="28"/>
        <v>2600.0000000000005</v>
      </c>
      <c r="L3818" s="10">
        <f t="shared" si="29"/>
        <v>780.00000000000011</v>
      </c>
      <c r="M3818" s="11">
        <v>0.3</v>
      </c>
      <c r="O3818" s="16"/>
      <c r="P3818" s="14"/>
      <c r="Q3818" s="12"/>
      <c r="R3818" s="13"/>
    </row>
    <row r="3819" spans="1:18" ht="15.75" customHeight="1" x14ac:dyDescent="0.35">
      <c r="A3819" s="1"/>
      <c r="B3819" s="6" t="s">
        <v>14</v>
      </c>
      <c r="C3819" s="6">
        <v>1185732</v>
      </c>
      <c r="D3819" s="7">
        <v>44547</v>
      </c>
      <c r="E3819" s="6" t="s">
        <v>15</v>
      </c>
      <c r="F3819" s="6" t="s">
        <v>127</v>
      </c>
      <c r="G3819" s="6" t="s">
        <v>128</v>
      </c>
      <c r="H3819" s="6" t="s">
        <v>20</v>
      </c>
      <c r="I3819" s="8">
        <v>0.65000000000000013</v>
      </c>
      <c r="J3819" s="9">
        <v>3500</v>
      </c>
      <c r="K3819" s="10">
        <f t="shared" si="28"/>
        <v>2275.0000000000005</v>
      </c>
      <c r="L3819" s="10">
        <f t="shared" si="29"/>
        <v>682.50000000000011</v>
      </c>
      <c r="M3819" s="11">
        <v>0.3</v>
      </c>
      <c r="O3819" s="16"/>
      <c r="P3819" s="14"/>
      <c r="Q3819" s="12"/>
      <c r="R3819" s="13"/>
    </row>
    <row r="3820" spans="1:18" ht="15.75" customHeight="1" x14ac:dyDescent="0.35">
      <c r="A3820" s="1"/>
      <c r="B3820" s="6" t="s">
        <v>14</v>
      </c>
      <c r="C3820" s="6">
        <v>1185732</v>
      </c>
      <c r="D3820" s="7">
        <v>44547</v>
      </c>
      <c r="E3820" s="6" t="s">
        <v>15</v>
      </c>
      <c r="F3820" s="6" t="s">
        <v>127</v>
      </c>
      <c r="G3820" s="6" t="s">
        <v>128</v>
      </c>
      <c r="H3820" s="6" t="s">
        <v>21</v>
      </c>
      <c r="I3820" s="8">
        <v>0.75000000000000011</v>
      </c>
      <c r="J3820" s="9">
        <v>3500</v>
      </c>
      <c r="K3820" s="10">
        <f t="shared" si="28"/>
        <v>2625.0000000000005</v>
      </c>
      <c r="L3820" s="10">
        <f t="shared" si="29"/>
        <v>787.50000000000011</v>
      </c>
      <c r="M3820" s="11">
        <v>0.3</v>
      </c>
      <c r="O3820" s="16"/>
      <c r="P3820" s="14"/>
      <c r="Q3820" s="12"/>
      <c r="R3820" s="13"/>
    </row>
    <row r="3821" spans="1:18" ht="15.75" customHeight="1" x14ac:dyDescent="0.35">
      <c r="A3821" s="1"/>
      <c r="B3821" s="6" t="s">
        <v>14</v>
      </c>
      <c r="C3821" s="6">
        <v>1185732</v>
      </c>
      <c r="D3821" s="7">
        <v>44547</v>
      </c>
      <c r="E3821" s="6" t="s">
        <v>15</v>
      </c>
      <c r="F3821" s="6" t="s">
        <v>127</v>
      </c>
      <c r="G3821" s="6" t="s">
        <v>128</v>
      </c>
      <c r="H3821" s="6" t="s">
        <v>22</v>
      </c>
      <c r="I3821" s="8">
        <v>0.8</v>
      </c>
      <c r="J3821" s="9">
        <v>4500</v>
      </c>
      <c r="K3821" s="10">
        <f t="shared" si="28"/>
        <v>3600</v>
      </c>
      <c r="L3821" s="10">
        <f t="shared" si="29"/>
        <v>1260</v>
      </c>
      <c r="M3821" s="11">
        <v>0.35</v>
      </c>
      <c r="O3821" s="16"/>
      <c r="P3821" s="14"/>
      <c r="Q3821" s="12"/>
      <c r="R3821" s="13"/>
    </row>
    <row r="3822" spans="1:18" ht="15.75" customHeight="1" x14ac:dyDescent="0.35">
      <c r="A3822" s="1" t="s">
        <v>39</v>
      </c>
      <c r="B3822" s="6" t="s">
        <v>14</v>
      </c>
      <c r="C3822" s="6">
        <v>1185732</v>
      </c>
      <c r="D3822" s="7">
        <v>44220</v>
      </c>
      <c r="E3822" s="6" t="s">
        <v>15</v>
      </c>
      <c r="F3822" s="6" t="s">
        <v>129</v>
      </c>
      <c r="G3822" s="6" t="s">
        <v>130</v>
      </c>
      <c r="H3822" s="6" t="s">
        <v>17</v>
      </c>
      <c r="I3822" s="8">
        <v>0.55000000000000004</v>
      </c>
      <c r="J3822" s="9">
        <v>5000</v>
      </c>
      <c r="K3822" s="10">
        <f t="shared" si="28"/>
        <v>2750</v>
      </c>
      <c r="L3822" s="10">
        <f t="shared" si="29"/>
        <v>962.50000000000011</v>
      </c>
      <c r="M3822" s="11">
        <v>0.35000000000000003</v>
      </c>
      <c r="O3822" s="16"/>
      <c r="P3822" s="14">
        <f>Data!$I3822+0.05</f>
        <v>0.60000000000000009</v>
      </c>
      <c r="Q3822" s="12">
        <f>Data!$J3822-250</f>
        <v>4750</v>
      </c>
      <c r="R3822" s="13">
        <f>Data!$M3822-5%</f>
        <v>0.30000000000000004</v>
      </c>
    </row>
    <row r="3823" spans="1:18" ht="15.75" customHeight="1" x14ac:dyDescent="0.35">
      <c r="A3823" s="1"/>
      <c r="B3823" s="6" t="s">
        <v>14</v>
      </c>
      <c r="C3823" s="6">
        <v>1185732</v>
      </c>
      <c r="D3823" s="7">
        <v>44220</v>
      </c>
      <c r="E3823" s="6" t="s">
        <v>15</v>
      </c>
      <c r="F3823" s="6" t="s">
        <v>129</v>
      </c>
      <c r="G3823" s="6" t="s">
        <v>130</v>
      </c>
      <c r="H3823" s="6" t="s">
        <v>18</v>
      </c>
      <c r="I3823" s="8">
        <v>0.55000000000000004</v>
      </c>
      <c r="J3823" s="9">
        <v>3000</v>
      </c>
      <c r="K3823" s="10">
        <f t="shared" si="28"/>
        <v>1650.0000000000002</v>
      </c>
      <c r="L3823" s="10">
        <f t="shared" si="29"/>
        <v>577.50000000000011</v>
      </c>
      <c r="M3823" s="11">
        <v>0.35000000000000003</v>
      </c>
      <c r="O3823" s="16"/>
      <c r="P3823" s="14">
        <f>Data!$I3823+0.05</f>
        <v>0.60000000000000009</v>
      </c>
      <c r="Q3823" s="12">
        <f>Data!$J3823-250</f>
        <v>2750</v>
      </c>
      <c r="R3823" s="13">
        <f>Data!$M3823-5%</f>
        <v>0.30000000000000004</v>
      </c>
    </row>
    <row r="3824" spans="1:18" ht="15.75" customHeight="1" x14ac:dyDescent="0.35">
      <c r="A3824" s="1"/>
      <c r="B3824" s="6" t="s">
        <v>14</v>
      </c>
      <c r="C3824" s="6">
        <v>1185732</v>
      </c>
      <c r="D3824" s="7">
        <v>44220</v>
      </c>
      <c r="E3824" s="6" t="s">
        <v>15</v>
      </c>
      <c r="F3824" s="6" t="s">
        <v>129</v>
      </c>
      <c r="G3824" s="6" t="s">
        <v>130</v>
      </c>
      <c r="H3824" s="6" t="s">
        <v>19</v>
      </c>
      <c r="I3824" s="8">
        <v>0.45</v>
      </c>
      <c r="J3824" s="9">
        <v>3000</v>
      </c>
      <c r="K3824" s="10">
        <f t="shared" si="28"/>
        <v>1350</v>
      </c>
      <c r="L3824" s="10">
        <f t="shared" si="29"/>
        <v>337.5</v>
      </c>
      <c r="M3824" s="11">
        <v>0.25</v>
      </c>
      <c r="O3824" s="16"/>
      <c r="P3824" s="14">
        <f>Data!$I3824+0.05</f>
        <v>0.5</v>
      </c>
      <c r="Q3824" s="12">
        <f>Data!$J3824-250</f>
        <v>2750</v>
      </c>
      <c r="R3824" s="13">
        <f>Data!$M3824-5%</f>
        <v>0.2</v>
      </c>
    </row>
    <row r="3825" spans="1:18" ht="15.75" customHeight="1" x14ac:dyDescent="0.35">
      <c r="A3825" s="1"/>
      <c r="B3825" s="6" t="s">
        <v>14</v>
      </c>
      <c r="C3825" s="6">
        <v>1185732</v>
      </c>
      <c r="D3825" s="7">
        <v>44220</v>
      </c>
      <c r="E3825" s="6" t="s">
        <v>15</v>
      </c>
      <c r="F3825" s="6" t="s">
        <v>129</v>
      </c>
      <c r="G3825" s="6" t="s">
        <v>130</v>
      </c>
      <c r="H3825" s="6" t="s">
        <v>20</v>
      </c>
      <c r="I3825" s="8">
        <v>0.49999999999999994</v>
      </c>
      <c r="J3825" s="9">
        <v>1500</v>
      </c>
      <c r="K3825" s="10">
        <f t="shared" si="28"/>
        <v>749.99999999999989</v>
      </c>
      <c r="L3825" s="10">
        <f t="shared" si="29"/>
        <v>187.49999999999997</v>
      </c>
      <c r="M3825" s="11">
        <v>0.25</v>
      </c>
      <c r="O3825" s="16"/>
      <c r="P3825" s="14">
        <f>Data!$I3825+0.05</f>
        <v>0.54999999999999993</v>
      </c>
      <c r="Q3825" s="12">
        <f>Data!$J3825-250</f>
        <v>1250</v>
      </c>
      <c r="R3825" s="13">
        <f>Data!$M3825-5%</f>
        <v>0.2</v>
      </c>
    </row>
    <row r="3826" spans="1:18" ht="15.75" customHeight="1" x14ac:dyDescent="0.35">
      <c r="A3826" s="1"/>
      <c r="B3826" s="6" t="s">
        <v>14</v>
      </c>
      <c r="C3826" s="6">
        <v>1185732</v>
      </c>
      <c r="D3826" s="7">
        <v>44220</v>
      </c>
      <c r="E3826" s="6" t="s">
        <v>15</v>
      </c>
      <c r="F3826" s="6" t="s">
        <v>129</v>
      </c>
      <c r="G3826" s="6" t="s">
        <v>130</v>
      </c>
      <c r="H3826" s="6" t="s">
        <v>21</v>
      </c>
      <c r="I3826" s="8">
        <v>0.65000000000000013</v>
      </c>
      <c r="J3826" s="9">
        <v>2000</v>
      </c>
      <c r="K3826" s="10">
        <f t="shared" si="28"/>
        <v>1300.0000000000002</v>
      </c>
      <c r="L3826" s="10">
        <f t="shared" si="29"/>
        <v>325.00000000000006</v>
      </c>
      <c r="M3826" s="11">
        <v>0.25</v>
      </c>
      <c r="O3826" s="16"/>
      <c r="P3826" s="14">
        <f>Data!$I3826+0.05</f>
        <v>0.70000000000000018</v>
      </c>
      <c r="Q3826" s="12">
        <f>Data!$J3826-250</f>
        <v>1750</v>
      </c>
      <c r="R3826" s="13">
        <f>Data!$M3826-5%</f>
        <v>0.2</v>
      </c>
    </row>
    <row r="3827" spans="1:18" ht="15.75" customHeight="1" x14ac:dyDescent="0.35">
      <c r="A3827" s="1"/>
      <c r="B3827" s="6" t="s">
        <v>14</v>
      </c>
      <c r="C3827" s="6">
        <v>1185732</v>
      </c>
      <c r="D3827" s="7">
        <v>44220</v>
      </c>
      <c r="E3827" s="6" t="s">
        <v>15</v>
      </c>
      <c r="F3827" s="6" t="s">
        <v>129</v>
      </c>
      <c r="G3827" s="6" t="s">
        <v>130</v>
      </c>
      <c r="H3827" s="6" t="s">
        <v>22</v>
      </c>
      <c r="I3827" s="8">
        <v>0.55000000000000004</v>
      </c>
      <c r="J3827" s="9">
        <v>3000</v>
      </c>
      <c r="K3827" s="10">
        <f t="shared" si="28"/>
        <v>1650.0000000000002</v>
      </c>
      <c r="L3827" s="10">
        <f t="shared" si="29"/>
        <v>495.00000000000006</v>
      </c>
      <c r="M3827" s="11">
        <v>0.3</v>
      </c>
      <c r="O3827" s="16"/>
      <c r="P3827" s="14">
        <f>Data!$I3827+0.05</f>
        <v>0.60000000000000009</v>
      </c>
      <c r="Q3827" s="12">
        <f>Data!$J3827-250</f>
        <v>2750</v>
      </c>
      <c r="R3827" s="13">
        <f>Data!$M3827-5%</f>
        <v>0.25</v>
      </c>
    </row>
    <row r="3828" spans="1:18" ht="15.75" customHeight="1" x14ac:dyDescent="0.35">
      <c r="A3828" s="1"/>
      <c r="B3828" s="6" t="s">
        <v>14</v>
      </c>
      <c r="C3828" s="6">
        <v>1185732</v>
      </c>
      <c r="D3828" s="7">
        <v>44249</v>
      </c>
      <c r="E3828" s="6" t="s">
        <v>15</v>
      </c>
      <c r="F3828" s="6" t="s">
        <v>129</v>
      </c>
      <c r="G3828" s="6" t="s">
        <v>130</v>
      </c>
      <c r="H3828" s="6" t="s">
        <v>17</v>
      </c>
      <c r="I3828" s="8">
        <v>0.55000000000000004</v>
      </c>
      <c r="J3828" s="9">
        <v>5750</v>
      </c>
      <c r="K3828" s="10">
        <f t="shared" si="28"/>
        <v>3162.5000000000005</v>
      </c>
      <c r="L3828" s="10">
        <f t="shared" si="29"/>
        <v>1106.8750000000002</v>
      </c>
      <c r="M3828" s="11">
        <v>0.35000000000000003</v>
      </c>
      <c r="O3828" s="16"/>
      <c r="P3828" s="14">
        <f>Data!$I3828+0.05</f>
        <v>0.60000000000000009</v>
      </c>
      <c r="Q3828" s="12">
        <f>Data!$J3828-250</f>
        <v>5500</v>
      </c>
      <c r="R3828" s="13">
        <f>Data!$M3828-5%</f>
        <v>0.30000000000000004</v>
      </c>
    </row>
    <row r="3829" spans="1:18" ht="15.75" customHeight="1" x14ac:dyDescent="0.35">
      <c r="A3829" s="1"/>
      <c r="B3829" s="6" t="s">
        <v>14</v>
      </c>
      <c r="C3829" s="6">
        <v>1185732</v>
      </c>
      <c r="D3829" s="7">
        <v>44249</v>
      </c>
      <c r="E3829" s="6" t="s">
        <v>15</v>
      </c>
      <c r="F3829" s="6" t="s">
        <v>129</v>
      </c>
      <c r="G3829" s="6" t="s">
        <v>130</v>
      </c>
      <c r="H3829" s="6" t="s">
        <v>18</v>
      </c>
      <c r="I3829" s="8">
        <v>0.55000000000000004</v>
      </c>
      <c r="J3829" s="9">
        <v>2250</v>
      </c>
      <c r="K3829" s="10">
        <f t="shared" si="28"/>
        <v>1237.5</v>
      </c>
      <c r="L3829" s="10">
        <f t="shared" si="29"/>
        <v>433.12500000000006</v>
      </c>
      <c r="M3829" s="11">
        <v>0.35000000000000003</v>
      </c>
      <c r="O3829" s="16"/>
      <c r="P3829" s="14">
        <f>Data!$I3829+0.05</f>
        <v>0.60000000000000009</v>
      </c>
      <c r="Q3829" s="12">
        <f>Data!$J3829-250</f>
        <v>2000</v>
      </c>
      <c r="R3829" s="13">
        <f>Data!$M3829-5%</f>
        <v>0.30000000000000004</v>
      </c>
    </row>
    <row r="3830" spans="1:18" ht="15.75" customHeight="1" x14ac:dyDescent="0.35">
      <c r="A3830" s="1"/>
      <c r="B3830" s="6" t="s">
        <v>14</v>
      </c>
      <c r="C3830" s="6">
        <v>1185732</v>
      </c>
      <c r="D3830" s="7">
        <v>44249</v>
      </c>
      <c r="E3830" s="6" t="s">
        <v>15</v>
      </c>
      <c r="F3830" s="6" t="s">
        <v>129</v>
      </c>
      <c r="G3830" s="6" t="s">
        <v>130</v>
      </c>
      <c r="H3830" s="6" t="s">
        <v>19</v>
      </c>
      <c r="I3830" s="8">
        <v>0.45</v>
      </c>
      <c r="J3830" s="9">
        <v>2750</v>
      </c>
      <c r="K3830" s="10">
        <f t="shared" si="28"/>
        <v>1237.5</v>
      </c>
      <c r="L3830" s="10">
        <f t="shared" si="29"/>
        <v>309.375</v>
      </c>
      <c r="M3830" s="11">
        <v>0.25</v>
      </c>
      <c r="O3830" s="16"/>
      <c r="P3830" s="14">
        <f>Data!$I3830+0.05</f>
        <v>0.5</v>
      </c>
      <c r="Q3830" s="12">
        <f>Data!$J3830-250</f>
        <v>2500</v>
      </c>
      <c r="R3830" s="13">
        <f>Data!$M3830-5%</f>
        <v>0.2</v>
      </c>
    </row>
    <row r="3831" spans="1:18" ht="15.75" customHeight="1" x14ac:dyDescent="0.35">
      <c r="A3831" s="1"/>
      <c r="B3831" s="6" t="s">
        <v>14</v>
      </c>
      <c r="C3831" s="6">
        <v>1185732</v>
      </c>
      <c r="D3831" s="7">
        <v>44249</v>
      </c>
      <c r="E3831" s="6" t="s">
        <v>15</v>
      </c>
      <c r="F3831" s="6" t="s">
        <v>129</v>
      </c>
      <c r="G3831" s="6" t="s">
        <v>130</v>
      </c>
      <c r="H3831" s="6" t="s">
        <v>20</v>
      </c>
      <c r="I3831" s="8">
        <v>0.49999999999999994</v>
      </c>
      <c r="J3831" s="9">
        <v>1750</v>
      </c>
      <c r="K3831" s="10">
        <f t="shared" ref="K3831:K3893" si="30">I3831*J3831</f>
        <v>874.99999999999989</v>
      </c>
      <c r="L3831" s="10">
        <f t="shared" ref="L3831:L3893" si="31">K3831*M3831</f>
        <v>218.74999999999997</v>
      </c>
      <c r="M3831" s="11">
        <v>0.25</v>
      </c>
      <c r="O3831" s="16"/>
      <c r="P3831" s="14">
        <f>Data!$I3831+0.05</f>
        <v>0.54999999999999993</v>
      </c>
      <c r="Q3831" s="12">
        <f>Data!$J3831-250</f>
        <v>1500</v>
      </c>
      <c r="R3831" s="13">
        <f>Data!$M3831-5%</f>
        <v>0.2</v>
      </c>
    </row>
    <row r="3832" spans="1:18" ht="15.75" customHeight="1" x14ac:dyDescent="0.35">
      <c r="A3832" s="1"/>
      <c r="B3832" s="6" t="s">
        <v>14</v>
      </c>
      <c r="C3832" s="6">
        <v>1185732</v>
      </c>
      <c r="D3832" s="7">
        <v>44249</v>
      </c>
      <c r="E3832" s="6" t="s">
        <v>15</v>
      </c>
      <c r="F3832" s="6" t="s">
        <v>129</v>
      </c>
      <c r="G3832" s="6" t="s">
        <v>130</v>
      </c>
      <c r="H3832" s="6" t="s">
        <v>21</v>
      </c>
      <c r="I3832" s="8">
        <v>0.65000000000000013</v>
      </c>
      <c r="J3832" s="9">
        <v>2500</v>
      </c>
      <c r="K3832" s="10">
        <f t="shared" si="30"/>
        <v>1625.0000000000002</v>
      </c>
      <c r="L3832" s="10">
        <f t="shared" si="31"/>
        <v>406.25000000000006</v>
      </c>
      <c r="M3832" s="11">
        <v>0.25</v>
      </c>
      <c r="O3832" s="16"/>
      <c r="P3832" s="14">
        <f>Data!$I3832+0.05</f>
        <v>0.70000000000000018</v>
      </c>
      <c r="Q3832" s="12">
        <f>Data!$J3832-250</f>
        <v>2250</v>
      </c>
      <c r="R3832" s="13">
        <f>Data!$M3832-5%</f>
        <v>0.2</v>
      </c>
    </row>
    <row r="3833" spans="1:18" ht="15.75" customHeight="1" x14ac:dyDescent="0.35">
      <c r="A3833" s="1"/>
      <c r="B3833" s="6" t="s">
        <v>14</v>
      </c>
      <c r="C3833" s="6">
        <v>1185732</v>
      </c>
      <c r="D3833" s="7">
        <v>44249</v>
      </c>
      <c r="E3833" s="6" t="s">
        <v>15</v>
      </c>
      <c r="F3833" s="6" t="s">
        <v>129</v>
      </c>
      <c r="G3833" s="6" t="s">
        <v>130</v>
      </c>
      <c r="H3833" s="6" t="s">
        <v>22</v>
      </c>
      <c r="I3833" s="8">
        <v>0.55000000000000004</v>
      </c>
      <c r="J3833" s="9">
        <v>3500</v>
      </c>
      <c r="K3833" s="10">
        <f t="shared" si="30"/>
        <v>1925.0000000000002</v>
      </c>
      <c r="L3833" s="10">
        <f t="shared" si="31"/>
        <v>577.5</v>
      </c>
      <c r="M3833" s="11">
        <v>0.3</v>
      </c>
      <c r="O3833" s="16"/>
      <c r="P3833" s="14">
        <f>Data!$I3833+0.05</f>
        <v>0.60000000000000009</v>
      </c>
      <c r="Q3833" s="12">
        <f>Data!$J3833-250</f>
        <v>3250</v>
      </c>
      <c r="R3833" s="13">
        <f>Data!$M3833-5%</f>
        <v>0.25</v>
      </c>
    </row>
    <row r="3834" spans="1:18" ht="15.75" customHeight="1" x14ac:dyDescent="0.35">
      <c r="A3834" s="1"/>
      <c r="B3834" s="6" t="s">
        <v>14</v>
      </c>
      <c r="C3834" s="6">
        <v>1185732</v>
      </c>
      <c r="D3834" s="7">
        <v>44275</v>
      </c>
      <c r="E3834" s="6" t="s">
        <v>15</v>
      </c>
      <c r="F3834" s="6" t="s">
        <v>129</v>
      </c>
      <c r="G3834" s="6" t="s">
        <v>130</v>
      </c>
      <c r="H3834" s="6" t="s">
        <v>17</v>
      </c>
      <c r="I3834" s="8">
        <v>0.55000000000000004</v>
      </c>
      <c r="J3834" s="9">
        <v>5450</v>
      </c>
      <c r="K3834" s="10">
        <f t="shared" si="30"/>
        <v>2997.5000000000005</v>
      </c>
      <c r="L3834" s="10">
        <f t="shared" si="31"/>
        <v>1049.1250000000002</v>
      </c>
      <c r="M3834" s="11">
        <v>0.35000000000000003</v>
      </c>
      <c r="O3834" s="16"/>
      <c r="P3834" s="14">
        <f>Data!$I3834+0.05</f>
        <v>0.60000000000000009</v>
      </c>
      <c r="Q3834" s="12">
        <f>Data!$J3834-250</f>
        <v>5200</v>
      </c>
      <c r="R3834" s="13">
        <f>Data!$M3834-5%</f>
        <v>0.30000000000000004</v>
      </c>
    </row>
    <row r="3835" spans="1:18" ht="15.75" customHeight="1" x14ac:dyDescent="0.35">
      <c r="A3835" s="1"/>
      <c r="B3835" s="6" t="s">
        <v>14</v>
      </c>
      <c r="C3835" s="6">
        <v>1185732</v>
      </c>
      <c r="D3835" s="7">
        <v>44275</v>
      </c>
      <c r="E3835" s="6" t="s">
        <v>15</v>
      </c>
      <c r="F3835" s="6" t="s">
        <v>129</v>
      </c>
      <c r="G3835" s="6" t="s">
        <v>130</v>
      </c>
      <c r="H3835" s="6" t="s">
        <v>18</v>
      </c>
      <c r="I3835" s="8">
        <v>0.55000000000000004</v>
      </c>
      <c r="J3835" s="9">
        <v>2500</v>
      </c>
      <c r="K3835" s="10">
        <f t="shared" si="30"/>
        <v>1375</v>
      </c>
      <c r="L3835" s="10">
        <f t="shared" si="31"/>
        <v>481.25000000000006</v>
      </c>
      <c r="M3835" s="11">
        <v>0.35000000000000003</v>
      </c>
      <c r="O3835" s="16"/>
      <c r="P3835" s="14">
        <f>Data!$I3835+0.05</f>
        <v>0.60000000000000009</v>
      </c>
      <c r="Q3835" s="12">
        <f>Data!$J3835-250</f>
        <v>2250</v>
      </c>
      <c r="R3835" s="13">
        <f>Data!$M3835-5%</f>
        <v>0.30000000000000004</v>
      </c>
    </row>
    <row r="3836" spans="1:18" ht="15.75" customHeight="1" x14ac:dyDescent="0.35">
      <c r="A3836" s="1"/>
      <c r="B3836" s="6" t="s">
        <v>14</v>
      </c>
      <c r="C3836" s="6">
        <v>1185732</v>
      </c>
      <c r="D3836" s="7">
        <v>44275</v>
      </c>
      <c r="E3836" s="6" t="s">
        <v>15</v>
      </c>
      <c r="F3836" s="6" t="s">
        <v>129</v>
      </c>
      <c r="G3836" s="6" t="s">
        <v>130</v>
      </c>
      <c r="H3836" s="6" t="s">
        <v>19</v>
      </c>
      <c r="I3836" s="8">
        <v>0.45</v>
      </c>
      <c r="J3836" s="9">
        <v>2750</v>
      </c>
      <c r="K3836" s="10">
        <f t="shared" si="30"/>
        <v>1237.5</v>
      </c>
      <c r="L3836" s="10">
        <f t="shared" si="31"/>
        <v>309.375</v>
      </c>
      <c r="M3836" s="11">
        <v>0.25</v>
      </c>
      <c r="O3836" s="16"/>
      <c r="P3836" s="14">
        <f>Data!$I3836+0.05</f>
        <v>0.5</v>
      </c>
      <c r="Q3836" s="12">
        <f>Data!$J3836-250</f>
        <v>2500</v>
      </c>
      <c r="R3836" s="13">
        <f>Data!$M3836-5%</f>
        <v>0.2</v>
      </c>
    </row>
    <row r="3837" spans="1:18" ht="15.75" customHeight="1" x14ac:dyDescent="0.35">
      <c r="A3837" s="1"/>
      <c r="B3837" s="6" t="s">
        <v>14</v>
      </c>
      <c r="C3837" s="6">
        <v>1185732</v>
      </c>
      <c r="D3837" s="7">
        <v>44275</v>
      </c>
      <c r="E3837" s="6" t="s">
        <v>15</v>
      </c>
      <c r="F3837" s="6" t="s">
        <v>129</v>
      </c>
      <c r="G3837" s="6" t="s">
        <v>130</v>
      </c>
      <c r="H3837" s="6" t="s">
        <v>20</v>
      </c>
      <c r="I3837" s="8">
        <v>0.49999999999999994</v>
      </c>
      <c r="J3837" s="9">
        <v>1250</v>
      </c>
      <c r="K3837" s="10">
        <f t="shared" si="30"/>
        <v>624.99999999999989</v>
      </c>
      <c r="L3837" s="10">
        <f t="shared" si="31"/>
        <v>156.24999999999997</v>
      </c>
      <c r="M3837" s="11">
        <v>0.25</v>
      </c>
      <c r="O3837" s="16"/>
      <c r="P3837" s="14">
        <f>Data!$I3837+0.05</f>
        <v>0.54999999999999993</v>
      </c>
      <c r="Q3837" s="12">
        <f>Data!$J3837-250</f>
        <v>1000</v>
      </c>
      <c r="R3837" s="13">
        <f>Data!$M3837-5%</f>
        <v>0.2</v>
      </c>
    </row>
    <row r="3838" spans="1:18" ht="15.75" customHeight="1" x14ac:dyDescent="0.35">
      <c r="A3838" s="1"/>
      <c r="B3838" s="6" t="s">
        <v>14</v>
      </c>
      <c r="C3838" s="6">
        <v>1185732</v>
      </c>
      <c r="D3838" s="7">
        <v>44275</v>
      </c>
      <c r="E3838" s="6" t="s">
        <v>15</v>
      </c>
      <c r="F3838" s="6" t="s">
        <v>129</v>
      </c>
      <c r="G3838" s="6" t="s">
        <v>130</v>
      </c>
      <c r="H3838" s="6" t="s">
        <v>21</v>
      </c>
      <c r="I3838" s="8">
        <v>0.65000000000000013</v>
      </c>
      <c r="J3838" s="9">
        <v>1750</v>
      </c>
      <c r="K3838" s="10">
        <f t="shared" si="30"/>
        <v>1137.5000000000002</v>
      </c>
      <c r="L3838" s="10">
        <f t="shared" si="31"/>
        <v>284.37500000000006</v>
      </c>
      <c r="M3838" s="11">
        <v>0.25</v>
      </c>
      <c r="O3838" s="16"/>
      <c r="P3838" s="14">
        <f>Data!$I3838+0.05</f>
        <v>0.70000000000000018</v>
      </c>
      <c r="Q3838" s="12">
        <f>Data!$J3838-250</f>
        <v>1500</v>
      </c>
      <c r="R3838" s="13">
        <f>Data!$M3838-5%</f>
        <v>0.2</v>
      </c>
    </row>
    <row r="3839" spans="1:18" ht="15.75" customHeight="1" x14ac:dyDescent="0.35">
      <c r="A3839" s="1"/>
      <c r="B3839" s="6" t="s">
        <v>14</v>
      </c>
      <c r="C3839" s="6">
        <v>1185732</v>
      </c>
      <c r="D3839" s="7">
        <v>44275</v>
      </c>
      <c r="E3839" s="6" t="s">
        <v>15</v>
      </c>
      <c r="F3839" s="6" t="s">
        <v>129</v>
      </c>
      <c r="G3839" s="6" t="s">
        <v>130</v>
      </c>
      <c r="H3839" s="6" t="s">
        <v>22</v>
      </c>
      <c r="I3839" s="8">
        <v>0.55000000000000004</v>
      </c>
      <c r="J3839" s="9">
        <v>2750</v>
      </c>
      <c r="K3839" s="10">
        <f t="shared" si="30"/>
        <v>1512.5000000000002</v>
      </c>
      <c r="L3839" s="10">
        <f t="shared" si="31"/>
        <v>453.75000000000006</v>
      </c>
      <c r="M3839" s="11">
        <v>0.3</v>
      </c>
      <c r="O3839" s="16"/>
      <c r="P3839" s="14">
        <f>Data!$I3839+0.05</f>
        <v>0.60000000000000009</v>
      </c>
      <c r="Q3839" s="12">
        <f>Data!$J3839-250</f>
        <v>2500</v>
      </c>
      <c r="R3839" s="13">
        <f>Data!$M3839-5%</f>
        <v>0.25</v>
      </c>
    </row>
    <row r="3840" spans="1:18" ht="15.75" customHeight="1" x14ac:dyDescent="0.35">
      <c r="A3840" s="1"/>
      <c r="B3840" s="6" t="s">
        <v>14</v>
      </c>
      <c r="C3840" s="6">
        <v>1185732</v>
      </c>
      <c r="D3840" s="7">
        <v>44307</v>
      </c>
      <c r="E3840" s="6" t="s">
        <v>15</v>
      </c>
      <c r="F3840" s="6" t="s">
        <v>129</v>
      </c>
      <c r="G3840" s="6" t="s">
        <v>130</v>
      </c>
      <c r="H3840" s="6" t="s">
        <v>17</v>
      </c>
      <c r="I3840" s="8">
        <v>0.55000000000000004</v>
      </c>
      <c r="J3840" s="9">
        <v>5250</v>
      </c>
      <c r="K3840" s="10">
        <f t="shared" si="30"/>
        <v>2887.5000000000005</v>
      </c>
      <c r="L3840" s="10">
        <f t="shared" si="31"/>
        <v>1010.6250000000002</v>
      </c>
      <c r="M3840" s="11">
        <v>0.35000000000000003</v>
      </c>
      <c r="O3840" s="16"/>
      <c r="P3840" s="14">
        <f>Data!$I3840+0.05</f>
        <v>0.60000000000000009</v>
      </c>
      <c r="Q3840" s="12">
        <f>Data!$J3840-250</f>
        <v>5000</v>
      </c>
      <c r="R3840" s="13">
        <f>Data!$M3840-5%</f>
        <v>0.30000000000000004</v>
      </c>
    </row>
    <row r="3841" spans="1:18" ht="15.75" customHeight="1" x14ac:dyDescent="0.35">
      <c r="A3841" s="1"/>
      <c r="B3841" s="6" t="s">
        <v>14</v>
      </c>
      <c r="C3841" s="6">
        <v>1185732</v>
      </c>
      <c r="D3841" s="7">
        <v>44307</v>
      </c>
      <c r="E3841" s="6" t="s">
        <v>15</v>
      </c>
      <c r="F3841" s="6" t="s">
        <v>129</v>
      </c>
      <c r="G3841" s="6" t="s">
        <v>130</v>
      </c>
      <c r="H3841" s="6" t="s">
        <v>18</v>
      </c>
      <c r="I3841" s="8">
        <v>0.55000000000000004</v>
      </c>
      <c r="J3841" s="9">
        <v>2250</v>
      </c>
      <c r="K3841" s="10">
        <f t="shared" si="30"/>
        <v>1237.5</v>
      </c>
      <c r="L3841" s="10">
        <f t="shared" si="31"/>
        <v>433.12500000000006</v>
      </c>
      <c r="M3841" s="11">
        <v>0.35000000000000003</v>
      </c>
      <c r="O3841" s="16"/>
      <c r="P3841" s="14">
        <f>Data!$I3841+0.05</f>
        <v>0.60000000000000009</v>
      </c>
      <c r="Q3841" s="12">
        <f>Data!$J3841-250</f>
        <v>2000</v>
      </c>
      <c r="R3841" s="13">
        <f>Data!$M3841-5%</f>
        <v>0.30000000000000004</v>
      </c>
    </row>
    <row r="3842" spans="1:18" ht="15.75" customHeight="1" x14ac:dyDescent="0.35">
      <c r="A3842" s="1"/>
      <c r="B3842" s="6" t="s">
        <v>14</v>
      </c>
      <c r="C3842" s="6">
        <v>1185732</v>
      </c>
      <c r="D3842" s="7">
        <v>44307</v>
      </c>
      <c r="E3842" s="6" t="s">
        <v>15</v>
      </c>
      <c r="F3842" s="6" t="s">
        <v>129</v>
      </c>
      <c r="G3842" s="6" t="s">
        <v>130</v>
      </c>
      <c r="H3842" s="6" t="s">
        <v>19</v>
      </c>
      <c r="I3842" s="8">
        <v>0.45</v>
      </c>
      <c r="J3842" s="9">
        <v>2250</v>
      </c>
      <c r="K3842" s="10">
        <f t="shared" si="30"/>
        <v>1012.5</v>
      </c>
      <c r="L3842" s="10">
        <f t="shared" si="31"/>
        <v>253.125</v>
      </c>
      <c r="M3842" s="11">
        <v>0.25</v>
      </c>
      <c r="O3842" s="16"/>
      <c r="P3842" s="14">
        <f>Data!$I3842+0.05</f>
        <v>0.5</v>
      </c>
      <c r="Q3842" s="12">
        <f>Data!$J3842-250</f>
        <v>2000</v>
      </c>
      <c r="R3842" s="13">
        <f>Data!$M3842-5%</f>
        <v>0.2</v>
      </c>
    </row>
    <row r="3843" spans="1:18" ht="15.75" customHeight="1" x14ac:dyDescent="0.35">
      <c r="A3843" s="1"/>
      <c r="B3843" s="6" t="s">
        <v>14</v>
      </c>
      <c r="C3843" s="6">
        <v>1185732</v>
      </c>
      <c r="D3843" s="7">
        <v>44307</v>
      </c>
      <c r="E3843" s="6" t="s">
        <v>15</v>
      </c>
      <c r="F3843" s="6" t="s">
        <v>129</v>
      </c>
      <c r="G3843" s="6" t="s">
        <v>130</v>
      </c>
      <c r="H3843" s="6" t="s">
        <v>20</v>
      </c>
      <c r="I3843" s="8">
        <v>0.49999999999999994</v>
      </c>
      <c r="J3843" s="9">
        <v>1500</v>
      </c>
      <c r="K3843" s="10">
        <f t="shared" si="30"/>
        <v>749.99999999999989</v>
      </c>
      <c r="L3843" s="10">
        <f t="shared" si="31"/>
        <v>187.49999999999997</v>
      </c>
      <c r="M3843" s="11">
        <v>0.25</v>
      </c>
      <c r="O3843" s="16"/>
      <c r="P3843" s="14">
        <f>Data!$I3843+0.05</f>
        <v>0.54999999999999993</v>
      </c>
      <c r="Q3843" s="12">
        <f>Data!$J3843-250</f>
        <v>1250</v>
      </c>
      <c r="R3843" s="13">
        <f>Data!$M3843-5%</f>
        <v>0.2</v>
      </c>
    </row>
    <row r="3844" spans="1:18" ht="15.75" customHeight="1" x14ac:dyDescent="0.35">
      <c r="A3844" s="1"/>
      <c r="B3844" s="6" t="s">
        <v>14</v>
      </c>
      <c r="C3844" s="6">
        <v>1185732</v>
      </c>
      <c r="D3844" s="7">
        <v>44307</v>
      </c>
      <c r="E3844" s="6" t="s">
        <v>15</v>
      </c>
      <c r="F3844" s="6" t="s">
        <v>129</v>
      </c>
      <c r="G3844" s="6" t="s">
        <v>130</v>
      </c>
      <c r="H3844" s="6" t="s">
        <v>21</v>
      </c>
      <c r="I3844" s="8">
        <v>0.60000000000000009</v>
      </c>
      <c r="J3844" s="9">
        <v>1500</v>
      </c>
      <c r="K3844" s="10">
        <f t="shared" si="30"/>
        <v>900.00000000000011</v>
      </c>
      <c r="L3844" s="10">
        <f t="shared" si="31"/>
        <v>225.00000000000003</v>
      </c>
      <c r="M3844" s="11">
        <v>0.25</v>
      </c>
      <c r="O3844" s="16"/>
      <c r="P3844" s="14">
        <f>Data!$I3844+0</f>
        <v>0.60000000000000009</v>
      </c>
      <c r="Q3844" s="12">
        <f>Data!$J3844-250</f>
        <v>1250</v>
      </c>
      <c r="R3844" s="13">
        <f>Data!$M3844-5%</f>
        <v>0.2</v>
      </c>
    </row>
    <row r="3845" spans="1:18" ht="15.75" customHeight="1" x14ac:dyDescent="0.35">
      <c r="A3845" s="1"/>
      <c r="B3845" s="6" t="s">
        <v>14</v>
      </c>
      <c r="C3845" s="6">
        <v>1185732</v>
      </c>
      <c r="D3845" s="7">
        <v>44307</v>
      </c>
      <c r="E3845" s="6" t="s">
        <v>15</v>
      </c>
      <c r="F3845" s="6" t="s">
        <v>129</v>
      </c>
      <c r="G3845" s="6" t="s">
        <v>130</v>
      </c>
      <c r="H3845" s="6" t="s">
        <v>22</v>
      </c>
      <c r="I3845" s="8">
        <v>0.5</v>
      </c>
      <c r="J3845" s="9">
        <v>3000</v>
      </c>
      <c r="K3845" s="10">
        <f t="shared" si="30"/>
        <v>1500</v>
      </c>
      <c r="L3845" s="10">
        <f t="shared" si="31"/>
        <v>450</v>
      </c>
      <c r="M3845" s="11">
        <v>0.3</v>
      </c>
      <c r="O3845" s="16"/>
      <c r="P3845" s="14">
        <f>Data!$I3845+0</f>
        <v>0.5</v>
      </c>
      <c r="Q3845" s="12">
        <f>Data!$J3845-250</f>
        <v>2750</v>
      </c>
      <c r="R3845" s="13">
        <f>Data!$M3845-5%</f>
        <v>0.25</v>
      </c>
    </row>
    <row r="3846" spans="1:18" ht="15.75" customHeight="1" x14ac:dyDescent="0.35">
      <c r="A3846" s="1"/>
      <c r="B3846" s="6" t="s">
        <v>14</v>
      </c>
      <c r="C3846" s="6">
        <v>1185732</v>
      </c>
      <c r="D3846" s="7">
        <v>44336</v>
      </c>
      <c r="E3846" s="6" t="s">
        <v>15</v>
      </c>
      <c r="F3846" s="6" t="s">
        <v>129</v>
      </c>
      <c r="G3846" s="6" t="s">
        <v>130</v>
      </c>
      <c r="H3846" s="6" t="s">
        <v>17</v>
      </c>
      <c r="I3846" s="8">
        <v>0.65</v>
      </c>
      <c r="J3846" s="9">
        <v>5700</v>
      </c>
      <c r="K3846" s="10">
        <f t="shared" si="30"/>
        <v>3705</v>
      </c>
      <c r="L3846" s="10">
        <f t="shared" si="31"/>
        <v>1296.7500000000002</v>
      </c>
      <c r="M3846" s="11">
        <v>0.35000000000000003</v>
      </c>
      <c r="O3846" s="16"/>
      <c r="P3846" s="14">
        <f>Data!$I3846+0</f>
        <v>0.65</v>
      </c>
      <c r="Q3846" s="12">
        <f>Data!$J3846-250</f>
        <v>5450</v>
      </c>
      <c r="R3846" s="13">
        <f>Data!$M3846-5%</f>
        <v>0.30000000000000004</v>
      </c>
    </row>
    <row r="3847" spans="1:18" ht="15.75" customHeight="1" x14ac:dyDescent="0.35">
      <c r="A3847" s="1"/>
      <c r="B3847" s="6" t="s">
        <v>14</v>
      </c>
      <c r="C3847" s="6">
        <v>1185732</v>
      </c>
      <c r="D3847" s="7">
        <v>44336</v>
      </c>
      <c r="E3847" s="6" t="s">
        <v>15</v>
      </c>
      <c r="F3847" s="6" t="s">
        <v>129</v>
      </c>
      <c r="G3847" s="6" t="s">
        <v>130</v>
      </c>
      <c r="H3847" s="6" t="s">
        <v>18</v>
      </c>
      <c r="I3847" s="8">
        <v>0.60000000000000009</v>
      </c>
      <c r="J3847" s="9">
        <v>2750</v>
      </c>
      <c r="K3847" s="10">
        <f t="shared" si="30"/>
        <v>1650.0000000000002</v>
      </c>
      <c r="L3847" s="10">
        <f t="shared" si="31"/>
        <v>577.50000000000011</v>
      </c>
      <c r="M3847" s="11">
        <v>0.35000000000000003</v>
      </c>
      <c r="O3847" s="16"/>
      <c r="P3847" s="14">
        <f>Data!$I3847+0</f>
        <v>0.60000000000000009</v>
      </c>
      <c r="Q3847" s="12">
        <f>Data!$J3847-250</f>
        <v>2500</v>
      </c>
      <c r="R3847" s="13">
        <f>Data!$M3847-5%</f>
        <v>0.30000000000000004</v>
      </c>
    </row>
    <row r="3848" spans="1:18" ht="15.75" customHeight="1" x14ac:dyDescent="0.35">
      <c r="A3848" s="1"/>
      <c r="B3848" s="6" t="s">
        <v>14</v>
      </c>
      <c r="C3848" s="6">
        <v>1185732</v>
      </c>
      <c r="D3848" s="7">
        <v>44336</v>
      </c>
      <c r="E3848" s="6" t="s">
        <v>15</v>
      </c>
      <c r="F3848" s="6" t="s">
        <v>129</v>
      </c>
      <c r="G3848" s="6" t="s">
        <v>130</v>
      </c>
      <c r="H3848" s="6" t="s">
        <v>19</v>
      </c>
      <c r="I3848" s="8">
        <v>0.55000000000000004</v>
      </c>
      <c r="J3848" s="9">
        <v>3000</v>
      </c>
      <c r="K3848" s="10">
        <f t="shared" si="30"/>
        <v>1650.0000000000002</v>
      </c>
      <c r="L3848" s="10">
        <f t="shared" si="31"/>
        <v>412.50000000000006</v>
      </c>
      <c r="M3848" s="11">
        <v>0.25</v>
      </c>
      <c r="O3848" s="16"/>
      <c r="P3848" s="14">
        <f>Data!$I3848+0</f>
        <v>0.55000000000000004</v>
      </c>
      <c r="Q3848" s="12">
        <f>Data!$J3848-250</f>
        <v>2750</v>
      </c>
      <c r="R3848" s="13">
        <f>Data!$M3848-5%</f>
        <v>0.2</v>
      </c>
    </row>
    <row r="3849" spans="1:18" ht="15.75" customHeight="1" x14ac:dyDescent="0.35">
      <c r="A3849" s="1"/>
      <c r="B3849" s="6" t="s">
        <v>14</v>
      </c>
      <c r="C3849" s="6">
        <v>1185732</v>
      </c>
      <c r="D3849" s="7">
        <v>44336</v>
      </c>
      <c r="E3849" s="6" t="s">
        <v>15</v>
      </c>
      <c r="F3849" s="6" t="s">
        <v>129</v>
      </c>
      <c r="G3849" s="6" t="s">
        <v>130</v>
      </c>
      <c r="H3849" s="6" t="s">
        <v>20</v>
      </c>
      <c r="I3849" s="8">
        <v>0.55000000000000004</v>
      </c>
      <c r="J3849" s="9">
        <v>2500</v>
      </c>
      <c r="K3849" s="10">
        <f t="shared" si="30"/>
        <v>1375</v>
      </c>
      <c r="L3849" s="10">
        <f t="shared" si="31"/>
        <v>343.75</v>
      </c>
      <c r="M3849" s="11">
        <v>0.25</v>
      </c>
      <c r="O3849" s="16"/>
      <c r="P3849" s="14">
        <f>Data!$I3849+0</f>
        <v>0.55000000000000004</v>
      </c>
      <c r="Q3849" s="12">
        <f>Data!$J3849-250</f>
        <v>2250</v>
      </c>
      <c r="R3849" s="13">
        <f>Data!$M3849-5%</f>
        <v>0.2</v>
      </c>
    </row>
    <row r="3850" spans="1:18" ht="15.75" customHeight="1" x14ac:dyDescent="0.35">
      <c r="A3850" s="1"/>
      <c r="B3850" s="6" t="s">
        <v>14</v>
      </c>
      <c r="C3850" s="6">
        <v>1185732</v>
      </c>
      <c r="D3850" s="7">
        <v>44336</v>
      </c>
      <c r="E3850" s="6" t="s">
        <v>15</v>
      </c>
      <c r="F3850" s="6" t="s">
        <v>129</v>
      </c>
      <c r="G3850" s="6" t="s">
        <v>130</v>
      </c>
      <c r="H3850" s="6" t="s">
        <v>21</v>
      </c>
      <c r="I3850" s="8">
        <v>0.65</v>
      </c>
      <c r="J3850" s="9">
        <v>2750</v>
      </c>
      <c r="K3850" s="10">
        <f t="shared" si="30"/>
        <v>1787.5</v>
      </c>
      <c r="L3850" s="10">
        <f t="shared" si="31"/>
        <v>446.875</v>
      </c>
      <c r="M3850" s="11">
        <v>0.25</v>
      </c>
      <c r="O3850" s="16"/>
      <c r="P3850" s="14">
        <f>Data!$I3850+0</f>
        <v>0.65</v>
      </c>
      <c r="Q3850" s="12">
        <f>Data!$J3850-250</f>
        <v>2500</v>
      </c>
      <c r="R3850" s="13">
        <f>Data!$M3850-5%</f>
        <v>0.2</v>
      </c>
    </row>
    <row r="3851" spans="1:18" ht="15.75" customHeight="1" x14ac:dyDescent="0.35">
      <c r="A3851" s="1"/>
      <c r="B3851" s="6" t="s">
        <v>14</v>
      </c>
      <c r="C3851" s="6">
        <v>1185732</v>
      </c>
      <c r="D3851" s="7">
        <v>44336</v>
      </c>
      <c r="E3851" s="6" t="s">
        <v>15</v>
      </c>
      <c r="F3851" s="6" t="s">
        <v>129</v>
      </c>
      <c r="G3851" s="6" t="s">
        <v>130</v>
      </c>
      <c r="H3851" s="6" t="s">
        <v>22</v>
      </c>
      <c r="I3851" s="8">
        <v>0.70000000000000007</v>
      </c>
      <c r="J3851" s="9">
        <v>4000</v>
      </c>
      <c r="K3851" s="10">
        <f t="shared" si="30"/>
        <v>2800.0000000000005</v>
      </c>
      <c r="L3851" s="10">
        <f t="shared" si="31"/>
        <v>840.00000000000011</v>
      </c>
      <c r="M3851" s="11">
        <v>0.3</v>
      </c>
      <c r="O3851" s="16"/>
      <c r="P3851" s="14">
        <f>Data!$I3851+0</f>
        <v>0.70000000000000007</v>
      </c>
      <c r="Q3851" s="12">
        <f>Data!$J3851-250</f>
        <v>3750</v>
      </c>
      <c r="R3851" s="13">
        <f>Data!$M3851-5%</f>
        <v>0.25</v>
      </c>
    </row>
    <row r="3852" spans="1:18" ht="15.75" customHeight="1" x14ac:dyDescent="0.35">
      <c r="A3852" s="1"/>
      <c r="B3852" s="6" t="s">
        <v>14</v>
      </c>
      <c r="C3852" s="6">
        <v>1185732</v>
      </c>
      <c r="D3852" s="7">
        <v>44369</v>
      </c>
      <c r="E3852" s="6" t="s">
        <v>15</v>
      </c>
      <c r="F3852" s="6" t="s">
        <v>129</v>
      </c>
      <c r="G3852" s="6" t="s">
        <v>130</v>
      </c>
      <c r="H3852" s="6" t="s">
        <v>17</v>
      </c>
      <c r="I3852" s="8">
        <v>0.65</v>
      </c>
      <c r="J3852" s="9">
        <v>6500</v>
      </c>
      <c r="K3852" s="10">
        <f t="shared" si="30"/>
        <v>4225</v>
      </c>
      <c r="L3852" s="10">
        <f t="shared" si="31"/>
        <v>1478.7500000000002</v>
      </c>
      <c r="M3852" s="11">
        <v>0.35000000000000003</v>
      </c>
      <c r="O3852" s="16"/>
      <c r="P3852" s="14">
        <f>Data!$I3852+0</f>
        <v>0.65</v>
      </c>
      <c r="Q3852" s="12">
        <f>Data!$J3852-250</f>
        <v>6250</v>
      </c>
      <c r="R3852" s="13">
        <f>Data!$M3852-5%</f>
        <v>0.30000000000000004</v>
      </c>
    </row>
    <row r="3853" spans="1:18" ht="15.75" customHeight="1" x14ac:dyDescent="0.35">
      <c r="A3853" s="1"/>
      <c r="B3853" s="6" t="s">
        <v>14</v>
      </c>
      <c r="C3853" s="6">
        <v>1185732</v>
      </c>
      <c r="D3853" s="7">
        <v>44369</v>
      </c>
      <c r="E3853" s="6" t="s">
        <v>15</v>
      </c>
      <c r="F3853" s="6" t="s">
        <v>129</v>
      </c>
      <c r="G3853" s="6" t="s">
        <v>130</v>
      </c>
      <c r="H3853" s="6" t="s">
        <v>18</v>
      </c>
      <c r="I3853" s="8">
        <v>0.60000000000000009</v>
      </c>
      <c r="J3853" s="9">
        <v>4000</v>
      </c>
      <c r="K3853" s="10">
        <f t="shared" si="30"/>
        <v>2400.0000000000005</v>
      </c>
      <c r="L3853" s="10">
        <f t="shared" si="31"/>
        <v>840.00000000000023</v>
      </c>
      <c r="M3853" s="11">
        <v>0.35000000000000003</v>
      </c>
      <c r="O3853" s="16"/>
      <c r="P3853" s="14">
        <f>Data!$I3853+0</f>
        <v>0.60000000000000009</v>
      </c>
      <c r="Q3853" s="12">
        <f>Data!$J3853-250</f>
        <v>3750</v>
      </c>
      <c r="R3853" s="13">
        <f>Data!$M3853-5%</f>
        <v>0.30000000000000004</v>
      </c>
    </row>
    <row r="3854" spans="1:18" ht="15.75" customHeight="1" x14ac:dyDescent="0.35">
      <c r="A3854" s="1"/>
      <c r="B3854" s="6" t="s">
        <v>14</v>
      </c>
      <c r="C3854" s="6">
        <v>1185732</v>
      </c>
      <c r="D3854" s="7">
        <v>44369</v>
      </c>
      <c r="E3854" s="6" t="s">
        <v>15</v>
      </c>
      <c r="F3854" s="6" t="s">
        <v>129</v>
      </c>
      <c r="G3854" s="6" t="s">
        <v>130</v>
      </c>
      <c r="H3854" s="6" t="s">
        <v>19</v>
      </c>
      <c r="I3854" s="8">
        <v>0.55000000000000004</v>
      </c>
      <c r="J3854" s="9">
        <v>3250</v>
      </c>
      <c r="K3854" s="10">
        <f t="shared" si="30"/>
        <v>1787.5000000000002</v>
      </c>
      <c r="L3854" s="10">
        <f t="shared" si="31"/>
        <v>446.87500000000006</v>
      </c>
      <c r="M3854" s="11">
        <v>0.25</v>
      </c>
      <c r="O3854" s="16"/>
      <c r="P3854" s="14">
        <f>Data!$I3854+0</f>
        <v>0.55000000000000004</v>
      </c>
      <c r="Q3854" s="12">
        <f>Data!$J3854-250</f>
        <v>3000</v>
      </c>
      <c r="R3854" s="13">
        <f>Data!$M3854-5%</f>
        <v>0.2</v>
      </c>
    </row>
    <row r="3855" spans="1:18" ht="15.75" customHeight="1" x14ac:dyDescent="0.35">
      <c r="A3855" s="1"/>
      <c r="B3855" s="6" t="s">
        <v>14</v>
      </c>
      <c r="C3855" s="6">
        <v>1185732</v>
      </c>
      <c r="D3855" s="7">
        <v>44369</v>
      </c>
      <c r="E3855" s="6" t="s">
        <v>15</v>
      </c>
      <c r="F3855" s="6" t="s">
        <v>129</v>
      </c>
      <c r="G3855" s="6" t="s">
        <v>130</v>
      </c>
      <c r="H3855" s="6" t="s">
        <v>20</v>
      </c>
      <c r="I3855" s="8">
        <v>0.55000000000000004</v>
      </c>
      <c r="J3855" s="9">
        <v>3000</v>
      </c>
      <c r="K3855" s="10">
        <f t="shared" si="30"/>
        <v>1650.0000000000002</v>
      </c>
      <c r="L3855" s="10">
        <f t="shared" si="31"/>
        <v>412.50000000000006</v>
      </c>
      <c r="M3855" s="11">
        <v>0.25</v>
      </c>
      <c r="O3855" s="16"/>
      <c r="P3855" s="14">
        <f>Data!$I3855+0</f>
        <v>0.55000000000000004</v>
      </c>
      <c r="Q3855" s="12">
        <f>Data!$J3855-250</f>
        <v>2750</v>
      </c>
      <c r="R3855" s="13">
        <f>Data!$M3855-5%</f>
        <v>0.2</v>
      </c>
    </row>
    <row r="3856" spans="1:18" ht="15.75" customHeight="1" x14ac:dyDescent="0.35">
      <c r="A3856" s="1"/>
      <c r="B3856" s="6" t="s">
        <v>14</v>
      </c>
      <c r="C3856" s="6">
        <v>1185732</v>
      </c>
      <c r="D3856" s="7">
        <v>44369</v>
      </c>
      <c r="E3856" s="6" t="s">
        <v>15</v>
      </c>
      <c r="F3856" s="6" t="s">
        <v>129</v>
      </c>
      <c r="G3856" s="6" t="s">
        <v>130</v>
      </c>
      <c r="H3856" s="6" t="s">
        <v>21</v>
      </c>
      <c r="I3856" s="8">
        <v>0.65</v>
      </c>
      <c r="J3856" s="9">
        <v>3000</v>
      </c>
      <c r="K3856" s="10">
        <f t="shared" si="30"/>
        <v>1950</v>
      </c>
      <c r="L3856" s="10">
        <f t="shared" si="31"/>
        <v>487.5</v>
      </c>
      <c r="M3856" s="11">
        <v>0.25</v>
      </c>
      <c r="O3856" s="16"/>
      <c r="P3856" s="14">
        <f>Data!$I3856+0</f>
        <v>0.65</v>
      </c>
      <c r="Q3856" s="12">
        <f>Data!$J3856-250</f>
        <v>2750</v>
      </c>
      <c r="R3856" s="13">
        <f>Data!$M3856-5%</f>
        <v>0.2</v>
      </c>
    </row>
    <row r="3857" spans="1:18" ht="15.75" customHeight="1" x14ac:dyDescent="0.35">
      <c r="A3857" s="1"/>
      <c r="B3857" s="6" t="s">
        <v>14</v>
      </c>
      <c r="C3857" s="6">
        <v>1185732</v>
      </c>
      <c r="D3857" s="7">
        <v>44369</v>
      </c>
      <c r="E3857" s="6" t="s">
        <v>15</v>
      </c>
      <c r="F3857" s="6" t="s">
        <v>129</v>
      </c>
      <c r="G3857" s="6" t="s">
        <v>130</v>
      </c>
      <c r="H3857" s="6" t="s">
        <v>22</v>
      </c>
      <c r="I3857" s="8">
        <v>0.70000000000000007</v>
      </c>
      <c r="J3857" s="9">
        <v>4500</v>
      </c>
      <c r="K3857" s="10">
        <f t="shared" si="30"/>
        <v>3150.0000000000005</v>
      </c>
      <c r="L3857" s="10">
        <f t="shared" si="31"/>
        <v>945.00000000000011</v>
      </c>
      <c r="M3857" s="11">
        <v>0.3</v>
      </c>
      <c r="O3857" s="16"/>
      <c r="P3857" s="14">
        <f>Data!$I3857+0</f>
        <v>0.70000000000000007</v>
      </c>
      <c r="Q3857" s="12">
        <f>Data!$J3857-250</f>
        <v>4250</v>
      </c>
      <c r="R3857" s="13">
        <f>Data!$M3857-5%</f>
        <v>0.25</v>
      </c>
    </row>
    <row r="3858" spans="1:18" ht="15.75" customHeight="1" x14ac:dyDescent="0.35">
      <c r="A3858" s="1"/>
      <c r="B3858" s="6" t="s">
        <v>14</v>
      </c>
      <c r="C3858" s="6">
        <v>1185732</v>
      </c>
      <c r="D3858" s="7">
        <v>44397</v>
      </c>
      <c r="E3858" s="6" t="s">
        <v>15</v>
      </c>
      <c r="F3858" s="6" t="s">
        <v>129</v>
      </c>
      <c r="G3858" s="6" t="s">
        <v>130</v>
      </c>
      <c r="H3858" s="6" t="s">
        <v>17</v>
      </c>
      <c r="I3858" s="8">
        <v>0.65</v>
      </c>
      <c r="J3858" s="9">
        <v>6750</v>
      </c>
      <c r="K3858" s="10">
        <f t="shared" si="30"/>
        <v>4387.5</v>
      </c>
      <c r="L3858" s="10">
        <f t="shared" si="31"/>
        <v>1535.6250000000002</v>
      </c>
      <c r="M3858" s="11">
        <v>0.35000000000000003</v>
      </c>
      <c r="O3858" s="16"/>
      <c r="P3858" s="14">
        <f>Data!$I3858+0</f>
        <v>0.65</v>
      </c>
      <c r="Q3858" s="12">
        <f>Data!$J3858-250</f>
        <v>6500</v>
      </c>
      <c r="R3858" s="13">
        <f>Data!$M3858-5%</f>
        <v>0.30000000000000004</v>
      </c>
    </row>
    <row r="3859" spans="1:18" ht="15.75" customHeight="1" x14ac:dyDescent="0.35">
      <c r="A3859" s="1"/>
      <c r="B3859" s="6" t="s">
        <v>14</v>
      </c>
      <c r="C3859" s="6">
        <v>1185732</v>
      </c>
      <c r="D3859" s="7">
        <v>44397</v>
      </c>
      <c r="E3859" s="6" t="s">
        <v>15</v>
      </c>
      <c r="F3859" s="6" t="s">
        <v>129</v>
      </c>
      <c r="G3859" s="6" t="s">
        <v>130</v>
      </c>
      <c r="H3859" s="6" t="s">
        <v>18</v>
      </c>
      <c r="I3859" s="8">
        <v>0.60000000000000009</v>
      </c>
      <c r="J3859" s="9">
        <v>4250</v>
      </c>
      <c r="K3859" s="10">
        <f t="shared" si="30"/>
        <v>2550.0000000000005</v>
      </c>
      <c r="L3859" s="10">
        <f t="shared" si="31"/>
        <v>892.50000000000023</v>
      </c>
      <c r="M3859" s="11">
        <v>0.35000000000000003</v>
      </c>
      <c r="O3859" s="16"/>
      <c r="P3859" s="14">
        <f>Data!$I3859+0</f>
        <v>0.60000000000000009</v>
      </c>
      <c r="Q3859" s="12">
        <f>Data!$J3859-250</f>
        <v>4000</v>
      </c>
      <c r="R3859" s="13">
        <f>Data!$M3859-5%</f>
        <v>0.30000000000000004</v>
      </c>
    </row>
    <row r="3860" spans="1:18" ht="15.75" customHeight="1" x14ac:dyDescent="0.35">
      <c r="A3860" s="1"/>
      <c r="B3860" s="6" t="s">
        <v>14</v>
      </c>
      <c r="C3860" s="6">
        <v>1185732</v>
      </c>
      <c r="D3860" s="7">
        <v>44397</v>
      </c>
      <c r="E3860" s="6" t="s">
        <v>15</v>
      </c>
      <c r="F3860" s="6" t="s">
        <v>129</v>
      </c>
      <c r="G3860" s="6" t="s">
        <v>130</v>
      </c>
      <c r="H3860" s="6" t="s">
        <v>19</v>
      </c>
      <c r="I3860" s="8">
        <v>0.55000000000000004</v>
      </c>
      <c r="J3860" s="9">
        <v>3500</v>
      </c>
      <c r="K3860" s="10">
        <f t="shared" si="30"/>
        <v>1925.0000000000002</v>
      </c>
      <c r="L3860" s="10">
        <f t="shared" si="31"/>
        <v>481.25000000000006</v>
      </c>
      <c r="M3860" s="11">
        <v>0.25</v>
      </c>
      <c r="O3860" s="16"/>
      <c r="P3860" s="14">
        <f>Data!$I3860+0</f>
        <v>0.55000000000000004</v>
      </c>
      <c r="Q3860" s="12">
        <f>Data!$J3860-250</f>
        <v>3250</v>
      </c>
      <c r="R3860" s="13">
        <f>Data!$M3860-5%</f>
        <v>0.2</v>
      </c>
    </row>
    <row r="3861" spans="1:18" ht="15.75" customHeight="1" x14ac:dyDescent="0.35">
      <c r="A3861" s="1"/>
      <c r="B3861" s="6" t="s">
        <v>14</v>
      </c>
      <c r="C3861" s="6">
        <v>1185732</v>
      </c>
      <c r="D3861" s="7">
        <v>44397</v>
      </c>
      <c r="E3861" s="6" t="s">
        <v>15</v>
      </c>
      <c r="F3861" s="6" t="s">
        <v>129</v>
      </c>
      <c r="G3861" s="6" t="s">
        <v>130</v>
      </c>
      <c r="H3861" s="6" t="s">
        <v>20</v>
      </c>
      <c r="I3861" s="8">
        <v>0.55000000000000004</v>
      </c>
      <c r="J3861" s="9">
        <v>3000</v>
      </c>
      <c r="K3861" s="10">
        <f t="shared" si="30"/>
        <v>1650.0000000000002</v>
      </c>
      <c r="L3861" s="10">
        <f t="shared" si="31"/>
        <v>412.50000000000006</v>
      </c>
      <c r="M3861" s="11">
        <v>0.25</v>
      </c>
      <c r="O3861" s="16"/>
      <c r="P3861" s="14">
        <f>Data!$I3861+0</f>
        <v>0.55000000000000004</v>
      </c>
      <c r="Q3861" s="12">
        <f>Data!$J3861-250</f>
        <v>2750</v>
      </c>
      <c r="R3861" s="13">
        <f>Data!$M3861-5%</f>
        <v>0.2</v>
      </c>
    </row>
    <row r="3862" spans="1:18" ht="15.75" customHeight="1" x14ac:dyDescent="0.35">
      <c r="A3862" s="1"/>
      <c r="B3862" s="6" t="s">
        <v>14</v>
      </c>
      <c r="C3862" s="6">
        <v>1185732</v>
      </c>
      <c r="D3862" s="7">
        <v>44397</v>
      </c>
      <c r="E3862" s="6" t="s">
        <v>15</v>
      </c>
      <c r="F3862" s="6" t="s">
        <v>129</v>
      </c>
      <c r="G3862" s="6" t="s">
        <v>130</v>
      </c>
      <c r="H3862" s="6" t="s">
        <v>21</v>
      </c>
      <c r="I3862" s="8">
        <v>0.65</v>
      </c>
      <c r="J3862" s="9">
        <v>3250</v>
      </c>
      <c r="K3862" s="10">
        <f t="shared" si="30"/>
        <v>2112.5</v>
      </c>
      <c r="L3862" s="10">
        <f t="shared" si="31"/>
        <v>528.125</v>
      </c>
      <c r="M3862" s="11">
        <v>0.25</v>
      </c>
      <c r="O3862" s="16"/>
      <c r="P3862" s="14">
        <f>Data!$I3862+0</f>
        <v>0.65</v>
      </c>
      <c r="Q3862" s="12">
        <f>Data!$J3862-250</f>
        <v>3000</v>
      </c>
      <c r="R3862" s="13">
        <f>Data!$M3862-5%</f>
        <v>0.2</v>
      </c>
    </row>
    <row r="3863" spans="1:18" ht="15.75" customHeight="1" x14ac:dyDescent="0.35">
      <c r="A3863" s="1"/>
      <c r="B3863" s="6" t="s">
        <v>14</v>
      </c>
      <c r="C3863" s="6">
        <v>1185732</v>
      </c>
      <c r="D3863" s="7">
        <v>44397</v>
      </c>
      <c r="E3863" s="6" t="s">
        <v>15</v>
      </c>
      <c r="F3863" s="6" t="s">
        <v>129</v>
      </c>
      <c r="G3863" s="6" t="s">
        <v>130</v>
      </c>
      <c r="H3863" s="6" t="s">
        <v>22</v>
      </c>
      <c r="I3863" s="8">
        <v>0.70000000000000007</v>
      </c>
      <c r="J3863" s="9">
        <v>5000</v>
      </c>
      <c r="K3863" s="10">
        <f t="shared" si="30"/>
        <v>3500.0000000000005</v>
      </c>
      <c r="L3863" s="10">
        <f t="shared" si="31"/>
        <v>1050</v>
      </c>
      <c r="M3863" s="11">
        <v>0.3</v>
      </c>
      <c r="O3863" s="16"/>
      <c r="P3863" s="14">
        <f>Data!$I3863+0</f>
        <v>0.70000000000000007</v>
      </c>
      <c r="Q3863" s="12">
        <f>Data!$J3863-250</f>
        <v>4750</v>
      </c>
      <c r="R3863" s="13">
        <f>Data!$M3863-5%</f>
        <v>0.25</v>
      </c>
    </row>
    <row r="3864" spans="1:18" ht="15.75" customHeight="1" x14ac:dyDescent="0.35">
      <c r="A3864" s="1"/>
      <c r="B3864" s="6" t="s">
        <v>14</v>
      </c>
      <c r="C3864" s="6">
        <v>1185732</v>
      </c>
      <c r="D3864" s="7">
        <v>44429</v>
      </c>
      <c r="E3864" s="6" t="s">
        <v>15</v>
      </c>
      <c r="F3864" s="6" t="s">
        <v>129</v>
      </c>
      <c r="G3864" s="6" t="s">
        <v>130</v>
      </c>
      <c r="H3864" s="6" t="s">
        <v>17</v>
      </c>
      <c r="I3864" s="8">
        <v>0.65</v>
      </c>
      <c r="J3864" s="9">
        <v>6500</v>
      </c>
      <c r="K3864" s="10">
        <f t="shared" si="30"/>
        <v>4225</v>
      </c>
      <c r="L3864" s="10">
        <f t="shared" si="31"/>
        <v>1478.7500000000002</v>
      </c>
      <c r="M3864" s="11">
        <v>0.35000000000000003</v>
      </c>
      <c r="O3864" s="16"/>
      <c r="P3864" s="14">
        <f>Data!$I3864+0</f>
        <v>0.65</v>
      </c>
      <c r="Q3864" s="12">
        <f>Data!$J3864-250</f>
        <v>6250</v>
      </c>
      <c r="R3864" s="13">
        <f>Data!$M3864-5%</f>
        <v>0.30000000000000004</v>
      </c>
    </row>
    <row r="3865" spans="1:18" ht="15.75" customHeight="1" x14ac:dyDescent="0.35">
      <c r="A3865" s="1"/>
      <c r="B3865" s="6" t="s">
        <v>14</v>
      </c>
      <c r="C3865" s="6">
        <v>1185732</v>
      </c>
      <c r="D3865" s="7">
        <v>44429</v>
      </c>
      <c r="E3865" s="6" t="s">
        <v>15</v>
      </c>
      <c r="F3865" s="6" t="s">
        <v>129</v>
      </c>
      <c r="G3865" s="6" t="s">
        <v>130</v>
      </c>
      <c r="H3865" s="6" t="s">
        <v>18</v>
      </c>
      <c r="I3865" s="8">
        <v>0.60000000000000009</v>
      </c>
      <c r="J3865" s="9">
        <v>4250</v>
      </c>
      <c r="K3865" s="10">
        <f t="shared" si="30"/>
        <v>2550.0000000000005</v>
      </c>
      <c r="L3865" s="10">
        <f t="shared" si="31"/>
        <v>892.50000000000023</v>
      </c>
      <c r="M3865" s="11">
        <v>0.35000000000000003</v>
      </c>
      <c r="O3865" s="16"/>
      <c r="P3865" s="14">
        <f>Data!$I3865+0</f>
        <v>0.60000000000000009</v>
      </c>
      <c r="Q3865" s="12">
        <f>Data!$J3865-250</f>
        <v>4000</v>
      </c>
      <c r="R3865" s="13">
        <f>Data!$M3865-5%</f>
        <v>0.30000000000000004</v>
      </c>
    </row>
    <row r="3866" spans="1:18" ht="15.75" customHeight="1" x14ac:dyDescent="0.35">
      <c r="A3866" s="1"/>
      <c r="B3866" s="6" t="s">
        <v>14</v>
      </c>
      <c r="C3866" s="6">
        <v>1185732</v>
      </c>
      <c r="D3866" s="7">
        <v>44429</v>
      </c>
      <c r="E3866" s="6" t="s">
        <v>15</v>
      </c>
      <c r="F3866" s="6" t="s">
        <v>129</v>
      </c>
      <c r="G3866" s="6" t="s">
        <v>130</v>
      </c>
      <c r="H3866" s="6" t="s">
        <v>19</v>
      </c>
      <c r="I3866" s="8">
        <v>0.55000000000000004</v>
      </c>
      <c r="J3866" s="9">
        <v>3500</v>
      </c>
      <c r="K3866" s="10">
        <f t="shared" si="30"/>
        <v>1925.0000000000002</v>
      </c>
      <c r="L3866" s="10">
        <f t="shared" si="31"/>
        <v>481.25000000000006</v>
      </c>
      <c r="M3866" s="11">
        <v>0.25</v>
      </c>
      <c r="O3866" s="16"/>
      <c r="P3866" s="14">
        <f>Data!$I3866+0</f>
        <v>0.55000000000000004</v>
      </c>
      <c r="Q3866" s="12">
        <f>Data!$J3866-250</f>
        <v>3250</v>
      </c>
      <c r="R3866" s="13">
        <f>Data!$M3866-5%</f>
        <v>0.2</v>
      </c>
    </row>
    <row r="3867" spans="1:18" ht="15.75" customHeight="1" x14ac:dyDescent="0.35">
      <c r="A3867" s="1"/>
      <c r="B3867" s="6" t="s">
        <v>14</v>
      </c>
      <c r="C3867" s="6">
        <v>1185732</v>
      </c>
      <c r="D3867" s="7">
        <v>44429</v>
      </c>
      <c r="E3867" s="6" t="s">
        <v>15</v>
      </c>
      <c r="F3867" s="6" t="s">
        <v>129</v>
      </c>
      <c r="G3867" s="6" t="s">
        <v>130</v>
      </c>
      <c r="H3867" s="6" t="s">
        <v>20</v>
      </c>
      <c r="I3867" s="8">
        <v>0.55000000000000004</v>
      </c>
      <c r="J3867" s="9">
        <v>2500</v>
      </c>
      <c r="K3867" s="10">
        <f t="shared" si="30"/>
        <v>1375</v>
      </c>
      <c r="L3867" s="10">
        <f t="shared" si="31"/>
        <v>343.75</v>
      </c>
      <c r="M3867" s="11">
        <v>0.25</v>
      </c>
      <c r="O3867" s="16"/>
      <c r="P3867" s="14">
        <f>Data!$I3867+0</f>
        <v>0.55000000000000004</v>
      </c>
      <c r="Q3867" s="12">
        <f>Data!$J3867-250</f>
        <v>2250</v>
      </c>
      <c r="R3867" s="13">
        <f>Data!$M3867-5%</f>
        <v>0.2</v>
      </c>
    </row>
    <row r="3868" spans="1:18" ht="15.75" customHeight="1" x14ac:dyDescent="0.35">
      <c r="A3868" s="1"/>
      <c r="B3868" s="6" t="s">
        <v>14</v>
      </c>
      <c r="C3868" s="6">
        <v>1185732</v>
      </c>
      <c r="D3868" s="7">
        <v>44429</v>
      </c>
      <c r="E3868" s="6" t="s">
        <v>15</v>
      </c>
      <c r="F3868" s="6" t="s">
        <v>129</v>
      </c>
      <c r="G3868" s="6" t="s">
        <v>130</v>
      </c>
      <c r="H3868" s="6" t="s">
        <v>21</v>
      </c>
      <c r="I3868" s="8">
        <v>0.65</v>
      </c>
      <c r="J3868" s="9">
        <v>2250</v>
      </c>
      <c r="K3868" s="10">
        <f t="shared" si="30"/>
        <v>1462.5</v>
      </c>
      <c r="L3868" s="10">
        <f t="shared" si="31"/>
        <v>365.625</v>
      </c>
      <c r="M3868" s="11">
        <v>0.25</v>
      </c>
      <c r="O3868" s="16"/>
      <c r="P3868" s="14">
        <f>Data!$I3868+0</f>
        <v>0.65</v>
      </c>
      <c r="Q3868" s="12">
        <f>Data!$J3868-250</f>
        <v>2000</v>
      </c>
      <c r="R3868" s="13">
        <f>Data!$M3868-5%</f>
        <v>0.2</v>
      </c>
    </row>
    <row r="3869" spans="1:18" ht="15.75" customHeight="1" x14ac:dyDescent="0.35">
      <c r="A3869" s="1"/>
      <c r="B3869" s="6" t="s">
        <v>14</v>
      </c>
      <c r="C3869" s="6">
        <v>1185732</v>
      </c>
      <c r="D3869" s="7">
        <v>44429</v>
      </c>
      <c r="E3869" s="6" t="s">
        <v>15</v>
      </c>
      <c r="F3869" s="6" t="s">
        <v>129</v>
      </c>
      <c r="G3869" s="6" t="s">
        <v>130</v>
      </c>
      <c r="H3869" s="6" t="s">
        <v>22</v>
      </c>
      <c r="I3869" s="8">
        <v>0.70000000000000007</v>
      </c>
      <c r="J3869" s="9">
        <v>4000</v>
      </c>
      <c r="K3869" s="10">
        <f t="shared" si="30"/>
        <v>2800.0000000000005</v>
      </c>
      <c r="L3869" s="10">
        <f t="shared" si="31"/>
        <v>840.00000000000011</v>
      </c>
      <c r="M3869" s="11">
        <v>0.3</v>
      </c>
      <c r="O3869" s="16"/>
      <c r="P3869" s="14">
        <f>Data!$I3869+0</f>
        <v>0.70000000000000007</v>
      </c>
      <c r="Q3869" s="12">
        <f>Data!$J3869-250</f>
        <v>3750</v>
      </c>
      <c r="R3869" s="13">
        <f>Data!$M3869-5%</f>
        <v>0.25</v>
      </c>
    </row>
    <row r="3870" spans="1:18" ht="15.75" customHeight="1" x14ac:dyDescent="0.35">
      <c r="A3870" s="1"/>
      <c r="B3870" s="6" t="s">
        <v>14</v>
      </c>
      <c r="C3870" s="6">
        <v>1185732</v>
      </c>
      <c r="D3870" s="7">
        <v>44459</v>
      </c>
      <c r="E3870" s="6" t="s">
        <v>15</v>
      </c>
      <c r="F3870" s="6" t="s">
        <v>129</v>
      </c>
      <c r="G3870" s="6" t="s">
        <v>130</v>
      </c>
      <c r="H3870" s="6" t="s">
        <v>17</v>
      </c>
      <c r="I3870" s="8">
        <v>0.65</v>
      </c>
      <c r="J3870" s="9">
        <v>5250</v>
      </c>
      <c r="K3870" s="10">
        <f t="shared" si="30"/>
        <v>3412.5</v>
      </c>
      <c r="L3870" s="10">
        <f t="shared" si="31"/>
        <v>1194.375</v>
      </c>
      <c r="M3870" s="11">
        <v>0.35000000000000003</v>
      </c>
      <c r="O3870" s="16"/>
      <c r="P3870" s="14">
        <f>Data!$I3870+0</f>
        <v>0.65</v>
      </c>
      <c r="Q3870" s="12">
        <f>Data!$J3870-250</f>
        <v>5000</v>
      </c>
      <c r="R3870" s="13">
        <f>Data!$M3870-5%</f>
        <v>0.30000000000000004</v>
      </c>
    </row>
    <row r="3871" spans="1:18" ht="15.75" customHeight="1" x14ac:dyDescent="0.35">
      <c r="A3871" s="1"/>
      <c r="B3871" s="6" t="s">
        <v>14</v>
      </c>
      <c r="C3871" s="6">
        <v>1185732</v>
      </c>
      <c r="D3871" s="7">
        <v>44459</v>
      </c>
      <c r="E3871" s="6" t="s">
        <v>15</v>
      </c>
      <c r="F3871" s="6" t="s">
        <v>129</v>
      </c>
      <c r="G3871" s="6" t="s">
        <v>130</v>
      </c>
      <c r="H3871" s="6" t="s">
        <v>18</v>
      </c>
      <c r="I3871" s="8">
        <v>0.60000000000000009</v>
      </c>
      <c r="J3871" s="9">
        <v>3250</v>
      </c>
      <c r="K3871" s="10">
        <f t="shared" si="30"/>
        <v>1950.0000000000002</v>
      </c>
      <c r="L3871" s="10">
        <f t="shared" si="31"/>
        <v>682.50000000000011</v>
      </c>
      <c r="M3871" s="11">
        <v>0.35000000000000003</v>
      </c>
      <c r="O3871" s="16"/>
      <c r="P3871" s="14">
        <f>Data!$I3871+0</f>
        <v>0.60000000000000009</v>
      </c>
      <c r="Q3871" s="12">
        <f>Data!$J3871-250</f>
        <v>3000</v>
      </c>
      <c r="R3871" s="13">
        <f>Data!$M3871-5%</f>
        <v>0.30000000000000004</v>
      </c>
    </row>
    <row r="3872" spans="1:18" ht="15.75" customHeight="1" x14ac:dyDescent="0.35">
      <c r="A3872" s="1"/>
      <c r="B3872" s="6" t="s">
        <v>14</v>
      </c>
      <c r="C3872" s="6">
        <v>1185732</v>
      </c>
      <c r="D3872" s="7">
        <v>44459</v>
      </c>
      <c r="E3872" s="6" t="s">
        <v>15</v>
      </c>
      <c r="F3872" s="6" t="s">
        <v>129</v>
      </c>
      <c r="G3872" s="6" t="s">
        <v>130</v>
      </c>
      <c r="H3872" s="6" t="s">
        <v>19</v>
      </c>
      <c r="I3872" s="8">
        <v>0.55000000000000004</v>
      </c>
      <c r="J3872" s="9">
        <v>2250</v>
      </c>
      <c r="K3872" s="10">
        <f t="shared" si="30"/>
        <v>1237.5</v>
      </c>
      <c r="L3872" s="10">
        <f t="shared" si="31"/>
        <v>309.375</v>
      </c>
      <c r="M3872" s="11">
        <v>0.25</v>
      </c>
      <c r="O3872" s="16"/>
      <c r="P3872" s="14">
        <f>Data!$I3872+0</f>
        <v>0.55000000000000004</v>
      </c>
      <c r="Q3872" s="12">
        <f>Data!$J3872-250</f>
        <v>2000</v>
      </c>
      <c r="R3872" s="13">
        <f>Data!$M3872-5%</f>
        <v>0.2</v>
      </c>
    </row>
    <row r="3873" spans="1:18" ht="15.75" customHeight="1" x14ac:dyDescent="0.35">
      <c r="A3873" s="1"/>
      <c r="B3873" s="6" t="s">
        <v>14</v>
      </c>
      <c r="C3873" s="6">
        <v>1185732</v>
      </c>
      <c r="D3873" s="7">
        <v>44459</v>
      </c>
      <c r="E3873" s="6" t="s">
        <v>15</v>
      </c>
      <c r="F3873" s="6" t="s">
        <v>129</v>
      </c>
      <c r="G3873" s="6" t="s">
        <v>130</v>
      </c>
      <c r="H3873" s="6" t="s">
        <v>20</v>
      </c>
      <c r="I3873" s="8">
        <v>0.55000000000000004</v>
      </c>
      <c r="J3873" s="9">
        <v>2000</v>
      </c>
      <c r="K3873" s="10">
        <f t="shared" si="30"/>
        <v>1100</v>
      </c>
      <c r="L3873" s="10">
        <f t="shared" si="31"/>
        <v>275</v>
      </c>
      <c r="M3873" s="11">
        <v>0.25</v>
      </c>
      <c r="O3873" s="16"/>
      <c r="P3873" s="14">
        <f>Data!$I3873+0</f>
        <v>0.55000000000000004</v>
      </c>
      <c r="Q3873" s="12">
        <f>Data!$J3873-250</f>
        <v>1750</v>
      </c>
      <c r="R3873" s="13">
        <f>Data!$M3873-5%</f>
        <v>0.2</v>
      </c>
    </row>
    <row r="3874" spans="1:18" ht="15.75" customHeight="1" x14ac:dyDescent="0.35">
      <c r="A3874" s="1"/>
      <c r="B3874" s="6" t="s">
        <v>14</v>
      </c>
      <c r="C3874" s="6">
        <v>1185732</v>
      </c>
      <c r="D3874" s="7">
        <v>44459</v>
      </c>
      <c r="E3874" s="6" t="s">
        <v>15</v>
      </c>
      <c r="F3874" s="6" t="s">
        <v>129</v>
      </c>
      <c r="G3874" s="6" t="s">
        <v>130</v>
      </c>
      <c r="H3874" s="6" t="s">
        <v>21</v>
      </c>
      <c r="I3874" s="8">
        <v>0.65</v>
      </c>
      <c r="J3874" s="9">
        <v>2000</v>
      </c>
      <c r="K3874" s="10">
        <f t="shared" si="30"/>
        <v>1300</v>
      </c>
      <c r="L3874" s="10">
        <f t="shared" si="31"/>
        <v>325</v>
      </c>
      <c r="M3874" s="11">
        <v>0.25</v>
      </c>
      <c r="O3874" s="16"/>
      <c r="P3874" s="14">
        <f>Data!$I3874+0</f>
        <v>0.65</v>
      </c>
      <c r="Q3874" s="12">
        <f>Data!$J3874-250</f>
        <v>1750</v>
      </c>
      <c r="R3874" s="13">
        <f>Data!$M3874-5%</f>
        <v>0.2</v>
      </c>
    </row>
    <row r="3875" spans="1:18" ht="15.75" customHeight="1" x14ac:dyDescent="0.35">
      <c r="A3875" s="1"/>
      <c r="B3875" s="6" t="s">
        <v>14</v>
      </c>
      <c r="C3875" s="6">
        <v>1185732</v>
      </c>
      <c r="D3875" s="7">
        <v>44459</v>
      </c>
      <c r="E3875" s="6" t="s">
        <v>15</v>
      </c>
      <c r="F3875" s="6" t="s">
        <v>129</v>
      </c>
      <c r="G3875" s="6" t="s">
        <v>130</v>
      </c>
      <c r="H3875" s="6" t="s">
        <v>22</v>
      </c>
      <c r="I3875" s="8">
        <v>0.70000000000000007</v>
      </c>
      <c r="J3875" s="9">
        <v>3000</v>
      </c>
      <c r="K3875" s="10">
        <f t="shared" si="30"/>
        <v>2100</v>
      </c>
      <c r="L3875" s="10">
        <f t="shared" si="31"/>
        <v>630</v>
      </c>
      <c r="M3875" s="11">
        <v>0.3</v>
      </c>
      <c r="O3875" s="16"/>
      <c r="P3875" s="14">
        <f>Data!$I3875+0</f>
        <v>0.70000000000000007</v>
      </c>
      <c r="Q3875" s="12">
        <f>Data!$J3875-250</f>
        <v>2750</v>
      </c>
      <c r="R3875" s="13">
        <f>Data!$M3875-5%</f>
        <v>0.25</v>
      </c>
    </row>
    <row r="3876" spans="1:18" ht="15.75" customHeight="1" x14ac:dyDescent="0.35">
      <c r="A3876" s="1"/>
      <c r="B3876" s="6" t="s">
        <v>14</v>
      </c>
      <c r="C3876" s="6">
        <v>1185732</v>
      </c>
      <c r="D3876" s="7">
        <v>44491</v>
      </c>
      <c r="E3876" s="6" t="s">
        <v>15</v>
      </c>
      <c r="F3876" s="6" t="s">
        <v>129</v>
      </c>
      <c r="G3876" s="6" t="s">
        <v>130</v>
      </c>
      <c r="H3876" s="6" t="s">
        <v>17</v>
      </c>
      <c r="I3876" s="8">
        <v>0.70000000000000007</v>
      </c>
      <c r="J3876" s="9">
        <v>4500</v>
      </c>
      <c r="K3876" s="10">
        <f t="shared" si="30"/>
        <v>3150.0000000000005</v>
      </c>
      <c r="L3876" s="10">
        <f t="shared" si="31"/>
        <v>1102.5000000000002</v>
      </c>
      <c r="M3876" s="11">
        <v>0.35000000000000003</v>
      </c>
      <c r="O3876" s="16"/>
      <c r="P3876" s="14">
        <f>Data!$I3876+0</f>
        <v>0.70000000000000007</v>
      </c>
      <c r="Q3876" s="12">
        <f>Data!$J3876-250</f>
        <v>4250</v>
      </c>
      <c r="R3876" s="13">
        <f>Data!$M3876-5%</f>
        <v>0.30000000000000004</v>
      </c>
    </row>
    <row r="3877" spans="1:18" ht="15.75" customHeight="1" x14ac:dyDescent="0.35">
      <c r="A3877" s="1"/>
      <c r="B3877" s="6" t="s">
        <v>14</v>
      </c>
      <c r="C3877" s="6">
        <v>1185732</v>
      </c>
      <c r="D3877" s="7">
        <v>44491</v>
      </c>
      <c r="E3877" s="6" t="s">
        <v>15</v>
      </c>
      <c r="F3877" s="6" t="s">
        <v>129</v>
      </c>
      <c r="G3877" s="6" t="s">
        <v>130</v>
      </c>
      <c r="H3877" s="6" t="s">
        <v>18</v>
      </c>
      <c r="I3877" s="8">
        <v>0.65000000000000013</v>
      </c>
      <c r="J3877" s="9">
        <v>2750</v>
      </c>
      <c r="K3877" s="10">
        <f t="shared" si="30"/>
        <v>1787.5000000000005</v>
      </c>
      <c r="L3877" s="10">
        <f t="shared" si="31"/>
        <v>625.62500000000023</v>
      </c>
      <c r="M3877" s="11">
        <v>0.35000000000000003</v>
      </c>
      <c r="O3877" s="16"/>
      <c r="P3877" s="14">
        <f>Data!$I3877+0</f>
        <v>0.65000000000000013</v>
      </c>
      <c r="Q3877" s="12">
        <f>Data!$J3877-250</f>
        <v>2500</v>
      </c>
      <c r="R3877" s="13">
        <f>Data!$M3877-5%</f>
        <v>0.30000000000000004</v>
      </c>
    </row>
    <row r="3878" spans="1:18" ht="15.75" customHeight="1" x14ac:dyDescent="0.35">
      <c r="A3878" s="1"/>
      <c r="B3878" s="6" t="s">
        <v>14</v>
      </c>
      <c r="C3878" s="6">
        <v>1185732</v>
      </c>
      <c r="D3878" s="7">
        <v>44491</v>
      </c>
      <c r="E3878" s="6" t="s">
        <v>15</v>
      </c>
      <c r="F3878" s="6" t="s">
        <v>129</v>
      </c>
      <c r="G3878" s="6" t="s">
        <v>130</v>
      </c>
      <c r="H3878" s="6" t="s">
        <v>19</v>
      </c>
      <c r="I3878" s="8">
        <v>0.65000000000000013</v>
      </c>
      <c r="J3878" s="9">
        <v>1750</v>
      </c>
      <c r="K3878" s="10">
        <f t="shared" si="30"/>
        <v>1137.5000000000002</v>
      </c>
      <c r="L3878" s="10">
        <f t="shared" si="31"/>
        <v>284.37500000000006</v>
      </c>
      <c r="M3878" s="11">
        <v>0.25</v>
      </c>
      <c r="O3878" s="16"/>
      <c r="P3878" s="14">
        <f>Data!$I3878+0</f>
        <v>0.65000000000000013</v>
      </c>
      <c r="Q3878" s="12">
        <f>Data!$J3878-250</f>
        <v>1500</v>
      </c>
      <c r="R3878" s="13">
        <f>Data!$M3878-5%</f>
        <v>0.2</v>
      </c>
    </row>
    <row r="3879" spans="1:18" ht="15.75" customHeight="1" x14ac:dyDescent="0.35">
      <c r="A3879" s="1"/>
      <c r="B3879" s="6" t="s">
        <v>14</v>
      </c>
      <c r="C3879" s="6">
        <v>1185732</v>
      </c>
      <c r="D3879" s="7">
        <v>44491</v>
      </c>
      <c r="E3879" s="6" t="s">
        <v>15</v>
      </c>
      <c r="F3879" s="6" t="s">
        <v>129</v>
      </c>
      <c r="G3879" s="6" t="s">
        <v>130</v>
      </c>
      <c r="H3879" s="6" t="s">
        <v>20</v>
      </c>
      <c r="I3879" s="8">
        <v>0.65000000000000013</v>
      </c>
      <c r="J3879" s="9">
        <v>1500</v>
      </c>
      <c r="K3879" s="10">
        <f t="shared" si="30"/>
        <v>975.00000000000023</v>
      </c>
      <c r="L3879" s="10">
        <f t="shared" si="31"/>
        <v>243.75000000000006</v>
      </c>
      <c r="M3879" s="11">
        <v>0.25</v>
      </c>
      <c r="O3879" s="16"/>
      <c r="P3879" s="14">
        <f>Data!$I3879+0</f>
        <v>0.65000000000000013</v>
      </c>
      <c r="Q3879" s="12">
        <f>Data!$J3879-250</f>
        <v>1250</v>
      </c>
      <c r="R3879" s="13">
        <f>Data!$M3879-5%</f>
        <v>0.2</v>
      </c>
    </row>
    <row r="3880" spans="1:18" ht="15.75" customHeight="1" x14ac:dyDescent="0.35">
      <c r="A3880" s="1"/>
      <c r="B3880" s="6" t="s">
        <v>14</v>
      </c>
      <c r="C3880" s="6">
        <v>1185732</v>
      </c>
      <c r="D3880" s="7">
        <v>44491</v>
      </c>
      <c r="E3880" s="6" t="s">
        <v>15</v>
      </c>
      <c r="F3880" s="6" t="s">
        <v>129</v>
      </c>
      <c r="G3880" s="6" t="s">
        <v>130</v>
      </c>
      <c r="H3880" s="6" t="s">
        <v>21</v>
      </c>
      <c r="I3880" s="8">
        <v>0.75000000000000011</v>
      </c>
      <c r="J3880" s="9">
        <v>1500</v>
      </c>
      <c r="K3880" s="10">
        <f t="shared" si="30"/>
        <v>1125.0000000000002</v>
      </c>
      <c r="L3880" s="10">
        <f t="shared" si="31"/>
        <v>281.25000000000006</v>
      </c>
      <c r="M3880" s="11">
        <v>0.25</v>
      </c>
      <c r="O3880" s="16"/>
      <c r="P3880" s="14">
        <f>Data!$I3880+0</f>
        <v>0.75000000000000011</v>
      </c>
      <c r="Q3880" s="12">
        <f>Data!$J3880-250</f>
        <v>1250</v>
      </c>
      <c r="R3880" s="13">
        <f>Data!$M3880-5%</f>
        <v>0.2</v>
      </c>
    </row>
    <row r="3881" spans="1:18" ht="15.75" customHeight="1" x14ac:dyDescent="0.35">
      <c r="A3881" s="1"/>
      <c r="B3881" s="6" t="s">
        <v>14</v>
      </c>
      <c r="C3881" s="6">
        <v>1185732</v>
      </c>
      <c r="D3881" s="7">
        <v>44491</v>
      </c>
      <c r="E3881" s="6" t="s">
        <v>15</v>
      </c>
      <c r="F3881" s="6" t="s">
        <v>129</v>
      </c>
      <c r="G3881" s="6" t="s">
        <v>130</v>
      </c>
      <c r="H3881" s="6" t="s">
        <v>22</v>
      </c>
      <c r="I3881" s="8">
        <v>0.8</v>
      </c>
      <c r="J3881" s="9">
        <v>2750</v>
      </c>
      <c r="K3881" s="10">
        <f t="shared" si="30"/>
        <v>2200</v>
      </c>
      <c r="L3881" s="10">
        <f t="shared" si="31"/>
        <v>660</v>
      </c>
      <c r="M3881" s="11">
        <v>0.3</v>
      </c>
      <c r="O3881" s="16"/>
      <c r="P3881" s="14">
        <f>Data!$I3881+0</f>
        <v>0.8</v>
      </c>
      <c r="Q3881" s="12">
        <f>Data!$J3881-250</f>
        <v>2500</v>
      </c>
      <c r="R3881" s="13">
        <f>Data!$M3881-5%</f>
        <v>0.25</v>
      </c>
    </row>
    <row r="3882" spans="1:18" ht="15.75" customHeight="1" x14ac:dyDescent="0.35">
      <c r="A3882" s="1"/>
      <c r="B3882" s="6" t="s">
        <v>14</v>
      </c>
      <c r="C3882" s="6">
        <v>1185732</v>
      </c>
      <c r="D3882" s="7">
        <v>44521</v>
      </c>
      <c r="E3882" s="6" t="s">
        <v>15</v>
      </c>
      <c r="F3882" s="6" t="s">
        <v>129</v>
      </c>
      <c r="G3882" s="6" t="s">
        <v>130</v>
      </c>
      <c r="H3882" s="6" t="s">
        <v>17</v>
      </c>
      <c r="I3882" s="8">
        <v>0.75000000000000011</v>
      </c>
      <c r="J3882" s="9">
        <v>4250</v>
      </c>
      <c r="K3882" s="10">
        <f t="shared" si="30"/>
        <v>3187.5000000000005</v>
      </c>
      <c r="L3882" s="10">
        <f t="shared" si="31"/>
        <v>1115.6250000000002</v>
      </c>
      <c r="M3882" s="11">
        <v>0.35000000000000003</v>
      </c>
      <c r="O3882" s="16"/>
      <c r="P3882" s="14">
        <f>Data!$I3882+0</f>
        <v>0.75000000000000011</v>
      </c>
      <c r="Q3882" s="12">
        <f>Data!$J3882-250</f>
        <v>4000</v>
      </c>
      <c r="R3882" s="13">
        <f>Data!$M3882-5%</f>
        <v>0.30000000000000004</v>
      </c>
    </row>
    <row r="3883" spans="1:18" ht="15.75" customHeight="1" x14ac:dyDescent="0.35">
      <c r="A3883" s="1"/>
      <c r="B3883" s="6" t="s">
        <v>14</v>
      </c>
      <c r="C3883" s="6">
        <v>1185732</v>
      </c>
      <c r="D3883" s="7">
        <v>44521</v>
      </c>
      <c r="E3883" s="6" t="s">
        <v>15</v>
      </c>
      <c r="F3883" s="6" t="s">
        <v>129</v>
      </c>
      <c r="G3883" s="6" t="s">
        <v>130</v>
      </c>
      <c r="H3883" s="6" t="s">
        <v>18</v>
      </c>
      <c r="I3883" s="8">
        <v>0.65000000000000013</v>
      </c>
      <c r="J3883" s="9">
        <v>3000</v>
      </c>
      <c r="K3883" s="10">
        <f t="shared" si="30"/>
        <v>1950.0000000000005</v>
      </c>
      <c r="L3883" s="10">
        <f t="shared" si="31"/>
        <v>682.50000000000023</v>
      </c>
      <c r="M3883" s="11">
        <v>0.35000000000000003</v>
      </c>
      <c r="O3883" s="16"/>
      <c r="P3883" s="14">
        <f>Data!$I3883+0</f>
        <v>0.65000000000000013</v>
      </c>
      <c r="Q3883" s="12">
        <f>Data!$J3883-250</f>
        <v>2750</v>
      </c>
      <c r="R3883" s="13">
        <f>Data!$M3883-5%</f>
        <v>0.30000000000000004</v>
      </c>
    </row>
    <row r="3884" spans="1:18" ht="15.75" customHeight="1" x14ac:dyDescent="0.35">
      <c r="A3884" s="1"/>
      <c r="B3884" s="6" t="s">
        <v>14</v>
      </c>
      <c r="C3884" s="6">
        <v>1185732</v>
      </c>
      <c r="D3884" s="7">
        <v>44521</v>
      </c>
      <c r="E3884" s="6" t="s">
        <v>15</v>
      </c>
      <c r="F3884" s="6" t="s">
        <v>129</v>
      </c>
      <c r="G3884" s="6" t="s">
        <v>130</v>
      </c>
      <c r="H3884" s="6" t="s">
        <v>19</v>
      </c>
      <c r="I3884" s="8">
        <v>0.65000000000000013</v>
      </c>
      <c r="J3884" s="9">
        <v>3200</v>
      </c>
      <c r="K3884" s="10">
        <f t="shared" si="30"/>
        <v>2080.0000000000005</v>
      </c>
      <c r="L3884" s="10">
        <f t="shared" si="31"/>
        <v>520.00000000000011</v>
      </c>
      <c r="M3884" s="11">
        <v>0.25</v>
      </c>
      <c r="O3884" s="16"/>
      <c r="P3884" s="14">
        <f>Data!$I3884+0</f>
        <v>0.65000000000000013</v>
      </c>
      <c r="Q3884" s="12">
        <f>Data!$J3884-250</f>
        <v>2950</v>
      </c>
      <c r="R3884" s="13">
        <f>Data!$M3884-5%</f>
        <v>0.2</v>
      </c>
    </row>
    <row r="3885" spans="1:18" ht="15.75" customHeight="1" x14ac:dyDescent="0.35">
      <c r="A3885" s="1"/>
      <c r="B3885" s="6" t="s">
        <v>14</v>
      </c>
      <c r="C3885" s="6">
        <v>1185732</v>
      </c>
      <c r="D3885" s="7">
        <v>44521</v>
      </c>
      <c r="E3885" s="6" t="s">
        <v>15</v>
      </c>
      <c r="F3885" s="6" t="s">
        <v>129</v>
      </c>
      <c r="G3885" s="6" t="s">
        <v>130</v>
      </c>
      <c r="H3885" s="6" t="s">
        <v>20</v>
      </c>
      <c r="I3885" s="8">
        <v>0.65000000000000013</v>
      </c>
      <c r="J3885" s="9">
        <v>3000</v>
      </c>
      <c r="K3885" s="10">
        <f t="shared" si="30"/>
        <v>1950.0000000000005</v>
      </c>
      <c r="L3885" s="10">
        <f t="shared" si="31"/>
        <v>487.50000000000011</v>
      </c>
      <c r="M3885" s="11">
        <v>0.25</v>
      </c>
      <c r="O3885" s="16"/>
      <c r="P3885" s="14">
        <f>Data!$I3885+0</f>
        <v>0.65000000000000013</v>
      </c>
      <c r="Q3885" s="12">
        <f>Data!$J3885-250</f>
        <v>2750</v>
      </c>
      <c r="R3885" s="13">
        <f>Data!$M3885-5%</f>
        <v>0.2</v>
      </c>
    </row>
    <row r="3886" spans="1:18" ht="15.75" customHeight="1" x14ac:dyDescent="0.35">
      <c r="A3886" s="1"/>
      <c r="B3886" s="6" t="s">
        <v>14</v>
      </c>
      <c r="C3886" s="6">
        <v>1185732</v>
      </c>
      <c r="D3886" s="7">
        <v>44521</v>
      </c>
      <c r="E3886" s="6" t="s">
        <v>15</v>
      </c>
      <c r="F3886" s="6" t="s">
        <v>129</v>
      </c>
      <c r="G3886" s="6" t="s">
        <v>130</v>
      </c>
      <c r="H3886" s="6" t="s">
        <v>21</v>
      </c>
      <c r="I3886" s="8">
        <v>0.75000000000000011</v>
      </c>
      <c r="J3886" s="9">
        <v>2750</v>
      </c>
      <c r="K3886" s="10">
        <f t="shared" si="30"/>
        <v>2062.5000000000005</v>
      </c>
      <c r="L3886" s="10">
        <f t="shared" si="31"/>
        <v>515.62500000000011</v>
      </c>
      <c r="M3886" s="11">
        <v>0.25</v>
      </c>
      <c r="O3886" s="16"/>
      <c r="P3886" s="14">
        <f>Data!$I3886+0</f>
        <v>0.75000000000000011</v>
      </c>
      <c r="Q3886" s="12">
        <f>Data!$J3886-250</f>
        <v>2500</v>
      </c>
      <c r="R3886" s="13">
        <f>Data!$M3886-5%</f>
        <v>0.2</v>
      </c>
    </row>
    <row r="3887" spans="1:18" ht="15.75" customHeight="1" x14ac:dyDescent="0.35">
      <c r="A3887" s="1"/>
      <c r="B3887" s="6" t="s">
        <v>14</v>
      </c>
      <c r="C3887" s="6">
        <v>1185732</v>
      </c>
      <c r="D3887" s="7">
        <v>44521</v>
      </c>
      <c r="E3887" s="6" t="s">
        <v>15</v>
      </c>
      <c r="F3887" s="6" t="s">
        <v>129</v>
      </c>
      <c r="G3887" s="6" t="s">
        <v>130</v>
      </c>
      <c r="H3887" s="6" t="s">
        <v>22</v>
      </c>
      <c r="I3887" s="8">
        <v>0.8</v>
      </c>
      <c r="J3887" s="9">
        <v>3750</v>
      </c>
      <c r="K3887" s="10">
        <f t="shared" si="30"/>
        <v>3000</v>
      </c>
      <c r="L3887" s="10">
        <f t="shared" si="31"/>
        <v>900</v>
      </c>
      <c r="M3887" s="11">
        <v>0.3</v>
      </c>
      <c r="O3887" s="16"/>
      <c r="P3887" s="14">
        <f>Data!$I3887+0</f>
        <v>0.8</v>
      </c>
      <c r="Q3887" s="12">
        <f>Data!$J3887-250</f>
        <v>3500</v>
      </c>
      <c r="R3887" s="13">
        <f>Data!$M3887-5%</f>
        <v>0.25</v>
      </c>
    </row>
    <row r="3888" spans="1:18" ht="15.75" customHeight="1" x14ac:dyDescent="0.35">
      <c r="A3888" s="1"/>
      <c r="B3888" s="6" t="s">
        <v>14</v>
      </c>
      <c r="C3888" s="6">
        <v>1185732</v>
      </c>
      <c r="D3888" s="7">
        <v>44550</v>
      </c>
      <c r="E3888" s="6" t="s">
        <v>15</v>
      </c>
      <c r="F3888" s="6" t="s">
        <v>129</v>
      </c>
      <c r="G3888" s="6" t="s">
        <v>130</v>
      </c>
      <c r="H3888" s="6" t="s">
        <v>17</v>
      </c>
      <c r="I3888" s="8">
        <v>0.75000000000000011</v>
      </c>
      <c r="J3888" s="9">
        <v>6000</v>
      </c>
      <c r="K3888" s="10">
        <f t="shared" si="30"/>
        <v>4500.0000000000009</v>
      </c>
      <c r="L3888" s="10">
        <f t="shared" si="31"/>
        <v>1575.0000000000005</v>
      </c>
      <c r="M3888" s="11">
        <v>0.35000000000000003</v>
      </c>
      <c r="O3888" s="16"/>
      <c r="P3888" s="14">
        <f>Data!$I3888+0</f>
        <v>0.75000000000000011</v>
      </c>
      <c r="Q3888" s="12">
        <f>Data!$J3888-250</f>
        <v>5750</v>
      </c>
      <c r="R3888" s="13">
        <f>Data!$M3888-5%</f>
        <v>0.30000000000000004</v>
      </c>
    </row>
    <row r="3889" spans="1:18" ht="15.75" customHeight="1" x14ac:dyDescent="0.35">
      <c r="A3889" s="1"/>
      <c r="B3889" s="6" t="s">
        <v>14</v>
      </c>
      <c r="C3889" s="6">
        <v>1185732</v>
      </c>
      <c r="D3889" s="7">
        <v>44550</v>
      </c>
      <c r="E3889" s="6" t="s">
        <v>15</v>
      </c>
      <c r="F3889" s="6" t="s">
        <v>129</v>
      </c>
      <c r="G3889" s="6" t="s">
        <v>130</v>
      </c>
      <c r="H3889" s="6" t="s">
        <v>18</v>
      </c>
      <c r="I3889" s="8">
        <v>0.65000000000000013</v>
      </c>
      <c r="J3889" s="9">
        <v>4000</v>
      </c>
      <c r="K3889" s="10">
        <f t="shared" si="30"/>
        <v>2600.0000000000005</v>
      </c>
      <c r="L3889" s="10">
        <f t="shared" si="31"/>
        <v>910.00000000000023</v>
      </c>
      <c r="M3889" s="11">
        <v>0.35000000000000003</v>
      </c>
      <c r="O3889" s="16"/>
      <c r="P3889" s="14">
        <f>Data!$I3889+0</f>
        <v>0.65000000000000013</v>
      </c>
      <c r="Q3889" s="12">
        <f>Data!$J3889-250</f>
        <v>3750</v>
      </c>
      <c r="R3889" s="13">
        <f>Data!$M3889-5%</f>
        <v>0.30000000000000004</v>
      </c>
    </row>
    <row r="3890" spans="1:18" ht="15.75" customHeight="1" x14ac:dyDescent="0.35">
      <c r="A3890" s="1"/>
      <c r="B3890" s="6" t="s">
        <v>14</v>
      </c>
      <c r="C3890" s="6">
        <v>1185732</v>
      </c>
      <c r="D3890" s="7">
        <v>44550</v>
      </c>
      <c r="E3890" s="6" t="s">
        <v>15</v>
      </c>
      <c r="F3890" s="6" t="s">
        <v>129</v>
      </c>
      <c r="G3890" s="6" t="s">
        <v>130</v>
      </c>
      <c r="H3890" s="6" t="s">
        <v>19</v>
      </c>
      <c r="I3890" s="8">
        <v>0.65000000000000013</v>
      </c>
      <c r="J3890" s="9">
        <v>3750</v>
      </c>
      <c r="K3890" s="10">
        <f t="shared" si="30"/>
        <v>2437.5000000000005</v>
      </c>
      <c r="L3890" s="10">
        <f t="shared" si="31"/>
        <v>609.37500000000011</v>
      </c>
      <c r="M3890" s="11">
        <v>0.25</v>
      </c>
      <c r="O3890" s="16"/>
      <c r="P3890" s="14">
        <f>Data!$I3890+0</f>
        <v>0.65000000000000013</v>
      </c>
      <c r="Q3890" s="12">
        <f>Data!$J3890-250</f>
        <v>3500</v>
      </c>
      <c r="R3890" s="13">
        <f>Data!$M3890-5%</f>
        <v>0.2</v>
      </c>
    </row>
    <row r="3891" spans="1:18" ht="15.75" customHeight="1" x14ac:dyDescent="0.35">
      <c r="A3891" s="1"/>
      <c r="B3891" s="6" t="s">
        <v>14</v>
      </c>
      <c r="C3891" s="6">
        <v>1185732</v>
      </c>
      <c r="D3891" s="7">
        <v>44550</v>
      </c>
      <c r="E3891" s="6" t="s">
        <v>15</v>
      </c>
      <c r="F3891" s="6" t="s">
        <v>129</v>
      </c>
      <c r="G3891" s="6" t="s">
        <v>130</v>
      </c>
      <c r="H3891" s="6" t="s">
        <v>20</v>
      </c>
      <c r="I3891" s="8">
        <v>0.65000000000000013</v>
      </c>
      <c r="J3891" s="9">
        <v>3250</v>
      </c>
      <c r="K3891" s="10">
        <f t="shared" si="30"/>
        <v>2112.5000000000005</v>
      </c>
      <c r="L3891" s="10">
        <f t="shared" si="31"/>
        <v>528.12500000000011</v>
      </c>
      <c r="M3891" s="11">
        <v>0.25</v>
      </c>
      <c r="O3891" s="16"/>
      <c r="P3891" s="14">
        <f>Data!$I3891+0</f>
        <v>0.65000000000000013</v>
      </c>
      <c r="Q3891" s="12">
        <f>Data!$J3891-250</f>
        <v>3000</v>
      </c>
      <c r="R3891" s="13">
        <f>Data!$M3891-5%</f>
        <v>0.2</v>
      </c>
    </row>
    <row r="3892" spans="1:18" ht="15.75" customHeight="1" x14ac:dyDescent="0.35">
      <c r="A3892" s="1"/>
      <c r="B3892" s="6" t="s">
        <v>14</v>
      </c>
      <c r="C3892" s="6">
        <v>1185732</v>
      </c>
      <c r="D3892" s="7">
        <v>44550</v>
      </c>
      <c r="E3892" s="6" t="s">
        <v>15</v>
      </c>
      <c r="F3892" s="6" t="s">
        <v>129</v>
      </c>
      <c r="G3892" s="6" t="s">
        <v>130</v>
      </c>
      <c r="H3892" s="6" t="s">
        <v>21</v>
      </c>
      <c r="I3892" s="8">
        <v>0.75000000000000011</v>
      </c>
      <c r="J3892" s="9">
        <v>3250</v>
      </c>
      <c r="K3892" s="10">
        <f t="shared" si="30"/>
        <v>2437.5000000000005</v>
      </c>
      <c r="L3892" s="10">
        <f t="shared" si="31"/>
        <v>609.37500000000011</v>
      </c>
      <c r="M3892" s="11">
        <v>0.25</v>
      </c>
      <c r="O3892" s="16"/>
      <c r="P3892" s="14">
        <f>Data!$I3892+0</f>
        <v>0.75000000000000011</v>
      </c>
      <c r="Q3892" s="12">
        <f>Data!$J3892-250</f>
        <v>3000</v>
      </c>
      <c r="R3892" s="13">
        <f>Data!$M3892-5%</f>
        <v>0.2</v>
      </c>
    </row>
    <row r="3893" spans="1:18" ht="15.75" customHeight="1" x14ac:dyDescent="0.35">
      <c r="A3893" s="1"/>
      <c r="B3893" s="6" t="s">
        <v>14</v>
      </c>
      <c r="C3893" s="6">
        <v>1185732</v>
      </c>
      <c r="D3893" s="7">
        <v>44550</v>
      </c>
      <c r="E3893" s="6" t="s">
        <v>15</v>
      </c>
      <c r="F3893" s="6" t="s">
        <v>129</v>
      </c>
      <c r="G3893" s="6" t="s">
        <v>130</v>
      </c>
      <c r="H3893" s="6" t="s">
        <v>22</v>
      </c>
      <c r="I3893" s="8">
        <v>0.8</v>
      </c>
      <c r="J3893" s="9">
        <v>4250</v>
      </c>
      <c r="K3893" s="10">
        <f t="shared" si="30"/>
        <v>3400</v>
      </c>
      <c r="L3893" s="10">
        <f t="shared" si="31"/>
        <v>1020</v>
      </c>
      <c r="M3893" s="11">
        <v>0.3</v>
      </c>
      <c r="O3893" s="16"/>
      <c r="P3893" s="14">
        <f>Data!$I3893+0</f>
        <v>0.8</v>
      </c>
      <c r="Q3893" s="12">
        <f>Data!$J3893-250</f>
        <v>4000</v>
      </c>
      <c r="R3893" s="13">
        <f>Data!$M3893-5%</f>
        <v>0.25</v>
      </c>
    </row>
  </sheetData>
  <pageMargins left="0.7" right="0.7" top="0.75" bottom="0.75" header="0" footer="0"/>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EEC35-A777-402E-97EA-7DD8FA13988D}">
  <dimension ref="A3:E77"/>
  <sheetViews>
    <sheetView workbookViewId="0">
      <selection activeCell="D27" sqref="D26:E76"/>
    </sheetView>
  </sheetViews>
  <sheetFormatPr defaultRowHeight="14.5" x14ac:dyDescent="0.35"/>
  <cols>
    <col min="1" max="1" width="16.08984375" bestFit="1" customWidth="1"/>
    <col min="2" max="2" width="15.54296875" bestFit="1" customWidth="1"/>
    <col min="3" max="3" width="20.81640625" bestFit="1" customWidth="1"/>
    <col min="4" max="4" width="25.26953125" bestFit="1" customWidth="1"/>
    <col min="5" max="5" width="12.54296875" bestFit="1" customWidth="1"/>
  </cols>
  <sheetData>
    <row r="3" spans="1:4" x14ac:dyDescent="0.35">
      <c r="A3" t="s">
        <v>134</v>
      </c>
      <c r="B3" t="s">
        <v>136</v>
      </c>
      <c r="C3" t="s">
        <v>135</v>
      </c>
      <c r="D3" t="s">
        <v>137</v>
      </c>
    </row>
    <row r="4" spans="1:4" x14ac:dyDescent="0.35">
      <c r="A4" s="40">
        <v>8684027.5</v>
      </c>
      <c r="B4" s="39">
        <v>17148250</v>
      </c>
      <c r="C4" s="40">
        <v>3173631.875</v>
      </c>
      <c r="D4" s="38">
        <v>0.36310442386830921</v>
      </c>
    </row>
    <row r="8" spans="1:4" x14ac:dyDescent="0.35">
      <c r="A8" s="37" t="s">
        <v>132</v>
      </c>
      <c r="B8" t="s">
        <v>134</v>
      </c>
    </row>
    <row r="9" spans="1:4" x14ac:dyDescent="0.35">
      <c r="A9" s="41" t="s">
        <v>141</v>
      </c>
      <c r="B9" s="42">
        <v>510750</v>
      </c>
    </row>
    <row r="10" spans="1:4" x14ac:dyDescent="0.35">
      <c r="A10" s="41" t="s">
        <v>142</v>
      </c>
      <c r="B10" s="42">
        <v>484975</v>
      </c>
    </row>
    <row r="11" spans="1:4" x14ac:dyDescent="0.35">
      <c r="A11" s="41" t="s">
        <v>143</v>
      </c>
      <c r="B11" s="42">
        <v>483530</v>
      </c>
    </row>
    <row r="12" spans="1:4" x14ac:dyDescent="0.35">
      <c r="A12" s="41" t="s">
        <v>144</v>
      </c>
      <c r="B12" s="42">
        <v>494887.5</v>
      </c>
    </row>
    <row r="13" spans="1:4" x14ac:dyDescent="0.35">
      <c r="A13" s="41" t="s">
        <v>145</v>
      </c>
      <c r="B13" s="42">
        <v>673572.5</v>
      </c>
    </row>
    <row r="14" spans="1:4" x14ac:dyDescent="0.35">
      <c r="A14" s="41" t="s">
        <v>146</v>
      </c>
      <c r="B14" s="42">
        <v>903837.5</v>
      </c>
    </row>
    <row r="15" spans="1:4" x14ac:dyDescent="0.35">
      <c r="A15" s="41" t="s">
        <v>147</v>
      </c>
      <c r="B15" s="42">
        <v>1041437.5</v>
      </c>
    </row>
    <row r="16" spans="1:4" x14ac:dyDescent="0.35">
      <c r="A16" s="41" t="s">
        <v>148</v>
      </c>
      <c r="B16" s="42">
        <v>945275</v>
      </c>
    </row>
    <row r="17" spans="1:5" x14ac:dyDescent="0.35">
      <c r="A17" s="41" t="s">
        <v>149</v>
      </c>
      <c r="B17" s="42">
        <v>681000</v>
      </c>
    </row>
    <row r="18" spans="1:5" x14ac:dyDescent="0.35">
      <c r="A18" s="41" t="s">
        <v>150</v>
      </c>
      <c r="B18" s="42">
        <v>623375</v>
      </c>
    </row>
    <row r="19" spans="1:5" x14ac:dyDescent="0.35">
      <c r="A19" s="41" t="s">
        <v>151</v>
      </c>
      <c r="B19" s="42">
        <v>795612.5</v>
      </c>
    </row>
    <row r="20" spans="1:5" x14ac:dyDescent="0.35">
      <c r="A20" s="41" t="s">
        <v>152</v>
      </c>
      <c r="B20" s="42">
        <v>1045775</v>
      </c>
    </row>
    <row r="21" spans="1:5" x14ac:dyDescent="0.35">
      <c r="A21" s="41" t="s">
        <v>133</v>
      </c>
      <c r="B21" s="42">
        <v>8684027.5</v>
      </c>
    </row>
    <row r="26" spans="1:5" x14ac:dyDescent="0.35">
      <c r="A26" s="37" t="s">
        <v>132</v>
      </c>
      <c r="B26" t="s">
        <v>136</v>
      </c>
      <c r="D26" s="45" t="s">
        <v>6</v>
      </c>
      <c r="E26" s="45" t="s">
        <v>10</v>
      </c>
    </row>
    <row r="27" spans="1:5" x14ac:dyDescent="0.35">
      <c r="A27" s="41" t="s">
        <v>57</v>
      </c>
      <c r="B27" s="43">
        <v>408500</v>
      </c>
      <c r="D27" t="str">
        <f>A27</f>
        <v>Alabama</v>
      </c>
      <c r="E27" s="44">
        <f>B27</f>
        <v>408500</v>
      </c>
    </row>
    <row r="28" spans="1:5" x14ac:dyDescent="0.35">
      <c r="A28" s="41" t="s">
        <v>61</v>
      </c>
      <c r="B28" s="43">
        <v>312250</v>
      </c>
      <c r="D28" t="str">
        <f t="shared" ref="D28:D76" si="0">A28</f>
        <v>Alaska</v>
      </c>
      <c r="E28" s="44">
        <f t="shared" ref="E28:E76" si="1">B28</f>
        <v>312250</v>
      </c>
    </row>
    <row r="29" spans="1:5" x14ac:dyDescent="0.35">
      <c r="A29" s="41" t="s">
        <v>82</v>
      </c>
      <c r="B29" s="43">
        <v>331500</v>
      </c>
      <c r="D29" t="str">
        <f t="shared" si="0"/>
        <v>Arizona</v>
      </c>
      <c r="E29" s="44">
        <f t="shared" si="1"/>
        <v>331500</v>
      </c>
    </row>
    <row r="30" spans="1:5" x14ac:dyDescent="0.35">
      <c r="A30" s="41" t="s">
        <v>98</v>
      </c>
      <c r="B30" s="43">
        <v>255350</v>
      </c>
      <c r="D30" t="str">
        <f t="shared" si="0"/>
        <v>Arkansas</v>
      </c>
      <c r="E30" s="44">
        <f t="shared" si="1"/>
        <v>255350</v>
      </c>
    </row>
    <row r="31" spans="1:5" x14ac:dyDescent="0.35">
      <c r="A31" s="41" t="s">
        <v>29</v>
      </c>
      <c r="B31" s="43">
        <v>1037250</v>
      </c>
      <c r="D31" t="str">
        <f t="shared" si="0"/>
        <v>California</v>
      </c>
      <c r="E31" s="44">
        <f t="shared" si="1"/>
        <v>1037250</v>
      </c>
    </row>
    <row r="32" spans="1:5" x14ac:dyDescent="0.35">
      <c r="A32" s="41" t="s">
        <v>42</v>
      </c>
      <c r="B32" s="43">
        <v>324250</v>
      </c>
      <c r="D32" t="str">
        <f t="shared" si="0"/>
        <v>Colorado</v>
      </c>
      <c r="E32" s="44">
        <f t="shared" si="1"/>
        <v>324250</v>
      </c>
    </row>
    <row r="33" spans="1:5" x14ac:dyDescent="0.35">
      <c r="A33" s="41" t="s">
        <v>121</v>
      </c>
      <c r="B33" s="43">
        <v>169600</v>
      </c>
      <c r="D33" t="str">
        <f t="shared" si="0"/>
        <v>Connecticut</v>
      </c>
      <c r="E33" s="44">
        <f t="shared" si="1"/>
        <v>169600</v>
      </c>
    </row>
    <row r="34" spans="1:5" x14ac:dyDescent="0.35">
      <c r="A34" s="41" t="s">
        <v>117</v>
      </c>
      <c r="B34" s="43">
        <v>205600</v>
      </c>
      <c r="D34" t="str">
        <f t="shared" si="0"/>
        <v>Delaware</v>
      </c>
      <c r="E34" s="44">
        <f t="shared" si="1"/>
        <v>205600</v>
      </c>
    </row>
    <row r="35" spans="1:5" x14ac:dyDescent="0.35">
      <c r="A35" s="41" t="s">
        <v>47</v>
      </c>
      <c r="B35" s="43">
        <v>1051700</v>
      </c>
      <c r="D35" t="str">
        <f t="shared" si="0"/>
        <v>Florida</v>
      </c>
      <c r="E35" s="44">
        <f t="shared" si="1"/>
        <v>1051700</v>
      </c>
    </row>
    <row r="36" spans="1:5" x14ac:dyDescent="0.35">
      <c r="A36" s="41" t="s">
        <v>86</v>
      </c>
      <c r="B36" s="43">
        <v>579350</v>
      </c>
      <c r="D36" t="str">
        <f t="shared" si="0"/>
        <v>Georgia</v>
      </c>
      <c r="E36" s="44">
        <f t="shared" si="1"/>
        <v>579350</v>
      </c>
    </row>
    <row r="37" spans="1:5" x14ac:dyDescent="0.35">
      <c r="A37" s="41" t="s">
        <v>63</v>
      </c>
      <c r="B37" s="43">
        <v>353500</v>
      </c>
      <c r="D37" t="str">
        <f t="shared" si="0"/>
        <v>Hawaii</v>
      </c>
      <c r="E37" s="44">
        <f t="shared" si="1"/>
        <v>353500</v>
      </c>
    </row>
    <row r="38" spans="1:5" x14ac:dyDescent="0.35">
      <c r="A38" s="41" t="s">
        <v>80</v>
      </c>
      <c r="B38" s="43">
        <v>288250</v>
      </c>
      <c r="D38" t="str">
        <f t="shared" si="0"/>
        <v>Idaho</v>
      </c>
      <c r="E38" s="44">
        <f t="shared" si="1"/>
        <v>288250</v>
      </c>
    </row>
    <row r="39" spans="1:5" x14ac:dyDescent="0.35">
      <c r="A39" s="41" t="s">
        <v>34</v>
      </c>
      <c r="B39" s="43">
        <v>185600</v>
      </c>
      <c r="D39" t="str">
        <f t="shared" si="0"/>
        <v>Illinois</v>
      </c>
      <c r="E39" s="44">
        <f t="shared" si="1"/>
        <v>185600</v>
      </c>
    </row>
    <row r="40" spans="1:5" x14ac:dyDescent="0.35">
      <c r="A40" s="41" t="s">
        <v>112</v>
      </c>
      <c r="B40" s="43">
        <v>241600</v>
      </c>
      <c r="D40" t="str">
        <f t="shared" si="0"/>
        <v>Indiana</v>
      </c>
      <c r="E40" s="44">
        <f t="shared" si="1"/>
        <v>241600</v>
      </c>
    </row>
    <row r="41" spans="1:5" x14ac:dyDescent="0.35">
      <c r="A41" s="41" t="s">
        <v>108</v>
      </c>
      <c r="B41" s="43">
        <v>183100</v>
      </c>
      <c r="D41" t="str">
        <f t="shared" si="0"/>
        <v>Iowa</v>
      </c>
      <c r="E41" s="44">
        <f t="shared" si="1"/>
        <v>183100</v>
      </c>
    </row>
    <row r="42" spans="1:5" x14ac:dyDescent="0.35">
      <c r="A42" s="41" t="s">
        <v>102</v>
      </c>
      <c r="B42" s="43">
        <v>180600</v>
      </c>
      <c r="D42" t="str">
        <f t="shared" si="0"/>
        <v>Kansas</v>
      </c>
      <c r="E42" s="44">
        <f t="shared" si="1"/>
        <v>180600</v>
      </c>
    </row>
    <row r="43" spans="1:5" x14ac:dyDescent="0.35">
      <c r="A43" s="41" t="s">
        <v>94</v>
      </c>
      <c r="B43" s="43">
        <v>363350</v>
      </c>
      <c r="D43" t="str">
        <f t="shared" si="0"/>
        <v>Kentucky</v>
      </c>
      <c r="E43" s="44">
        <f t="shared" si="1"/>
        <v>363350</v>
      </c>
    </row>
    <row r="44" spans="1:5" x14ac:dyDescent="0.35">
      <c r="A44" s="41" t="s">
        <v>78</v>
      </c>
      <c r="B44" s="43">
        <v>412250</v>
      </c>
      <c r="D44" t="str">
        <f t="shared" si="0"/>
        <v>Louisiana</v>
      </c>
      <c r="E44" s="44">
        <f t="shared" si="1"/>
        <v>412250</v>
      </c>
    </row>
    <row r="45" spans="1:5" x14ac:dyDescent="0.35">
      <c r="A45" s="41" t="s">
        <v>59</v>
      </c>
      <c r="B45" s="43">
        <v>172600</v>
      </c>
      <c r="D45" t="str">
        <f t="shared" si="0"/>
        <v>Maine</v>
      </c>
      <c r="E45" s="44">
        <f t="shared" si="1"/>
        <v>172600</v>
      </c>
    </row>
    <row r="46" spans="1:5" x14ac:dyDescent="0.35">
      <c r="A46" s="41" t="s">
        <v>115</v>
      </c>
      <c r="B46" s="43">
        <v>241600</v>
      </c>
      <c r="D46" t="str">
        <f t="shared" si="0"/>
        <v>Maryland</v>
      </c>
      <c r="E46" s="44">
        <f t="shared" si="1"/>
        <v>241600</v>
      </c>
    </row>
    <row r="47" spans="1:5" x14ac:dyDescent="0.35">
      <c r="A47" s="41" t="s">
        <v>125</v>
      </c>
      <c r="B47" s="43">
        <v>241600</v>
      </c>
      <c r="D47" t="str">
        <f t="shared" si="0"/>
        <v>Massachusetts</v>
      </c>
      <c r="E47" s="44">
        <f t="shared" si="1"/>
        <v>241600</v>
      </c>
    </row>
    <row r="48" spans="1:5" x14ac:dyDescent="0.35">
      <c r="A48" s="41" t="s">
        <v>71</v>
      </c>
      <c r="B48" s="43">
        <v>280350</v>
      </c>
      <c r="D48" t="str">
        <f t="shared" si="0"/>
        <v>Michigan</v>
      </c>
      <c r="E48" s="44">
        <f t="shared" si="1"/>
        <v>280350</v>
      </c>
    </row>
    <row r="49" spans="1:5" x14ac:dyDescent="0.35">
      <c r="A49" s="41" t="s">
        <v>49</v>
      </c>
      <c r="B49" s="43">
        <v>156850</v>
      </c>
      <c r="D49" t="str">
        <f t="shared" si="0"/>
        <v>Minnesota</v>
      </c>
      <c r="E49" s="44">
        <f t="shared" si="1"/>
        <v>156850</v>
      </c>
    </row>
    <row r="50" spans="1:5" x14ac:dyDescent="0.35">
      <c r="A50" s="41" t="s">
        <v>96</v>
      </c>
      <c r="B50" s="43">
        <v>309350</v>
      </c>
      <c r="D50" t="str">
        <f t="shared" si="0"/>
        <v>Mississippi</v>
      </c>
      <c r="E50" s="44">
        <f t="shared" si="1"/>
        <v>309350</v>
      </c>
    </row>
    <row r="51" spans="1:5" x14ac:dyDescent="0.35">
      <c r="A51" s="41" t="s">
        <v>73</v>
      </c>
      <c r="B51" s="43">
        <v>316350</v>
      </c>
      <c r="D51" t="str">
        <f t="shared" si="0"/>
        <v>Missouri</v>
      </c>
      <c r="E51" s="44">
        <f t="shared" si="1"/>
        <v>316350</v>
      </c>
    </row>
    <row r="52" spans="1:5" x14ac:dyDescent="0.35">
      <c r="A52" s="41" t="s">
        <v>51</v>
      </c>
      <c r="B52" s="43">
        <v>328000</v>
      </c>
      <c r="D52" t="str">
        <f t="shared" si="0"/>
        <v>Montana</v>
      </c>
      <c r="E52" s="44">
        <f t="shared" si="1"/>
        <v>328000</v>
      </c>
    </row>
    <row r="53" spans="1:5" x14ac:dyDescent="0.35">
      <c r="A53" s="41" t="s">
        <v>55</v>
      </c>
      <c r="B53" s="43">
        <v>136350</v>
      </c>
      <c r="D53" t="str">
        <f t="shared" si="0"/>
        <v>Nebraska</v>
      </c>
      <c r="E53" s="44">
        <f t="shared" si="1"/>
        <v>136350</v>
      </c>
    </row>
    <row r="54" spans="1:5" x14ac:dyDescent="0.35">
      <c r="A54" s="41" t="s">
        <v>40</v>
      </c>
      <c r="B54" s="43">
        <v>324000</v>
      </c>
      <c r="D54" t="str">
        <f t="shared" si="0"/>
        <v>Nevada</v>
      </c>
      <c r="E54" s="44">
        <f t="shared" si="1"/>
        <v>324000</v>
      </c>
    </row>
    <row r="55" spans="1:5" x14ac:dyDescent="0.35">
      <c r="A55" s="41" t="s">
        <v>129</v>
      </c>
      <c r="B55" s="43">
        <v>238850</v>
      </c>
      <c r="D55" t="str">
        <f t="shared" si="0"/>
        <v>New Hampshire</v>
      </c>
      <c r="E55" s="44">
        <f t="shared" si="1"/>
        <v>238850</v>
      </c>
    </row>
    <row r="56" spans="1:5" x14ac:dyDescent="0.35">
      <c r="A56" s="41" t="s">
        <v>119</v>
      </c>
      <c r="B56" s="43">
        <v>223600</v>
      </c>
      <c r="D56" t="str">
        <f t="shared" si="0"/>
        <v>New Jersey</v>
      </c>
      <c r="E56" s="44">
        <f t="shared" si="1"/>
        <v>223600</v>
      </c>
    </row>
    <row r="57" spans="1:5" x14ac:dyDescent="0.35">
      <c r="A57" s="41" t="s">
        <v>84</v>
      </c>
      <c r="B57" s="43">
        <v>313500</v>
      </c>
      <c r="D57" t="str">
        <f t="shared" si="0"/>
        <v>New Mexico</v>
      </c>
      <c r="E57" s="44">
        <f t="shared" si="1"/>
        <v>313500</v>
      </c>
    </row>
    <row r="58" spans="1:5" x14ac:dyDescent="0.35">
      <c r="A58" s="41" t="s">
        <v>16</v>
      </c>
      <c r="B58" s="43">
        <v>1125200</v>
      </c>
      <c r="D58" t="str">
        <f t="shared" si="0"/>
        <v>New York</v>
      </c>
      <c r="E58" s="44">
        <f t="shared" si="1"/>
        <v>1125200</v>
      </c>
    </row>
    <row r="59" spans="1:5" x14ac:dyDescent="0.35">
      <c r="A59" s="41" t="s">
        <v>90</v>
      </c>
      <c r="B59" s="43">
        <v>399350</v>
      </c>
      <c r="D59" t="str">
        <f t="shared" si="0"/>
        <v>North Carolina</v>
      </c>
      <c r="E59" s="44">
        <f t="shared" si="1"/>
        <v>399350</v>
      </c>
    </row>
    <row r="60" spans="1:5" x14ac:dyDescent="0.35">
      <c r="A60" s="41" t="s">
        <v>106</v>
      </c>
      <c r="B60" s="43">
        <v>184100</v>
      </c>
      <c r="D60" t="str">
        <f t="shared" si="0"/>
        <v>North Dakota</v>
      </c>
      <c r="E60" s="44">
        <f t="shared" si="1"/>
        <v>184100</v>
      </c>
    </row>
    <row r="61" spans="1:5" x14ac:dyDescent="0.35">
      <c r="A61" s="41" t="s">
        <v>92</v>
      </c>
      <c r="B61" s="43">
        <v>203600</v>
      </c>
      <c r="D61" t="str">
        <f t="shared" si="0"/>
        <v>Ohio</v>
      </c>
      <c r="E61" s="44">
        <f t="shared" si="1"/>
        <v>203600</v>
      </c>
    </row>
    <row r="62" spans="1:5" x14ac:dyDescent="0.35">
      <c r="A62" s="41" t="s">
        <v>100</v>
      </c>
      <c r="B62" s="43">
        <v>237350</v>
      </c>
      <c r="D62" t="str">
        <f t="shared" si="0"/>
        <v>Oklahoma</v>
      </c>
      <c r="E62" s="44">
        <f t="shared" si="1"/>
        <v>237350</v>
      </c>
    </row>
    <row r="63" spans="1:5" x14ac:dyDescent="0.35">
      <c r="A63" s="41" t="s">
        <v>77</v>
      </c>
      <c r="B63" s="43">
        <v>346750</v>
      </c>
      <c r="D63" t="str">
        <f t="shared" si="0"/>
        <v>Oregon</v>
      </c>
      <c r="E63" s="44">
        <f t="shared" si="1"/>
        <v>346750</v>
      </c>
    </row>
    <row r="64" spans="1:5" x14ac:dyDescent="0.35">
      <c r="A64" s="41" t="s">
        <v>37</v>
      </c>
      <c r="B64" s="43">
        <v>165600</v>
      </c>
      <c r="D64" t="str">
        <f t="shared" si="0"/>
        <v>Pennsylvania</v>
      </c>
      <c r="E64" s="44">
        <f t="shared" si="1"/>
        <v>165600</v>
      </c>
    </row>
    <row r="65" spans="1:5" x14ac:dyDescent="0.35">
      <c r="A65" s="41" t="s">
        <v>123</v>
      </c>
      <c r="B65" s="43">
        <v>198850</v>
      </c>
      <c r="D65" t="str">
        <f t="shared" si="0"/>
        <v>Rhode Island</v>
      </c>
      <c r="E65" s="44">
        <f t="shared" si="1"/>
        <v>198850</v>
      </c>
    </row>
    <row r="66" spans="1:5" x14ac:dyDescent="0.35">
      <c r="A66" s="41" t="s">
        <v>88</v>
      </c>
      <c r="B66" s="43">
        <v>507350</v>
      </c>
      <c r="D66" t="str">
        <f t="shared" si="0"/>
        <v>South Carolina</v>
      </c>
      <c r="E66" s="44">
        <f t="shared" si="1"/>
        <v>507350</v>
      </c>
    </row>
    <row r="67" spans="1:5" x14ac:dyDescent="0.35">
      <c r="A67" s="41" t="s">
        <v>104</v>
      </c>
      <c r="B67" s="43">
        <v>180600</v>
      </c>
      <c r="D67" t="str">
        <f t="shared" si="0"/>
        <v>South Dakota</v>
      </c>
      <c r="E67" s="44">
        <f t="shared" si="1"/>
        <v>180600</v>
      </c>
    </row>
    <row r="68" spans="1:5" x14ac:dyDescent="0.35">
      <c r="A68" s="41" t="s">
        <v>53</v>
      </c>
      <c r="B68" s="43">
        <v>427750</v>
      </c>
      <c r="D68" t="str">
        <f t="shared" si="0"/>
        <v>Tennessee</v>
      </c>
      <c r="E68" s="44">
        <f t="shared" si="1"/>
        <v>427750</v>
      </c>
    </row>
    <row r="69" spans="1:5" x14ac:dyDescent="0.35">
      <c r="A69" s="41" t="s">
        <v>25</v>
      </c>
      <c r="B69" s="43">
        <v>1014250</v>
      </c>
      <c r="D69" t="str">
        <f t="shared" si="0"/>
        <v>Texas</v>
      </c>
      <c r="E69" s="44">
        <f t="shared" si="1"/>
        <v>1014250</v>
      </c>
    </row>
    <row r="70" spans="1:5" x14ac:dyDescent="0.35">
      <c r="A70" s="41" t="s">
        <v>75</v>
      </c>
      <c r="B70" s="43">
        <v>310750</v>
      </c>
      <c r="D70" t="str">
        <f t="shared" si="0"/>
        <v>Utah</v>
      </c>
      <c r="E70" s="44">
        <f t="shared" si="1"/>
        <v>310750</v>
      </c>
    </row>
    <row r="71" spans="1:5" x14ac:dyDescent="0.35">
      <c r="A71" s="41" t="s">
        <v>127</v>
      </c>
      <c r="B71" s="43">
        <v>256850</v>
      </c>
      <c r="D71" t="str">
        <f t="shared" si="0"/>
        <v>Vermont</v>
      </c>
      <c r="E71" s="44">
        <f t="shared" si="1"/>
        <v>256850</v>
      </c>
    </row>
    <row r="72" spans="1:5" x14ac:dyDescent="0.35">
      <c r="A72" s="41" t="s">
        <v>69</v>
      </c>
      <c r="B72" s="43">
        <v>403350</v>
      </c>
      <c r="D72" t="str">
        <f t="shared" si="0"/>
        <v>Virginia</v>
      </c>
      <c r="E72" s="44">
        <f t="shared" si="1"/>
        <v>403350</v>
      </c>
    </row>
    <row r="73" spans="1:5" x14ac:dyDescent="0.35">
      <c r="A73" s="41" t="s">
        <v>44</v>
      </c>
      <c r="B73" s="43">
        <v>348750</v>
      </c>
      <c r="D73" t="str">
        <f t="shared" si="0"/>
        <v>Washington</v>
      </c>
      <c r="E73" s="44">
        <f t="shared" si="1"/>
        <v>348750</v>
      </c>
    </row>
    <row r="74" spans="1:5" x14ac:dyDescent="0.35">
      <c r="A74" s="41" t="s">
        <v>114</v>
      </c>
      <c r="B74" s="43">
        <v>154600</v>
      </c>
      <c r="D74" t="str">
        <f t="shared" si="0"/>
        <v>West Virginia</v>
      </c>
      <c r="E74" s="44">
        <f t="shared" si="1"/>
        <v>154600</v>
      </c>
    </row>
    <row r="75" spans="1:5" x14ac:dyDescent="0.35">
      <c r="A75" s="41" t="s">
        <v>110</v>
      </c>
      <c r="B75" s="43">
        <v>205850</v>
      </c>
      <c r="D75" t="str">
        <f t="shared" si="0"/>
        <v>Wisconsin</v>
      </c>
      <c r="E75" s="44">
        <f t="shared" si="1"/>
        <v>205850</v>
      </c>
    </row>
    <row r="76" spans="1:5" x14ac:dyDescent="0.35">
      <c r="A76" s="41" t="s">
        <v>67</v>
      </c>
      <c r="B76" s="43">
        <v>310750</v>
      </c>
      <c r="D76" t="str">
        <f t="shared" si="0"/>
        <v>Wyoming</v>
      </c>
      <c r="E76" s="44">
        <f t="shared" si="1"/>
        <v>310750</v>
      </c>
    </row>
    <row r="77" spans="1:5" x14ac:dyDescent="0.35">
      <c r="A77" s="41" t="s">
        <v>133</v>
      </c>
      <c r="B77" s="43">
        <v>17148250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tabSelected="1" topLeftCell="A3" zoomScale="68" zoomScaleNormal="68" workbookViewId="0">
      <selection activeCell="O8" sqref="O8"/>
    </sheetView>
  </sheetViews>
  <sheetFormatPr defaultColWidth="14.453125" defaultRowHeight="15" customHeight="1" x14ac:dyDescent="0.35"/>
  <cols>
    <col min="1" max="2" width="8.7265625" customWidth="1"/>
    <col min="3" max="3" width="12" customWidth="1"/>
    <col min="4" max="4" width="4.453125" customWidth="1"/>
    <col min="5" max="10" width="8.7265625" customWidth="1"/>
    <col min="11" max="11" width="18" customWidth="1"/>
    <col min="12" max="12" width="3.26953125" customWidth="1"/>
    <col min="13" max="13" width="8.7265625" customWidth="1"/>
    <col min="14" max="14" width="11.26953125" customWidth="1"/>
    <col min="15" max="15" width="3.26953125" customWidth="1"/>
    <col min="16" max="16" width="8.7265625" customWidth="1"/>
    <col min="17" max="17" width="13" customWidth="1"/>
    <col min="18" max="18" width="3.26953125" customWidth="1"/>
    <col min="19" max="20" width="11.81640625" customWidth="1"/>
    <col min="21" max="21" width="3.26953125" customWidth="1"/>
    <col min="22" max="22" width="12.81640625" customWidth="1"/>
    <col min="23" max="23" width="17.81640625" customWidth="1"/>
    <col min="24" max="26" width="8.7265625" customWidth="1"/>
  </cols>
  <sheetData>
    <row r="1" spans="1:26" ht="7.5" customHeight="1" x14ac:dyDescent="0.35">
      <c r="A1" s="18"/>
      <c r="B1" s="18"/>
      <c r="C1" s="18"/>
      <c r="D1" s="18"/>
      <c r="E1" s="18"/>
      <c r="F1" s="18"/>
      <c r="G1" s="18"/>
      <c r="H1" s="18"/>
      <c r="I1" s="18"/>
      <c r="J1" s="18"/>
      <c r="K1" s="18"/>
      <c r="L1" s="18"/>
      <c r="M1" s="18"/>
      <c r="N1" s="18"/>
      <c r="O1" s="18"/>
      <c r="P1" s="18"/>
      <c r="Q1" s="18"/>
      <c r="R1" s="18"/>
      <c r="S1" s="18"/>
      <c r="T1" s="18"/>
      <c r="U1" s="18"/>
      <c r="V1" s="18"/>
      <c r="W1" s="18"/>
      <c r="X1" s="18"/>
      <c r="Y1" s="18"/>
      <c r="Z1" s="18"/>
    </row>
    <row r="2" spans="1:26" ht="33" customHeight="1" x14ac:dyDescent="0.45">
      <c r="A2" s="18"/>
      <c r="B2" s="18"/>
      <c r="C2" s="18"/>
      <c r="D2" s="29" t="s">
        <v>131</v>
      </c>
      <c r="E2" s="30"/>
      <c r="F2" s="30"/>
      <c r="G2" s="30"/>
      <c r="H2" s="30"/>
      <c r="I2" s="30"/>
      <c r="J2" s="30"/>
      <c r="K2" s="31"/>
      <c r="L2" s="19"/>
      <c r="M2" s="26" t="s">
        <v>11</v>
      </c>
      <c r="N2" s="27"/>
      <c r="O2" s="20"/>
      <c r="P2" s="26" t="s">
        <v>138</v>
      </c>
      <c r="Q2" s="27"/>
      <c r="R2" s="20"/>
      <c r="S2" s="26" t="s">
        <v>139</v>
      </c>
      <c r="T2" s="27"/>
      <c r="U2" s="21"/>
      <c r="V2" s="26" t="s">
        <v>140</v>
      </c>
      <c r="W2" s="27"/>
      <c r="X2" s="20"/>
      <c r="Y2" s="18"/>
      <c r="Z2" s="18"/>
    </row>
    <row r="3" spans="1:26" ht="33" customHeight="1" x14ac:dyDescent="0.35">
      <c r="A3" s="22"/>
      <c r="B3" s="22"/>
      <c r="C3" s="19"/>
      <c r="D3" s="32"/>
      <c r="E3" s="33"/>
      <c r="F3" s="33"/>
      <c r="G3" s="33"/>
      <c r="H3" s="33"/>
      <c r="I3" s="33"/>
      <c r="J3" s="33"/>
      <c r="K3" s="34"/>
      <c r="L3" s="19"/>
      <c r="M3" s="35">
        <f>GETPIVOTDATA("Sum of Total Sales",Sheet1!$A$3)</f>
        <v>8684027.5</v>
      </c>
      <c r="N3" s="27"/>
      <c r="O3" s="23"/>
      <c r="P3" s="36">
        <f>GETPIVOTDATA("Sum of Units Sold",Sheet1!$A$3)</f>
        <v>17148250</v>
      </c>
      <c r="Q3" s="27"/>
      <c r="R3" s="23"/>
      <c r="S3" s="35">
        <f>GETPIVOTDATA("Sum of Operating Profit",Sheet1!$A$3)</f>
        <v>3173631.875</v>
      </c>
      <c r="T3" s="27"/>
      <c r="U3" s="22"/>
      <c r="V3" s="28">
        <f>GETPIVOTDATA("Average of Operating Margin",Sheet1!$A$3)</f>
        <v>0.36310442386830921</v>
      </c>
      <c r="W3" s="27"/>
      <c r="X3" s="23"/>
      <c r="Y3" s="22"/>
      <c r="Z3" s="22"/>
    </row>
    <row r="4" spans="1:26" ht="7.5" customHeight="1" x14ac:dyDescent="0.35">
      <c r="A4" s="24"/>
      <c r="B4" s="24"/>
      <c r="C4" s="24"/>
      <c r="D4" s="24"/>
      <c r="E4" s="24"/>
      <c r="F4" s="24"/>
      <c r="G4" s="24"/>
      <c r="H4" s="24"/>
      <c r="I4" s="24"/>
      <c r="J4" s="24"/>
      <c r="K4" s="24"/>
      <c r="L4" s="24"/>
      <c r="M4" s="24"/>
      <c r="N4" s="24"/>
      <c r="O4" s="24"/>
      <c r="P4" s="24"/>
      <c r="Q4" s="24"/>
      <c r="R4" s="24"/>
      <c r="S4" s="24"/>
      <c r="T4" s="24"/>
      <c r="U4" s="24"/>
      <c r="V4" s="24"/>
      <c r="W4" s="24"/>
      <c r="X4" s="24"/>
      <c r="Y4" s="24"/>
      <c r="Z4" s="24"/>
    </row>
    <row r="5" spans="1:26" ht="6.75" customHeight="1" x14ac:dyDescent="0.35">
      <c r="A5" s="25"/>
      <c r="B5" s="25"/>
      <c r="C5" s="25"/>
      <c r="D5" s="25"/>
      <c r="E5" s="25"/>
      <c r="F5" s="25"/>
      <c r="G5" s="25"/>
      <c r="H5" s="25"/>
      <c r="I5" s="25"/>
      <c r="J5" s="25"/>
      <c r="K5" s="25"/>
      <c r="L5" s="25"/>
      <c r="M5" s="25"/>
      <c r="N5" s="25"/>
      <c r="O5" s="25"/>
      <c r="P5" s="25"/>
      <c r="Q5" s="25"/>
      <c r="R5" s="25"/>
      <c r="S5" s="25"/>
      <c r="T5" s="25"/>
      <c r="U5" s="25"/>
      <c r="V5" s="25"/>
      <c r="W5" s="25"/>
      <c r="X5" s="25"/>
      <c r="Y5" s="25"/>
      <c r="Z5" s="25"/>
    </row>
    <row r="6" spans="1:26" ht="14.5" x14ac:dyDescent="0.35">
      <c r="A6" s="25"/>
      <c r="B6" s="25"/>
      <c r="C6" s="25"/>
      <c r="D6" s="25"/>
      <c r="E6" s="25"/>
      <c r="F6" s="25"/>
      <c r="G6" s="25"/>
      <c r="H6" s="25"/>
      <c r="I6" s="25"/>
      <c r="J6" s="25"/>
      <c r="K6" s="25"/>
      <c r="L6" s="25"/>
      <c r="M6" s="25"/>
      <c r="N6" s="25"/>
      <c r="O6" s="25"/>
      <c r="P6" s="25"/>
      <c r="Q6" s="25"/>
      <c r="R6" s="25"/>
      <c r="S6" s="25"/>
      <c r="T6" s="25"/>
      <c r="U6" s="25"/>
      <c r="V6" s="25"/>
      <c r="W6" s="25"/>
      <c r="X6" s="25"/>
      <c r="Y6" s="25"/>
      <c r="Z6" s="25"/>
    </row>
    <row r="7" spans="1:26" ht="14.5" x14ac:dyDescent="0.35">
      <c r="A7" s="25"/>
      <c r="B7" s="25"/>
      <c r="C7" s="25"/>
      <c r="D7" s="25"/>
      <c r="E7" s="25"/>
      <c r="F7" s="25"/>
      <c r="G7" s="25"/>
      <c r="H7" s="25"/>
      <c r="I7" s="25"/>
      <c r="J7" s="25"/>
      <c r="K7" s="25"/>
      <c r="L7" s="25"/>
      <c r="M7" s="25"/>
      <c r="N7" s="25"/>
      <c r="O7" s="25"/>
      <c r="P7" s="25"/>
      <c r="Q7" s="25"/>
      <c r="R7" s="25"/>
      <c r="S7" s="25"/>
      <c r="T7" s="25"/>
      <c r="U7" s="25"/>
      <c r="V7" s="25"/>
      <c r="W7" s="25"/>
      <c r="X7" s="25"/>
      <c r="Y7" s="25"/>
      <c r="Z7" s="25"/>
    </row>
    <row r="8" spans="1:26" ht="14.5" x14ac:dyDescent="0.35">
      <c r="A8" s="25"/>
      <c r="B8" s="25"/>
      <c r="C8" s="25"/>
      <c r="D8" s="25"/>
      <c r="E8" s="25"/>
      <c r="F8" s="25"/>
      <c r="G8" s="25"/>
      <c r="H8" s="25"/>
      <c r="I8" s="25"/>
      <c r="J8" s="25"/>
      <c r="K8" s="25"/>
      <c r="L8" s="25"/>
      <c r="M8" s="25"/>
      <c r="N8" s="25"/>
      <c r="O8" s="25"/>
      <c r="P8" s="25"/>
      <c r="Q8" s="25"/>
      <c r="R8" s="25"/>
      <c r="S8" s="25"/>
      <c r="T8" s="25"/>
      <c r="U8" s="25"/>
      <c r="V8" s="25"/>
      <c r="W8" s="25"/>
      <c r="X8" s="25"/>
      <c r="Y8" s="25"/>
      <c r="Z8" s="25"/>
    </row>
    <row r="9" spans="1:26" ht="14.5" x14ac:dyDescent="0.35">
      <c r="A9" s="25"/>
      <c r="B9" s="25"/>
      <c r="C9" s="25"/>
      <c r="D9" s="25"/>
      <c r="E9" s="25"/>
      <c r="F9" s="25"/>
      <c r="G9" s="25"/>
      <c r="H9" s="25"/>
      <c r="I9" s="25"/>
      <c r="J9" s="25"/>
      <c r="K9" s="25"/>
      <c r="L9" s="25"/>
      <c r="M9" s="25"/>
      <c r="N9" s="25"/>
      <c r="O9" s="25"/>
      <c r="P9" s="25"/>
      <c r="Q9" s="25"/>
      <c r="R9" s="25"/>
      <c r="S9" s="25"/>
      <c r="T9" s="25"/>
      <c r="U9" s="25"/>
      <c r="V9" s="25"/>
      <c r="W9" s="25"/>
      <c r="X9" s="25"/>
      <c r="Y9" s="25"/>
      <c r="Z9" s="25"/>
    </row>
    <row r="10" spans="1:26" ht="14.5" x14ac:dyDescent="0.35">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ht="14.5" x14ac:dyDescent="0.35">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ht="14.5" x14ac:dyDescent="0.35">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row>
    <row r="13" spans="1:26" ht="14.5" x14ac:dyDescent="0.35">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row>
    <row r="14" spans="1:26" ht="14.5" x14ac:dyDescent="0.35">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row>
    <row r="15" spans="1:26" ht="14.5" x14ac:dyDescent="0.35">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ht="14.5" x14ac:dyDescent="0.35">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spans="1:26" ht="14.5" x14ac:dyDescent="0.35">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spans="1:26" ht="14.5" x14ac:dyDescent="0.35">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spans="1:26" ht="14.5" x14ac:dyDescent="0.35">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spans="1:26" ht="14.5" x14ac:dyDescent="0.35">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spans="1:26" ht="15.75" customHeight="1" x14ac:dyDescent="0.35">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spans="1:26" ht="15.75" customHeight="1" x14ac:dyDescent="0.35">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spans="1:26" ht="15.75" customHeight="1" x14ac:dyDescent="0.35">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spans="1:26" ht="15.75" customHeight="1" x14ac:dyDescent="0.35">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ht="15.75" customHeight="1" x14ac:dyDescent="0.35">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ht="15.75" customHeight="1" x14ac:dyDescent="0.35">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ht="15.75" customHeight="1" x14ac:dyDescent="0.35">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ht="15.75" customHeight="1" x14ac:dyDescent="0.35">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ht="15.75" customHeight="1" x14ac:dyDescent="0.35">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ht="15.75" customHeight="1" x14ac:dyDescent="0.35">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ht="15.75" customHeight="1" x14ac:dyDescent="0.35">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ht="15.75" customHeight="1" x14ac:dyDescent="0.35">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ht="15.75" customHeight="1" x14ac:dyDescent="0.35">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ht="15.75" customHeight="1" x14ac:dyDescent="0.35">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ht="15.75" customHeight="1" x14ac:dyDescent="0.35">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ht="15.75" customHeight="1" x14ac:dyDescent="0.35">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ht="15.75" customHeight="1" x14ac:dyDescent="0.35">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ht="15.75" customHeight="1" x14ac:dyDescent="0.35">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ht="15.75" customHeight="1" x14ac:dyDescent="0.35">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ht="15.75" customHeight="1" x14ac:dyDescent="0.35">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ht="15.75" customHeight="1" x14ac:dyDescent="0.35">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ht="15.75" customHeight="1" x14ac:dyDescent="0.35">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ht="15.75" customHeight="1" x14ac:dyDescent="0.35">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ht="15.75" customHeight="1" x14ac:dyDescent="0.35">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ht="15.75" customHeight="1" x14ac:dyDescent="0.35">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ht="15.75" customHeight="1" x14ac:dyDescent="0.35">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ht="15.75" customHeight="1" x14ac:dyDescent="0.35">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ht="15.75" customHeight="1" x14ac:dyDescent="0.35">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ht="15.75" customHeight="1" x14ac:dyDescent="0.35">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ht="15.75" customHeight="1" x14ac:dyDescent="0.35">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ht="15.75" customHeight="1" x14ac:dyDescent="0.35">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ht="15.75" customHeight="1" x14ac:dyDescent="0.35">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ht="15.75" customHeight="1" x14ac:dyDescent="0.35">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ht="15.75" customHeight="1" x14ac:dyDescent="0.35">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ht="15.75" customHeight="1" x14ac:dyDescent="0.35">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ht="15.75" customHeight="1" x14ac:dyDescent="0.35">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ht="15.75" customHeight="1" x14ac:dyDescent="0.35">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ht="15.75" customHeight="1" x14ac:dyDescent="0.35">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ht="15.75" customHeight="1" x14ac:dyDescent="0.35">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ht="15.75" customHeight="1" x14ac:dyDescent="0.35">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ht="15.75" customHeight="1" x14ac:dyDescent="0.35">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ht="15.75" customHeight="1" x14ac:dyDescent="0.35">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ht="15.75" customHeight="1" x14ac:dyDescent="0.35">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15.75" customHeight="1" x14ac:dyDescent="0.35">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15.75" customHeight="1" x14ac:dyDescent="0.35">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ht="15.75" customHeight="1" x14ac:dyDescent="0.35">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ht="15.75" customHeight="1" x14ac:dyDescent="0.35">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ht="15.75" customHeight="1" x14ac:dyDescent="0.35">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ht="15.75" customHeight="1" x14ac:dyDescent="0.35">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ht="15.75" customHeight="1" x14ac:dyDescent="0.35">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ht="15.75" customHeight="1" x14ac:dyDescent="0.35">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ht="15.75" customHeight="1" x14ac:dyDescent="0.35">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ht="15.75" customHeight="1" x14ac:dyDescent="0.35">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ht="15.75" customHeight="1" x14ac:dyDescent="0.35">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15.75" customHeight="1" x14ac:dyDescent="0.35">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ht="15.75" customHeight="1" x14ac:dyDescent="0.35">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ht="15.75" customHeight="1" x14ac:dyDescent="0.35">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ht="15.75" customHeight="1" x14ac:dyDescent="0.35">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ht="15.75" customHeight="1" x14ac:dyDescent="0.35">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ht="15.75" customHeight="1" x14ac:dyDescent="0.35">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15.75" customHeight="1" x14ac:dyDescent="0.35">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15.75" customHeight="1" x14ac:dyDescent="0.35">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15.75" customHeight="1" x14ac:dyDescent="0.35">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15.75" customHeight="1" x14ac:dyDescent="0.35">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15.75" customHeight="1" x14ac:dyDescent="0.35">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15.75" customHeight="1" x14ac:dyDescent="0.35">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15.75" customHeight="1" x14ac:dyDescent="0.35">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15.75" customHeight="1" x14ac:dyDescent="0.35">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15.75" customHeight="1" x14ac:dyDescent="0.35">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15.75" customHeight="1" x14ac:dyDescent="0.35">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15.75" customHeight="1" x14ac:dyDescent="0.35">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15.75" customHeight="1" x14ac:dyDescent="0.35">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15.75" customHeight="1" x14ac:dyDescent="0.35">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15.75" customHeight="1" x14ac:dyDescent="0.35">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15.75" customHeight="1" x14ac:dyDescent="0.35">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15.75" customHeight="1" x14ac:dyDescent="0.35">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15.75" customHeight="1" x14ac:dyDescent="0.35">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15.75" customHeight="1" x14ac:dyDescent="0.35">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15.75" customHeight="1" x14ac:dyDescent="0.35">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15.75" customHeight="1" x14ac:dyDescent="0.35">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5.75" customHeight="1" x14ac:dyDescent="0.35">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5.75" customHeight="1" x14ac:dyDescent="0.35">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5.75" customHeight="1" x14ac:dyDescent="0.35">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5.75" customHeight="1" x14ac:dyDescent="0.35">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5.75" customHeight="1" x14ac:dyDescent="0.35">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5.75" customHeight="1" x14ac:dyDescent="0.35">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5.75" customHeight="1" x14ac:dyDescent="0.35">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5.75" customHeight="1" x14ac:dyDescent="0.35">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5.75" customHeight="1" x14ac:dyDescent="0.35">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5.75" customHeight="1" x14ac:dyDescent="0.35">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5.75" customHeight="1" x14ac:dyDescent="0.35">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5.75" customHeight="1" x14ac:dyDescent="0.35">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5.75" customHeight="1" x14ac:dyDescent="0.35">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5.75" customHeight="1" x14ac:dyDescent="0.35">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5.75" customHeight="1" x14ac:dyDescent="0.35">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5.75" customHeight="1" x14ac:dyDescent="0.35">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5.75" customHeight="1" x14ac:dyDescent="0.35">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5.75" customHeight="1" x14ac:dyDescent="0.35">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5.75" customHeight="1" x14ac:dyDescent="0.35">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5.75" customHeight="1" x14ac:dyDescent="0.35">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5.75" customHeight="1" x14ac:dyDescent="0.35">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5.75" customHeight="1" x14ac:dyDescent="0.35">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5.75" customHeight="1" x14ac:dyDescent="0.35">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5.75" customHeight="1" x14ac:dyDescent="0.35">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5.75" customHeight="1" x14ac:dyDescent="0.35">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5.75" customHeight="1" x14ac:dyDescent="0.35">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5.75" customHeight="1" x14ac:dyDescent="0.35">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5.75" customHeight="1" x14ac:dyDescent="0.35">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5.75" customHeight="1" x14ac:dyDescent="0.35">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5.75" customHeight="1" x14ac:dyDescent="0.35">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5.75" customHeight="1" x14ac:dyDescent="0.35">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5.75" customHeight="1" x14ac:dyDescent="0.35">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5.75" customHeight="1" x14ac:dyDescent="0.35">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5.75" customHeight="1" x14ac:dyDescent="0.35">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5.75" customHeight="1" x14ac:dyDescent="0.35">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5.75" customHeight="1" x14ac:dyDescent="0.35">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5.75" customHeight="1" x14ac:dyDescent="0.35">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5.75" customHeight="1" x14ac:dyDescent="0.35">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5.75" customHeight="1" x14ac:dyDescent="0.35">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5.75" customHeight="1" x14ac:dyDescent="0.35">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5.75" customHeight="1" x14ac:dyDescent="0.35">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5.75" customHeight="1" x14ac:dyDescent="0.35">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5.75" customHeight="1" x14ac:dyDescent="0.35">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5.75" customHeight="1" x14ac:dyDescent="0.35">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5.75" customHeight="1" x14ac:dyDescent="0.35">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5.75" customHeight="1" x14ac:dyDescent="0.35">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5.75" customHeight="1" x14ac:dyDescent="0.35">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5.75" customHeight="1" x14ac:dyDescent="0.35">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5.75" customHeight="1" x14ac:dyDescent="0.35">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5.75" customHeight="1" x14ac:dyDescent="0.35">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5.75" customHeight="1" x14ac:dyDescent="0.35">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5.75" customHeight="1" x14ac:dyDescent="0.35">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5.75" customHeight="1" x14ac:dyDescent="0.35">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5.75" customHeight="1" x14ac:dyDescent="0.35">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5.75" customHeight="1" x14ac:dyDescent="0.35">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5.75" customHeight="1" x14ac:dyDescent="0.35">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5.75" customHeight="1" x14ac:dyDescent="0.35">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5.75" customHeight="1" x14ac:dyDescent="0.35">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5.75" customHeight="1" x14ac:dyDescent="0.35">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5.75" customHeight="1" x14ac:dyDescent="0.35">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5.75" customHeight="1" x14ac:dyDescent="0.35">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5.75" customHeight="1" x14ac:dyDescent="0.35">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5.75" customHeight="1" x14ac:dyDescent="0.35">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5.75" customHeight="1" x14ac:dyDescent="0.35">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5.75" customHeight="1" x14ac:dyDescent="0.35">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5.75" customHeight="1" x14ac:dyDescent="0.35">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5.75" customHeight="1" x14ac:dyDescent="0.35">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5.75" customHeight="1" x14ac:dyDescent="0.35">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5.75" customHeight="1" x14ac:dyDescent="0.35">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5.75" customHeight="1" x14ac:dyDescent="0.35">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5.75" customHeight="1" x14ac:dyDescent="0.35">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5.75" customHeight="1" x14ac:dyDescent="0.35">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5.75" customHeight="1" x14ac:dyDescent="0.35">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5.75" customHeight="1" x14ac:dyDescent="0.35">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5.75" customHeight="1" x14ac:dyDescent="0.35">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5.75" customHeight="1" x14ac:dyDescent="0.35">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5.75" customHeight="1" x14ac:dyDescent="0.35">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5.75" customHeight="1" x14ac:dyDescent="0.35">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5.75" customHeight="1" x14ac:dyDescent="0.35">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5.75" customHeight="1" x14ac:dyDescent="0.35">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5.75" customHeight="1" x14ac:dyDescent="0.35">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5.75" customHeight="1" x14ac:dyDescent="0.35">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5.75" customHeight="1" x14ac:dyDescent="0.35">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5.75" customHeight="1" x14ac:dyDescent="0.35">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5.75" customHeight="1" x14ac:dyDescent="0.35">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5.75" customHeight="1" x14ac:dyDescent="0.35">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5.75" customHeight="1" x14ac:dyDescent="0.35">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5.75" customHeight="1" x14ac:dyDescent="0.35">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5.75" customHeight="1" x14ac:dyDescent="0.35">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5.75" customHeight="1" x14ac:dyDescent="0.35">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5.75" customHeight="1" x14ac:dyDescent="0.35">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5.75" customHeight="1" x14ac:dyDescent="0.35">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5.75" customHeight="1" x14ac:dyDescent="0.35">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5.75" customHeight="1" x14ac:dyDescent="0.35">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5.75" customHeight="1" x14ac:dyDescent="0.35">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5.75" customHeight="1" x14ac:dyDescent="0.35">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5.75" customHeight="1" x14ac:dyDescent="0.35">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5.75" customHeight="1" x14ac:dyDescent="0.35">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5.75" customHeight="1" x14ac:dyDescent="0.35">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5.75" customHeight="1" x14ac:dyDescent="0.35">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5.75" customHeight="1" x14ac:dyDescent="0.35">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5.75" customHeight="1" x14ac:dyDescent="0.35">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5.75" customHeight="1" x14ac:dyDescent="0.35">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5.75" customHeight="1" x14ac:dyDescent="0.35">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5.75" customHeight="1" x14ac:dyDescent="0.35">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5.75" customHeight="1" x14ac:dyDescent="0.35">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5.75" customHeight="1" x14ac:dyDescent="0.35">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5.75" customHeight="1" x14ac:dyDescent="0.35">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5.75" customHeight="1" x14ac:dyDescent="0.35">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5.75" customHeight="1" x14ac:dyDescent="0.35">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5.75" customHeight="1" x14ac:dyDescent="0.35">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5.75" customHeight="1" x14ac:dyDescent="0.35">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5.75" customHeight="1" x14ac:dyDescent="0.35">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5.75" customHeight="1" x14ac:dyDescent="0.35">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5.75" customHeight="1" x14ac:dyDescent="0.35">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5.75" customHeight="1" x14ac:dyDescent="0.35">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5.75" customHeight="1" x14ac:dyDescent="0.35">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5.75" customHeight="1" x14ac:dyDescent="0.35">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5.75" customHeight="1" x14ac:dyDescent="0.35">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5.75" customHeight="1" x14ac:dyDescent="0.35">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5.75" customHeight="1" x14ac:dyDescent="0.35">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5.75" customHeight="1" x14ac:dyDescent="0.35">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5.75" customHeight="1" x14ac:dyDescent="0.35">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5.75" customHeight="1" x14ac:dyDescent="0.35">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5.75" customHeight="1" x14ac:dyDescent="0.35">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5.75" customHeight="1" x14ac:dyDescent="0.35">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5.75" customHeight="1" x14ac:dyDescent="0.35">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5.75" customHeight="1" x14ac:dyDescent="0.35">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5.75" customHeight="1" x14ac:dyDescent="0.35">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5.75" customHeight="1" x14ac:dyDescent="0.35">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5.75" customHeight="1" x14ac:dyDescent="0.35">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5.75" customHeight="1" x14ac:dyDescent="0.35">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5.75" customHeight="1" x14ac:dyDescent="0.35">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5.75" customHeight="1" x14ac:dyDescent="0.35">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5.75" customHeight="1" x14ac:dyDescent="0.35">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5.75" customHeight="1" x14ac:dyDescent="0.35">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5.75" customHeight="1" x14ac:dyDescent="0.35">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5.75" customHeight="1" x14ac:dyDescent="0.35">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5.75" customHeight="1" x14ac:dyDescent="0.35">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5.75" customHeight="1" x14ac:dyDescent="0.35">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5.75" customHeight="1" x14ac:dyDescent="0.35">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5.75" customHeight="1" x14ac:dyDescent="0.35">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5.75" customHeight="1" x14ac:dyDescent="0.35">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5.75" customHeight="1" x14ac:dyDescent="0.35">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5.75" customHeight="1" x14ac:dyDescent="0.35">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5.75" customHeight="1" x14ac:dyDescent="0.35">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5.75" customHeight="1" x14ac:dyDescent="0.35">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5.75" customHeight="1" x14ac:dyDescent="0.35">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5.75" customHeight="1" x14ac:dyDescent="0.35">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5.75" customHeight="1" x14ac:dyDescent="0.35">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5.75" customHeight="1" x14ac:dyDescent="0.35">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5.75" customHeight="1" x14ac:dyDescent="0.35">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5.75" customHeight="1" x14ac:dyDescent="0.35">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5.75" customHeight="1" x14ac:dyDescent="0.35">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5.75" customHeight="1" x14ac:dyDescent="0.35">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5.75" customHeight="1" x14ac:dyDescent="0.35">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5.75" customHeight="1" x14ac:dyDescent="0.35">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5.75" customHeight="1" x14ac:dyDescent="0.35">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5.75" customHeight="1" x14ac:dyDescent="0.35">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5.75" customHeight="1" x14ac:dyDescent="0.35">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5.75" customHeight="1" x14ac:dyDescent="0.35">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5.75" customHeight="1" x14ac:dyDescent="0.35">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5.75" customHeight="1" x14ac:dyDescent="0.35">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5.75" customHeight="1" x14ac:dyDescent="0.35">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5.75" customHeight="1" x14ac:dyDescent="0.35">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5.75" customHeight="1" x14ac:dyDescent="0.35">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5.75" customHeight="1" x14ac:dyDescent="0.35">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5.75" customHeight="1" x14ac:dyDescent="0.35">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5.75" customHeight="1" x14ac:dyDescent="0.35">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5.75" customHeight="1" x14ac:dyDescent="0.35">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5.75" customHeight="1" x14ac:dyDescent="0.35">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5.75" customHeight="1" x14ac:dyDescent="0.35">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5.75" customHeight="1" x14ac:dyDescent="0.35">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5.75" customHeight="1" x14ac:dyDescent="0.35">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5.75" customHeight="1" x14ac:dyDescent="0.35">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5.75" customHeight="1" x14ac:dyDescent="0.35">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5.75" customHeight="1" x14ac:dyDescent="0.35">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5.75" customHeight="1" x14ac:dyDescent="0.35">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5.75" customHeight="1" x14ac:dyDescent="0.35">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5.75" customHeight="1" x14ac:dyDescent="0.35">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5.75" customHeight="1" x14ac:dyDescent="0.35">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5.75" customHeight="1" x14ac:dyDescent="0.35">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5.75" customHeight="1" x14ac:dyDescent="0.35">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5.75" customHeight="1" x14ac:dyDescent="0.35">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5.75" customHeight="1" x14ac:dyDescent="0.35">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5.75" customHeight="1" x14ac:dyDescent="0.35">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5.75" customHeight="1" x14ac:dyDescent="0.35">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5.75" customHeight="1" x14ac:dyDescent="0.35">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5.75" customHeight="1" x14ac:dyDescent="0.35">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5.75" customHeight="1" x14ac:dyDescent="0.35">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5.75" customHeight="1" x14ac:dyDescent="0.35">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5.75" customHeight="1" x14ac:dyDescent="0.35">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5.75" customHeight="1" x14ac:dyDescent="0.35">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5.75" customHeight="1" x14ac:dyDescent="0.35">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5.75" customHeight="1" x14ac:dyDescent="0.3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5.75" customHeight="1" x14ac:dyDescent="0.35">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5.75" customHeight="1" x14ac:dyDescent="0.35">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5.75" customHeight="1" x14ac:dyDescent="0.35">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5.75" customHeight="1" x14ac:dyDescent="0.35">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5.75" customHeight="1" x14ac:dyDescent="0.35">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5.75" customHeight="1" x14ac:dyDescent="0.35">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5.75" customHeight="1" x14ac:dyDescent="0.35">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5.75" customHeight="1" x14ac:dyDescent="0.35">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5.75" customHeight="1" x14ac:dyDescent="0.35">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5.75" customHeight="1" x14ac:dyDescent="0.3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5.75" customHeight="1" x14ac:dyDescent="0.35">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5.75" customHeight="1" x14ac:dyDescent="0.35">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5.75" customHeight="1" x14ac:dyDescent="0.35">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5.75" customHeight="1" x14ac:dyDescent="0.35">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5.75" customHeight="1" x14ac:dyDescent="0.35">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5.75" customHeight="1" x14ac:dyDescent="0.35">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5.75" customHeight="1" x14ac:dyDescent="0.35">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5.75" customHeight="1" x14ac:dyDescent="0.35">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5.75" customHeight="1" x14ac:dyDescent="0.35">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5.75" customHeight="1" x14ac:dyDescent="0.3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5.75" customHeight="1" x14ac:dyDescent="0.35">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5.75" customHeight="1" x14ac:dyDescent="0.35">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5.75" customHeight="1" x14ac:dyDescent="0.35">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5.75" customHeight="1" x14ac:dyDescent="0.35">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5.75" customHeight="1" x14ac:dyDescent="0.35">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5.75" customHeight="1" x14ac:dyDescent="0.35">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5.75" customHeight="1" x14ac:dyDescent="0.35">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5.75" customHeight="1" x14ac:dyDescent="0.35">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5.75" customHeight="1" x14ac:dyDescent="0.35">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5.75" customHeight="1" x14ac:dyDescent="0.3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5.75" customHeight="1" x14ac:dyDescent="0.35">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5.75" customHeight="1" x14ac:dyDescent="0.35">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5.75" customHeight="1" x14ac:dyDescent="0.35">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5.75" customHeight="1" x14ac:dyDescent="0.35">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5.75" customHeight="1" x14ac:dyDescent="0.35">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5.75" customHeight="1" x14ac:dyDescent="0.35">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5.75" customHeight="1" x14ac:dyDescent="0.35">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5.75" customHeight="1" x14ac:dyDescent="0.35">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5.75" customHeight="1" x14ac:dyDescent="0.35">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5.75" customHeight="1" x14ac:dyDescent="0.3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5.75" customHeight="1" x14ac:dyDescent="0.35">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5.75" customHeight="1" x14ac:dyDescent="0.35">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5.75" customHeight="1" x14ac:dyDescent="0.35">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5.75" customHeight="1" x14ac:dyDescent="0.35">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5.75" customHeight="1" x14ac:dyDescent="0.35">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5.75" customHeight="1" x14ac:dyDescent="0.35">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5.75" customHeight="1" x14ac:dyDescent="0.35">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5.75" customHeight="1" x14ac:dyDescent="0.35">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5.75" customHeight="1" x14ac:dyDescent="0.35">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5.75" customHeight="1" x14ac:dyDescent="0.3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5.75" customHeight="1" x14ac:dyDescent="0.35">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5.75" customHeight="1" x14ac:dyDescent="0.35">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5.75" customHeight="1" x14ac:dyDescent="0.35">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5.75" customHeight="1" x14ac:dyDescent="0.35">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5.75" customHeight="1" x14ac:dyDescent="0.35">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5.75" customHeight="1" x14ac:dyDescent="0.35">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5.75" customHeight="1" x14ac:dyDescent="0.35">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5.75" customHeight="1" x14ac:dyDescent="0.35">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5.75" customHeight="1" x14ac:dyDescent="0.35">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5.75" customHeight="1" x14ac:dyDescent="0.3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5.75" customHeight="1" x14ac:dyDescent="0.35">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5.75" customHeight="1" x14ac:dyDescent="0.35">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5.75" customHeight="1" x14ac:dyDescent="0.35">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5.75" customHeight="1" x14ac:dyDescent="0.35">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5.75" customHeight="1" x14ac:dyDescent="0.35">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5.75" customHeight="1" x14ac:dyDescent="0.35">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5.75" customHeight="1" x14ac:dyDescent="0.35">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5.75" customHeight="1" x14ac:dyDescent="0.35">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5.75" customHeight="1" x14ac:dyDescent="0.35">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5.75" customHeight="1" x14ac:dyDescent="0.3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5.75" customHeight="1" x14ac:dyDescent="0.35">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5.75" customHeight="1" x14ac:dyDescent="0.35">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5.75" customHeight="1" x14ac:dyDescent="0.35">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5.75" customHeight="1" x14ac:dyDescent="0.35">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5.75" customHeight="1" x14ac:dyDescent="0.35">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5.75" customHeight="1" x14ac:dyDescent="0.35">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5.75" customHeight="1" x14ac:dyDescent="0.35">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5.75" customHeight="1" x14ac:dyDescent="0.35">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5.75" customHeight="1" x14ac:dyDescent="0.35">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5.75" customHeight="1" x14ac:dyDescent="0.3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5.75" customHeight="1" x14ac:dyDescent="0.35">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5.75" customHeight="1" x14ac:dyDescent="0.35">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5.75" customHeight="1" x14ac:dyDescent="0.35">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5.75" customHeight="1" x14ac:dyDescent="0.35">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5.75" customHeight="1" x14ac:dyDescent="0.35">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5.75" customHeight="1" x14ac:dyDescent="0.35">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5.75" customHeight="1" x14ac:dyDescent="0.35">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5.75" customHeight="1" x14ac:dyDescent="0.35">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5.75" customHeight="1" x14ac:dyDescent="0.35">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5.75" customHeight="1" x14ac:dyDescent="0.3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5.75" customHeight="1" x14ac:dyDescent="0.35">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5.75" customHeight="1" x14ac:dyDescent="0.35">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5.75" customHeight="1" x14ac:dyDescent="0.35">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5.75" customHeight="1" x14ac:dyDescent="0.35">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5.75" customHeight="1" x14ac:dyDescent="0.35">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5.75" customHeight="1" x14ac:dyDescent="0.35">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5.75" customHeight="1" x14ac:dyDescent="0.35">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5.75" customHeight="1" x14ac:dyDescent="0.35">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5.75" customHeight="1" x14ac:dyDescent="0.35">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5.75" customHeight="1" x14ac:dyDescent="0.3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5.75" customHeight="1" x14ac:dyDescent="0.35">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5.75" customHeight="1" x14ac:dyDescent="0.35">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5.75" customHeight="1" x14ac:dyDescent="0.35">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5.75" customHeight="1" x14ac:dyDescent="0.35">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5.75" customHeight="1" x14ac:dyDescent="0.35">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5.75" customHeight="1" x14ac:dyDescent="0.35">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5.75" customHeight="1" x14ac:dyDescent="0.35">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5.75" customHeight="1" x14ac:dyDescent="0.35">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5.75" customHeight="1" x14ac:dyDescent="0.35">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5.75" customHeight="1" x14ac:dyDescent="0.3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5.75" customHeight="1" x14ac:dyDescent="0.35">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5.75" customHeight="1" x14ac:dyDescent="0.35">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5.75" customHeight="1" x14ac:dyDescent="0.35">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5.75" customHeight="1" x14ac:dyDescent="0.35">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5.75" customHeight="1" x14ac:dyDescent="0.35">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5.75" customHeight="1" x14ac:dyDescent="0.35">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5.75" customHeight="1" x14ac:dyDescent="0.35">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5.75" customHeight="1" x14ac:dyDescent="0.35">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5.75" customHeight="1" x14ac:dyDescent="0.35">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5.75" customHeight="1" x14ac:dyDescent="0.3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5.75" customHeight="1" x14ac:dyDescent="0.35">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5.75" customHeight="1" x14ac:dyDescent="0.35">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5.75" customHeight="1" x14ac:dyDescent="0.35">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5.75" customHeight="1" x14ac:dyDescent="0.35">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5.75" customHeight="1" x14ac:dyDescent="0.35">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5.75" customHeight="1" x14ac:dyDescent="0.35">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5.75" customHeight="1" x14ac:dyDescent="0.35">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5.75" customHeight="1" x14ac:dyDescent="0.35">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5.75" customHeight="1" x14ac:dyDescent="0.35">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5.75" customHeight="1" x14ac:dyDescent="0.3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5.75" customHeight="1" x14ac:dyDescent="0.35">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5.75" customHeight="1" x14ac:dyDescent="0.35">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5.75" customHeight="1" x14ac:dyDescent="0.35">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5.75" customHeight="1" x14ac:dyDescent="0.35">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5.75" customHeight="1" x14ac:dyDescent="0.35">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5.75" customHeight="1" x14ac:dyDescent="0.35">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5.75" customHeight="1" x14ac:dyDescent="0.35">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5.75" customHeight="1" x14ac:dyDescent="0.35">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5.75" customHeight="1" x14ac:dyDescent="0.35">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5.75" customHeight="1" x14ac:dyDescent="0.3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5.75" customHeight="1" x14ac:dyDescent="0.35">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5.75" customHeight="1" x14ac:dyDescent="0.35">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5.75" customHeight="1" x14ac:dyDescent="0.35">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5.75" customHeight="1" x14ac:dyDescent="0.35">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5.75" customHeight="1" x14ac:dyDescent="0.35">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5.75" customHeight="1" x14ac:dyDescent="0.35">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5.75" customHeight="1" x14ac:dyDescent="0.35">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5.75" customHeight="1" x14ac:dyDescent="0.35">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5.75" customHeight="1" x14ac:dyDescent="0.35">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5.75" customHeight="1" x14ac:dyDescent="0.3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5.75" customHeight="1" x14ac:dyDescent="0.35">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5.75" customHeight="1" x14ac:dyDescent="0.35">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5.75" customHeight="1" x14ac:dyDescent="0.35">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5.75" customHeight="1" x14ac:dyDescent="0.35">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5.75" customHeight="1" x14ac:dyDescent="0.35">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5.75" customHeight="1" x14ac:dyDescent="0.35">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5.75" customHeight="1" x14ac:dyDescent="0.35">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5.75" customHeight="1" x14ac:dyDescent="0.35">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5.75" customHeight="1" x14ac:dyDescent="0.35">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5.75" customHeight="1" x14ac:dyDescent="0.3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5.75" customHeight="1" x14ac:dyDescent="0.35">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5.75" customHeight="1" x14ac:dyDescent="0.35">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5.75" customHeight="1" x14ac:dyDescent="0.35">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5.75" customHeight="1" x14ac:dyDescent="0.35">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5.75" customHeight="1" x14ac:dyDescent="0.35">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5.75" customHeight="1" x14ac:dyDescent="0.35">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5.75" customHeight="1" x14ac:dyDescent="0.35">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5.75" customHeight="1" x14ac:dyDescent="0.35">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5.75" customHeight="1" x14ac:dyDescent="0.35">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5.75" customHeight="1" x14ac:dyDescent="0.3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5.75" customHeight="1" x14ac:dyDescent="0.35">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5.75" customHeight="1" x14ac:dyDescent="0.35">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5.75" customHeight="1" x14ac:dyDescent="0.35">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5.75" customHeight="1" x14ac:dyDescent="0.35">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5.75" customHeight="1" x14ac:dyDescent="0.35">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5.75" customHeight="1" x14ac:dyDescent="0.35">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5.75" customHeight="1" x14ac:dyDescent="0.35">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5.75" customHeight="1" x14ac:dyDescent="0.35">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5.75" customHeight="1" x14ac:dyDescent="0.35">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5.75" customHeight="1" x14ac:dyDescent="0.3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5.75" customHeight="1" x14ac:dyDescent="0.35">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5.75" customHeight="1" x14ac:dyDescent="0.35">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5.75" customHeight="1" x14ac:dyDescent="0.35">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5.75" customHeight="1" x14ac:dyDescent="0.35">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5.75" customHeight="1" x14ac:dyDescent="0.35">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5.75" customHeight="1" x14ac:dyDescent="0.35">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5.75" customHeight="1" x14ac:dyDescent="0.35">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5.75" customHeight="1" x14ac:dyDescent="0.35">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5.75" customHeight="1" x14ac:dyDescent="0.35">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5.75" customHeight="1" x14ac:dyDescent="0.3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5.75" customHeight="1" x14ac:dyDescent="0.35">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5.75" customHeight="1" x14ac:dyDescent="0.35">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5.75" customHeight="1" x14ac:dyDescent="0.35">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5.75" customHeight="1" x14ac:dyDescent="0.35">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5.75" customHeight="1" x14ac:dyDescent="0.35">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5.75" customHeight="1" x14ac:dyDescent="0.35">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5.75" customHeight="1" x14ac:dyDescent="0.35">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5.75" customHeight="1" x14ac:dyDescent="0.35">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5.75" customHeight="1" x14ac:dyDescent="0.35">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5.75" customHeight="1" x14ac:dyDescent="0.3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5.75" customHeight="1" x14ac:dyDescent="0.35">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5.75" customHeight="1" x14ac:dyDescent="0.35">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5.75" customHeight="1" x14ac:dyDescent="0.35">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5.75" customHeight="1" x14ac:dyDescent="0.35">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5.75" customHeight="1" x14ac:dyDescent="0.35">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5.75" customHeight="1" x14ac:dyDescent="0.35">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5.75" customHeight="1" x14ac:dyDescent="0.35">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5.75" customHeight="1" x14ac:dyDescent="0.35">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5.75" customHeight="1" x14ac:dyDescent="0.35">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5.75" customHeight="1" x14ac:dyDescent="0.3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5.75" customHeight="1" x14ac:dyDescent="0.35">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5.75" customHeight="1" x14ac:dyDescent="0.35">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5.75" customHeight="1" x14ac:dyDescent="0.35">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5.75" customHeight="1" x14ac:dyDescent="0.35">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5.75" customHeight="1" x14ac:dyDescent="0.35">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5.75" customHeight="1" x14ac:dyDescent="0.35">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5.75" customHeight="1" x14ac:dyDescent="0.35">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5.75" customHeight="1" x14ac:dyDescent="0.35">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5.75" customHeight="1" x14ac:dyDescent="0.35">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5.75" customHeight="1" x14ac:dyDescent="0.3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5.75" customHeight="1" x14ac:dyDescent="0.35">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5.75" customHeight="1" x14ac:dyDescent="0.35">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5.75" customHeight="1" x14ac:dyDescent="0.35">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5.75" customHeight="1" x14ac:dyDescent="0.35">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5.75" customHeight="1" x14ac:dyDescent="0.35">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5.75" customHeight="1" x14ac:dyDescent="0.35">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5.75" customHeight="1" x14ac:dyDescent="0.35">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5.75" customHeight="1" x14ac:dyDescent="0.35">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5.75" customHeight="1" x14ac:dyDescent="0.35">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5.75" customHeight="1" x14ac:dyDescent="0.3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5.75" customHeight="1" x14ac:dyDescent="0.35">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5.75" customHeight="1" x14ac:dyDescent="0.35">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5.75" customHeight="1" x14ac:dyDescent="0.35">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5.75" customHeight="1" x14ac:dyDescent="0.35">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5.75" customHeight="1" x14ac:dyDescent="0.35">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5.75" customHeight="1" x14ac:dyDescent="0.35">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5.75" customHeight="1" x14ac:dyDescent="0.35">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5.75" customHeight="1" x14ac:dyDescent="0.35">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5.75" customHeight="1" x14ac:dyDescent="0.35">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5.75" customHeight="1" x14ac:dyDescent="0.3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5.75" customHeight="1" x14ac:dyDescent="0.35">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5.75" customHeight="1" x14ac:dyDescent="0.35">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5.75" customHeight="1" x14ac:dyDescent="0.35">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5.75" customHeight="1" x14ac:dyDescent="0.35">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5.75" customHeight="1" x14ac:dyDescent="0.35">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5.75" customHeight="1" x14ac:dyDescent="0.35">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5.75" customHeight="1" x14ac:dyDescent="0.35">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5.75" customHeight="1" x14ac:dyDescent="0.35">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5.75" customHeight="1" x14ac:dyDescent="0.35">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5.75" customHeight="1" x14ac:dyDescent="0.3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5.75" customHeight="1" x14ac:dyDescent="0.35">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5.75" customHeight="1" x14ac:dyDescent="0.35">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5.75" customHeight="1" x14ac:dyDescent="0.35">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5.75" customHeight="1" x14ac:dyDescent="0.35">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5.75" customHeight="1" x14ac:dyDescent="0.35">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5.75" customHeight="1" x14ac:dyDescent="0.35">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5.75" customHeight="1" x14ac:dyDescent="0.35">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5.75" customHeight="1" x14ac:dyDescent="0.35">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5.75" customHeight="1" x14ac:dyDescent="0.35">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5.75" customHeight="1" x14ac:dyDescent="0.3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5.75" customHeight="1" x14ac:dyDescent="0.35">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5.75" customHeight="1" x14ac:dyDescent="0.35">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5.75" customHeight="1" x14ac:dyDescent="0.35">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5.75" customHeight="1" x14ac:dyDescent="0.35">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5.75" customHeight="1" x14ac:dyDescent="0.35">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5.75" customHeight="1" x14ac:dyDescent="0.35">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5.75" customHeight="1" x14ac:dyDescent="0.35">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5.75" customHeight="1" x14ac:dyDescent="0.35">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5.75" customHeight="1" x14ac:dyDescent="0.35">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5.75" customHeight="1" x14ac:dyDescent="0.3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5.75" customHeight="1" x14ac:dyDescent="0.35">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5.75" customHeight="1" x14ac:dyDescent="0.35">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5.75" customHeight="1" x14ac:dyDescent="0.35">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5.75" customHeight="1" x14ac:dyDescent="0.35">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5.75" customHeight="1" x14ac:dyDescent="0.35">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5.75" customHeight="1" x14ac:dyDescent="0.35">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5.75" customHeight="1" x14ac:dyDescent="0.35">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5.75" customHeight="1" x14ac:dyDescent="0.35">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5.75" customHeight="1" x14ac:dyDescent="0.35">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5.75" customHeight="1" x14ac:dyDescent="0.3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5.75" customHeight="1" x14ac:dyDescent="0.35">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5.75" customHeight="1" x14ac:dyDescent="0.35">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5.75" customHeight="1" x14ac:dyDescent="0.35">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5.75" customHeight="1" x14ac:dyDescent="0.35">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5.75" customHeight="1" x14ac:dyDescent="0.35">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5.75" customHeight="1" x14ac:dyDescent="0.35">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5.75" customHeight="1" x14ac:dyDescent="0.35">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5.75" customHeight="1" x14ac:dyDescent="0.35">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5.75" customHeight="1" x14ac:dyDescent="0.35">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5.75" customHeight="1" x14ac:dyDescent="0.3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5.75" customHeight="1" x14ac:dyDescent="0.35">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5.75" customHeight="1" x14ac:dyDescent="0.35">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5.75" customHeight="1" x14ac:dyDescent="0.35">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5.75" customHeight="1" x14ac:dyDescent="0.35">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5.75" customHeight="1" x14ac:dyDescent="0.35">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5.75" customHeight="1" x14ac:dyDescent="0.35">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5.75" customHeight="1" x14ac:dyDescent="0.35">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5.75" customHeight="1" x14ac:dyDescent="0.35">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5.75" customHeight="1" x14ac:dyDescent="0.35">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5.75" customHeight="1" x14ac:dyDescent="0.3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5.75" customHeight="1" x14ac:dyDescent="0.35">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5.75" customHeight="1" x14ac:dyDescent="0.35">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5.75" customHeight="1" x14ac:dyDescent="0.35">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5.75" customHeight="1" x14ac:dyDescent="0.35">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5.75" customHeight="1" x14ac:dyDescent="0.35">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5.75" customHeight="1" x14ac:dyDescent="0.35">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5.75" customHeight="1" x14ac:dyDescent="0.35">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5.75" customHeight="1" x14ac:dyDescent="0.35">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5.75" customHeight="1" x14ac:dyDescent="0.35">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5.75" customHeight="1" x14ac:dyDescent="0.3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5.75" customHeight="1" x14ac:dyDescent="0.35">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5.75" customHeight="1" x14ac:dyDescent="0.35">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5.75" customHeight="1" x14ac:dyDescent="0.35">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5.75" customHeight="1" x14ac:dyDescent="0.35">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5.75" customHeight="1" x14ac:dyDescent="0.35">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5.75" customHeight="1" x14ac:dyDescent="0.35">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5.75" customHeight="1" x14ac:dyDescent="0.35">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5.75" customHeight="1" x14ac:dyDescent="0.35">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5.75" customHeight="1" x14ac:dyDescent="0.35">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5.75" customHeight="1" x14ac:dyDescent="0.3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5.75" customHeight="1" x14ac:dyDescent="0.35">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5.75" customHeight="1" x14ac:dyDescent="0.35">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5.75" customHeight="1" x14ac:dyDescent="0.35">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5.75" customHeight="1" x14ac:dyDescent="0.35">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5.75" customHeight="1" x14ac:dyDescent="0.35">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5.75" customHeight="1" x14ac:dyDescent="0.35">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5.75" customHeight="1" x14ac:dyDescent="0.35">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5.75" customHeight="1" x14ac:dyDescent="0.35">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5.75" customHeight="1" x14ac:dyDescent="0.35">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5.75" customHeight="1" x14ac:dyDescent="0.3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5.75" customHeight="1" x14ac:dyDescent="0.35">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5.75" customHeight="1" x14ac:dyDescent="0.35">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5.75" customHeight="1" x14ac:dyDescent="0.35">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5.75" customHeight="1" x14ac:dyDescent="0.35">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5.75" customHeight="1" x14ac:dyDescent="0.35">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5.75" customHeight="1" x14ac:dyDescent="0.35">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5.75" customHeight="1" x14ac:dyDescent="0.35">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5.75" customHeight="1" x14ac:dyDescent="0.35">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5.75" customHeight="1" x14ac:dyDescent="0.35">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5.75" customHeight="1" x14ac:dyDescent="0.3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5.75" customHeight="1" x14ac:dyDescent="0.35">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5.75" customHeight="1" x14ac:dyDescent="0.35">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5.75" customHeight="1" x14ac:dyDescent="0.35">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5.75" customHeight="1" x14ac:dyDescent="0.35">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5.75" customHeight="1" x14ac:dyDescent="0.35">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5.75" customHeight="1" x14ac:dyDescent="0.35">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5.75" customHeight="1" x14ac:dyDescent="0.35">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5.75" customHeight="1" x14ac:dyDescent="0.35">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5.75" customHeight="1" x14ac:dyDescent="0.35">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5.75" customHeight="1" x14ac:dyDescent="0.3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5.75" customHeight="1" x14ac:dyDescent="0.35">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5.75" customHeight="1" x14ac:dyDescent="0.35">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5.75" customHeight="1" x14ac:dyDescent="0.35">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5.75" customHeight="1" x14ac:dyDescent="0.35">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5.75" customHeight="1" x14ac:dyDescent="0.35">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5.75" customHeight="1" x14ac:dyDescent="0.35">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5.75" customHeight="1" x14ac:dyDescent="0.35">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5.75" customHeight="1" x14ac:dyDescent="0.35">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5.75" customHeight="1" x14ac:dyDescent="0.35">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5.75" customHeight="1" x14ac:dyDescent="0.3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5.75" customHeight="1" x14ac:dyDescent="0.35">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5.75" customHeight="1" x14ac:dyDescent="0.35">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5.75" customHeight="1" x14ac:dyDescent="0.35">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5.75" customHeight="1" x14ac:dyDescent="0.35">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5.75" customHeight="1" x14ac:dyDescent="0.35">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5.75" customHeight="1" x14ac:dyDescent="0.35">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5.75" customHeight="1" x14ac:dyDescent="0.35">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5.75" customHeight="1" x14ac:dyDescent="0.35">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5.75" customHeight="1" x14ac:dyDescent="0.35">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5.75" customHeight="1" x14ac:dyDescent="0.3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5.75" customHeight="1" x14ac:dyDescent="0.35">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5.75" customHeight="1" x14ac:dyDescent="0.35">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5.75" customHeight="1" x14ac:dyDescent="0.35">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5.75" customHeight="1" x14ac:dyDescent="0.35">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5.75" customHeight="1" x14ac:dyDescent="0.35">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5.75" customHeight="1" x14ac:dyDescent="0.35">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5.75" customHeight="1" x14ac:dyDescent="0.35">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5.75" customHeight="1" x14ac:dyDescent="0.35">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5.75" customHeight="1" x14ac:dyDescent="0.35">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5.75" customHeight="1" x14ac:dyDescent="0.3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5.75" customHeight="1" x14ac:dyDescent="0.35">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5.75" customHeight="1" x14ac:dyDescent="0.35">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5.75" customHeight="1" x14ac:dyDescent="0.35">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5.75" customHeight="1" x14ac:dyDescent="0.35">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5.75" customHeight="1" x14ac:dyDescent="0.35">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5.75" customHeight="1" x14ac:dyDescent="0.35">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5.75" customHeight="1" x14ac:dyDescent="0.35">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5.75" customHeight="1" x14ac:dyDescent="0.35">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5.75" customHeight="1" x14ac:dyDescent="0.35">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5.75" customHeight="1" x14ac:dyDescent="0.3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5.75" customHeight="1" x14ac:dyDescent="0.35">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5.75" customHeight="1" x14ac:dyDescent="0.35">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5.75" customHeight="1" x14ac:dyDescent="0.35">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5.75" customHeight="1" x14ac:dyDescent="0.35">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5.75" customHeight="1" x14ac:dyDescent="0.35">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5.75" customHeight="1" x14ac:dyDescent="0.35">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5.75" customHeight="1" x14ac:dyDescent="0.35">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5.75" customHeight="1" x14ac:dyDescent="0.35">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5.75" customHeight="1" x14ac:dyDescent="0.35">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5.75" customHeight="1" x14ac:dyDescent="0.3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5.75" customHeight="1" x14ac:dyDescent="0.35">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5.75" customHeight="1" x14ac:dyDescent="0.35">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5.75" customHeight="1" x14ac:dyDescent="0.35">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5.75" customHeight="1" x14ac:dyDescent="0.35">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5.75" customHeight="1" x14ac:dyDescent="0.35">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5.75" customHeight="1" x14ac:dyDescent="0.35">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5.75" customHeight="1" x14ac:dyDescent="0.35">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5.75" customHeight="1" x14ac:dyDescent="0.35">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5.75" customHeight="1" x14ac:dyDescent="0.35">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5.75" customHeight="1" x14ac:dyDescent="0.3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5.75" customHeight="1" x14ac:dyDescent="0.35">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5.75" customHeight="1" x14ac:dyDescent="0.35">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5.75" customHeight="1" x14ac:dyDescent="0.35">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5.75" customHeight="1" x14ac:dyDescent="0.35">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5.75" customHeight="1" x14ac:dyDescent="0.35">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5.75" customHeight="1" x14ac:dyDescent="0.35">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5.75" customHeight="1" x14ac:dyDescent="0.35">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5.75" customHeight="1" x14ac:dyDescent="0.35">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5.75" customHeight="1" x14ac:dyDescent="0.35">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5.75" customHeight="1" x14ac:dyDescent="0.3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5.75" customHeight="1" x14ac:dyDescent="0.35">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5.75" customHeight="1" x14ac:dyDescent="0.35">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5.75" customHeight="1" x14ac:dyDescent="0.35">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5.75" customHeight="1" x14ac:dyDescent="0.35">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5.75" customHeight="1" x14ac:dyDescent="0.35">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5.75" customHeight="1" x14ac:dyDescent="0.35">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5.75" customHeight="1" x14ac:dyDescent="0.35">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5.75" customHeight="1" x14ac:dyDescent="0.35">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5.75" customHeight="1" x14ac:dyDescent="0.35">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5.75" customHeight="1" x14ac:dyDescent="0.3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5.75" customHeight="1" x14ac:dyDescent="0.35">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5.75" customHeight="1" x14ac:dyDescent="0.35">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5.75" customHeight="1" x14ac:dyDescent="0.35">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5.75" customHeight="1" x14ac:dyDescent="0.35">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5.75" customHeight="1" x14ac:dyDescent="0.35">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5.75" customHeight="1" x14ac:dyDescent="0.35">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5.75" customHeight="1" x14ac:dyDescent="0.35">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5.75" customHeight="1" x14ac:dyDescent="0.35">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5.75" customHeight="1" x14ac:dyDescent="0.35">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5.75" customHeight="1" x14ac:dyDescent="0.3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5.75" customHeight="1" x14ac:dyDescent="0.35">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5.75" customHeight="1" x14ac:dyDescent="0.35">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5.75" customHeight="1" x14ac:dyDescent="0.35">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5.75" customHeight="1" x14ac:dyDescent="0.35">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5.75" customHeight="1" x14ac:dyDescent="0.35">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5.75" customHeight="1" x14ac:dyDescent="0.35">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5.75" customHeight="1" x14ac:dyDescent="0.35">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5.75" customHeight="1" x14ac:dyDescent="0.35">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5.75" customHeight="1" x14ac:dyDescent="0.35">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5.75" customHeight="1" x14ac:dyDescent="0.3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5.75" customHeight="1" x14ac:dyDescent="0.35">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5.75" customHeight="1" x14ac:dyDescent="0.35">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5.75" customHeight="1" x14ac:dyDescent="0.35">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5.75" customHeight="1" x14ac:dyDescent="0.35">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5.75" customHeight="1" x14ac:dyDescent="0.35">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5.75" customHeight="1" x14ac:dyDescent="0.35">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5.75" customHeight="1" x14ac:dyDescent="0.35">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5.75" customHeight="1" x14ac:dyDescent="0.35">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5.75" customHeight="1" x14ac:dyDescent="0.35">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5.75" customHeight="1" x14ac:dyDescent="0.3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5.75" customHeight="1" x14ac:dyDescent="0.35">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5.75" customHeight="1" x14ac:dyDescent="0.35">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5.75" customHeight="1" x14ac:dyDescent="0.35">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5.75" customHeight="1" x14ac:dyDescent="0.35">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5.75" customHeight="1" x14ac:dyDescent="0.35">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5.75" customHeight="1" x14ac:dyDescent="0.35">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5.75" customHeight="1" x14ac:dyDescent="0.35">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5.75" customHeight="1" x14ac:dyDescent="0.35">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5.75" customHeight="1" x14ac:dyDescent="0.35">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5.75" customHeight="1" x14ac:dyDescent="0.3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5.75" customHeight="1" x14ac:dyDescent="0.35">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5.75" customHeight="1" x14ac:dyDescent="0.35">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5.75" customHeight="1" x14ac:dyDescent="0.35">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5.75" customHeight="1" x14ac:dyDescent="0.35">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5.75" customHeight="1" x14ac:dyDescent="0.35">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5.75" customHeight="1" x14ac:dyDescent="0.35">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5.75" customHeight="1" x14ac:dyDescent="0.35">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5.75" customHeight="1" x14ac:dyDescent="0.35">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5.75" customHeight="1" x14ac:dyDescent="0.35">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5.75" customHeight="1" x14ac:dyDescent="0.3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5.75" customHeight="1" x14ac:dyDescent="0.35">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5.75" customHeight="1" x14ac:dyDescent="0.35">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5.75" customHeight="1" x14ac:dyDescent="0.35">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5.75" customHeight="1" x14ac:dyDescent="0.35">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5.75" customHeight="1" x14ac:dyDescent="0.35">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5.75" customHeight="1" x14ac:dyDescent="0.35">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5.75" customHeight="1" x14ac:dyDescent="0.35">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5.75" customHeight="1" x14ac:dyDescent="0.35">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5.75" customHeight="1" x14ac:dyDescent="0.35">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5.75" customHeight="1" x14ac:dyDescent="0.3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5.75" customHeight="1" x14ac:dyDescent="0.35">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5.75" customHeight="1" x14ac:dyDescent="0.35">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5.75" customHeight="1" x14ac:dyDescent="0.35">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5.75" customHeight="1" x14ac:dyDescent="0.35">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5.75" customHeight="1" x14ac:dyDescent="0.35">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5.75" customHeight="1" x14ac:dyDescent="0.35">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5.75" customHeight="1" x14ac:dyDescent="0.35">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5.75" customHeight="1" x14ac:dyDescent="0.35">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5.75" customHeight="1" x14ac:dyDescent="0.35">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5.75" customHeight="1" x14ac:dyDescent="0.3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5.75" customHeight="1" x14ac:dyDescent="0.35">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5.75" customHeight="1" x14ac:dyDescent="0.35">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5.75" customHeight="1" x14ac:dyDescent="0.35">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5.75" customHeight="1" x14ac:dyDescent="0.35">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5.75" customHeight="1" x14ac:dyDescent="0.35">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5.75" customHeight="1" x14ac:dyDescent="0.35">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5.75" customHeight="1" x14ac:dyDescent="0.35">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5.75" customHeight="1" x14ac:dyDescent="0.35">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5.75" customHeight="1" x14ac:dyDescent="0.35">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5.75" customHeight="1" x14ac:dyDescent="0.3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5.75" customHeight="1" x14ac:dyDescent="0.35">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5.75" customHeight="1" x14ac:dyDescent="0.35">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5.75" customHeight="1" x14ac:dyDescent="0.35">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5.75" customHeight="1" x14ac:dyDescent="0.35">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5.75" customHeight="1" x14ac:dyDescent="0.35">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5.75" customHeight="1" x14ac:dyDescent="0.35">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5.75" customHeight="1" x14ac:dyDescent="0.35">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5.75" customHeight="1" x14ac:dyDescent="0.35">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5.75" customHeight="1" x14ac:dyDescent="0.35">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5.75" customHeight="1" x14ac:dyDescent="0.3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5.75" customHeight="1" x14ac:dyDescent="0.35">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5.75" customHeight="1" x14ac:dyDescent="0.35">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5.75" customHeight="1" x14ac:dyDescent="0.35">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5.75" customHeight="1" x14ac:dyDescent="0.35">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5.75" customHeight="1" x14ac:dyDescent="0.35">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5.75" customHeight="1" x14ac:dyDescent="0.35">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5.75" customHeight="1" x14ac:dyDescent="0.35">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5.75" customHeight="1" x14ac:dyDescent="0.35">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5.75" customHeight="1" x14ac:dyDescent="0.35">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5.75" customHeight="1" x14ac:dyDescent="0.3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5.75" customHeight="1" x14ac:dyDescent="0.35">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5.75" customHeight="1" x14ac:dyDescent="0.35">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5.75" customHeight="1" x14ac:dyDescent="0.35">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5.75" customHeight="1" x14ac:dyDescent="0.35">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5.75" customHeight="1" x14ac:dyDescent="0.35">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5.75" customHeight="1" x14ac:dyDescent="0.35">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5.75" customHeight="1" x14ac:dyDescent="0.35">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5.75" customHeight="1" x14ac:dyDescent="0.35">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5.75" customHeight="1" x14ac:dyDescent="0.35">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5.75" customHeight="1" x14ac:dyDescent="0.3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5.75" customHeight="1" x14ac:dyDescent="0.35">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5.75" customHeight="1" x14ac:dyDescent="0.35">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5.75" customHeight="1" x14ac:dyDescent="0.35">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5.75" customHeight="1" x14ac:dyDescent="0.35">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5.75" customHeight="1" x14ac:dyDescent="0.35">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5.75" customHeight="1" x14ac:dyDescent="0.35">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5.75" customHeight="1" x14ac:dyDescent="0.35">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5.75" customHeight="1" x14ac:dyDescent="0.35">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5.75" customHeight="1" x14ac:dyDescent="0.35">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5.75" customHeight="1" x14ac:dyDescent="0.3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5.75" customHeight="1" x14ac:dyDescent="0.35">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5.75" customHeight="1" x14ac:dyDescent="0.35">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5.75" customHeight="1" x14ac:dyDescent="0.35">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5.75" customHeight="1" x14ac:dyDescent="0.35">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5.75" customHeight="1" x14ac:dyDescent="0.35">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5.75" customHeight="1" x14ac:dyDescent="0.35">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5.75" customHeight="1" x14ac:dyDescent="0.35">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5.75" customHeight="1" x14ac:dyDescent="0.35">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5.75" customHeight="1" x14ac:dyDescent="0.35">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5.75" customHeight="1" x14ac:dyDescent="0.3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5.75" customHeight="1" x14ac:dyDescent="0.35">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5.75" customHeight="1" x14ac:dyDescent="0.35">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5.75" customHeight="1" x14ac:dyDescent="0.35">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5.75" customHeight="1" x14ac:dyDescent="0.35">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5.75" customHeight="1" x14ac:dyDescent="0.35">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5.75" customHeight="1" x14ac:dyDescent="0.35">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5.75" customHeight="1" x14ac:dyDescent="0.35">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5.75" customHeight="1" x14ac:dyDescent="0.35">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5.75" customHeight="1" x14ac:dyDescent="0.35">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5.75" customHeight="1" x14ac:dyDescent="0.3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5.75" customHeight="1" x14ac:dyDescent="0.35">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5.75" customHeight="1" x14ac:dyDescent="0.35">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5.75" customHeight="1" x14ac:dyDescent="0.35">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5.75" customHeight="1" x14ac:dyDescent="0.35">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5.75" customHeight="1" x14ac:dyDescent="0.35">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5.75" customHeight="1" x14ac:dyDescent="0.35">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5.75" customHeight="1" x14ac:dyDescent="0.35">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5.75" customHeight="1" x14ac:dyDescent="0.35">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5.75" customHeight="1" x14ac:dyDescent="0.35">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5.75" customHeight="1" x14ac:dyDescent="0.3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5.75" customHeight="1" x14ac:dyDescent="0.35">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5.75" customHeight="1" x14ac:dyDescent="0.35">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5.75" customHeight="1" x14ac:dyDescent="0.35">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5.75" customHeight="1" x14ac:dyDescent="0.35">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5.75" customHeight="1" x14ac:dyDescent="0.35">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5.75" customHeight="1" x14ac:dyDescent="0.35">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5.75" customHeight="1" x14ac:dyDescent="0.35">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5.75" customHeight="1" x14ac:dyDescent="0.35">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5.75" customHeight="1" x14ac:dyDescent="0.35">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5.75" customHeight="1" x14ac:dyDescent="0.3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5.75" customHeight="1" x14ac:dyDescent="0.35">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5.75" customHeight="1" x14ac:dyDescent="0.35">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5.75" customHeight="1" x14ac:dyDescent="0.35">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5.75" customHeight="1" x14ac:dyDescent="0.35">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5.75" customHeight="1" x14ac:dyDescent="0.35">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5.75" customHeight="1" x14ac:dyDescent="0.35">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5.75" customHeight="1" x14ac:dyDescent="0.35">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5.75" customHeight="1" x14ac:dyDescent="0.35">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5.75" customHeight="1" x14ac:dyDescent="0.35">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5.75" customHeight="1" x14ac:dyDescent="0.3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5.75" customHeight="1" x14ac:dyDescent="0.35">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5.75" customHeight="1" x14ac:dyDescent="0.35">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5.75" customHeight="1" x14ac:dyDescent="0.35">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5.75" customHeight="1" x14ac:dyDescent="0.35">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5.75" customHeight="1" x14ac:dyDescent="0.35">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5.75" customHeight="1" x14ac:dyDescent="0.35">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5.75" customHeight="1" x14ac:dyDescent="0.35">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5.75" customHeight="1" x14ac:dyDescent="0.35">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5.75" customHeight="1" x14ac:dyDescent="0.35">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5.75" customHeight="1" x14ac:dyDescent="0.3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5.75" customHeight="1" x14ac:dyDescent="0.35">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5.75" customHeight="1" x14ac:dyDescent="0.35">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5.75" customHeight="1" x14ac:dyDescent="0.35">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5.75" customHeight="1" x14ac:dyDescent="0.35">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5.75" customHeight="1" x14ac:dyDescent="0.35">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5.75" customHeight="1" x14ac:dyDescent="0.35">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5.75" customHeight="1" x14ac:dyDescent="0.35">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5.75" customHeight="1" x14ac:dyDescent="0.35">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5.75" customHeight="1" x14ac:dyDescent="0.35">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5.75" customHeight="1" x14ac:dyDescent="0.3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5.75" customHeight="1" x14ac:dyDescent="0.35">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5.75" customHeight="1" x14ac:dyDescent="0.35">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5.75" customHeight="1" x14ac:dyDescent="0.35">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5.75" customHeight="1" x14ac:dyDescent="0.35">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5.75" customHeight="1" x14ac:dyDescent="0.35">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5.75" customHeight="1" x14ac:dyDescent="0.35">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5.75" customHeight="1" x14ac:dyDescent="0.35">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5.75" customHeight="1" x14ac:dyDescent="0.35">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5.75" customHeight="1" x14ac:dyDescent="0.35">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5.75" customHeight="1" x14ac:dyDescent="0.3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5.75" customHeight="1" x14ac:dyDescent="0.35">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5.75" customHeight="1" x14ac:dyDescent="0.35">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5.75" customHeight="1" x14ac:dyDescent="0.35">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5.75" customHeight="1" x14ac:dyDescent="0.35">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5.75" customHeight="1" x14ac:dyDescent="0.35">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5.75" customHeight="1" x14ac:dyDescent="0.35">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5.75" customHeight="1" x14ac:dyDescent="0.35">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5.75" customHeight="1" x14ac:dyDescent="0.35">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5.75" customHeight="1" x14ac:dyDescent="0.35">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5.75" customHeight="1" x14ac:dyDescent="0.3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5.75" customHeight="1" x14ac:dyDescent="0.35">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5.75" customHeight="1" x14ac:dyDescent="0.35">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5.75" customHeight="1" x14ac:dyDescent="0.35">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5.75" customHeight="1" x14ac:dyDescent="0.35">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5.75" customHeight="1" x14ac:dyDescent="0.35">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5.75" customHeight="1" x14ac:dyDescent="0.35">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5.75" customHeight="1" x14ac:dyDescent="0.35">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5.75" customHeight="1" x14ac:dyDescent="0.35">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5.75" customHeight="1" x14ac:dyDescent="0.35">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5.75" customHeight="1" x14ac:dyDescent="0.3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5.75" customHeight="1" x14ac:dyDescent="0.35">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5.75" customHeight="1" x14ac:dyDescent="0.35">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5.75" customHeight="1" x14ac:dyDescent="0.35">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5.75" customHeight="1" x14ac:dyDescent="0.35">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5.75" customHeight="1" x14ac:dyDescent="0.35">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5.75" customHeight="1" x14ac:dyDescent="0.35">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5.75" customHeight="1" x14ac:dyDescent="0.35">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5.75" customHeight="1" x14ac:dyDescent="0.35">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5.75" customHeight="1" x14ac:dyDescent="0.35">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5.75" customHeight="1" x14ac:dyDescent="0.3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5.75" customHeight="1" x14ac:dyDescent="0.35">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5.75" customHeight="1" x14ac:dyDescent="0.35">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5.75" customHeight="1" x14ac:dyDescent="0.35">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5.75" customHeight="1" x14ac:dyDescent="0.35">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5.75" customHeight="1" x14ac:dyDescent="0.35">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5.75" customHeight="1" x14ac:dyDescent="0.35">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5.75" customHeight="1" x14ac:dyDescent="0.35">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5.75" customHeight="1" x14ac:dyDescent="0.35">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5.75" customHeight="1" x14ac:dyDescent="0.35">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5.75" customHeight="1" x14ac:dyDescent="0.3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5.75" customHeight="1" x14ac:dyDescent="0.35">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5.75" customHeight="1" x14ac:dyDescent="0.35">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5.75" customHeight="1" x14ac:dyDescent="0.35">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5.75" customHeight="1" x14ac:dyDescent="0.35">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5.75" customHeight="1" x14ac:dyDescent="0.35">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5.75" customHeight="1" x14ac:dyDescent="0.35">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5.75" customHeight="1" x14ac:dyDescent="0.35">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5.75" customHeight="1" x14ac:dyDescent="0.35">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5.75" customHeight="1" x14ac:dyDescent="0.35">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5.75" customHeight="1" x14ac:dyDescent="0.3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5.75" customHeight="1" x14ac:dyDescent="0.35">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5.75" customHeight="1" x14ac:dyDescent="0.35">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5.75" customHeight="1" x14ac:dyDescent="0.35">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5.75" customHeight="1" x14ac:dyDescent="0.35">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5.75" customHeight="1" x14ac:dyDescent="0.35">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5.75" customHeight="1" x14ac:dyDescent="0.35">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5.75" customHeight="1" x14ac:dyDescent="0.35">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5.75" customHeight="1" x14ac:dyDescent="0.35">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5.75" customHeight="1" x14ac:dyDescent="0.35">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5.75" customHeight="1" x14ac:dyDescent="0.3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5.75" customHeight="1" x14ac:dyDescent="0.35">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5.75" customHeight="1" x14ac:dyDescent="0.35">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5.75" customHeight="1" x14ac:dyDescent="0.35">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5.75" customHeight="1" x14ac:dyDescent="0.35">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5.75" customHeight="1" x14ac:dyDescent="0.35">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5.75" customHeight="1" x14ac:dyDescent="0.35">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5.75" customHeight="1" x14ac:dyDescent="0.35">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1:26" ht="15.75" customHeight="1" x14ac:dyDescent="0.35">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1:26" ht="15.75" customHeight="1" x14ac:dyDescent="0.35">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1:26" ht="15.75" customHeight="1" x14ac:dyDescent="0.35">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1:26" ht="15.75" customHeight="1" x14ac:dyDescent="0.35">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1:26" ht="15.75" customHeight="1" x14ac:dyDescent="0.35">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1:26" ht="15.75" customHeight="1" x14ac:dyDescent="0.35">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1:26" ht="15.75" customHeight="1" x14ac:dyDescent="0.35">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spans="1:26" ht="15.75" customHeight="1" x14ac:dyDescent="0.35">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mergeCells count="9">
    <mergeCell ref="V2:W2"/>
    <mergeCell ref="V3:W3"/>
    <mergeCell ref="D2:K3"/>
    <mergeCell ref="M2:N2"/>
    <mergeCell ref="P2:Q2"/>
    <mergeCell ref="S2:T2"/>
    <mergeCell ref="M3:N3"/>
    <mergeCell ref="P3:Q3"/>
    <mergeCell ref="S3:T3"/>
  </mergeCells>
  <pageMargins left="0.7" right="0.7" top="0.75" bottom="0.75" header="0" footer="0"/>
  <pageSetup orientation="landscape"/>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VO NGUYEN HOAI AN</cp:lastModifiedBy>
  <dcterms:created xsi:type="dcterms:W3CDTF">2022-04-21T14:05:43Z</dcterms:created>
  <dcterms:modified xsi:type="dcterms:W3CDTF">2023-03-01T14:23:36Z</dcterms:modified>
</cp:coreProperties>
</file>