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laragon\www\copras\"/>
    </mc:Choice>
  </mc:AlternateContent>
  <xr:revisionPtr revIDLastSave="0" documentId="13_ncr:1_{74E47AC7-45BF-454E-8F45-27F799088771}" xr6:coauthVersionLast="45" xr6:coauthVersionMax="45" xr10:uidLastSave="{00000000-0000-0000-0000-000000000000}"/>
  <bookViews>
    <workbookView xWindow="-120" yWindow="-120" windowWidth="20730" windowHeight="117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3" i="4" l="1"/>
  <c r="E158" i="4" s="1"/>
  <c r="E91" i="4"/>
  <c r="E166" i="4" s="1"/>
  <c r="E99" i="4"/>
  <c r="E174" i="4" s="1"/>
  <c r="E107" i="4"/>
  <c r="E182" i="4" s="1"/>
  <c r="E115" i="4"/>
  <c r="E190" i="4" s="1"/>
  <c r="E123" i="4"/>
  <c r="E198" i="4" s="1"/>
  <c r="E131" i="4"/>
  <c r="E206" i="4" s="1"/>
  <c r="E139" i="4"/>
  <c r="E214" i="4" s="1"/>
  <c r="E147" i="4"/>
  <c r="E222" i="4" s="1"/>
  <c r="D84" i="4"/>
  <c r="D159" i="4" s="1"/>
  <c r="D92" i="4"/>
  <c r="D167" i="4" s="1"/>
  <c r="D100" i="4"/>
  <c r="D175" i="4" s="1"/>
  <c r="D108" i="4"/>
  <c r="D183" i="4" s="1"/>
  <c r="D116" i="4"/>
  <c r="D191" i="4" s="1"/>
  <c r="D124" i="4"/>
  <c r="D199" i="4" s="1"/>
  <c r="D132" i="4"/>
  <c r="D207" i="4" s="1"/>
  <c r="D140" i="4"/>
  <c r="D215" i="4" s="1"/>
  <c r="D148" i="4"/>
  <c r="D223" i="4" s="1"/>
  <c r="C85" i="4"/>
  <c r="C160" i="4" s="1"/>
  <c r="C93" i="4"/>
  <c r="C168" i="4" s="1"/>
  <c r="C101" i="4"/>
  <c r="C176" i="4" s="1"/>
  <c r="C109" i="4"/>
  <c r="C184" i="4" s="1"/>
  <c r="C117" i="4"/>
  <c r="C192" i="4" s="1"/>
  <c r="C125" i="4"/>
  <c r="C200" i="4" s="1"/>
  <c r="C131" i="4"/>
  <c r="C206" i="4" s="1"/>
  <c r="C136" i="4"/>
  <c r="C211" i="4" s="1"/>
  <c r="C141" i="4"/>
  <c r="C216" i="4" s="1"/>
  <c r="C147" i="4"/>
  <c r="C222" i="4" s="1"/>
  <c r="C74" i="4"/>
  <c r="C81" i="4" s="1"/>
  <c r="C156" i="4" s="1"/>
  <c r="D74" i="4"/>
  <c r="D83" i="4" s="1"/>
  <c r="D158" i="4" s="1"/>
  <c r="E74" i="4"/>
  <c r="B74" i="4"/>
  <c r="B84" i="4" s="1"/>
  <c r="B159" i="4" s="1"/>
  <c r="B80" i="4" l="1"/>
  <c r="B155" i="4" s="1"/>
  <c r="B139" i="4"/>
  <c r="B214" i="4" s="1"/>
  <c r="B129" i="4"/>
  <c r="B204" i="4" s="1"/>
  <c r="F204" i="4" s="1"/>
  <c r="B113" i="4"/>
  <c r="B188" i="4" s="1"/>
  <c r="B102" i="4"/>
  <c r="B177" i="4" s="1"/>
  <c r="B81" i="4"/>
  <c r="B156" i="4" s="1"/>
  <c r="E84" i="4"/>
  <c r="E159" i="4" s="1"/>
  <c r="E88" i="4"/>
  <c r="E163" i="4" s="1"/>
  <c r="E92" i="4"/>
  <c r="E167" i="4" s="1"/>
  <c r="E96" i="4"/>
  <c r="E171" i="4" s="1"/>
  <c r="E100" i="4"/>
  <c r="E175" i="4" s="1"/>
  <c r="E104" i="4"/>
  <c r="E179" i="4" s="1"/>
  <c r="E108" i="4"/>
  <c r="E183" i="4" s="1"/>
  <c r="E112" i="4"/>
  <c r="E187" i="4" s="1"/>
  <c r="E116" i="4"/>
  <c r="E191" i="4" s="1"/>
  <c r="E120" i="4"/>
  <c r="E195" i="4" s="1"/>
  <c r="E124" i="4"/>
  <c r="E199" i="4" s="1"/>
  <c r="E128" i="4"/>
  <c r="E203" i="4" s="1"/>
  <c r="E132" i="4"/>
  <c r="E207" i="4" s="1"/>
  <c r="E136" i="4"/>
  <c r="E211" i="4" s="1"/>
  <c r="E140" i="4"/>
  <c r="E215" i="4" s="1"/>
  <c r="E144" i="4"/>
  <c r="E219" i="4" s="1"/>
  <c r="E148" i="4"/>
  <c r="E223" i="4" s="1"/>
  <c r="E81" i="4"/>
  <c r="E156" i="4" s="1"/>
  <c r="E85" i="4"/>
  <c r="E160" i="4" s="1"/>
  <c r="E89" i="4"/>
  <c r="E164" i="4" s="1"/>
  <c r="E93" i="4"/>
  <c r="E168" i="4" s="1"/>
  <c r="E97" i="4"/>
  <c r="E172" i="4" s="1"/>
  <c r="E101" i="4"/>
  <c r="E176" i="4" s="1"/>
  <c r="E105" i="4"/>
  <c r="E180" i="4" s="1"/>
  <c r="E109" i="4"/>
  <c r="E184" i="4" s="1"/>
  <c r="E113" i="4"/>
  <c r="E188" i="4" s="1"/>
  <c r="E117" i="4"/>
  <c r="E192" i="4" s="1"/>
  <c r="E121" i="4"/>
  <c r="E196" i="4" s="1"/>
  <c r="E125" i="4"/>
  <c r="E200" i="4" s="1"/>
  <c r="E129" i="4"/>
  <c r="E204" i="4" s="1"/>
  <c r="E133" i="4"/>
  <c r="E208" i="4" s="1"/>
  <c r="E137" i="4"/>
  <c r="E212" i="4" s="1"/>
  <c r="E141" i="4"/>
  <c r="E216" i="4" s="1"/>
  <c r="E145" i="4"/>
  <c r="E220" i="4" s="1"/>
  <c r="E149" i="4"/>
  <c r="E224" i="4" s="1"/>
  <c r="B150" i="4"/>
  <c r="B225" i="4" s="1"/>
  <c r="B146" i="4"/>
  <c r="B221" i="4" s="1"/>
  <c r="B142" i="4"/>
  <c r="B217" i="4" s="1"/>
  <c r="B138" i="4"/>
  <c r="B213" i="4" s="1"/>
  <c r="B133" i="4"/>
  <c r="B208" i="4" s="1"/>
  <c r="B128" i="4"/>
  <c r="B203" i="4" s="1"/>
  <c r="B122" i="4"/>
  <c r="B197" i="4" s="1"/>
  <c r="B117" i="4"/>
  <c r="B192" i="4" s="1"/>
  <c r="B112" i="4"/>
  <c r="B187" i="4" s="1"/>
  <c r="B106" i="4"/>
  <c r="B181" i="4" s="1"/>
  <c r="F181" i="4" s="1"/>
  <c r="B101" i="4"/>
  <c r="B176" i="4" s="1"/>
  <c r="B96" i="4"/>
  <c r="B171" i="4" s="1"/>
  <c r="B90" i="4"/>
  <c r="B165" i="4" s="1"/>
  <c r="B85" i="4"/>
  <c r="B160" i="4" s="1"/>
  <c r="C80" i="4"/>
  <c r="C155" i="4" s="1"/>
  <c r="C145" i="4"/>
  <c r="C220" i="4" s="1"/>
  <c r="C140" i="4"/>
  <c r="C215" i="4" s="1"/>
  <c r="C135" i="4"/>
  <c r="C210" i="4" s="1"/>
  <c r="C129" i="4"/>
  <c r="C204" i="4" s="1"/>
  <c r="C124" i="4"/>
  <c r="C199" i="4" s="1"/>
  <c r="C116" i="4"/>
  <c r="C191" i="4" s="1"/>
  <c r="C108" i="4"/>
  <c r="C183" i="4" s="1"/>
  <c r="C100" i="4"/>
  <c r="C175" i="4" s="1"/>
  <c r="C92" i="4"/>
  <c r="C167" i="4" s="1"/>
  <c r="C84" i="4"/>
  <c r="C159" i="4" s="1"/>
  <c r="F159" i="4" s="1"/>
  <c r="G159" i="4" s="1"/>
  <c r="D147" i="4"/>
  <c r="D222" i="4" s="1"/>
  <c r="D139" i="4"/>
  <c r="D214" i="4" s="1"/>
  <c r="D131" i="4"/>
  <c r="D206" i="4" s="1"/>
  <c r="D123" i="4"/>
  <c r="D198" i="4" s="1"/>
  <c r="D115" i="4"/>
  <c r="D190" i="4" s="1"/>
  <c r="D107" i="4"/>
  <c r="D182" i="4" s="1"/>
  <c r="D99" i="4"/>
  <c r="D174" i="4" s="1"/>
  <c r="D91" i="4"/>
  <c r="D166" i="4" s="1"/>
  <c r="E146" i="4"/>
  <c r="E221" i="4" s="1"/>
  <c r="E138" i="4"/>
  <c r="E213" i="4" s="1"/>
  <c r="E130" i="4"/>
  <c r="E205" i="4" s="1"/>
  <c r="E122" i="4"/>
  <c r="E197" i="4" s="1"/>
  <c r="E114" i="4"/>
  <c r="E189" i="4" s="1"/>
  <c r="E106" i="4"/>
  <c r="E181" i="4" s="1"/>
  <c r="E98" i="4"/>
  <c r="E173" i="4" s="1"/>
  <c r="E90" i="4"/>
  <c r="E165" i="4" s="1"/>
  <c r="E82" i="4"/>
  <c r="E157" i="4" s="1"/>
  <c r="B147" i="4"/>
  <c r="B222" i="4" s="1"/>
  <c r="B134" i="4"/>
  <c r="B209" i="4" s="1"/>
  <c r="B124" i="4"/>
  <c r="B199" i="4" s="1"/>
  <c r="F199" i="4" s="1"/>
  <c r="B108" i="4"/>
  <c r="B183" i="4" s="1"/>
  <c r="F183" i="4" s="1"/>
  <c r="B97" i="4"/>
  <c r="B172" i="4" s="1"/>
  <c r="B86" i="4"/>
  <c r="B161" i="4" s="1"/>
  <c r="D81" i="4"/>
  <c r="D156" i="4" s="1"/>
  <c r="D85" i="4"/>
  <c r="D160" i="4" s="1"/>
  <c r="D89" i="4"/>
  <c r="D164" i="4" s="1"/>
  <c r="D93" i="4"/>
  <c r="D168" i="4" s="1"/>
  <c r="D97" i="4"/>
  <c r="D172" i="4" s="1"/>
  <c r="D101" i="4"/>
  <c r="D176" i="4" s="1"/>
  <c r="D105" i="4"/>
  <c r="D180" i="4" s="1"/>
  <c r="D109" i="4"/>
  <c r="D184" i="4" s="1"/>
  <c r="D113" i="4"/>
  <c r="D188" i="4" s="1"/>
  <c r="D117" i="4"/>
  <c r="D192" i="4" s="1"/>
  <c r="D121" i="4"/>
  <c r="D196" i="4" s="1"/>
  <c r="D125" i="4"/>
  <c r="D200" i="4" s="1"/>
  <c r="D129" i="4"/>
  <c r="D204" i="4" s="1"/>
  <c r="D133" i="4"/>
  <c r="D208" i="4" s="1"/>
  <c r="D137" i="4"/>
  <c r="D212" i="4" s="1"/>
  <c r="D141" i="4"/>
  <c r="D216" i="4" s="1"/>
  <c r="D145" i="4"/>
  <c r="D220" i="4" s="1"/>
  <c r="D149" i="4"/>
  <c r="D224" i="4" s="1"/>
  <c r="D82" i="4"/>
  <c r="D157" i="4" s="1"/>
  <c r="D86" i="4"/>
  <c r="D161" i="4" s="1"/>
  <c r="D90" i="4"/>
  <c r="D165" i="4" s="1"/>
  <c r="D94" i="4"/>
  <c r="D169" i="4" s="1"/>
  <c r="D98" i="4"/>
  <c r="D173" i="4" s="1"/>
  <c r="D102" i="4"/>
  <c r="D177" i="4" s="1"/>
  <c r="D106" i="4"/>
  <c r="D181" i="4" s="1"/>
  <c r="D110" i="4"/>
  <c r="D185" i="4" s="1"/>
  <c r="D114" i="4"/>
  <c r="D189" i="4" s="1"/>
  <c r="D118" i="4"/>
  <c r="D193" i="4" s="1"/>
  <c r="D122" i="4"/>
  <c r="D197" i="4" s="1"/>
  <c r="D126" i="4"/>
  <c r="D201" i="4" s="1"/>
  <c r="D130" i="4"/>
  <c r="D205" i="4" s="1"/>
  <c r="D134" i="4"/>
  <c r="D209" i="4" s="1"/>
  <c r="D138" i="4"/>
  <c r="D213" i="4" s="1"/>
  <c r="D142" i="4"/>
  <c r="D217" i="4" s="1"/>
  <c r="D146" i="4"/>
  <c r="D221" i="4" s="1"/>
  <c r="D150" i="4"/>
  <c r="D225" i="4" s="1"/>
  <c r="B149" i="4"/>
  <c r="B224" i="4" s="1"/>
  <c r="B145" i="4"/>
  <c r="B220" i="4" s="1"/>
  <c r="F220" i="4" s="1"/>
  <c r="B141" i="4"/>
  <c r="B216" i="4" s="1"/>
  <c r="B137" i="4"/>
  <c r="B212" i="4" s="1"/>
  <c r="B132" i="4"/>
  <c r="B207" i="4" s="1"/>
  <c r="B126" i="4"/>
  <c r="B201" i="4" s="1"/>
  <c r="F201" i="4" s="1"/>
  <c r="B121" i="4"/>
  <c r="B196" i="4" s="1"/>
  <c r="B116" i="4"/>
  <c r="B191" i="4" s="1"/>
  <c r="B110" i="4"/>
  <c r="B185" i="4" s="1"/>
  <c r="B105" i="4"/>
  <c r="B180" i="4" s="1"/>
  <c r="F180" i="4" s="1"/>
  <c r="B100" i="4"/>
  <c r="B175" i="4" s="1"/>
  <c r="B94" i="4"/>
  <c r="B169" i="4" s="1"/>
  <c r="B89" i="4"/>
  <c r="B164" i="4" s="1"/>
  <c r="F164" i="4" s="1"/>
  <c r="C149" i="4"/>
  <c r="C224" i="4" s="1"/>
  <c r="C144" i="4"/>
  <c r="C219" i="4" s="1"/>
  <c r="C139" i="4"/>
  <c r="C214" i="4" s="1"/>
  <c r="C133" i="4"/>
  <c r="C208" i="4" s="1"/>
  <c r="C128" i="4"/>
  <c r="C203" i="4" s="1"/>
  <c r="C121" i="4"/>
  <c r="C196" i="4" s="1"/>
  <c r="C113" i="4"/>
  <c r="C188" i="4" s="1"/>
  <c r="C105" i="4"/>
  <c r="C180" i="4" s="1"/>
  <c r="C97" i="4"/>
  <c r="C172" i="4" s="1"/>
  <c r="C89" i="4"/>
  <c r="C164" i="4" s="1"/>
  <c r="D144" i="4"/>
  <c r="D219" i="4" s="1"/>
  <c r="D136" i="4"/>
  <c r="D211" i="4" s="1"/>
  <c r="D128" i="4"/>
  <c r="D203" i="4" s="1"/>
  <c r="D120" i="4"/>
  <c r="D195" i="4" s="1"/>
  <c r="D112" i="4"/>
  <c r="D187" i="4" s="1"/>
  <c r="D104" i="4"/>
  <c r="D179" i="4" s="1"/>
  <c r="D96" i="4"/>
  <c r="D171" i="4" s="1"/>
  <c r="D88" i="4"/>
  <c r="D163" i="4" s="1"/>
  <c r="E80" i="4"/>
  <c r="E155" i="4" s="1"/>
  <c r="E143" i="4"/>
  <c r="E218" i="4" s="1"/>
  <c r="E135" i="4"/>
  <c r="E210" i="4" s="1"/>
  <c r="E127" i="4"/>
  <c r="E202" i="4" s="1"/>
  <c r="E119" i="4"/>
  <c r="E194" i="4" s="1"/>
  <c r="E111" i="4"/>
  <c r="E186" i="4" s="1"/>
  <c r="E103" i="4"/>
  <c r="E178" i="4" s="1"/>
  <c r="E95" i="4"/>
  <c r="E170" i="4" s="1"/>
  <c r="E87" i="4"/>
  <c r="E162" i="4" s="1"/>
  <c r="B83" i="4"/>
  <c r="B158" i="4" s="1"/>
  <c r="B87" i="4"/>
  <c r="B162" i="4" s="1"/>
  <c r="F162" i="4" s="1"/>
  <c r="B91" i="4"/>
  <c r="B166" i="4" s="1"/>
  <c r="B95" i="4"/>
  <c r="B170" i="4" s="1"/>
  <c r="B99" i="4"/>
  <c r="B174" i="4" s="1"/>
  <c r="B103" i="4"/>
  <c r="B178" i="4" s="1"/>
  <c r="F178" i="4" s="1"/>
  <c r="B107" i="4"/>
  <c r="B182" i="4" s="1"/>
  <c r="B111" i="4"/>
  <c r="B186" i="4" s="1"/>
  <c r="B115" i="4"/>
  <c r="B190" i="4" s="1"/>
  <c r="B119" i="4"/>
  <c r="B194" i="4" s="1"/>
  <c r="F194" i="4" s="1"/>
  <c r="B123" i="4"/>
  <c r="B198" i="4" s="1"/>
  <c r="B127" i="4"/>
  <c r="B202" i="4" s="1"/>
  <c r="B131" i="4"/>
  <c r="B206" i="4" s="1"/>
  <c r="F206" i="4" s="1"/>
  <c r="B135" i="4"/>
  <c r="B210" i="4" s="1"/>
  <c r="F210" i="4" s="1"/>
  <c r="B143" i="4"/>
  <c r="B218" i="4" s="1"/>
  <c r="B118" i="4"/>
  <c r="B193" i="4" s="1"/>
  <c r="B92" i="4"/>
  <c r="B167" i="4" s="1"/>
  <c r="F167" i="4" s="1"/>
  <c r="C82" i="4"/>
  <c r="C157" i="4" s="1"/>
  <c r="C86" i="4"/>
  <c r="C161" i="4" s="1"/>
  <c r="C90" i="4"/>
  <c r="C165" i="4" s="1"/>
  <c r="C94" i="4"/>
  <c r="C169" i="4" s="1"/>
  <c r="C98" i="4"/>
  <c r="C173" i="4" s="1"/>
  <c r="C102" i="4"/>
  <c r="C177" i="4" s="1"/>
  <c r="C106" i="4"/>
  <c r="C181" i="4" s="1"/>
  <c r="C110" i="4"/>
  <c r="C185" i="4" s="1"/>
  <c r="C114" i="4"/>
  <c r="C189" i="4" s="1"/>
  <c r="C118" i="4"/>
  <c r="C193" i="4" s="1"/>
  <c r="C122" i="4"/>
  <c r="C197" i="4" s="1"/>
  <c r="C126" i="4"/>
  <c r="C201" i="4" s="1"/>
  <c r="C130" i="4"/>
  <c r="C205" i="4" s="1"/>
  <c r="C134" i="4"/>
  <c r="C209" i="4" s="1"/>
  <c r="C138" i="4"/>
  <c r="C213" i="4" s="1"/>
  <c r="C142" i="4"/>
  <c r="C217" i="4" s="1"/>
  <c r="C146" i="4"/>
  <c r="C221" i="4" s="1"/>
  <c r="C150" i="4"/>
  <c r="C225" i="4" s="1"/>
  <c r="C83" i="4"/>
  <c r="C158" i="4" s="1"/>
  <c r="C87" i="4"/>
  <c r="C162" i="4" s="1"/>
  <c r="C91" i="4"/>
  <c r="C166" i="4" s="1"/>
  <c r="C95" i="4"/>
  <c r="C170" i="4" s="1"/>
  <c r="C99" i="4"/>
  <c r="C174" i="4" s="1"/>
  <c r="C103" i="4"/>
  <c r="C178" i="4" s="1"/>
  <c r="C107" i="4"/>
  <c r="C182" i="4" s="1"/>
  <c r="C111" i="4"/>
  <c r="C186" i="4" s="1"/>
  <c r="C115" i="4"/>
  <c r="C190" i="4" s="1"/>
  <c r="C119" i="4"/>
  <c r="C194" i="4" s="1"/>
  <c r="C123" i="4"/>
  <c r="C198" i="4" s="1"/>
  <c r="B148" i="4"/>
  <c r="B223" i="4" s="1"/>
  <c r="B144" i="4"/>
  <c r="B219" i="4" s="1"/>
  <c r="F219" i="4" s="1"/>
  <c r="B140" i="4"/>
  <c r="B215" i="4" s="1"/>
  <c r="F215" i="4" s="1"/>
  <c r="B136" i="4"/>
  <c r="B211" i="4" s="1"/>
  <c r="F211" i="4" s="1"/>
  <c r="B130" i="4"/>
  <c r="B205" i="4" s="1"/>
  <c r="B125" i="4"/>
  <c r="B200" i="4" s="1"/>
  <c r="B120" i="4"/>
  <c r="B195" i="4" s="1"/>
  <c r="B114" i="4"/>
  <c r="B189" i="4" s="1"/>
  <c r="F189" i="4" s="1"/>
  <c r="B109" i="4"/>
  <c r="B184" i="4" s="1"/>
  <c r="B104" i="4"/>
  <c r="B179" i="4" s="1"/>
  <c r="B98" i="4"/>
  <c r="B173" i="4" s="1"/>
  <c r="B93" i="4"/>
  <c r="B168" i="4" s="1"/>
  <c r="F168" i="4" s="1"/>
  <c r="B88" i="4"/>
  <c r="B163" i="4" s="1"/>
  <c r="B82" i="4"/>
  <c r="B157" i="4" s="1"/>
  <c r="C148" i="4"/>
  <c r="C223" i="4" s="1"/>
  <c r="C143" i="4"/>
  <c r="C218" i="4" s="1"/>
  <c r="C137" i="4"/>
  <c r="C212" i="4" s="1"/>
  <c r="C132" i="4"/>
  <c r="C207" i="4" s="1"/>
  <c r="C127" i="4"/>
  <c r="C202" i="4" s="1"/>
  <c r="C120" i="4"/>
  <c r="C195" i="4" s="1"/>
  <c r="C112" i="4"/>
  <c r="C187" i="4" s="1"/>
  <c r="C104" i="4"/>
  <c r="C179" i="4" s="1"/>
  <c r="C96" i="4"/>
  <c r="C171" i="4" s="1"/>
  <c r="C88" i="4"/>
  <c r="C163" i="4" s="1"/>
  <c r="D80" i="4"/>
  <c r="D155" i="4" s="1"/>
  <c r="D143" i="4"/>
  <c r="D218" i="4" s="1"/>
  <c r="D135" i="4"/>
  <c r="D210" i="4" s="1"/>
  <c r="D127" i="4"/>
  <c r="D202" i="4" s="1"/>
  <c r="D119" i="4"/>
  <c r="D194" i="4" s="1"/>
  <c r="D111" i="4"/>
  <c r="D186" i="4" s="1"/>
  <c r="D103" i="4"/>
  <c r="D178" i="4" s="1"/>
  <c r="D95" i="4"/>
  <c r="D170" i="4" s="1"/>
  <c r="D87" i="4"/>
  <c r="D162" i="4" s="1"/>
  <c r="E150" i="4"/>
  <c r="E225" i="4" s="1"/>
  <c r="E142" i="4"/>
  <c r="E217" i="4" s="1"/>
  <c r="E134" i="4"/>
  <c r="E209" i="4" s="1"/>
  <c r="E126" i="4"/>
  <c r="E201" i="4" s="1"/>
  <c r="E118" i="4"/>
  <c r="E193" i="4" s="1"/>
  <c r="E110" i="4"/>
  <c r="E185" i="4" s="1"/>
  <c r="E102" i="4"/>
  <c r="E177" i="4" s="1"/>
  <c r="E94" i="4"/>
  <c r="E169" i="4" s="1"/>
  <c r="E86" i="4"/>
  <c r="E161" i="4" s="1"/>
  <c r="J8" i="4"/>
  <c r="J7" i="4"/>
  <c r="J6" i="4"/>
  <c r="J5" i="4"/>
  <c r="J4" i="4"/>
  <c r="M25" i="4"/>
  <c r="M24" i="4"/>
  <c r="M23" i="4"/>
  <c r="M22" i="4"/>
  <c r="G181" i="4" l="1"/>
  <c r="G210" i="4"/>
  <c r="F160" i="4"/>
  <c r="F221" i="4"/>
  <c r="G221" i="4" s="1"/>
  <c r="F173" i="4"/>
  <c r="F195" i="4"/>
  <c r="F190" i="4"/>
  <c r="F174" i="4"/>
  <c r="G174" i="4" s="1"/>
  <c r="F158" i="4"/>
  <c r="F185" i="4"/>
  <c r="F207" i="4"/>
  <c r="F224" i="4"/>
  <c r="G224" i="4" s="1"/>
  <c r="F165" i="4"/>
  <c r="F187" i="4"/>
  <c r="F208" i="4"/>
  <c r="F225" i="4"/>
  <c r="G225" i="4" s="1"/>
  <c r="F156" i="4"/>
  <c r="F214" i="4"/>
  <c r="F157" i="4"/>
  <c r="G157" i="4" s="1"/>
  <c r="F179" i="4"/>
  <c r="G179" i="4" s="1"/>
  <c r="F200" i="4"/>
  <c r="F193" i="4"/>
  <c r="F202" i="4"/>
  <c r="G202" i="4" s="1"/>
  <c r="F186" i="4"/>
  <c r="G186" i="4" s="1"/>
  <c r="F170" i="4"/>
  <c r="F169" i="4"/>
  <c r="F191" i="4"/>
  <c r="G191" i="4" s="1"/>
  <c r="F212" i="4"/>
  <c r="G212" i="4" s="1"/>
  <c r="F161" i="4"/>
  <c r="F209" i="4"/>
  <c r="F171" i="4"/>
  <c r="G171" i="4" s="1"/>
  <c r="F192" i="4"/>
  <c r="G192" i="4" s="1"/>
  <c r="F213" i="4"/>
  <c r="F177" i="4"/>
  <c r="F155" i="4"/>
  <c r="G155" i="4" s="1"/>
  <c r="F203" i="4"/>
  <c r="G203" i="4" s="1"/>
  <c r="F163" i="4"/>
  <c r="F184" i="4"/>
  <c r="F205" i="4"/>
  <c r="G205" i="4" s="1"/>
  <c r="F223" i="4"/>
  <c r="G223" i="4" s="1"/>
  <c r="F218" i="4"/>
  <c r="F198" i="4"/>
  <c r="F182" i="4"/>
  <c r="G182" i="4" s="1"/>
  <c r="F166" i="4"/>
  <c r="G166" i="4" s="1"/>
  <c r="F175" i="4"/>
  <c r="F196" i="4"/>
  <c r="F216" i="4"/>
  <c r="G216" i="4" s="1"/>
  <c r="F172" i="4"/>
  <c r="G172" i="4" s="1"/>
  <c r="F222" i="4"/>
  <c r="F176" i="4"/>
  <c r="G176" i="4" s="1"/>
  <c r="F197" i="4"/>
  <c r="G197" i="4" s="1"/>
  <c r="F217" i="4"/>
  <c r="G217" i="4" s="1"/>
  <c r="F188" i="4"/>
  <c r="G178" i="4" s="1"/>
  <c r="N19" i="4"/>
  <c r="N18" i="4"/>
  <c r="N17" i="4"/>
  <c r="N16" i="4"/>
  <c r="N15" i="4"/>
  <c r="N14" i="4"/>
  <c r="N13" i="4"/>
  <c r="N12" i="4"/>
  <c r="N11" i="4"/>
  <c r="N10" i="4"/>
  <c r="N9" i="4"/>
  <c r="N6" i="4"/>
  <c r="N5" i="4"/>
  <c r="N4" i="4"/>
  <c r="G208" i="4" l="1"/>
  <c r="G207" i="4"/>
  <c r="G190" i="4"/>
  <c r="G160" i="4"/>
  <c r="G211" i="4"/>
  <c r="G220" i="4"/>
  <c r="G196" i="4"/>
  <c r="G198" i="4"/>
  <c r="G184" i="4"/>
  <c r="G177" i="4"/>
  <c r="G209" i="4"/>
  <c r="G169" i="4"/>
  <c r="G193" i="4"/>
  <c r="G214" i="4"/>
  <c r="G187" i="4"/>
  <c r="G185" i="4"/>
  <c r="G195" i="4"/>
  <c r="G183" i="4"/>
  <c r="G201" i="4"/>
  <c r="G188" i="4"/>
  <c r="G206" i="4"/>
  <c r="G199" i="4"/>
  <c r="G164" i="4"/>
  <c r="G215" i="4"/>
  <c r="G162" i="4"/>
  <c r="G219" i="4"/>
  <c r="G168" i="4"/>
  <c r="G204" i="4"/>
  <c r="G167" i="4"/>
  <c r="G222" i="4"/>
  <c r="G175" i="4"/>
  <c r="G218" i="4"/>
  <c r="G163" i="4"/>
  <c r="G213" i="4"/>
  <c r="G161" i="4"/>
  <c r="G170" i="4"/>
  <c r="G200" i="4"/>
  <c r="G156" i="4"/>
  <c r="G165" i="4"/>
  <c r="G158" i="4"/>
  <c r="G173" i="4"/>
  <c r="G180" i="4"/>
  <c r="G194" i="4"/>
  <c r="G189" i="4"/>
  <c r="J11" i="3"/>
  <c r="J10" i="3"/>
  <c r="J9" i="3"/>
  <c r="G19" i="3"/>
  <c r="G18" i="3"/>
  <c r="G17" i="3"/>
  <c r="G16" i="3"/>
  <c r="G15" i="3"/>
  <c r="G14" i="3"/>
  <c r="G13" i="3"/>
  <c r="G12" i="3"/>
  <c r="G11" i="3"/>
  <c r="G10" i="3"/>
  <c r="G9" i="3"/>
  <c r="E12" i="3"/>
  <c r="E11" i="3"/>
  <c r="E10" i="3"/>
  <c r="E9" i="3"/>
  <c r="C13" i="3"/>
  <c r="C12" i="3"/>
  <c r="C11" i="3"/>
  <c r="C10" i="3"/>
  <c r="C9" i="3"/>
</calcChain>
</file>

<file path=xl/sharedStrings.xml><?xml version="1.0" encoding="utf-8"?>
<sst xmlns="http://schemas.openxmlformats.org/spreadsheetml/2006/main" count="1889" uniqueCount="565">
  <si>
    <t>No</t>
  </si>
  <si>
    <t>Nama</t>
  </si>
  <si>
    <t>Jenis Penyakit</t>
  </si>
  <si>
    <t>Cara Pemanfaatan</t>
  </si>
  <si>
    <t>Bagian Tumbuhan</t>
  </si>
  <si>
    <t>Jenis Tumbuhan</t>
  </si>
  <si>
    <t>Limpasu</t>
  </si>
  <si>
    <t>Diabetes</t>
  </si>
  <si>
    <t>Direbus</t>
  </si>
  <si>
    <t>Diminum</t>
  </si>
  <si>
    <t>Akar</t>
  </si>
  <si>
    <t>Pohon</t>
  </si>
  <si>
    <t>Ulin</t>
  </si>
  <si>
    <t>Gangguan Ginjal</t>
  </si>
  <si>
    <t>Tumbuk</t>
  </si>
  <si>
    <t>Dimakan</t>
  </si>
  <si>
    <t>Daun</t>
  </si>
  <si>
    <t>Sahang Burung</t>
  </si>
  <si>
    <t>Malaria</t>
  </si>
  <si>
    <t>Jengkol</t>
  </si>
  <si>
    <t>Kayu Manis</t>
  </si>
  <si>
    <t>Akar/Daun</t>
  </si>
  <si>
    <t>Pasak Bumi/Tongkat Ali</t>
  </si>
  <si>
    <t>Langsat</t>
  </si>
  <si>
    <t>Diare</t>
  </si>
  <si>
    <t>Kulit bagian Batang</t>
  </si>
  <si>
    <t>Sungkai</t>
  </si>
  <si>
    <t>Penyakit Kulit (Gatal-gatal)</t>
  </si>
  <si>
    <t>Gula Gundri</t>
  </si>
  <si>
    <t>Batuk</t>
  </si>
  <si>
    <t>Alaban/Leban</t>
  </si>
  <si>
    <t>Kulit batang/Daun</t>
  </si>
  <si>
    <t>Kedemba</t>
  </si>
  <si>
    <t>Demam</t>
  </si>
  <si>
    <t>Kulit Batang</t>
  </si>
  <si>
    <t>Keminting/Perija</t>
  </si>
  <si>
    <t>Sengkuang</t>
  </si>
  <si>
    <t>Kenanga/Kernanga</t>
  </si>
  <si>
    <t>Penawar Racun</t>
  </si>
  <si>
    <t>Dikerik</t>
  </si>
  <si>
    <t>Dioles</t>
  </si>
  <si>
    <t xml:space="preserve">Kulit </t>
  </si>
  <si>
    <t>Karatau</t>
  </si>
  <si>
    <t>Daun/akar</t>
  </si>
  <si>
    <t>Mengkudu Hutan</t>
  </si>
  <si>
    <t>Haid</t>
  </si>
  <si>
    <t>Mengkudu</t>
  </si>
  <si>
    <t>Diparut</t>
  </si>
  <si>
    <t>Buah</t>
  </si>
  <si>
    <t>Cermin Pilanduk</t>
  </si>
  <si>
    <t>Keputihan</t>
  </si>
  <si>
    <t>Durian</t>
  </si>
  <si>
    <t>Penyakit Pasca Melahirkan</t>
  </si>
  <si>
    <t>Belimbing wuluh</t>
  </si>
  <si>
    <t>Hipertensi</t>
  </si>
  <si>
    <t>Sukun</t>
  </si>
  <si>
    <t>Pulai/plai</t>
  </si>
  <si>
    <t>Kayu Serai</t>
  </si>
  <si>
    <t>Nangka Belanda/Sirsak</t>
  </si>
  <si>
    <t>Jambu Biji</t>
  </si>
  <si>
    <t>Belimbing Manis</t>
  </si>
  <si>
    <t>Diseduh</t>
  </si>
  <si>
    <t>Bunga</t>
  </si>
  <si>
    <t>Mahkota dewa</t>
  </si>
  <si>
    <t>Penurunan darah tinggi</t>
  </si>
  <si>
    <t>Bauh</t>
  </si>
  <si>
    <t>pepaya</t>
  </si>
  <si>
    <t>Ditumbuk</t>
  </si>
  <si>
    <t>pisang</t>
  </si>
  <si>
    <t>Mengobati luka luar.</t>
  </si>
  <si>
    <t xml:space="preserve">Langsung </t>
  </si>
  <si>
    <t xml:space="preserve">Dioleskan </t>
  </si>
  <si>
    <t>Getah</t>
  </si>
  <si>
    <t xml:space="preserve">Pohon </t>
  </si>
  <si>
    <t>manggis</t>
  </si>
  <si>
    <t>Sakit perut</t>
  </si>
  <si>
    <t xml:space="preserve">Direbus </t>
  </si>
  <si>
    <t>Kulit buah</t>
  </si>
  <si>
    <t xml:space="preserve">Nangka </t>
  </si>
  <si>
    <t>Bisul</t>
  </si>
  <si>
    <t>Dibakar</t>
  </si>
  <si>
    <t xml:space="preserve">Kelor </t>
  </si>
  <si>
    <t>Mempercepat penyembuhan luka</t>
  </si>
  <si>
    <t xml:space="preserve">Ditumbuk </t>
  </si>
  <si>
    <t>Ditempel</t>
  </si>
  <si>
    <t xml:space="preserve">Daun </t>
  </si>
  <si>
    <t xml:space="preserve">Murbei </t>
  </si>
  <si>
    <t>Hipertensi, rematik dan bisul.</t>
  </si>
  <si>
    <t xml:space="preserve">Diminum </t>
  </si>
  <si>
    <t>Akar letop</t>
  </si>
  <si>
    <t>Sesak Nafas, kurap, dan kencing kotor</t>
  </si>
  <si>
    <t>pohon</t>
  </si>
  <si>
    <t>Arok / ara</t>
  </si>
  <si>
    <t>Obat Mencret</t>
  </si>
  <si>
    <t>Langsung</t>
  </si>
  <si>
    <t>Asam kandis</t>
  </si>
  <si>
    <t>Obat bisul dan luka</t>
  </si>
  <si>
    <t>Dikunyah</t>
  </si>
  <si>
    <t>Daun kayu putih</t>
  </si>
  <si>
    <t xml:space="preserve"> daun salam</t>
  </si>
  <si>
    <t>Panas Dalam dan sariawan</t>
  </si>
  <si>
    <t>Dunan/papaya</t>
  </si>
  <si>
    <t>Demam /</t>
  </si>
  <si>
    <t>Jambu batu</t>
  </si>
  <si>
    <t>Sakit Perut</t>
  </si>
  <si>
    <t>Jarikng/ jengkol</t>
  </si>
  <si>
    <t>Gatal-gatal</t>
  </si>
  <si>
    <t>Dimandikan</t>
  </si>
  <si>
    <t>Kakayar /teh</t>
  </si>
  <si>
    <t>Obat Kangker</t>
  </si>
  <si>
    <t>kelapa</t>
  </si>
  <si>
    <t>Biduran / penawar racun</t>
  </si>
  <si>
    <t>Manggis</t>
  </si>
  <si>
    <t>Kejengkolan</t>
  </si>
  <si>
    <t>Kulit batang</t>
  </si>
  <si>
    <t>Darah Tinggi</t>
  </si>
  <si>
    <t>Nangka balanda / sirsak</t>
  </si>
  <si>
    <t>Darah Tinggi / susah kencing</t>
  </si>
  <si>
    <t>Pulai</t>
  </si>
  <si>
    <t>Sakit Gigi</t>
  </si>
  <si>
    <t>Simpur</t>
  </si>
  <si>
    <t>Batuk / berak darah</t>
  </si>
  <si>
    <t>Daun Muda</t>
  </si>
  <si>
    <t>Pasak Bumi</t>
  </si>
  <si>
    <t>obat sakit Pinggang dan Menyegarkan badan</t>
  </si>
  <si>
    <t>direndam</t>
  </si>
  <si>
    <t>Akar kuning</t>
  </si>
  <si>
    <t>penyakit kuning</t>
  </si>
  <si>
    <t>direbus</t>
  </si>
  <si>
    <t>batang</t>
  </si>
  <si>
    <t>Tangkuhis/kelengkeng</t>
  </si>
  <si>
    <t>obat diare</t>
  </si>
  <si>
    <t xml:space="preserve">diminum </t>
  </si>
  <si>
    <t>sungkai</t>
  </si>
  <si>
    <t>obat sakit pringgang</t>
  </si>
  <si>
    <t>kayu baru</t>
  </si>
  <si>
    <t>kanker kista, demam</t>
  </si>
  <si>
    <t xml:space="preserve">Batang dikerik ambil anyirannya </t>
  </si>
  <si>
    <t>hambin buah/meniran</t>
  </si>
  <si>
    <t>mengobati pertumbuhan jamur dan bakteri pada kulit, batu ginja</t>
  </si>
  <si>
    <t>diambil air sari</t>
  </si>
  <si>
    <t xml:space="preserve">diminumkan </t>
  </si>
  <si>
    <t>daun</t>
  </si>
  <si>
    <t>pucuk putat/ butun</t>
  </si>
  <si>
    <t>obat gatal</t>
  </si>
  <si>
    <t xml:space="preserve">dioleskan </t>
  </si>
  <si>
    <t>bungur</t>
  </si>
  <si>
    <t>Disentri,kencing darah, diare, diare</t>
  </si>
  <si>
    <t>diminum</t>
  </si>
  <si>
    <t>kulit kayu</t>
  </si>
  <si>
    <t>langsung</t>
  </si>
  <si>
    <t>dimakan</t>
  </si>
  <si>
    <t>Kinai / langsat</t>
  </si>
  <si>
    <t>Cacingan</t>
  </si>
  <si>
    <t xml:space="preserve">Madang </t>
  </si>
  <si>
    <t>Obat kulit</t>
  </si>
  <si>
    <t xml:space="preserve">Ditempel </t>
  </si>
  <si>
    <t xml:space="preserve">Pempeng </t>
  </si>
  <si>
    <t>Obat sakit perut</t>
  </si>
  <si>
    <t xml:space="preserve">Rinyuang </t>
  </si>
  <si>
    <t>Obat sembelit</t>
  </si>
  <si>
    <t xml:space="preserve">Dioles </t>
  </si>
  <si>
    <t>Tareng</t>
  </si>
  <si>
    <t>Obat luka</t>
  </si>
  <si>
    <t xml:space="preserve">Rimpang </t>
  </si>
  <si>
    <t>Kayu Kayan</t>
  </si>
  <si>
    <t>Persendian</t>
  </si>
  <si>
    <t>Perdu</t>
  </si>
  <si>
    <t>Uduk-uduk/Karamunting</t>
  </si>
  <si>
    <t>Senggugut</t>
  </si>
  <si>
    <t>Batang</t>
  </si>
  <si>
    <t>Kumpai Mahung/Kumpai Japang</t>
  </si>
  <si>
    <t>DBD</t>
  </si>
  <si>
    <t>Kapas Rampit</t>
  </si>
  <si>
    <t>Gulinggang/Ketepeng</t>
  </si>
  <si>
    <t>Penyakit Kulit (Panu)</t>
  </si>
  <si>
    <t>Lirik</t>
  </si>
  <si>
    <t>Luka Terbuka</t>
  </si>
  <si>
    <t>Tangkan Putih/Tawar Seribu</t>
  </si>
  <si>
    <t>Kolesterol, diabetes, dan hipertensi</t>
  </si>
  <si>
    <t>Bamban</t>
  </si>
  <si>
    <t>Jahe</t>
  </si>
  <si>
    <t>Penghangat Tubuh</t>
  </si>
  <si>
    <t>Cangkok Manis</t>
  </si>
  <si>
    <t>Sakit kepala</t>
  </si>
  <si>
    <t>Jeruk Nipis</t>
  </si>
  <si>
    <t>Diperas</t>
  </si>
  <si>
    <t>Kembang Sepatu</t>
  </si>
  <si>
    <t>Rosela</t>
  </si>
  <si>
    <t>Kelopak Bunga</t>
  </si>
  <si>
    <t>Seledri</t>
  </si>
  <si>
    <t>Rematik</t>
  </si>
  <si>
    <t>Kunyit</t>
  </si>
  <si>
    <t>Alergi</t>
  </si>
  <si>
    <t>Pecah Beling</t>
  </si>
  <si>
    <t>Penampat Darah</t>
  </si>
  <si>
    <t>Ditumbuk dan direbus</t>
  </si>
  <si>
    <t>Ubi</t>
  </si>
  <si>
    <t>Brotowali</t>
  </si>
  <si>
    <t>Daun katuk</t>
  </si>
  <si>
    <t>Memperbanyak ASI</t>
  </si>
  <si>
    <t>Ubah / tuba</t>
  </si>
  <si>
    <t>Sakit Pinggang</t>
  </si>
  <si>
    <t>Garinang</t>
  </si>
  <si>
    <t>Darah tinggi</t>
  </si>
  <si>
    <t>perdu</t>
  </si>
  <si>
    <t>Daun cengkodok</t>
  </si>
  <si>
    <t>Luka</t>
  </si>
  <si>
    <t>Daun manggala</t>
  </si>
  <si>
    <t>Duriot</t>
  </si>
  <si>
    <t>Susah BAB</t>
  </si>
  <si>
    <t>Medang / madok</t>
  </si>
  <si>
    <t>Penyakit kulit</t>
  </si>
  <si>
    <t>Sambung nyawo</t>
  </si>
  <si>
    <t>Tarungk sipanuk</t>
  </si>
  <si>
    <t>Sakit Pinggng</t>
  </si>
  <si>
    <t>Patah tulang</t>
  </si>
  <si>
    <t>Jajuluk Langit</t>
  </si>
  <si>
    <t>Sangkariho</t>
  </si>
  <si>
    <t>diare</t>
  </si>
  <si>
    <t>sabambelum/cocor bebek</t>
  </si>
  <si>
    <t>obat panas anak-anak, Bisul, sakit kepala, batuk, penyakit kulit, borok.</t>
  </si>
  <si>
    <t xml:space="preserve">pucuk dihaluskan </t>
  </si>
  <si>
    <t>dioleskan</t>
  </si>
  <si>
    <t>Pucuk Daun</t>
  </si>
  <si>
    <t>penawar seribu/patah tulang</t>
  </si>
  <si>
    <t>obat struk</t>
  </si>
  <si>
    <t>untuk mandi</t>
  </si>
  <si>
    <t>mambung</t>
  </si>
  <si>
    <t>obat kanker, Kembung, diare, sakit tulang</t>
  </si>
  <si>
    <t>akar direndam</t>
  </si>
  <si>
    <t>akar</t>
  </si>
  <si>
    <t>ketepeng</t>
  </si>
  <si>
    <t>Panu/ kurap</t>
  </si>
  <si>
    <t xml:space="preserve">Digosokkan </t>
  </si>
  <si>
    <t xml:space="preserve">Perdu </t>
  </si>
  <si>
    <t>Lidah buaya</t>
  </si>
  <si>
    <t>Mengobati luka luar</t>
  </si>
  <si>
    <t>Daun dewa</t>
  </si>
  <si>
    <t>Mengobati luka dan menghentikan pendarahan</t>
  </si>
  <si>
    <t>Daun ungu</t>
  </si>
  <si>
    <t>Sembelit, wasir</t>
  </si>
  <si>
    <t xml:space="preserve">Sambiloto </t>
  </si>
  <si>
    <t>Hepatitis, diare dan kencing manis</t>
  </si>
  <si>
    <t xml:space="preserve">Inggam </t>
  </si>
  <si>
    <t>Obat kurap</t>
  </si>
  <si>
    <t xml:space="preserve">Ditumbuk   </t>
  </si>
  <si>
    <t xml:space="preserve">Tabang </t>
  </si>
  <si>
    <t>Obat diare</t>
  </si>
  <si>
    <t>kusuma indrat/patikan kebo</t>
  </si>
  <si>
    <t>iritasi kulit, nyeri perut</t>
  </si>
  <si>
    <t>diekstrak/ direbus</t>
  </si>
  <si>
    <t>daun/akar</t>
  </si>
  <si>
    <t>Pandan</t>
  </si>
  <si>
    <t>Menghilangkan ketombe</t>
  </si>
  <si>
    <t>Tuntung uhat</t>
  </si>
  <si>
    <t>obat luka</t>
  </si>
  <si>
    <t>dihaluskan</t>
  </si>
  <si>
    <t>kakabat biru</t>
  </si>
  <si>
    <t>pandan wangi</t>
  </si>
  <si>
    <t>sakit lutut, pegel linu, lemah saraf</t>
  </si>
  <si>
    <t>Ulur-ulur</t>
  </si>
  <si>
    <t>Luka Bakar</t>
  </si>
  <si>
    <t>Oleskan Getah</t>
  </si>
  <si>
    <t>Liana</t>
  </si>
  <si>
    <t>Cawat Palui</t>
  </si>
  <si>
    <t>Ginjal</t>
  </si>
  <si>
    <t>Kelubut/Kemot</t>
  </si>
  <si>
    <t>Semua Bagian Tumbuhan</t>
  </si>
  <si>
    <t>Belimbing Bikut</t>
  </si>
  <si>
    <t>Pasca Melahirkan</t>
  </si>
  <si>
    <t>Manggarsih</t>
  </si>
  <si>
    <t>Sari Rapet</t>
  </si>
  <si>
    <t>Akar Kunyit</t>
  </si>
  <si>
    <t>Daun dan Akar berwarna Kuning</t>
  </si>
  <si>
    <t>Seluang Belum</t>
  </si>
  <si>
    <t>Menjaga Stamina</t>
  </si>
  <si>
    <t>Batang/Akar</t>
  </si>
  <si>
    <t>Cawat Anuman</t>
  </si>
  <si>
    <t>Akar Sampai</t>
  </si>
  <si>
    <t>Akar Kuning</t>
  </si>
  <si>
    <t>Obat Sariawan, penyakit kencing manis atau diabetes mellitus anti kanker, obat cacar , krumut dan cacingan</t>
  </si>
  <si>
    <t xml:space="preserve">  liana</t>
  </si>
  <si>
    <t xml:space="preserve">Binahong </t>
  </si>
  <si>
    <t>Kencing manis, gatal-gatal, sesak napas, dan jerawat.</t>
  </si>
  <si>
    <t>Ditempel dan diminum</t>
  </si>
  <si>
    <t xml:space="preserve">Liana </t>
  </si>
  <si>
    <t>sirih</t>
  </si>
  <si>
    <t>keputihan,sariawan, jerawat,radang tenggorokan</t>
  </si>
  <si>
    <t>Litu/Mintu</t>
  </si>
  <si>
    <t>Paku-Pakuan</t>
  </si>
  <si>
    <t>Pikajar</t>
  </si>
  <si>
    <t>Sakit Pinggang &amp; Impotensi</t>
  </si>
  <si>
    <t>Daun &amp; Bunga</t>
  </si>
  <si>
    <t>Kelakai/Paku Haruan</t>
  </si>
  <si>
    <t>Obat Kuat</t>
  </si>
  <si>
    <t>Tanjuk Langit</t>
  </si>
  <si>
    <t>Kencing Batu</t>
  </si>
  <si>
    <t>Paku Atei</t>
  </si>
  <si>
    <t>Kanker &amp; Tumor</t>
  </si>
  <si>
    <t>Pangkal dari Pelepah</t>
  </si>
  <si>
    <t>Paku uban</t>
  </si>
  <si>
    <t>Penghilang bekas luka</t>
  </si>
  <si>
    <t>Daun dan Getah</t>
  </si>
  <si>
    <t>paku-pakuan</t>
  </si>
  <si>
    <t>Rasam</t>
  </si>
  <si>
    <t>Luka Lecet</t>
  </si>
  <si>
    <t>paku sisik naga</t>
  </si>
  <si>
    <t>pembersih muka</t>
  </si>
  <si>
    <t xml:space="preserve">daun dihaluskan </t>
  </si>
  <si>
    <t>Paku-pakuan</t>
  </si>
  <si>
    <t>Pakis kubuk</t>
  </si>
  <si>
    <t>Memperbanyak ASI dan mengobati luka</t>
  </si>
  <si>
    <t>Direbus dan ditumbuk</t>
  </si>
  <si>
    <t>Diminum dan dioleskan</t>
  </si>
  <si>
    <t>Alang-alang</t>
  </si>
  <si>
    <t>Rumput</t>
  </si>
  <si>
    <t>Sembora/Tembora</t>
  </si>
  <si>
    <t>Hiring</t>
  </si>
  <si>
    <t>Maag &amp; batuk</t>
  </si>
  <si>
    <t>Dikunyah dan dimakan</t>
  </si>
  <si>
    <t>Bawang Tiwai/Bawang Dayak</t>
  </si>
  <si>
    <t>Diabetes, kolesterol, &amp; kanker</t>
  </si>
  <si>
    <t>Tawar/Tetawar</t>
  </si>
  <si>
    <t>KB alami</t>
  </si>
  <si>
    <t>Kembat/Gandarusa</t>
  </si>
  <si>
    <t>Tebu Salah</t>
  </si>
  <si>
    <t>Lemas</t>
  </si>
  <si>
    <t>Umbi</t>
  </si>
  <si>
    <t>Patikan Kerbau</t>
  </si>
  <si>
    <t>Beriwit/Rumput Banjan</t>
  </si>
  <si>
    <t>Mengoleskan</t>
  </si>
  <si>
    <t>Pucuk Batang</t>
  </si>
  <si>
    <t>Halinjuang</t>
  </si>
  <si>
    <t>BAB Berdarah</t>
  </si>
  <si>
    <t>Hambin-hambin Buah/ Meniran</t>
  </si>
  <si>
    <t>Hepatitis, sariawan</t>
  </si>
  <si>
    <t>Daun &amp; Batang</t>
  </si>
  <si>
    <t>Daun Surga</t>
  </si>
  <si>
    <t>Ombung-ombung/sembung</t>
  </si>
  <si>
    <t>Diare, Sakit Perut, Flu</t>
  </si>
  <si>
    <t>Kumis Kucing</t>
  </si>
  <si>
    <t>Diabetes &amp; Kencing Batu</t>
  </si>
  <si>
    <t>Akar Letup</t>
  </si>
  <si>
    <t>Obat Sariawan</t>
  </si>
  <si>
    <t>Amang/Teki Ladang</t>
  </si>
  <si>
    <t>Kaki Bengkak</t>
  </si>
  <si>
    <t>Putri Malu</t>
  </si>
  <si>
    <t>Jerangau merah</t>
  </si>
  <si>
    <t>Daun, Batang, akar</t>
  </si>
  <si>
    <t>Serai</t>
  </si>
  <si>
    <t>ilalang</t>
  </si>
  <si>
    <t>Radang ginjal, kencing berdarah</t>
  </si>
  <si>
    <t xml:space="preserve">serai </t>
  </si>
  <si>
    <t>masuk angin, radang tenggorokan</t>
  </si>
  <si>
    <t>Rumput padang</t>
  </si>
  <si>
    <t>Kencing Kuning</t>
  </si>
  <si>
    <t>Rumput sepit udang</t>
  </si>
  <si>
    <t>Kangker payudara</t>
  </si>
  <si>
    <t>Seluruh bagian</t>
  </si>
  <si>
    <t>Rumput malu</t>
  </si>
  <si>
    <t>Kencing Manis</t>
  </si>
  <si>
    <t xml:space="preserve">Pegagan </t>
  </si>
  <si>
    <t>Obat luka, sakit perut, wasir, ginjal</t>
  </si>
  <si>
    <t xml:space="preserve">Meniran </t>
  </si>
  <si>
    <t>Rematik, demam, mencret.</t>
  </si>
  <si>
    <t xml:space="preserve">Rumput </t>
  </si>
  <si>
    <t>Benalu/Kayu Singgah</t>
  </si>
  <si>
    <t>Epifit &amp; Parasit</t>
  </si>
  <si>
    <t>Buah/Tongkol Ulur-ulur</t>
  </si>
  <si>
    <t>Ambeien dan Diare</t>
  </si>
  <si>
    <t>Tabat Barito</t>
  </si>
  <si>
    <t>Sari rapet</t>
  </si>
  <si>
    <t>Sarang Semut</t>
  </si>
  <si>
    <t>Akayar</t>
  </si>
  <si>
    <t>Obat Meriang</t>
  </si>
  <si>
    <t>keladi</t>
  </si>
  <si>
    <t>Mengobati luka</t>
  </si>
  <si>
    <t>Dioleskan</t>
  </si>
  <si>
    <t xml:space="preserve">Semak </t>
  </si>
  <si>
    <t>Kumis kucing</t>
  </si>
  <si>
    <t>Memperlancar kencing</t>
  </si>
  <si>
    <t xml:space="preserve">Katuk </t>
  </si>
  <si>
    <t>Sembelit, memperlancar asi dan mengobati luka</t>
  </si>
  <si>
    <t xml:space="preserve">Anaman </t>
  </si>
  <si>
    <t>Obat luka lecet</t>
  </si>
  <si>
    <t>semak</t>
  </si>
  <si>
    <t>papulut</t>
  </si>
  <si>
    <t>hapa-hapa</t>
  </si>
  <si>
    <t>obat kanker, rematik</t>
  </si>
  <si>
    <t>tambura</t>
  </si>
  <si>
    <t>perawatan setelah melahirkan, obat luka</t>
  </si>
  <si>
    <t>Karamunting</t>
  </si>
  <si>
    <t xml:space="preserve"> obat luka, menetralkan racun</t>
  </si>
  <si>
    <t>mengkudu hitam</t>
  </si>
  <si>
    <t>tonik</t>
  </si>
  <si>
    <t>Ahiok/ jahe</t>
  </si>
  <si>
    <t>Penghangat tubuh, kolik, dispepsia, proses detoksifikasi dan mencegah penyakit kulit</t>
  </si>
  <si>
    <t>Rimpang</t>
  </si>
  <si>
    <t>janar</t>
  </si>
  <si>
    <t>obat kanker</t>
  </si>
  <si>
    <t>rimpang atau umbi</t>
  </si>
  <si>
    <t>Bamboo kuning</t>
  </si>
  <si>
    <t>Sakit Kuning</t>
  </si>
  <si>
    <t>Pucuk / Tunas</t>
  </si>
  <si>
    <t>bambu</t>
  </si>
  <si>
    <t>Jarak merah</t>
  </si>
  <si>
    <t>Obat Sakit pinggang</t>
  </si>
  <si>
    <t>Etnobotani</t>
  </si>
  <si>
    <t>Hanjuang</t>
  </si>
  <si>
    <t>Obat Sembelit</t>
  </si>
  <si>
    <t>tanaman hias</t>
  </si>
  <si>
    <t>Tampar antu / lidah mertua</t>
  </si>
  <si>
    <t>Mengobati luka dalam.</t>
  </si>
  <si>
    <t xml:space="preserve">Hias </t>
  </si>
  <si>
    <t>kembang melati</t>
  </si>
  <si>
    <t>jerawat, menghaluskan kulit, mencegah penuaan dini</t>
  </si>
  <si>
    <t>diminum/dibuat masker wajah</t>
  </si>
  <si>
    <t>bunga</t>
  </si>
  <si>
    <t>puring</t>
  </si>
  <si>
    <t>sembelit, sifilis, cacingan</t>
  </si>
  <si>
    <t>Tanaman Obat</t>
  </si>
  <si>
    <t>Daun dan Buah</t>
  </si>
  <si>
    <t>Demam Panas</t>
  </si>
  <si>
    <t>Tanaman rempah-rempah</t>
  </si>
  <si>
    <t>Lada/ sahang</t>
  </si>
  <si>
    <t>Daun dan Batang</t>
  </si>
  <si>
    <t>Daun Mint</t>
  </si>
  <si>
    <t>Ngeroyan</t>
  </si>
  <si>
    <t>tananam herbal aromatik</t>
  </si>
  <si>
    <t>Bandotan</t>
  </si>
  <si>
    <t>Malaria /Influenza</t>
  </si>
  <si>
    <t>Terna</t>
  </si>
  <si>
    <t>Angkok/ lengkuas</t>
  </si>
  <si>
    <t>Obat Panu</t>
  </si>
  <si>
    <t>Umbi-umbian</t>
  </si>
  <si>
    <t>Kaladi / talas</t>
  </si>
  <si>
    <t>Sengatan / Bisa</t>
  </si>
  <si>
    <t>Bawang merah</t>
  </si>
  <si>
    <t>Pendarahaan karna luka</t>
  </si>
  <si>
    <t>Amang</t>
  </si>
  <si>
    <t>Herba</t>
  </si>
  <si>
    <t xml:space="preserve">Malakos </t>
  </si>
  <si>
    <t xml:space="preserve">Herba </t>
  </si>
  <si>
    <t xml:space="preserve">Maama </t>
  </si>
  <si>
    <t>Gigitan ular dan bisul</t>
  </si>
  <si>
    <t xml:space="preserve">Diremes </t>
  </si>
  <si>
    <t>Dioles dan diteteskan</t>
  </si>
  <si>
    <t>Batang dan daun</t>
  </si>
  <si>
    <t>Jahe merah</t>
  </si>
  <si>
    <t>Mengobati pencernaan, perut kembung dan batuk kering</t>
  </si>
  <si>
    <t>Jamu-jamuan</t>
  </si>
  <si>
    <t>kencur</t>
  </si>
  <si>
    <t>Maag</t>
  </si>
  <si>
    <t>Rotan Nyame/Anggrek terestrial</t>
  </si>
  <si>
    <t>rematik</t>
  </si>
  <si>
    <t>Anggrek</t>
  </si>
  <si>
    <t>temu rapet</t>
  </si>
  <si>
    <t>sakit perut dan disentri</t>
  </si>
  <si>
    <t>umbi</t>
  </si>
  <si>
    <t>suku jahe-jahean</t>
  </si>
  <si>
    <t>Cara pengolahan</t>
  </si>
  <si>
    <t>untuk muntah darah</t>
  </si>
  <si>
    <t>Penurun tekanan darah tinggi</t>
  </si>
  <si>
    <t>BAB berdarah</t>
  </si>
  <si>
    <t xml:space="preserve">tekanan darah tinggi </t>
  </si>
  <si>
    <t>minum</t>
  </si>
  <si>
    <t>liana</t>
  </si>
  <si>
    <t>herba</t>
  </si>
  <si>
    <t>sakit perut</t>
  </si>
  <si>
    <t>maag</t>
  </si>
  <si>
    <t>usus buntu</t>
  </si>
  <si>
    <t>ambaien</t>
  </si>
  <si>
    <t>sariawan</t>
  </si>
  <si>
    <t xml:space="preserve">Maag </t>
  </si>
  <si>
    <t xml:space="preserve"> Sariawan</t>
  </si>
  <si>
    <t>Sakit gigi</t>
  </si>
  <si>
    <t>cacingan</t>
  </si>
  <si>
    <t>Diare, Sakit Perut</t>
  </si>
  <si>
    <t>Sembelit</t>
  </si>
  <si>
    <t>sembelit, cacingan</t>
  </si>
  <si>
    <t xml:space="preserve"> diare </t>
  </si>
  <si>
    <t>Disentri,diare,</t>
  </si>
  <si>
    <t>disentri</t>
  </si>
  <si>
    <t>mengkudu</t>
  </si>
  <si>
    <t>Dihaluskan</t>
  </si>
  <si>
    <t>sembelit</t>
  </si>
  <si>
    <t>Akar Letup/ ciplukan</t>
  </si>
  <si>
    <t>pulutan</t>
  </si>
  <si>
    <t>sakit gigi</t>
  </si>
  <si>
    <t>Sembung</t>
  </si>
  <si>
    <t>Tangkuhis/mata kucing</t>
  </si>
  <si>
    <t>Hanjuang/Andong</t>
  </si>
  <si>
    <t>karies gigi</t>
  </si>
  <si>
    <t>Pempeng/ mahang damar</t>
  </si>
  <si>
    <t>dispepsia, diare</t>
  </si>
  <si>
    <t>Jati Belanda</t>
  </si>
  <si>
    <t>diare, maag</t>
  </si>
  <si>
    <t>Biji</t>
  </si>
  <si>
    <t>Kemangi</t>
  </si>
  <si>
    <t>Disentri</t>
  </si>
  <si>
    <t>Srigading</t>
  </si>
  <si>
    <t>Sariawan</t>
  </si>
  <si>
    <t>Biduri</t>
  </si>
  <si>
    <t>Gastritis</t>
  </si>
  <si>
    <t>kwalot/Buah Makassar</t>
  </si>
  <si>
    <t>Wasir</t>
  </si>
  <si>
    <t>Kenop</t>
  </si>
  <si>
    <t>Bunga pagoda</t>
  </si>
  <si>
    <t>Daruju</t>
  </si>
  <si>
    <t>Iler/Miana</t>
  </si>
  <si>
    <t>Semak</t>
  </si>
  <si>
    <t>ibu hamil dilarang</t>
  </si>
  <si>
    <t>Jambu mede</t>
  </si>
  <si>
    <t>Jombang</t>
  </si>
  <si>
    <t>kucing-kucingan</t>
  </si>
  <si>
    <t>Semua</t>
  </si>
  <si>
    <t>Putri malu</t>
  </si>
  <si>
    <t>Salam</t>
  </si>
  <si>
    <t>Sisik naga</t>
  </si>
  <si>
    <t>Dikumur</t>
  </si>
  <si>
    <t>arben/rerendem</t>
  </si>
  <si>
    <t>Kacapiring</t>
  </si>
  <si>
    <t>biji</t>
  </si>
  <si>
    <t>Kelor</t>
  </si>
  <si>
    <t>kusuma indrat/patikan kerbau</t>
  </si>
  <si>
    <t>Saga rambat</t>
  </si>
  <si>
    <t>sikas</t>
  </si>
  <si>
    <t>Tali putri</t>
  </si>
  <si>
    <t xml:space="preserve"> </t>
  </si>
  <si>
    <t>pohon 24</t>
  </si>
  <si>
    <t>liana 5</t>
  </si>
  <si>
    <t>herba 12</t>
  </si>
  <si>
    <t>perdu 21</t>
  </si>
  <si>
    <t>semak 10</t>
  </si>
  <si>
    <t>akar 4</t>
  </si>
  <si>
    <t>Umbi 5</t>
  </si>
  <si>
    <t>Semua 7</t>
  </si>
  <si>
    <t>kulit buah 1</t>
  </si>
  <si>
    <t>ulit batang 5</t>
  </si>
  <si>
    <t>Daun 29</t>
  </si>
  <si>
    <t>Batang 4</t>
  </si>
  <si>
    <t>getah 2</t>
  </si>
  <si>
    <t>bunga 2</t>
  </si>
  <si>
    <t>biji 5</t>
  </si>
  <si>
    <t>buah 8</t>
  </si>
  <si>
    <t xml:space="preserve">diminum 54 </t>
  </si>
  <si>
    <t>dimakan 8</t>
  </si>
  <si>
    <t>dioles 8</t>
  </si>
  <si>
    <t>dikumur 2</t>
  </si>
  <si>
    <t>langsung 11</t>
  </si>
  <si>
    <t>dihaluskan 18</t>
  </si>
  <si>
    <t>direbus43</t>
  </si>
  <si>
    <t>Total</t>
  </si>
  <si>
    <t xml:space="preserve">normalisasi matriks </t>
  </si>
  <si>
    <t>Bobot Normalisasi matriks</t>
  </si>
  <si>
    <t xml:space="preserve">Bobot </t>
  </si>
  <si>
    <t>C1</t>
  </si>
  <si>
    <t>c2</t>
  </si>
  <si>
    <t>c3</t>
  </si>
  <si>
    <t>c4</t>
  </si>
  <si>
    <t>TOTAL</t>
  </si>
  <si>
    <t>akurasi (Pi)</t>
  </si>
  <si>
    <t>jumlah bobot (Qi)</t>
  </si>
  <si>
    <t>id_tumbuhan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</si>
</sst>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1" xfId="0" applyFont="1" applyBorder="1" applyAlignment="1">
      <alignment horizontal="justify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0" fillId="0" borderId="3" xfId="0" applyBorder="1"/>
    <xf numFmtId="0" fontId="3" fillId="0" borderId="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4" borderId="6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"/>
  <sheetViews>
    <sheetView workbookViewId="0">
      <selection activeCell="D1" sqref="D1:G1"/>
    </sheetView>
  </sheetViews>
  <sheetFormatPr defaultRowHeight="15" x14ac:dyDescent="0.25"/>
  <cols>
    <col min="1" max="1" width="4.7109375" style="2" customWidth="1"/>
    <col min="2" max="2" width="27.42578125" style="2" customWidth="1"/>
    <col min="3" max="3" width="39.140625" style="2" customWidth="1"/>
    <col min="4" max="4" width="15.42578125" style="2" customWidth="1"/>
    <col min="5" max="5" width="23.42578125" style="2" customWidth="1"/>
    <col min="6" max="6" width="22.85546875" style="2" customWidth="1"/>
    <col min="7" max="7" width="15.28515625" style="2" customWidth="1"/>
    <col min="8" max="16384" width="9.140625" style="2"/>
  </cols>
  <sheetData>
    <row r="1" spans="1:7" ht="31.5" x14ac:dyDescent="0.25">
      <c r="A1" s="3" t="s">
        <v>0</v>
      </c>
      <c r="B1" s="3" t="s">
        <v>1</v>
      </c>
      <c r="C1" s="4" t="s">
        <v>2</v>
      </c>
      <c r="D1" s="4" t="s">
        <v>461</v>
      </c>
      <c r="E1" s="4" t="s">
        <v>3</v>
      </c>
      <c r="F1" s="4" t="s">
        <v>4</v>
      </c>
      <c r="G1" s="4" t="s">
        <v>5</v>
      </c>
    </row>
    <row r="2" spans="1:7" ht="24" customHeight="1" x14ac:dyDescent="0.25">
      <c r="A2" s="5">
        <v>7</v>
      </c>
      <c r="B2" s="5" t="s">
        <v>23</v>
      </c>
      <c r="C2" s="5" t="s">
        <v>24</v>
      </c>
      <c r="D2" s="5" t="s">
        <v>8</v>
      </c>
      <c r="E2" s="5" t="s">
        <v>9</v>
      </c>
      <c r="F2" s="5" t="s">
        <v>25</v>
      </c>
      <c r="G2" s="5" t="s">
        <v>11</v>
      </c>
    </row>
    <row r="3" spans="1:7" ht="16.5" customHeight="1" x14ac:dyDescent="0.25">
      <c r="A3" s="5">
        <v>13</v>
      </c>
      <c r="B3" s="5" t="s">
        <v>36</v>
      </c>
      <c r="C3" s="5" t="s">
        <v>24</v>
      </c>
      <c r="D3" s="5" t="s">
        <v>8</v>
      </c>
      <c r="E3" s="5" t="s">
        <v>9</v>
      </c>
      <c r="F3" s="5" t="s">
        <v>34</v>
      </c>
      <c r="G3" s="5" t="s">
        <v>11</v>
      </c>
    </row>
    <row r="4" spans="1:7" ht="15.75" x14ac:dyDescent="0.25">
      <c r="A4" s="5">
        <v>23</v>
      </c>
      <c r="B4" s="5" t="s">
        <v>57</v>
      </c>
      <c r="C4" s="5" t="s">
        <v>24</v>
      </c>
      <c r="D4" s="5" t="s">
        <v>8</v>
      </c>
      <c r="E4" s="5" t="s">
        <v>9</v>
      </c>
      <c r="F4" s="5" t="s">
        <v>34</v>
      </c>
      <c r="G4" s="5" t="s">
        <v>11</v>
      </c>
    </row>
    <row r="5" spans="1:7" ht="15.75" x14ac:dyDescent="0.25">
      <c r="A5" s="5">
        <v>24</v>
      </c>
      <c r="B5" s="5" t="s">
        <v>58</v>
      </c>
      <c r="C5" s="5" t="s">
        <v>24</v>
      </c>
      <c r="D5" s="5" t="s">
        <v>8</v>
      </c>
      <c r="E5" s="5" t="s">
        <v>9</v>
      </c>
      <c r="F5" s="5" t="s">
        <v>16</v>
      </c>
      <c r="G5" s="5" t="s">
        <v>11</v>
      </c>
    </row>
    <row r="6" spans="1:7" ht="15.75" x14ac:dyDescent="0.25">
      <c r="A6" s="5">
        <v>25</v>
      </c>
      <c r="B6" s="5" t="s">
        <v>59</v>
      </c>
      <c r="C6" s="5" t="s">
        <v>24</v>
      </c>
      <c r="D6" s="5" t="s">
        <v>8</v>
      </c>
      <c r="E6" s="5" t="s">
        <v>9</v>
      </c>
      <c r="F6" s="5" t="s">
        <v>16</v>
      </c>
      <c r="G6" s="5" t="s">
        <v>11</v>
      </c>
    </row>
    <row r="7" spans="1:7" ht="15.75" x14ac:dyDescent="0.25">
      <c r="A7" s="5">
        <v>93</v>
      </c>
      <c r="B7" s="1" t="s">
        <v>218</v>
      </c>
      <c r="C7" s="1" t="s">
        <v>219</v>
      </c>
      <c r="D7" s="1" t="s">
        <v>140</v>
      </c>
      <c r="E7" s="1" t="s">
        <v>88</v>
      </c>
      <c r="F7" s="1" t="s">
        <v>142</v>
      </c>
      <c r="G7" s="1" t="s">
        <v>205</v>
      </c>
    </row>
    <row r="8" spans="1:7" ht="15.75" x14ac:dyDescent="0.25">
      <c r="A8" s="5">
        <v>166</v>
      </c>
      <c r="B8" s="1" t="s">
        <v>387</v>
      </c>
      <c r="C8" s="1" t="s">
        <v>219</v>
      </c>
      <c r="D8" s="1" t="s">
        <v>128</v>
      </c>
      <c r="E8" s="1" t="s">
        <v>466</v>
      </c>
      <c r="F8" s="1" t="s">
        <v>231</v>
      </c>
      <c r="G8" s="1" t="s">
        <v>386</v>
      </c>
    </row>
    <row r="9" spans="1:7" ht="18" customHeight="1" x14ac:dyDescent="0.25">
      <c r="A9" s="5">
        <v>107</v>
      </c>
      <c r="B9" s="7" t="s">
        <v>258</v>
      </c>
      <c r="C9" s="7" t="s">
        <v>219</v>
      </c>
      <c r="D9" s="7" t="s">
        <v>140</v>
      </c>
      <c r="E9" s="7" t="s">
        <v>148</v>
      </c>
      <c r="F9" s="7" t="s">
        <v>142</v>
      </c>
      <c r="G9" s="7" t="s">
        <v>205</v>
      </c>
    </row>
    <row r="10" spans="1:7" ht="15.75" x14ac:dyDescent="0.25">
      <c r="A10" s="5">
        <v>168</v>
      </c>
      <c r="B10" s="1" t="s">
        <v>392</v>
      </c>
      <c r="C10" s="1" t="s">
        <v>393</v>
      </c>
      <c r="D10" s="1" t="s">
        <v>257</v>
      </c>
      <c r="E10" s="1" t="s">
        <v>223</v>
      </c>
      <c r="F10" s="1" t="s">
        <v>142</v>
      </c>
      <c r="G10" s="1" t="s">
        <v>379</v>
      </c>
    </row>
    <row r="11" spans="1:7" ht="18.75" customHeight="1" x14ac:dyDescent="0.25">
      <c r="A11" s="5">
        <v>77</v>
      </c>
      <c r="B11" s="5" t="s">
        <v>192</v>
      </c>
      <c r="C11" s="5" t="s">
        <v>193</v>
      </c>
      <c r="D11" s="5" t="s">
        <v>47</v>
      </c>
      <c r="E11" s="5" t="s">
        <v>40</v>
      </c>
      <c r="F11" s="5" t="s">
        <v>48</v>
      </c>
      <c r="G11" s="5" t="s">
        <v>167</v>
      </c>
    </row>
    <row r="12" spans="1:7" ht="15" customHeight="1" x14ac:dyDescent="0.25">
      <c r="A12" s="5">
        <v>158</v>
      </c>
      <c r="B12" s="5" t="s">
        <v>369</v>
      </c>
      <c r="C12" s="5" t="s">
        <v>370</v>
      </c>
      <c r="D12" s="5" t="s">
        <v>8</v>
      </c>
      <c r="E12" s="5" t="s">
        <v>9</v>
      </c>
      <c r="F12" s="5" t="s">
        <v>48</v>
      </c>
      <c r="G12" s="5" t="s">
        <v>368</v>
      </c>
    </row>
    <row r="13" spans="1:7" ht="15.75" x14ac:dyDescent="0.25">
      <c r="A13" s="5">
        <v>140</v>
      </c>
      <c r="B13" s="5" t="s">
        <v>333</v>
      </c>
      <c r="C13" s="5" t="s">
        <v>334</v>
      </c>
      <c r="D13" s="5" t="s">
        <v>8</v>
      </c>
      <c r="E13" s="5" t="s">
        <v>9</v>
      </c>
      <c r="F13" s="5" t="s">
        <v>10</v>
      </c>
      <c r="G13" s="5" t="s">
        <v>316</v>
      </c>
    </row>
    <row r="14" spans="1:7" ht="15.75" x14ac:dyDescent="0.25">
      <c r="A14" s="5">
        <v>147</v>
      </c>
      <c r="B14" s="5" t="s">
        <v>347</v>
      </c>
      <c r="C14" s="5" t="s">
        <v>464</v>
      </c>
      <c r="D14" s="5" t="s">
        <v>8</v>
      </c>
      <c r="E14" s="5" t="s">
        <v>9</v>
      </c>
      <c r="F14" s="5" t="s">
        <v>16</v>
      </c>
      <c r="G14" s="5" t="s">
        <v>316</v>
      </c>
    </row>
    <row r="15" spans="1:7" ht="15.75" x14ac:dyDescent="0.25">
      <c r="A15" s="5">
        <v>9</v>
      </c>
      <c r="B15" s="5" t="s">
        <v>28</v>
      </c>
      <c r="C15" s="5" t="s">
        <v>29</v>
      </c>
      <c r="D15" s="5" t="s">
        <v>14</v>
      </c>
      <c r="E15" s="5" t="s">
        <v>9</v>
      </c>
      <c r="F15" s="5" t="s">
        <v>16</v>
      </c>
      <c r="G15" s="5" t="s">
        <v>11</v>
      </c>
    </row>
    <row r="16" spans="1:7" ht="15.75" x14ac:dyDescent="0.25">
      <c r="A16" s="5">
        <v>73</v>
      </c>
      <c r="B16" s="5" t="s">
        <v>185</v>
      </c>
      <c r="C16" s="5" t="s">
        <v>29</v>
      </c>
      <c r="D16" s="5" t="s">
        <v>186</v>
      </c>
      <c r="E16" s="1" t="s">
        <v>88</v>
      </c>
      <c r="F16" s="5" t="s">
        <v>48</v>
      </c>
      <c r="G16" s="5" t="s">
        <v>167</v>
      </c>
    </row>
    <row r="17" spans="1:14" ht="15.75" x14ac:dyDescent="0.25">
      <c r="A17" s="5">
        <v>135</v>
      </c>
      <c r="B17" s="5" t="s">
        <v>325</v>
      </c>
      <c r="C17" s="5" t="s">
        <v>29</v>
      </c>
      <c r="D17" s="5" t="s">
        <v>14</v>
      </c>
      <c r="E17" s="5" t="s">
        <v>15</v>
      </c>
      <c r="F17" s="5" t="s">
        <v>16</v>
      </c>
      <c r="G17" s="5" t="s">
        <v>316</v>
      </c>
    </row>
    <row r="18" spans="1:14" ht="15.75" x14ac:dyDescent="0.25">
      <c r="A18" s="5">
        <v>178</v>
      </c>
      <c r="B18" s="5" t="s">
        <v>63</v>
      </c>
      <c r="C18" s="5" t="s">
        <v>29</v>
      </c>
      <c r="D18" s="5" t="s">
        <v>8</v>
      </c>
      <c r="E18" s="5" t="s">
        <v>9</v>
      </c>
      <c r="F18" s="5" t="s">
        <v>422</v>
      </c>
      <c r="G18" s="5" t="s">
        <v>421</v>
      </c>
    </row>
    <row r="19" spans="1:14" ht="15.75" x14ac:dyDescent="0.25">
      <c r="A19" s="5">
        <v>48</v>
      </c>
      <c r="B19" s="5" t="s">
        <v>120</v>
      </c>
      <c r="C19" s="5" t="s">
        <v>121</v>
      </c>
      <c r="D19" s="5" t="s">
        <v>8</v>
      </c>
      <c r="E19" s="5" t="s">
        <v>15</v>
      </c>
      <c r="F19" s="5" t="s">
        <v>122</v>
      </c>
      <c r="G19" s="5" t="s">
        <v>91</v>
      </c>
    </row>
    <row r="20" spans="1:14" ht="15.75" x14ac:dyDescent="0.25">
      <c r="A20" s="5">
        <v>43</v>
      </c>
      <c r="B20" s="5" t="s">
        <v>110</v>
      </c>
      <c r="C20" s="5" t="s">
        <v>111</v>
      </c>
      <c r="D20" s="5" t="s">
        <v>94</v>
      </c>
      <c r="E20" s="5" t="s">
        <v>107</v>
      </c>
      <c r="F20" s="5" t="s">
        <v>48</v>
      </c>
      <c r="G20" s="5" t="s">
        <v>91</v>
      </c>
    </row>
    <row r="21" spans="1:14" ht="15.75" x14ac:dyDescent="0.25">
      <c r="A21" s="5">
        <v>31</v>
      </c>
      <c r="B21" s="5" t="s">
        <v>78</v>
      </c>
      <c r="C21" s="5" t="s">
        <v>79</v>
      </c>
      <c r="D21" s="5" t="s">
        <v>80</v>
      </c>
      <c r="E21" s="5" t="s">
        <v>71</v>
      </c>
      <c r="F21" s="5" t="s">
        <v>16</v>
      </c>
      <c r="G21" s="5" t="s">
        <v>11</v>
      </c>
    </row>
    <row r="22" spans="1:14" ht="21" customHeight="1" x14ac:dyDescent="0.25">
      <c r="A22" s="5">
        <v>70</v>
      </c>
      <c r="B22" s="5" t="s">
        <v>180</v>
      </c>
      <c r="C22" s="5" t="s">
        <v>79</v>
      </c>
      <c r="D22" s="5" t="s">
        <v>14</v>
      </c>
      <c r="E22" s="5" t="s">
        <v>40</v>
      </c>
      <c r="F22" s="5" t="s">
        <v>16</v>
      </c>
      <c r="G22" s="5" t="s">
        <v>167</v>
      </c>
    </row>
    <row r="23" spans="1:14" ht="15.75" x14ac:dyDescent="0.25">
      <c r="A23" s="5">
        <v>89</v>
      </c>
      <c r="B23" s="5" t="s">
        <v>213</v>
      </c>
      <c r="C23" s="5" t="s">
        <v>79</v>
      </c>
      <c r="D23" s="5" t="s">
        <v>67</v>
      </c>
      <c r="E23" s="5" t="s">
        <v>84</v>
      </c>
      <c r="F23" s="5" t="s">
        <v>16</v>
      </c>
      <c r="G23" s="5" t="s">
        <v>167</v>
      </c>
    </row>
    <row r="24" spans="1:14" ht="15.75" x14ac:dyDescent="0.25">
      <c r="A24" s="5">
        <v>58</v>
      </c>
      <c r="B24" s="5" t="s">
        <v>152</v>
      </c>
      <c r="C24" s="5" t="s">
        <v>153</v>
      </c>
      <c r="D24" s="5" t="s">
        <v>8</v>
      </c>
      <c r="E24" s="5" t="s">
        <v>9</v>
      </c>
      <c r="F24" s="5" t="s">
        <v>34</v>
      </c>
      <c r="G24" s="5" t="s">
        <v>11</v>
      </c>
      <c r="K24" s="1"/>
      <c r="L24" s="1"/>
      <c r="M24" s="1"/>
      <c r="N24" s="1"/>
    </row>
    <row r="25" spans="1:14" ht="15.75" x14ac:dyDescent="0.25">
      <c r="A25" s="5">
        <v>45</v>
      </c>
      <c r="B25" s="5" t="s">
        <v>46</v>
      </c>
      <c r="C25" s="5" t="s">
        <v>115</v>
      </c>
      <c r="D25" s="5" t="s">
        <v>94</v>
      </c>
      <c r="E25" s="5" t="s">
        <v>15</v>
      </c>
      <c r="F25" s="5" t="s">
        <v>48</v>
      </c>
      <c r="G25" s="5" t="s">
        <v>91</v>
      </c>
    </row>
    <row r="26" spans="1:14" ht="15.75" x14ac:dyDescent="0.25">
      <c r="A26" s="5">
        <v>84</v>
      </c>
      <c r="B26" s="5" t="s">
        <v>203</v>
      </c>
      <c r="C26" s="5" t="s">
        <v>204</v>
      </c>
      <c r="D26" s="5" t="s">
        <v>97</v>
      </c>
      <c r="E26" s="5" t="s">
        <v>15</v>
      </c>
      <c r="F26" s="5" t="s">
        <v>48</v>
      </c>
      <c r="G26" s="5" t="s">
        <v>205</v>
      </c>
    </row>
    <row r="27" spans="1:14" ht="22.5" customHeight="1" x14ac:dyDescent="0.25">
      <c r="A27" s="5">
        <v>46</v>
      </c>
      <c r="B27" s="5" t="s">
        <v>116</v>
      </c>
      <c r="C27" s="5" t="s">
        <v>117</v>
      </c>
      <c r="D27" s="5" t="s">
        <v>8</v>
      </c>
      <c r="E27" s="5" t="s">
        <v>9</v>
      </c>
      <c r="F27" s="5" t="s">
        <v>16</v>
      </c>
      <c r="G27" s="5" t="s">
        <v>91</v>
      </c>
    </row>
    <row r="28" spans="1:14" ht="31.5" x14ac:dyDescent="0.25">
      <c r="A28" s="5">
        <v>65</v>
      </c>
      <c r="B28" s="5" t="s">
        <v>171</v>
      </c>
      <c r="C28" s="5" t="s">
        <v>172</v>
      </c>
      <c r="D28" s="5" t="s">
        <v>14</v>
      </c>
      <c r="E28" s="5" t="s">
        <v>15</v>
      </c>
      <c r="F28" s="5" t="s">
        <v>16</v>
      </c>
      <c r="G28" s="5" t="s">
        <v>167</v>
      </c>
    </row>
    <row r="29" spans="1:14" ht="15.75" x14ac:dyDescent="0.25">
      <c r="A29" s="5">
        <v>11</v>
      </c>
      <c r="B29" s="5" t="s">
        <v>32</v>
      </c>
      <c r="C29" s="5" t="s">
        <v>33</v>
      </c>
      <c r="D29" s="5" t="s">
        <v>8</v>
      </c>
      <c r="E29" s="5" t="s">
        <v>9</v>
      </c>
      <c r="F29" s="5" t="s">
        <v>34</v>
      </c>
      <c r="G29" s="5" t="s">
        <v>11</v>
      </c>
    </row>
    <row r="30" spans="1:14" ht="15.75" x14ac:dyDescent="0.25">
      <c r="A30" s="5">
        <v>74</v>
      </c>
      <c r="B30" s="5" t="s">
        <v>187</v>
      </c>
      <c r="C30" s="5" t="s">
        <v>33</v>
      </c>
      <c r="D30" s="5" t="s">
        <v>14</v>
      </c>
      <c r="E30" s="5" t="s">
        <v>40</v>
      </c>
      <c r="F30" s="5" t="s">
        <v>16</v>
      </c>
      <c r="G30" s="5" t="s">
        <v>167</v>
      </c>
    </row>
    <row r="31" spans="1:14" ht="15.75" x14ac:dyDescent="0.25">
      <c r="A31" s="5">
        <v>80</v>
      </c>
      <c r="B31" s="5" t="s">
        <v>197</v>
      </c>
      <c r="C31" s="5" t="s">
        <v>33</v>
      </c>
      <c r="D31" s="5" t="s">
        <v>8</v>
      </c>
      <c r="E31" s="1" t="s">
        <v>88</v>
      </c>
      <c r="F31" s="5" t="s">
        <v>16</v>
      </c>
      <c r="G31" s="5" t="s">
        <v>167</v>
      </c>
    </row>
    <row r="32" spans="1:14" ht="15.75" x14ac:dyDescent="0.25">
      <c r="A32" s="5">
        <v>81</v>
      </c>
      <c r="B32" s="5" t="s">
        <v>198</v>
      </c>
      <c r="C32" s="5" t="s">
        <v>33</v>
      </c>
      <c r="D32" s="5" t="s">
        <v>8</v>
      </c>
      <c r="E32" s="5" t="s">
        <v>9</v>
      </c>
      <c r="F32" s="5" t="s">
        <v>170</v>
      </c>
      <c r="G32" s="5" t="s">
        <v>167</v>
      </c>
    </row>
    <row r="33" spans="1:7" ht="15.75" x14ac:dyDescent="0.25">
      <c r="A33" s="5">
        <v>142</v>
      </c>
      <c r="B33" s="5" t="s">
        <v>338</v>
      </c>
      <c r="C33" s="5" t="s">
        <v>33</v>
      </c>
      <c r="D33" s="5" t="s">
        <v>14</v>
      </c>
      <c r="E33" s="5" t="s">
        <v>84</v>
      </c>
      <c r="F33" s="5" t="s">
        <v>16</v>
      </c>
      <c r="G33" s="5" t="s">
        <v>316</v>
      </c>
    </row>
    <row r="34" spans="1:7" ht="22.5" customHeight="1" x14ac:dyDescent="0.25">
      <c r="A34" s="5">
        <v>180</v>
      </c>
      <c r="B34" s="5" t="s">
        <v>425</v>
      </c>
      <c r="C34" s="5" t="s">
        <v>33</v>
      </c>
      <c r="D34" s="5" t="s">
        <v>8</v>
      </c>
      <c r="E34" s="5" t="s">
        <v>9</v>
      </c>
      <c r="F34" s="5" t="s">
        <v>426</v>
      </c>
      <c r="G34" s="5" t="s">
        <v>424</v>
      </c>
    </row>
    <row r="35" spans="1:7" ht="15.75" x14ac:dyDescent="0.25">
      <c r="A35" s="5">
        <v>39</v>
      </c>
      <c r="B35" s="5" t="s">
        <v>101</v>
      </c>
      <c r="C35" s="5" t="s">
        <v>102</v>
      </c>
      <c r="D35" s="5" t="s">
        <v>8</v>
      </c>
      <c r="E35" s="5" t="s">
        <v>15</v>
      </c>
      <c r="F35" s="5" t="s">
        <v>16</v>
      </c>
      <c r="G35" s="5" t="s">
        <v>91</v>
      </c>
    </row>
    <row r="36" spans="1:7" ht="31.5" x14ac:dyDescent="0.25">
      <c r="A36" s="5">
        <v>179</v>
      </c>
      <c r="B36" s="5" t="s">
        <v>192</v>
      </c>
      <c r="C36" s="5" t="s">
        <v>423</v>
      </c>
      <c r="D36" s="5" t="s">
        <v>67</v>
      </c>
      <c r="E36" s="5" t="s">
        <v>84</v>
      </c>
      <c r="F36" s="5" t="s">
        <v>398</v>
      </c>
      <c r="G36" s="5" t="s">
        <v>424</v>
      </c>
    </row>
    <row r="37" spans="1:7" ht="15.75" x14ac:dyDescent="0.25">
      <c r="A37" s="5">
        <v>1</v>
      </c>
      <c r="B37" s="1" t="s">
        <v>6</v>
      </c>
      <c r="C37" s="1" t="s">
        <v>7</v>
      </c>
      <c r="D37" s="5" t="s">
        <v>8</v>
      </c>
      <c r="E37" s="5" t="s">
        <v>9</v>
      </c>
      <c r="F37" s="1" t="s">
        <v>10</v>
      </c>
      <c r="G37" s="1" t="s">
        <v>11</v>
      </c>
    </row>
    <row r="38" spans="1:7" ht="15.75" x14ac:dyDescent="0.25">
      <c r="A38" s="5">
        <v>4</v>
      </c>
      <c r="B38" s="5" t="s">
        <v>19</v>
      </c>
      <c r="C38" s="5" t="s">
        <v>7</v>
      </c>
      <c r="D38" s="5" t="s">
        <v>8</v>
      </c>
      <c r="E38" s="5" t="s">
        <v>9</v>
      </c>
      <c r="F38" s="5" t="s">
        <v>10</v>
      </c>
      <c r="G38" s="5" t="s">
        <v>11</v>
      </c>
    </row>
    <row r="39" spans="1:7" ht="15.75" x14ac:dyDescent="0.25">
      <c r="A39" s="5">
        <v>5</v>
      </c>
      <c r="B39" s="5" t="s">
        <v>20</v>
      </c>
      <c r="C39" s="5" t="s">
        <v>7</v>
      </c>
      <c r="D39" s="5" t="s">
        <v>8</v>
      </c>
      <c r="E39" s="5" t="s">
        <v>9</v>
      </c>
      <c r="F39" s="5" t="s">
        <v>21</v>
      </c>
      <c r="G39" s="5" t="s">
        <v>11</v>
      </c>
    </row>
    <row r="40" spans="1:7" ht="15.75" x14ac:dyDescent="0.25">
      <c r="A40" s="5">
        <v>15</v>
      </c>
      <c r="B40" s="5" t="s">
        <v>42</v>
      </c>
      <c r="C40" s="5" t="s">
        <v>7</v>
      </c>
      <c r="D40" s="5" t="s">
        <v>8</v>
      </c>
      <c r="E40" s="5" t="s">
        <v>9</v>
      </c>
      <c r="F40" s="5" t="s">
        <v>43</v>
      </c>
      <c r="G40" s="5" t="s">
        <v>11</v>
      </c>
    </row>
    <row r="41" spans="1:7" ht="15.75" x14ac:dyDescent="0.25">
      <c r="A41" s="5">
        <v>17</v>
      </c>
      <c r="B41" s="5" t="s">
        <v>46</v>
      </c>
      <c r="C41" s="5" t="s">
        <v>7</v>
      </c>
      <c r="D41" s="5" t="s">
        <v>47</v>
      </c>
      <c r="E41" s="5" t="s">
        <v>9</v>
      </c>
      <c r="F41" s="5" t="s">
        <v>48</v>
      </c>
      <c r="G41" s="5" t="s">
        <v>11</v>
      </c>
    </row>
    <row r="42" spans="1:7" ht="15.75" x14ac:dyDescent="0.25">
      <c r="A42" s="5">
        <v>21</v>
      </c>
      <c r="B42" s="5" t="s">
        <v>55</v>
      </c>
      <c r="C42" s="5" t="s">
        <v>7</v>
      </c>
      <c r="D42" s="5" t="s">
        <v>8</v>
      </c>
      <c r="E42" s="5" t="s">
        <v>9</v>
      </c>
      <c r="F42" s="5" t="s">
        <v>16</v>
      </c>
      <c r="G42" s="5" t="s">
        <v>11</v>
      </c>
    </row>
    <row r="43" spans="1:7" ht="15.75" x14ac:dyDescent="0.25">
      <c r="A43" s="5">
        <v>66</v>
      </c>
      <c r="B43" s="5" t="s">
        <v>173</v>
      </c>
      <c r="C43" s="5" t="s">
        <v>7</v>
      </c>
      <c r="D43" s="5" t="s">
        <v>8</v>
      </c>
      <c r="E43" s="1" t="s">
        <v>88</v>
      </c>
      <c r="F43" s="5" t="s">
        <v>10</v>
      </c>
      <c r="G43" s="5" t="s">
        <v>167</v>
      </c>
    </row>
    <row r="44" spans="1:7" ht="31.5" x14ac:dyDescent="0.25">
      <c r="A44" s="5">
        <v>111</v>
      </c>
      <c r="B44" s="5" t="s">
        <v>267</v>
      </c>
      <c r="C44" s="5" t="s">
        <v>7</v>
      </c>
      <c r="D44" s="5" t="s">
        <v>8</v>
      </c>
      <c r="E44" s="5" t="s">
        <v>9</v>
      </c>
      <c r="F44" s="5" t="s">
        <v>268</v>
      </c>
      <c r="G44" s="5" t="s">
        <v>264</v>
      </c>
    </row>
    <row r="45" spans="1:7" ht="15.75" x14ac:dyDescent="0.25">
      <c r="A45" s="5">
        <v>130</v>
      </c>
      <c r="B45" s="5" t="s">
        <v>315</v>
      </c>
      <c r="C45" s="5" t="s">
        <v>7</v>
      </c>
      <c r="D45" s="5" t="s">
        <v>8</v>
      </c>
      <c r="E45" s="5" t="s">
        <v>9</v>
      </c>
      <c r="F45" s="5" t="s">
        <v>10</v>
      </c>
      <c r="G45" s="5" t="s">
        <v>316</v>
      </c>
    </row>
    <row r="46" spans="1:7" ht="15.75" x14ac:dyDescent="0.25">
      <c r="A46" s="5">
        <v>136</v>
      </c>
      <c r="B46" s="5" t="s">
        <v>326</v>
      </c>
      <c r="C46" s="5" t="s">
        <v>7</v>
      </c>
      <c r="D46" s="5" t="s">
        <v>8</v>
      </c>
      <c r="E46" s="5" t="s">
        <v>9</v>
      </c>
      <c r="F46" s="5" t="s">
        <v>170</v>
      </c>
      <c r="G46" s="5" t="s">
        <v>316</v>
      </c>
    </row>
    <row r="47" spans="1:7" ht="15.75" x14ac:dyDescent="0.25">
      <c r="A47" s="5">
        <v>137</v>
      </c>
      <c r="B47" s="5" t="s">
        <v>327</v>
      </c>
      <c r="C47" s="5" t="s">
        <v>7</v>
      </c>
      <c r="D47" s="5" t="s">
        <v>8</v>
      </c>
      <c r="E47" s="5" t="s">
        <v>9</v>
      </c>
      <c r="F47" s="5" t="s">
        <v>328</v>
      </c>
      <c r="G47" s="5" t="s">
        <v>316</v>
      </c>
    </row>
    <row r="48" spans="1:7" ht="15.75" x14ac:dyDescent="0.25">
      <c r="A48" s="5">
        <v>144</v>
      </c>
      <c r="B48" s="5" t="s">
        <v>341</v>
      </c>
      <c r="C48" s="5" t="s">
        <v>342</v>
      </c>
      <c r="D48" s="5" t="s">
        <v>8</v>
      </c>
      <c r="E48" s="5" t="s">
        <v>9</v>
      </c>
      <c r="F48" s="5" t="s">
        <v>16</v>
      </c>
      <c r="G48" s="5" t="s">
        <v>316</v>
      </c>
    </row>
    <row r="49" spans="1:8" ht="31.5" x14ac:dyDescent="0.25">
      <c r="A49" s="5">
        <v>133</v>
      </c>
      <c r="B49" s="5" t="s">
        <v>321</v>
      </c>
      <c r="C49" s="5" t="s">
        <v>322</v>
      </c>
      <c r="D49" s="5" t="s">
        <v>8</v>
      </c>
      <c r="E49" s="5" t="s">
        <v>9</v>
      </c>
      <c r="F49" s="5" t="s">
        <v>48</v>
      </c>
      <c r="G49" s="5" t="s">
        <v>316</v>
      </c>
    </row>
    <row r="50" spans="1:8" ht="36.75" customHeight="1" x14ac:dyDescent="0.25">
      <c r="A50" s="5">
        <v>143</v>
      </c>
      <c r="B50" s="5" t="s">
        <v>339</v>
      </c>
      <c r="C50" s="5" t="s">
        <v>340</v>
      </c>
      <c r="D50" s="5" t="s">
        <v>8</v>
      </c>
      <c r="E50" s="5" t="s">
        <v>9</v>
      </c>
      <c r="F50" s="5" t="s">
        <v>268</v>
      </c>
      <c r="G50" s="5" t="s">
        <v>316</v>
      </c>
    </row>
    <row r="51" spans="1:8" ht="15.75" x14ac:dyDescent="0.25">
      <c r="A51" s="5">
        <v>56</v>
      </c>
      <c r="B51" s="1" t="s">
        <v>146</v>
      </c>
      <c r="C51" s="1" t="s">
        <v>147</v>
      </c>
      <c r="D51" s="1" t="s">
        <v>140</v>
      </c>
      <c r="E51" s="1" t="s">
        <v>148</v>
      </c>
      <c r="F51" s="1" t="s">
        <v>149</v>
      </c>
      <c r="G51" s="1" t="s">
        <v>91</v>
      </c>
    </row>
    <row r="52" spans="1:8" ht="24.75" customHeight="1" x14ac:dyDescent="0.25">
      <c r="A52" s="5">
        <v>2</v>
      </c>
      <c r="B52" s="1" t="s">
        <v>12</v>
      </c>
      <c r="C52" s="1" t="s">
        <v>13</v>
      </c>
      <c r="D52" s="1" t="s">
        <v>14</v>
      </c>
      <c r="E52" s="5" t="s">
        <v>15</v>
      </c>
      <c r="F52" s="1" t="s">
        <v>16</v>
      </c>
      <c r="G52" s="1" t="s">
        <v>11</v>
      </c>
    </row>
    <row r="53" spans="1:8" ht="15.75" x14ac:dyDescent="0.25">
      <c r="A53" s="5">
        <v>41</v>
      </c>
      <c r="B53" s="5" t="s">
        <v>105</v>
      </c>
      <c r="C53" s="5" t="s">
        <v>106</v>
      </c>
      <c r="D53" s="5" t="s">
        <v>8</v>
      </c>
      <c r="E53" s="5" t="s">
        <v>107</v>
      </c>
      <c r="F53" s="5" t="s">
        <v>16</v>
      </c>
      <c r="G53" s="5" t="s">
        <v>91</v>
      </c>
    </row>
    <row r="54" spans="1:8" ht="21.75" customHeight="1" x14ac:dyDescent="0.25">
      <c r="A54" s="5">
        <v>188</v>
      </c>
      <c r="B54" s="5" t="s">
        <v>444</v>
      </c>
      <c r="C54" s="5" t="s">
        <v>445</v>
      </c>
      <c r="D54" s="5" t="s">
        <v>446</v>
      </c>
      <c r="E54" s="5" t="s">
        <v>447</v>
      </c>
      <c r="F54" s="5" t="s">
        <v>448</v>
      </c>
      <c r="G54" s="5" t="s">
        <v>443</v>
      </c>
    </row>
    <row r="55" spans="1:8" ht="15.75" x14ac:dyDescent="0.25">
      <c r="A55" s="5">
        <v>110</v>
      </c>
      <c r="B55" s="5" t="s">
        <v>265</v>
      </c>
      <c r="C55" s="5" t="s">
        <v>266</v>
      </c>
      <c r="D55" s="5" t="s">
        <v>8</v>
      </c>
      <c r="E55" s="5" t="s">
        <v>9</v>
      </c>
      <c r="F55" s="5" t="s">
        <v>170</v>
      </c>
      <c r="G55" s="5" t="s">
        <v>264</v>
      </c>
    </row>
    <row r="56" spans="1:8" ht="15.75" x14ac:dyDescent="0.25">
      <c r="A56" s="5">
        <v>16</v>
      </c>
      <c r="B56" s="5" t="s">
        <v>44</v>
      </c>
      <c r="C56" s="5" t="s">
        <v>45</v>
      </c>
      <c r="D56" s="5" t="s">
        <v>8</v>
      </c>
      <c r="E56" s="5" t="s">
        <v>9</v>
      </c>
      <c r="F56" s="5" t="s">
        <v>34</v>
      </c>
      <c r="G56" s="5" t="s">
        <v>11</v>
      </c>
    </row>
    <row r="57" spans="1:8" ht="15.75" x14ac:dyDescent="0.25">
      <c r="A57" s="5">
        <v>101</v>
      </c>
      <c r="B57" s="5" t="s">
        <v>242</v>
      </c>
      <c r="C57" s="5" t="s">
        <v>243</v>
      </c>
      <c r="D57" s="11" t="s">
        <v>76</v>
      </c>
      <c r="E57" s="11" t="s">
        <v>88</v>
      </c>
      <c r="F57" s="11" t="s">
        <v>16</v>
      </c>
      <c r="G57" s="11" t="s">
        <v>235</v>
      </c>
    </row>
    <row r="58" spans="1:8" ht="31.5" x14ac:dyDescent="0.25">
      <c r="A58" s="5">
        <v>141</v>
      </c>
      <c r="B58" s="5" t="s">
        <v>335</v>
      </c>
      <c r="C58" s="8" t="s">
        <v>336</v>
      </c>
      <c r="D58" s="5" t="s">
        <v>8</v>
      </c>
      <c r="E58" s="5" t="s">
        <v>9</v>
      </c>
      <c r="F58" s="5" t="s">
        <v>337</v>
      </c>
      <c r="G58" s="5" t="s">
        <v>316</v>
      </c>
      <c r="H58" s="9"/>
    </row>
    <row r="59" spans="1:8" ht="15.75" x14ac:dyDescent="0.25">
      <c r="A59" s="5">
        <v>20</v>
      </c>
      <c r="B59" s="5" t="s">
        <v>53</v>
      </c>
      <c r="C59" s="5" t="s">
        <v>54</v>
      </c>
      <c r="D59" s="10" t="s">
        <v>8</v>
      </c>
      <c r="E59" s="10" t="s">
        <v>9</v>
      </c>
      <c r="F59" s="10" t="s">
        <v>16</v>
      </c>
      <c r="G59" s="10" t="s">
        <v>11</v>
      </c>
    </row>
    <row r="60" spans="1:8" ht="15.75" x14ac:dyDescent="0.25">
      <c r="A60" s="5">
        <v>33</v>
      </c>
      <c r="B60" s="5" t="s">
        <v>86</v>
      </c>
      <c r="C60" s="5" t="s">
        <v>87</v>
      </c>
      <c r="D60" s="5" t="s">
        <v>76</v>
      </c>
      <c r="E60" s="5" t="s">
        <v>88</v>
      </c>
      <c r="F60" s="5" t="s">
        <v>16</v>
      </c>
      <c r="G60" s="5" t="s">
        <v>73</v>
      </c>
    </row>
    <row r="61" spans="1:8" ht="31.5" x14ac:dyDescent="0.25">
      <c r="A61" s="5">
        <v>104</v>
      </c>
      <c r="B61" s="1" t="s">
        <v>249</v>
      </c>
      <c r="C61" s="1" t="s">
        <v>250</v>
      </c>
      <c r="D61" s="1" t="s">
        <v>251</v>
      </c>
      <c r="E61" s="1" t="s">
        <v>223</v>
      </c>
      <c r="F61" s="1" t="s">
        <v>252</v>
      </c>
      <c r="G61" s="1" t="s">
        <v>205</v>
      </c>
    </row>
    <row r="62" spans="1:8" ht="31.5" x14ac:dyDescent="0.25">
      <c r="A62" s="5">
        <v>176</v>
      </c>
      <c r="B62" s="7" t="s">
        <v>415</v>
      </c>
      <c r="C62" s="7" t="s">
        <v>416</v>
      </c>
      <c r="D62" s="7" t="s">
        <v>125</v>
      </c>
      <c r="E62" s="7" t="s">
        <v>417</v>
      </c>
      <c r="F62" s="7" t="s">
        <v>418</v>
      </c>
      <c r="G62" s="7" t="s">
        <v>411</v>
      </c>
    </row>
    <row r="63" spans="1:8" ht="15.75" x14ac:dyDescent="0.25">
      <c r="A63" s="5">
        <v>146</v>
      </c>
      <c r="B63" s="5" t="s">
        <v>345</v>
      </c>
      <c r="C63" s="5" t="s">
        <v>346</v>
      </c>
      <c r="D63" s="5" t="s">
        <v>8</v>
      </c>
      <c r="E63" s="5" t="s">
        <v>9</v>
      </c>
      <c r="F63" s="5" t="s">
        <v>10</v>
      </c>
      <c r="G63" s="5" t="s">
        <v>316</v>
      </c>
    </row>
    <row r="64" spans="1:8" ht="30" customHeight="1" x14ac:dyDescent="0.25">
      <c r="A64" s="5">
        <v>186</v>
      </c>
      <c r="B64" s="5" t="s">
        <v>440</v>
      </c>
      <c r="C64" s="5" t="s">
        <v>346</v>
      </c>
      <c r="D64" s="5" t="s">
        <v>8</v>
      </c>
      <c r="E64" s="5" t="s">
        <v>9</v>
      </c>
      <c r="F64" s="5" t="s">
        <v>10</v>
      </c>
      <c r="G64" s="5" t="s">
        <v>441</v>
      </c>
    </row>
    <row r="65" spans="1:7" ht="15.75" x14ac:dyDescent="0.25">
      <c r="A65" s="5">
        <v>153</v>
      </c>
      <c r="B65" s="5" t="s">
        <v>357</v>
      </c>
      <c r="C65" s="5" t="s">
        <v>358</v>
      </c>
      <c r="D65" s="5" t="s">
        <v>8</v>
      </c>
      <c r="E65" s="5" t="s">
        <v>9</v>
      </c>
      <c r="F65" s="5" t="s">
        <v>359</v>
      </c>
      <c r="G65" s="5" t="s">
        <v>316</v>
      </c>
    </row>
    <row r="66" spans="1:7" ht="15.75" x14ac:dyDescent="0.25">
      <c r="A66" s="5">
        <v>125</v>
      </c>
      <c r="B66" s="5" t="s">
        <v>298</v>
      </c>
      <c r="C66" s="5" t="s">
        <v>299</v>
      </c>
      <c r="D66" s="5" t="s">
        <v>8</v>
      </c>
      <c r="E66" s="5" t="s">
        <v>9</v>
      </c>
      <c r="F66" s="5" t="s">
        <v>300</v>
      </c>
      <c r="G66" s="5" t="s">
        <v>290</v>
      </c>
    </row>
    <row r="67" spans="1:7" ht="31.5" x14ac:dyDescent="0.25">
      <c r="A67" s="5">
        <v>157</v>
      </c>
      <c r="B67" s="5" t="s">
        <v>367</v>
      </c>
      <c r="C67" s="5" t="s">
        <v>299</v>
      </c>
      <c r="D67" s="5" t="s">
        <v>8</v>
      </c>
      <c r="E67" s="5" t="s">
        <v>9</v>
      </c>
      <c r="F67" s="5" t="s">
        <v>268</v>
      </c>
      <c r="G67" s="5" t="s">
        <v>368</v>
      </c>
    </row>
    <row r="68" spans="1:7" ht="19.5" customHeight="1" x14ac:dyDescent="0.25">
      <c r="A68" s="5">
        <v>160</v>
      </c>
      <c r="B68" s="5" t="s">
        <v>373</v>
      </c>
      <c r="C68" s="5" t="s">
        <v>299</v>
      </c>
      <c r="D68" s="5" t="s">
        <v>8</v>
      </c>
      <c r="E68" s="5" t="s">
        <v>9</v>
      </c>
      <c r="F68" s="5" t="s">
        <v>268</v>
      </c>
      <c r="G68" s="5" t="s">
        <v>368</v>
      </c>
    </row>
    <row r="69" spans="1:7" ht="31.5" x14ac:dyDescent="0.25">
      <c r="A69" s="5">
        <v>53</v>
      </c>
      <c r="B69" s="1" t="s">
        <v>135</v>
      </c>
      <c r="C69" s="1" t="s">
        <v>136</v>
      </c>
      <c r="D69" s="1" t="s">
        <v>137</v>
      </c>
      <c r="E69" s="1" t="s">
        <v>71</v>
      </c>
      <c r="F69" s="1" t="s">
        <v>129</v>
      </c>
      <c r="G69" s="1" t="s">
        <v>91</v>
      </c>
    </row>
    <row r="70" spans="1:7" ht="15.75" x14ac:dyDescent="0.25">
      <c r="A70" s="5">
        <v>134</v>
      </c>
      <c r="B70" s="5" t="s">
        <v>323</v>
      </c>
      <c r="C70" s="5" t="s">
        <v>324</v>
      </c>
      <c r="D70" s="5" t="s">
        <v>8</v>
      </c>
      <c r="E70" s="5" t="s">
        <v>9</v>
      </c>
      <c r="F70" s="5" t="s">
        <v>170</v>
      </c>
      <c r="G70" s="5" t="s">
        <v>316</v>
      </c>
    </row>
    <row r="71" spans="1:7" ht="15.75" x14ac:dyDescent="0.25">
      <c r="A71" s="5">
        <v>44</v>
      </c>
      <c r="B71" s="5" t="s">
        <v>112</v>
      </c>
      <c r="C71" s="5" t="s">
        <v>113</v>
      </c>
      <c r="D71" s="5" t="s">
        <v>8</v>
      </c>
      <c r="E71" s="5" t="s">
        <v>9</v>
      </c>
      <c r="F71" s="5" t="s">
        <v>114</v>
      </c>
      <c r="G71" s="5" t="s">
        <v>91</v>
      </c>
    </row>
    <row r="72" spans="1:7" ht="15.75" x14ac:dyDescent="0.25">
      <c r="A72" s="5">
        <v>124</v>
      </c>
      <c r="B72" s="5" t="s">
        <v>296</v>
      </c>
      <c r="C72" s="5" t="s">
        <v>297</v>
      </c>
      <c r="D72" s="5" t="s">
        <v>8</v>
      </c>
      <c r="E72" s="5" t="s">
        <v>9</v>
      </c>
      <c r="F72" s="5" t="s">
        <v>10</v>
      </c>
      <c r="G72" s="5" t="s">
        <v>290</v>
      </c>
    </row>
    <row r="73" spans="1:7" ht="15.75" x14ac:dyDescent="0.25">
      <c r="A73" s="5">
        <v>152</v>
      </c>
      <c r="B73" s="5" t="s">
        <v>355</v>
      </c>
      <c r="C73" s="5" t="s">
        <v>356</v>
      </c>
      <c r="D73" s="5" t="s">
        <v>8</v>
      </c>
      <c r="E73" s="5" t="s">
        <v>9</v>
      </c>
      <c r="F73" s="5" t="s">
        <v>10</v>
      </c>
      <c r="G73" s="5" t="s">
        <v>316</v>
      </c>
    </row>
    <row r="74" spans="1:7" ht="15.75" x14ac:dyDescent="0.25">
      <c r="A74" s="5">
        <v>154</v>
      </c>
      <c r="B74" s="5" t="s">
        <v>360</v>
      </c>
      <c r="C74" s="5" t="s">
        <v>361</v>
      </c>
      <c r="D74" s="5" t="s">
        <v>8</v>
      </c>
      <c r="E74" s="5" t="s">
        <v>9</v>
      </c>
      <c r="F74" s="5" t="s">
        <v>10</v>
      </c>
      <c r="G74" s="5" t="s">
        <v>316</v>
      </c>
    </row>
    <row r="75" spans="1:7" ht="29.25" customHeight="1" x14ac:dyDescent="0.25">
      <c r="A75" s="5">
        <v>119</v>
      </c>
      <c r="B75" s="5" t="s">
        <v>283</v>
      </c>
      <c r="C75" s="5" t="s">
        <v>284</v>
      </c>
      <c r="D75" s="5" t="s">
        <v>196</v>
      </c>
      <c r="E75" s="5" t="s">
        <v>285</v>
      </c>
      <c r="F75" s="5" t="s">
        <v>85</v>
      </c>
      <c r="G75" s="5" t="s">
        <v>286</v>
      </c>
    </row>
    <row r="76" spans="1:7" ht="15.75" x14ac:dyDescent="0.25">
      <c r="A76" s="5">
        <v>18</v>
      </c>
      <c r="B76" s="5" t="s">
        <v>49</v>
      </c>
      <c r="C76" s="5" t="s">
        <v>50</v>
      </c>
      <c r="D76" s="5" t="s">
        <v>8</v>
      </c>
      <c r="E76" s="5" t="s">
        <v>9</v>
      </c>
      <c r="F76" s="5" t="s">
        <v>10</v>
      </c>
      <c r="G76" s="5" t="s">
        <v>11</v>
      </c>
    </row>
    <row r="77" spans="1:7" ht="31.5" x14ac:dyDescent="0.25">
      <c r="A77" s="5">
        <v>120</v>
      </c>
      <c r="B77" s="1" t="s">
        <v>287</v>
      </c>
      <c r="C77" s="1" t="s">
        <v>288</v>
      </c>
      <c r="D77" s="1" t="s">
        <v>128</v>
      </c>
      <c r="E77" s="1" t="s">
        <v>132</v>
      </c>
      <c r="F77" s="1" t="s">
        <v>142</v>
      </c>
      <c r="G77" s="1" t="s">
        <v>264</v>
      </c>
    </row>
    <row r="78" spans="1:7" ht="20.25" customHeight="1" x14ac:dyDescent="0.25">
      <c r="A78" s="5">
        <v>69</v>
      </c>
      <c r="B78" s="5" t="s">
        <v>178</v>
      </c>
      <c r="C78" s="5" t="s">
        <v>179</v>
      </c>
      <c r="D78" s="5" t="s">
        <v>8</v>
      </c>
      <c r="E78" s="1" t="s">
        <v>88</v>
      </c>
      <c r="F78" s="5" t="s">
        <v>10</v>
      </c>
      <c r="G78" s="5" t="s">
        <v>167</v>
      </c>
    </row>
    <row r="79" spans="1:7" ht="30.75" customHeight="1" x14ac:dyDescent="0.25">
      <c r="A79" s="5">
        <v>85</v>
      </c>
      <c r="B79" s="5" t="s">
        <v>206</v>
      </c>
      <c r="C79" s="5" t="s">
        <v>207</v>
      </c>
      <c r="D79" s="5" t="s">
        <v>67</v>
      </c>
      <c r="E79" s="5" t="s">
        <v>84</v>
      </c>
      <c r="F79" s="5" t="s">
        <v>16</v>
      </c>
      <c r="G79" s="5" t="s">
        <v>167</v>
      </c>
    </row>
    <row r="80" spans="1:7" ht="15.75" x14ac:dyDescent="0.25">
      <c r="A80" s="5">
        <v>117</v>
      </c>
      <c r="B80" s="5" t="s">
        <v>279</v>
      </c>
      <c r="C80" s="5" t="s">
        <v>207</v>
      </c>
      <c r="D80" s="5" t="s">
        <v>8</v>
      </c>
      <c r="E80" s="5" t="s">
        <v>9</v>
      </c>
      <c r="F80" s="5" t="s">
        <v>10</v>
      </c>
      <c r="G80" s="5" t="s">
        <v>264</v>
      </c>
    </row>
    <row r="81" spans="1:7" ht="15.75" x14ac:dyDescent="0.25">
      <c r="A81" s="5">
        <v>139</v>
      </c>
      <c r="B81" s="5" t="s">
        <v>330</v>
      </c>
      <c r="C81" s="5" t="s">
        <v>207</v>
      </c>
      <c r="D81" s="5" t="s">
        <v>331</v>
      </c>
      <c r="E81" s="5" t="s">
        <v>40</v>
      </c>
      <c r="F81" s="5" t="s">
        <v>332</v>
      </c>
      <c r="G81" s="5" t="s">
        <v>316</v>
      </c>
    </row>
    <row r="82" spans="1:7" ht="18.75" customHeight="1" x14ac:dyDescent="0.25">
      <c r="A82" s="5">
        <v>109</v>
      </c>
      <c r="B82" s="5" t="s">
        <v>261</v>
      </c>
      <c r="C82" s="5" t="s">
        <v>262</v>
      </c>
      <c r="D82" s="5" t="s">
        <v>94</v>
      </c>
      <c r="E82" s="5" t="s">
        <v>263</v>
      </c>
      <c r="F82" s="5" t="s">
        <v>170</v>
      </c>
      <c r="G82" s="5" t="s">
        <v>264</v>
      </c>
    </row>
    <row r="83" spans="1:7" ht="15.75" x14ac:dyDescent="0.25">
      <c r="A83" s="5">
        <v>127</v>
      </c>
      <c r="B83" s="5" t="s">
        <v>305</v>
      </c>
      <c r="C83" s="5" t="s">
        <v>306</v>
      </c>
      <c r="D83" s="5" t="s">
        <v>67</v>
      </c>
      <c r="E83" s="5" t="s">
        <v>84</v>
      </c>
      <c r="F83" s="5" t="s">
        <v>16</v>
      </c>
      <c r="G83" s="5" t="s">
        <v>304</v>
      </c>
    </row>
    <row r="84" spans="1:7" ht="15.75" x14ac:dyDescent="0.25">
      <c r="A84" s="5">
        <v>68</v>
      </c>
      <c r="B84" s="5" t="s">
        <v>176</v>
      </c>
      <c r="C84" s="5" t="s">
        <v>177</v>
      </c>
      <c r="D84" s="5" t="s">
        <v>14</v>
      </c>
      <c r="E84" s="5" t="s">
        <v>84</v>
      </c>
      <c r="F84" s="5" t="s">
        <v>16</v>
      </c>
      <c r="G84" s="5" t="s">
        <v>167</v>
      </c>
    </row>
    <row r="85" spans="1:7" ht="15.75" x14ac:dyDescent="0.25">
      <c r="A85" s="5">
        <v>190</v>
      </c>
      <c r="B85" s="5" t="s">
        <v>452</v>
      </c>
      <c r="C85" s="5" t="s">
        <v>453</v>
      </c>
      <c r="D85" s="5" t="s">
        <v>76</v>
      </c>
      <c r="E85" s="5" t="s">
        <v>88</v>
      </c>
      <c r="F85" s="5" t="s">
        <v>164</v>
      </c>
      <c r="G85" s="5" t="s">
        <v>451</v>
      </c>
    </row>
    <row r="86" spans="1:7" ht="31.5" x14ac:dyDescent="0.25">
      <c r="A86" s="5">
        <v>132</v>
      </c>
      <c r="B86" s="5" t="s">
        <v>318</v>
      </c>
      <c r="C86" s="5" t="s">
        <v>319</v>
      </c>
      <c r="D86" s="5" t="s">
        <v>320</v>
      </c>
      <c r="E86" s="5" t="s">
        <v>15</v>
      </c>
      <c r="F86" s="5" t="s">
        <v>170</v>
      </c>
      <c r="G86" s="5" t="s">
        <v>316</v>
      </c>
    </row>
    <row r="87" spans="1:7" ht="15.75" x14ac:dyDescent="0.25">
      <c r="A87" s="5">
        <v>3</v>
      </c>
      <c r="B87" s="5" t="s">
        <v>17</v>
      </c>
      <c r="C87" s="5" t="s">
        <v>18</v>
      </c>
      <c r="D87" s="5" t="s">
        <v>8</v>
      </c>
      <c r="E87" s="5" t="s">
        <v>9</v>
      </c>
      <c r="F87" s="5" t="s">
        <v>10</v>
      </c>
      <c r="G87" s="5" t="s">
        <v>11</v>
      </c>
    </row>
    <row r="88" spans="1:7" ht="15.75" x14ac:dyDescent="0.25">
      <c r="A88" s="5">
        <v>6</v>
      </c>
      <c r="B88" s="5" t="s">
        <v>22</v>
      </c>
      <c r="C88" s="5" t="s">
        <v>18</v>
      </c>
      <c r="D88" s="5" t="s">
        <v>8</v>
      </c>
      <c r="E88" s="5" t="s">
        <v>9</v>
      </c>
      <c r="F88" s="5" t="s">
        <v>10</v>
      </c>
      <c r="G88" s="5" t="s">
        <v>11</v>
      </c>
    </row>
    <row r="89" spans="1:7" ht="15.75" x14ac:dyDescent="0.25">
      <c r="A89" s="5">
        <v>10</v>
      </c>
      <c r="B89" s="5" t="s">
        <v>30</v>
      </c>
      <c r="C89" s="5" t="s">
        <v>18</v>
      </c>
      <c r="D89" s="5" t="s">
        <v>8</v>
      </c>
      <c r="E89" s="5" t="s">
        <v>9</v>
      </c>
      <c r="F89" s="5" t="s">
        <v>31</v>
      </c>
      <c r="G89" s="5" t="s">
        <v>11</v>
      </c>
    </row>
    <row r="90" spans="1:7" ht="15.75" x14ac:dyDescent="0.25">
      <c r="A90" s="5">
        <v>12</v>
      </c>
      <c r="B90" s="5" t="s">
        <v>35</v>
      </c>
      <c r="C90" s="5" t="s">
        <v>18</v>
      </c>
      <c r="D90" s="5" t="s">
        <v>8</v>
      </c>
      <c r="E90" s="5" t="s">
        <v>9</v>
      </c>
      <c r="F90" s="5" t="s">
        <v>34</v>
      </c>
      <c r="G90" s="5" t="s">
        <v>11</v>
      </c>
    </row>
    <row r="91" spans="1:7" ht="15.75" x14ac:dyDescent="0.25">
      <c r="A91" s="5">
        <v>22</v>
      </c>
      <c r="B91" s="5" t="s">
        <v>56</v>
      </c>
      <c r="C91" s="5" t="s">
        <v>18</v>
      </c>
      <c r="D91" s="5" t="s">
        <v>8</v>
      </c>
      <c r="E91" s="5" t="s">
        <v>9</v>
      </c>
      <c r="F91" s="5" t="s">
        <v>34</v>
      </c>
      <c r="G91" s="5" t="s">
        <v>11</v>
      </c>
    </row>
    <row r="92" spans="1:7" ht="15.75" x14ac:dyDescent="0.25">
      <c r="A92" s="5">
        <v>26</v>
      </c>
      <c r="B92" s="5" t="s">
        <v>60</v>
      </c>
      <c r="C92" s="5" t="s">
        <v>18</v>
      </c>
      <c r="D92" s="5" t="s">
        <v>61</v>
      </c>
      <c r="E92" s="5" t="s">
        <v>9</v>
      </c>
      <c r="F92" s="5" t="s">
        <v>62</v>
      </c>
      <c r="G92" s="5" t="s">
        <v>11</v>
      </c>
    </row>
    <row r="93" spans="1:7" ht="15.75" x14ac:dyDescent="0.25">
      <c r="A93" s="5">
        <v>28</v>
      </c>
      <c r="B93" s="5" t="s">
        <v>66</v>
      </c>
      <c r="C93" s="5" t="s">
        <v>18</v>
      </c>
      <c r="D93" s="5" t="s">
        <v>67</v>
      </c>
      <c r="E93" s="5" t="s">
        <v>9</v>
      </c>
      <c r="F93" s="5" t="s">
        <v>16</v>
      </c>
      <c r="G93" s="5" t="s">
        <v>11</v>
      </c>
    </row>
    <row r="94" spans="1:7" ht="32.25" customHeight="1" x14ac:dyDescent="0.25">
      <c r="A94" s="5">
        <v>114</v>
      </c>
      <c r="B94" s="5" t="s">
        <v>273</v>
      </c>
      <c r="C94" s="5" t="s">
        <v>18</v>
      </c>
      <c r="D94" s="5" t="s">
        <v>8</v>
      </c>
      <c r="E94" s="5" t="s">
        <v>9</v>
      </c>
      <c r="F94" s="5" t="s">
        <v>274</v>
      </c>
      <c r="G94" s="5" t="s">
        <v>264</v>
      </c>
    </row>
    <row r="95" spans="1:7" ht="15.75" x14ac:dyDescent="0.25">
      <c r="A95" s="5">
        <v>177</v>
      </c>
      <c r="B95" s="5" t="s">
        <v>380</v>
      </c>
      <c r="C95" s="5" t="s">
        <v>18</v>
      </c>
      <c r="D95" s="5" t="s">
        <v>8</v>
      </c>
      <c r="E95" s="5" t="s">
        <v>9</v>
      </c>
      <c r="F95" s="5" t="s">
        <v>16</v>
      </c>
      <c r="G95" s="5" t="s">
        <v>421</v>
      </c>
    </row>
    <row r="96" spans="1:7" ht="19.5" customHeight="1" x14ac:dyDescent="0.25">
      <c r="A96" s="5">
        <v>182</v>
      </c>
      <c r="B96" s="5" t="s">
        <v>430</v>
      </c>
      <c r="C96" s="5" t="s">
        <v>431</v>
      </c>
      <c r="D96" s="5" t="s">
        <v>8</v>
      </c>
      <c r="E96" s="5" t="s">
        <v>9</v>
      </c>
      <c r="F96" s="5" t="s">
        <v>426</v>
      </c>
      <c r="G96" s="5" t="s">
        <v>432</v>
      </c>
    </row>
    <row r="97" spans="1:7" ht="15.75" x14ac:dyDescent="0.25">
      <c r="A97" s="5">
        <v>151</v>
      </c>
      <c r="B97" s="1" t="s">
        <v>353</v>
      </c>
      <c r="C97" s="1" t="s">
        <v>354</v>
      </c>
      <c r="D97" s="1" t="s">
        <v>128</v>
      </c>
      <c r="E97" s="1" t="s">
        <v>148</v>
      </c>
      <c r="F97" s="1" t="s">
        <v>231</v>
      </c>
      <c r="G97" s="5" t="s">
        <v>316</v>
      </c>
    </row>
    <row r="98" spans="1:7" ht="15.75" x14ac:dyDescent="0.25">
      <c r="A98" s="5">
        <v>82</v>
      </c>
      <c r="B98" s="5" t="s">
        <v>199</v>
      </c>
      <c r="C98" s="5" t="s">
        <v>200</v>
      </c>
      <c r="D98" s="5" t="s">
        <v>67</v>
      </c>
      <c r="E98" s="5" t="s">
        <v>84</v>
      </c>
      <c r="F98" s="5" t="s">
        <v>16</v>
      </c>
      <c r="G98" s="5" t="s">
        <v>167</v>
      </c>
    </row>
    <row r="99" spans="1:7" ht="24" customHeight="1" x14ac:dyDescent="0.25">
      <c r="A99" s="5">
        <v>129</v>
      </c>
      <c r="B99" s="5" t="s">
        <v>311</v>
      </c>
      <c r="C99" s="5" t="s">
        <v>312</v>
      </c>
      <c r="D99" s="5" t="s">
        <v>313</v>
      </c>
      <c r="E99" s="5" t="s">
        <v>314</v>
      </c>
      <c r="F99" s="5" t="s">
        <v>16</v>
      </c>
      <c r="G99" s="5" t="s">
        <v>310</v>
      </c>
    </row>
    <row r="100" spans="1:7" ht="15.75" x14ac:dyDescent="0.25">
      <c r="A100" s="5">
        <v>32</v>
      </c>
      <c r="B100" s="5" t="s">
        <v>81</v>
      </c>
      <c r="C100" s="5" t="s">
        <v>82</v>
      </c>
      <c r="D100" s="5" t="s">
        <v>83</v>
      </c>
      <c r="E100" s="5" t="s">
        <v>84</v>
      </c>
      <c r="F100" s="5" t="s">
        <v>85</v>
      </c>
      <c r="G100" s="5" t="s">
        <v>11</v>
      </c>
    </row>
    <row r="101" spans="1:7" ht="15.75" x14ac:dyDescent="0.25">
      <c r="A101" s="5">
        <v>163</v>
      </c>
      <c r="B101" s="5" t="s">
        <v>380</v>
      </c>
      <c r="C101" s="5" t="s">
        <v>381</v>
      </c>
      <c r="D101" s="5" t="s">
        <v>8</v>
      </c>
      <c r="E101" s="5" t="s">
        <v>9</v>
      </c>
      <c r="F101" s="5" t="s">
        <v>16</v>
      </c>
      <c r="G101" s="5" t="s">
        <v>379</v>
      </c>
    </row>
    <row r="102" spans="1:7" ht="15.75" x14ac:dyDescent="0.25">
      <c r="A102" s="5">
        <v>105</v>
      </c>
      <c r="B102" s="5" t="s">
        <v>253</v>
      </c>
      <c r="C102" s="5" t="s">
        <v>254</v>
      </c>
      <c r="D102" s="5" t="s">
        <v>67</v>
      </c>
      <c r="E102" s="5" t="s">
        <v>40</v>
      </c>
      <c r="F102" s="5" t="s">
        <v>16</v>
      </c>
      <c r="G102" s="5" t="s">
        <v>235</v>
      </c>
    </row>
    <row r="103" spans="1:7" ht="15.75" x14ac:dyDescent="0.25">
      <c r="A103" s="5">
        <v>162</v>
      </c>
      <c r="B103" s="5" t="s">
        <v>376</v>
      </c>
      <c r="C103" s="5" t="s">
        <v>377</v>
      </c>
      <c r="D103" s="5" t="s">
        <v>94</v>
      </c>
      <c r="E103" s="5" t="s">
        <v>378</v>
      </c>
      <c r="F103" s="5" t="s">
        <v>170</v>
      </c>
      <c r="G103" s="5" t="s">
        <v>379</v>
      </c>
    </row>
    <row r="104" spans="1:7" ht="25.5" customHeight="1" x14ac:dyDescent="0.25">
      <c r="A104" s="5">
        <v>175</v>
      </c>
      <c r="B104" s="5" t="s">
        <v>412</v>
      </c>
      <c r="C104" s="5" t="s">
        <v>413</v>
      </c>
      <c r="D104" s="5" t="s">
        <v>76</v>
      </c>
      <c r="E104" s="5" t="s">
        <v>88</v>
      </c>
      <c r="F104" s="5" t="s">
        <v>16</v>
      </c>
      <c r="G104" s="5" t="s">
        <v>414</v>
      </c>
    </row>
    <row r="105" spans="1:7" ht="31.5" x14ac:dyDescent="0.25">
      <c r="A105" s="5">
        <v>99</v>
      </c>
      <c r="B105" s="5" t="s">
        <v>238</v>
      </c>
      <c r="C105" s="5" t="s">
        <v>239</v>
      </c>
      <c r="D105" s="5" t="s">
        <v>83</v>
      </c>
      <c r="E105" s="5" t="s">
        <v>71</v>
      </c>
      <c r="F105" s="5" t="s">
        <v>16</v>
      </c>
      <c r="G105" s="5" t="s">
        <v>235</v>
      </c>
    </row>
    <row r="106" spans="1:7" ht="15.75" x14ac:dyDescent="0.25">
      <c r="A106" s="5">
        <v>98</v>
      </c>
      <c r="B106" s="5" t="s">
        <v>236</v>
      </c>
      <c r="C106" s="5" t="s">
        <v>237</v>
      </c>
      <c r="D106" s="5" t="s">
        <v>186</v>
      </c>
      <c r="E106" s="5" t="s">
        <v>156</v>
      </c>
      <c r="F106" s="5" t="s">
        <v>16</v>
      </c>
      <c r="G106" s="5" t="s">
        <v>167</v>
      </c>
    </row>
    <row r="107" spans="1:7" ht="15.75" x14ac:dyDescent="0.25">
      <c r="A107" s="5">
        <v>29</v>
      </c>
      <c r="B107" s="5" t="s">
        <v>68</v>
      </c>
      <c r="C107" s="5" t="s">
        <v>69</v>
      </c>
      <c r="D107" s="5" t="s">
        <v>70</v>
      </c>
      <c r="E107" s="5" t="s">
        <v>71</v>
      </c>
      <c r="F107" s="5" t="s">
        <v>72</v>
      </c>
      <c r="G107" s="5" t="s">
        <v>73</v>
      </c>
    </row>
    <row r="108" spans="1:7" ht="31.5" x14ac:dyDescent="0.25">
      <c r="A108" s="5">
        <v>189</v>
      </c>
      <c r="B108" s="5" t="s">
        <v>449</v>
      </c>
      <c r="C108" s="5" t="s">
        <v>450</v>
      </c>
      <c r="D108" s="5" t="s">
        <v>76</v>
      </c>
      <c r="E108" s="5" t="s">
        <v>88</v>
      </c>
      <c r="F108" s="5" t="s">
        <v>164</v>
      </c>
      <c r="G108" s="5" t="s">
        <v>451</v>
      </c>
    </row>
    <row r="109" spans="1:7" ht="31.5" x14ac:dyDescent="0.25">
      <c r="A109" s="5">
        <v>54</v>
      </c>
      <c r="B109" s="1" t="s">
        <v>138</v>
      </c>
      <c r="C109" s="1" t="s">
        <v>139</v>
      </c>
      <c r="D109" s="1" t="s">
        <v>140</v>
      </c>
      <c r="E109" s="1" t="s">
        <v>141</v>
      </c>
      <c r="F109" s="1" t="s">
        <v>142</v>
      </c>
      <c r="G109" s="1" t="s">
        <v>91</v>
      </c>
    </row>
    <row r="110" spans="1:7" ht="20.25" customHeight="1" x14ac:dyDescent="0.25">
      <c r="A110" s="5">
        <v>115</v>
      </c>
      <c r="B110" s="5" t="s">
        <v>275</v>
      </c>
      <c r="C110" s="5" t="s">
        <v>276</v>
      </c>
      <c r="D110" s="5" t="s">
        <v>8</v>
      </c>
      <c r="E110" s="5" t="s">
        <v>9</v>
      </c>
      <c r="F110" s="5" t="s">
        <v>277</v>
      </c>
      <c r="G110" s="5" t="s">
        <v>264</v>
      </c>
    </row>
    <row r="111" spans="1:7" ht="21.75" customHeight="1" x14ac:dyDescent="0.25">
      <c r="A111" s="5">
        <v>116</v>
      </c>
      <c r="B111" s="5" t="s">
        <v>278</v>
      </c>
      <c r="C111" s="5" t="s">
        <v>276</v>
      </c>
      <c r="D111" s="5" t="s">
        <v>8</v>
      </c>
      <c r="E111" s="5" t="s">
        <v>9</v>
      </c>
      <c r="F111" s="5" t="s">
        <v>10</v>
      </c>
      <c r="G111" s="5" t="s">
        <v>264</v>
      </c>
    </row>
    <row r="112" spans="1:7" ht="31.5" x14ac:dyDescent="0.25">
      <c r="A112" s="5">
        <v>181</v>
      </c>
      <c r="B112" s="5" t="s">
        <v>427</v>
      </c>
      <c r="C112" s="5" t="s">
        <v>428</v>
      </c>
      <c r="D112" s="5" t="s">
        <v>94</v>
      </c>
      <c r="E112" s="5" t="s">
        <v>15</v>
      </c>
      <c r="F112" s="5" t="s">
        <v>16</v>
      </c>
      <c r="G112" s="5" t="s">
        <v>429</v>
      </c>
    </row>
    <row r="113" spans="1:7" ht="15.75" x14ac:dyDescent="0.25">
      <c r="A113" s="5">
        <v>36</v>
      </c>
      <c r="B113" s="5" t="s">
        <v>95</v>
      </c>
      <c r="C113" s="5" t="s">
        <v>96</v>
      </c>
      <c r="D113" s="5" t="s">
        <v>97</v>
      </c>
      <c r="E113" s="5" t="s">
        <v>15</v>
      </c>
      <c r="F113" s="5" t="s">
        <v>48</v>
      </c>
      <c r="G113" s="5" t="s">
        <v>91</v>
      </c>
    </row>
    <row r="114" spans="1:7" ht="36" customHeight="1" x14ac:dyDescent="0.25">
      <c r="A114" s="5">
        <v>51</v>
      </c>
      <c r="B114" s="1" t="s">
        <v>130</v>
      </c>
      <c r="C114" s="1" t="s">
        <v>131</v>
      </c>
      <c r="D114" s="1" t="s">
        <v>128</v>
      </c>
      <c r="E114" s="1" t="s">
        <v>132</v>
      </c>
      <c r="F114" s="1" t="s">
        <v>10</v>
      </c>
      <c r="G114" s="1" t="s">
        <v>11</v>
      </c>
    </row>
    <row r="115" spans="1:7" ht="21" customHeight="1" x14ac:dyDescent="0.25">
      <c r="A115" s="5">
        <v>103</v>
      </c>
      <c r="B115" s="5" t="s">
        <v>247</v>
      </c>
      <c r="C115" s="5" t="s">
        <v>248</v>
      </c>
      <c r="D115" s="5" t="s">
        <v>76</v>
      </c>
      <c r="E115" s="5" t="s">
        <v>88</v>
      </c>
      <c r="F115" s="5" t="s">
        <v>85</v>
      </c>
      <c r="G115" s="5" t="s">
        <v>235</v>
      </c>
    </row>
    <row r="116" spans="1:7" ht="21" customHeight="1" x14ac:dyDescent="0.25">
      <c r="A116" s="5">
        <v>55</v>
      </c>
      <c r="B116" s="1" t="s">
        <v>143</v>
      </c>
      <c r="C116" s="1" t="s">
        <v>144</v>
      </c>
      <c r="D116" s="1" t="s">
        <v>140</v>
      </c>
      <c r="E116" s="1" t="s">
        <v>145</v>
      </c>
      <c r="F116" s="1" t="s">
        <v>142</v>
      </c>
      <c r="G116" s="1" t="s">
        <v>91</v>
      </c>
    </row>
    <row r="117" spans="1:7" ht="19.5" customHeight="1" x14ac:dyDescent="0.25">
      <c r="A117" s="5">
        <v>42</v>
      </c>
      <c r="B117" s="5" t="s">
        <v>108</v>
      </c>
      <c r="C117" s="5" t="s">
        <v>109</v>
      </c>
      <c r="D117" s="5" t="s">
        <v>8</v>
      </c>
      <c r="E117" s="5" t="s">
        <v>9</v>
      </c>
      <c r="F117" s="5" t="s">
        <v>10</v>
      </c>
      <c r="G117" s="5" t="s">
        <v>91</v>
      </c>
    </row>
    <row r="118" spans="1:7" ht="15.75" x14ac:dyDescent="0.25">
      <c r="A118" s="5">
        <v>171</v>
      </c>
      <c r="B118" s="7" t="s">
        <v>399</v>
      </c>
      <c r="C118" s="7" t="s">
        <v>400</v>
      </c>
      <c r="D118" s="7" t="s">
        <v>140</v>
      </c>
      <c r="E118" s="7" t="s">
        <v>132</v>
      </c>
      <c r="F118" s="7" t="s">
        <v>401</v>
      </c>
      <c r="G118" s="7" t="s">
        <v>398</v>
      </c>
    </row>
    <row r="119" spans="1:7" ht="15.75" x14ac:dyDescent="0.25">
      <c r="A119" s="5">
        <v>96</v>
      </c>
      <c r="B119" s="1" t="s">
        <v>228</v>
      </c>
      <c r="C119" s="1" t="s">
        <v>229</v>
      </c>
      <c r="D119" s="1" t="s">
        <v>230</v>
      </c>
      <c r="E119" s="1" t="s">
        <v>132</v>
      </c>
      <c r="F119" s="1" t="s">
        <v>231</v>
      </c>
      <c r="G119" s="1" t="s">
        <v>205</v>
      </c>
    </row>
    <row r="120" spans="1:7" ht="15.75" x14ac:dyDescent="0.25">
      <c r="A120" s="5">
        <v>167</v>
      </c>
      <c r="B120" s="1" t="s">
        <v>388</v>
      </c>
      <c r="C120" s="1" t="s">
        <v>389</v>
      </c>
      <c r="D120" s="1" t="s">
        <v>125</v>
      </c>
      <c r="E120" s="1" t="s">
        <v>148</v>
      </c>
      <c r="F120" s="1" t="s">
        <v>231</v>
      </c>
      <c r="G120" s="1" t="s">
        <v>386</v>
      </c>
    </row>
    <row r="121" spans="1:7" ht="23.25" customHeight="1" x14ac:dyDescent="0.25">
      <c r="A121" s="5">
        <v>123</v>
      </c>
      <c r="B121" s="5" t="s">
        <v>294</v>
      </c>
      <c r="C121" s="5" t="s">
        <v>295</v>
      </c>
      <c r="D121" s="5" t="s">
        <v>8</v>
      </c>
      <c r="E121" s="5" t="s">
        <v>9</v>
      </c>
      <c r="F121" s="5" t="s">
        <v>10</v>
      </c>
      <c r="G121" s="5" t="s">
        <v>290</v>
      </c>
    </row>
    <row r="122" spans="1:7" ht="19.5" customHeight="1" x14ac:dyDescent="0.25">
      <c r="A122" s="5">
        <v>59</v>
      </c>
      <c r="B122" s="5" t="s">
        <v>154</v>
      </c>
      <c r="C122" s="5" t="s">
        <v>155</v>
      </c>
      <c r="D122" s="5" t="s">
        <v>83</v>
      </c>
      <c r="E122" s="5" t="s">
        <v>156</v>
      </c>
      <c r="F122" s="5" t="s">
        <v>85</v>
      </c>
      <c r="G122" s="5" t="s">
        <v>73</v>
      </c>
    </row>
    <row r="123" spans="1:7" ht="17.25" customHeight="1" x14ac:dyDescent="0.25">
      <c r="A123" s="5">
        <v>102</v>
      </c>
      <c r="B123" s="5" t="s">
        <v>244</v>
      </c>
      <c r="C123" s="5" t="s">
        <v>245</v>
      </c>
      <c r="D123" s="5" t="s">
        <v>246</v>
      </c>
      <c r="E123" s="5" t="s">
        <v>156</v>
      </c>
      <c r="F123" s="5" t="s">
        <v>85</v>
      </c>
      <c r="G123" s="5" t="s">
        <v>235</v>
      </c>
    </row>
    <row r="124" spans="1:7" ht="15.75" customHeight="1" x14ac:dyDescent="0.25">
      <c r="A124" s="5">
        <v>62</v>
      </c>
      <c r="B124" s="5" t="s">
        <v>162</v>
      </c>
      <c r="C124" s="5" t="s">
        <v>163</v>
      </c>
      <c r="D124" s="5" t="s">
        <v>83</v>
      </c>
      <c r="E124" s="5" t="s">
        <v>156</v>
      </c>
      <c r="F124" s="5" t="s">
        <v>164</v>
      </c>
      <c r="G124" s="5" t="s">
        <v>73</v>
      </c>
    </row>
    <row r="125" spans="1:7" ht="17.25" customHeight="1" x14ac:dyDescent="0.25">
      <c r="A125" s="5">
        <v>106</v>
      </c>
      <c r="B125" s="7" t="s">
        <v>255</v>
      </c>
      <c r="C125" s="7" t="s">
        <v>256</v>
      </c>
      <c r="D125" s="7" t="s">
        <v>257</v>
      </c>
      <c r="E125" s="7" t="s">
        <v>145</v>
      </c>
      <c r="F125" s="7" t="s">
        <v>142</v>
      </c>
      <c r="G125" s="7" t="s">
        <v>205</v>
      </c>
    </row>
    <row r="126" spans="1:7" ht="15.75" x14ac:dyDescent="0.25">
      <c r="A126" s="5">
        <v>187</v>
      </c>
      <c r="B126" s="5" t="s">
        <v>442</v>
      </c>
      <c r="C126" s="5" t="s">
        <v>163</v>
      </c>
      <c r="D126" s="5" t="s">
        <v>83</v>
      </c>
      <c r="E126" s="5" t="s">
        <v>88</v>
      </c>
      <c r="F126" s="5" t="s">
        <v>16</v>
      </c>
      <c r="G126" s="5" t="s">
        <v>443</v>
      </c>
    </row>
    <row r="127" spans="1:7" ht="15.75" x14ac:dyDescent="0.25">
      <c r="A127" s="5">
        <v>165</v>
      </c>
      <c r="B127" s="5" t="s">
        <v>384</v>
      </c>
      <c r="C127" s="5" t="s">
        <v>385</v>
      </c>
      <c r="D127" s="5" t="s">
        <v>70</v>
      </c>
      <c r="E127" s="5" t="s">
        <v>151</v>
      </c>
      <c r="F127" s="5" t="s">
        <v>85</v>
      </c>
      <c r="G127" s="5" t="s">
        <v>386</v>
      </c>
    </row>
    <row r="128" spans="1:7" ht="20.25" customHeight="1" x14ac:dyDescent="0.25">
      <c r="A128" s="5">
        <v>155</v>
      </c>
      <c r="B128" s="5" t="s">
        <v>362</v>
      </c>
      <c r="C128" s="5" t="s">
        <v>363</v>
      </c>
      <c r="D128" s="5" t="s">
        <v>196</v>
      </c>
      <c r="E128" s="5" t="s">
        <v>285</v>
      </c>
      <c r="F128" s="5" t="s">
        <v>16</v>
      </c>
      <c r="G128" s="5" t="s">
        <v>316</v>
      </c>
    </row>
    <row r="129" spans="1:7" ht="15.75" x14ac:dyDescent="0.25">
      <c r="A129" s="5">
        <v>35</v>
      </c>
      <c r="B129" s="5" t="s">
        <v>92</v>
      </c>
      <c r="C129" s="5" t="s">
        <v>93</v>
      </c>
      <c r="D129" s="5" t="s">
        <v>94</v>
      </c>
      <c r="E129" s="5" t="s">
        <v>15</v>
      </c>
      <c r="F129" s="5" t="s">
        <v>16</v>
      </c>
      <c r="G129" s="5" t="s">
        <v>91</v>
      </c>
    </row>
    <row r="130" spans="1:7" ht="15" customHeight="1" x14ac:dyDescent="0.25">
      <c r="A130" s="5">
        <v>161</v>
      </c>
      <c r="B130" s="5" t="s">
        <v>374</v>
      </c>
      <c r="C130" s="5" t="s">
        <v>375</v>
      </c>
      <c r="D130" s="5" t="s">
        <v>8</v>
      </c>
      <c r="E130" s="5" t="s">
        <v>9</v>
      </c>
      <c r="F130" s="5" t="s">
        <v>16</v>
      </c>
      <c r="G130" s="5" t="s">
        <v>368</v>
      </c>
    </row>
    <row r="131" spans="1:7" ht="31.5" x14ac:dyDescent="0.25">
      <c r="A131" s="5">
        <v>94</v>
      </c>
      <c r="B131" s="1" t="s">
        <v>220</v>
      </c>
      <c r="C131" s="1" t="s">
        <v>221</v>
      </c>
      <c r="D131" s="1" t="s">
        <v>222</v>
      </c>
      <c r="E131" s="1" t="s">
        <v>223</v>
      </c>
      <c r="F131" s="1" t="s">
        <v>224</v>
      </c>
      <c r="G131" s="1" t="s">
        <v>167</v>
      </c>
    </row>
    <row r="132" spans="1:7" ht="24" customHeight="1" x14ac:dyDescent="0.25">
      <c r="A132" s="5">
        <v>183</v>
      </c>
      <c r="B132" s="5" t="s">
        <v>433</v>
      </c>
      <c r="C132" s="5" t="s">
        <v>434</v>
      </c>
      <c r="D132" s="5" t="s">
        <v>67</v>
      </c>
      <c r="E132" s="5" t="s">
        <v>84</v>
      </c>
      <c r="F132" s="5" t="s">
        <v>398</v>
      </c>
      <c r="G132" s="5" t="s">
        <v>435</v>
      </c>
    </row>
    <row r="133" spans="1:7" ht="33.75" customHeight="1" x14ac:dyDescent="0.25">
      <c r="A133" s="5">
        <v>60</v>
      </c>
      <c r="B133" s="5" t="s">
        <v>157</v>
      </c>
      <c r="C133" s="5" t="s">
        <v>158</v>
      </c>
      <c r="D133" s="5" t="s">
        <v>83</v>
      </c>
      <c r="E133" s="5" t="s">
        <v>88</v>
      </c>
      <c r="F133" s="5" t="s">
        <v>114</v>
      </c>
      <c r="G133" s="5" t="s">
        <v>73</v>
      </c>
    </row>
    <row r="134" spans="1:7" ht="21.75" customHeight="1" x14ac:dyDescent="0.25">
      <c r="A134" s="5">
        <v>173</v>
      </c>
      <c r="B134" s="5" t="s">
        <v>406</v>
      </c>
      <c r="C134" s="5" t="s">
        <v>407</v>
      </c>
      <c r="D134" s="5" t="s">
        <v>8</v>
      </c>
      <c r="E134" s="5" t="s">
        <v>9</v>
      </c>
      <c r="F134" s="5" t="s">
        <v>10</v>
      </c>
      <c r="G134" s="5" t="s">
        <v>408</v>
      </c>
    </row>
    <row r="135" spans="1:7" ht="27.75" customHeight="1" x14ac:dyDescent="0.25">
      <c r="A135" s="5">
        <v>49</v>
      </c>
      <c r="B135" s="1" t="s">
        <v>123</v>
      </c>
      <c r="C135" s="1" t="s">
        <v>124</v>
      </c>
      <c r="D135" s="1" t="s">
        <v>125</v>
      </c>
      <c r="E135" s="1" t="s">
        <v>9</v>
      </c>
      <c r="F135" s="1" t="s">
        <v>10</v>
      </c>
      <c r="G135" s="1" t="s">
        <v>11</v>
      </c>
    </row>
    <row r="136" spans="1:7" ht="20.25" customHeight="1" x14ac:dyDescent="0.25">
      <c r="A136" s="5">
        <v>52</v>
      </c>
      <c r="B136" s="1" t="s">
        <v>133</v>
      </c>
      <c r="C136" s="1" t="s">
        <v>134</v>
      </c>
      <c r="D136" s="1" t="s">
        <v>125</v>
      </c>
      <c r="E136" s="1" t="s">
        <v>132</v>
      </c>
      <c r="F136" s="1" t="s">
        <v>10</v>
      </c>
      <c r="G136" s="1" t="s">
        <v>91</v>
      </c>
    </row>
    <row r="137" spans="1:7" ht="24.75" customHeight="1" x14ac:dyDescent="0.25">
      <c r="A137" s="5">
        <v>145</v>
      </c>
      <c r="B137" s="5" t="s">
        <v>343</v>
      </c>
      <c r="C137" s="5" t="s">
        <v>344</v>
      </c>
      <c r="D137" s="5" t="s">
        <v>8</v>
      </c>
      <c r="E137" s="5" t="s">
        <v>9</v>
      </c>
      <c r="F137" s="5" t="s">
        <v>10</v>
      </c>
      <c r="G137" s="5" t="s">
        <v>316</v>
      </c>
    </row>
    <row r="138" spans="1:7" ht="25.5" customHeight="1" x14ac:dyDescent="0.25">
      <c r="A138" s="5">
        <v>118</v>
      </c>
      <c r="B138" s="5" t="s">
        <v>280</v>
      </c>
      <c r="C138" s="5" t="s">
        <v>281</v>
      </c>
      <c r="D138" s="5" t="s">
        <v>94</v>
      </c>
      <c r="E138" s="5" t="s">
        <v>9</v>
      </c>
      <c r="F138" s="5" t="s">
        <v>10</v>
      </c>
      <c r="G138" s="5" t="s">
        <v>282</v>
      </c>
    </row>
    <row r="139" spans="1:7" ht="15.75" x14ac:dyDescent="0.25">
      <c r="A139" s="5">
        <v>61</v>
      </c>
      <c r="B139" s="5" t="s">
        <v>159</v>
      </c>
      <c r="C139" s="5" t="s">
        <v>160</v>
      </c>
      <c r="D139" s="5" t="s">
        <v>76</v>
      </c>
      <c r="E139" s="5" t="s">
        <v>161</v>
      </c>
      <c r="F139" s="5" t="s">
        <v>85</v>
      </c>
      <c r="G139" s="5" t="s">
        <v>73</v>
      </c>
    </row>
    <row r="140" spans="1:7" ht="29.25" customHeight="1" x14ac:dyDescent="0.25">
      <c r="A140" s="5">
        <v>174</v>
      </c>
      <c r="B140" s="5" t="s">
        <v>409</v>
      </c>
      <c r="C140" s="5" t="s">
        <v>410</v>
      </c>
      <c r="D140" s="5" t="s">
        <v>8</v>
      </c>
      <c r="E140" s="5" t="s">
        <v>40</v>
      </c>
      <c r="F140" s="5" t="s">
        <v>16</v>
      </c>
      <c r="G140" s="5" t="s">
        <v>411</v>
      </c>
    </row>
    <row r="141" spans="1:7" ht="29.25" customHeight="1" x14ac:dyDescent="0.25">
      <c r="A141" s="5">
        <v>95</v>
      </c>
      <c r="B141" s="1" t="s">
        <v>225</v>
      </c>
      <c r="C141" s="1" t="s">
        <v>226</v>
      </c>
      <c r="D141" s="1" t="s">
        <v>128</v>
      </c>
      <c r="E141" s="1" t="s">
        <v>227</v>
      </c>
      <c r="F141" s="1" t="s">
        <v>142</v>
      </c>
      <c r="G141" s="1" t="s">
        <v>205</v>
      </c>
    </row>
    <row r="142" spans="1:7" ht="15.75" x14ac:dyDescent="0.25">
      <c r="A142" s="5">
        <v>38</v>
      </c>
      <c r="B142" s="5" t="s">
        <v>99</v>
      </c>
      <c r="C142" s="5" t="s">
        <v>100</v>
      </c>
      <c r="D142" s="5" t="s">
        <v>8</v>
      </c>
      <c r="E142" s="5" t="s">
        <v>9</v>
      </c>
      <c r="F142" s="5" t="s">
        <v>16</v>
      </c>
      <c r="G142" s="5" t="s">
        <v>91</v>
      </c>
    </row>
    <row r="143" spans="1:7" ht="33" customHeight="1" x14ac:dyDescent="0.25">
      <c r="A143" s="5">
        <v>97</v>
      </c>
      <c r="B143" s="5" t="s">
        <v>232</v>
      </c>
      <c r="C143" s="5" t="s">
        <v>233</v>
      </c>
      <c r="D143" s="5" t="s">
        <v>94</v>
      </c>
      <c r="E143" s="5" t="s">
        <v>234</v>
      </c>
      <c r="F143" s="5" t="s">
        <v>16</v>
      </c>
      <c r="G143" s="5" t="s">
        <v>235</v>
      </c>
    </row>
    <row r="144" spans="1:7" ht="30" customHeight="1" x14ac:dyDescent="0.25">
      <c r="A144" s="5">
        <v>112</v>
      </c>
      <c r="B144" s="5" t="s">
        <v>269</v>
      </c>
      <c r="C144" s="5" t="s">
        <v>270</v>
      </c>
      <c r="D144" s="5" t="s">
        <v>8</v>
      </c>
      <c r="E144" s="5" t="s">
        <v>9</v>
      </c>
      <c r="F144" s="5" t="s">
        <v>10</v>
      </c>
      <c r="G144" s="5" t="s">
        <v>264</v>
      </c>
    </row>
    <row r="145" spans="1:7" ht="20.25" customHeight="1" x14ac:dyDescent="0.25">
      <c r="A145" s="5">
        <v>149</v>
      </c>
      <c r="B145" s="5" t="s">
        <v>350</v>
      </c>
      <c r="C145" s="5" t="s">
        <v>216</v>
      </c>
      <c r="D145" s="5" t="s">
        <v>8</v>
      </c>
      <c r="E145" s="5" t="s">
        <v>9</v>
      </c>
      <c r="F145" s="5" t="s">
        <v>170</v>
      </c>
      <c r="G145" s="5" t="s">
        <v>316</v>
      </c>
    </row>
    <row r="146" spans="1:7" ht="33" customHeight="1" x14ac:dyDescent="0.25">
      <c r="A146" s="5">
        <v>128</v>
      </c>
      <c r="B146" s="1" t="s">
        <v>307</v>
      </c>
      <c r="C146" s="1" t="s">
        <v>308</v>
      </c>
      <c r="D146" s="1" t="s">
        <v>309</v>
      </c>
      <c r="E146" s="1" t="s">
        <v>223</v>
      </c>
      <c r="F146" s="1" t="s">
        <v>142</v>
      </c>
      <c r="G146" s="1" t="s">
        <v>310</v>
      </c>
    </row>
    <row r="147" spans="1:7" ht="21" customHeight="1" x14ac:dyDescent="0.25">
      <c r="A147" s="5">
        <v>14</v>
      </c>
      <c r="B147" s="5" t="s">
        <v>37</v>
      </c>
      <c r="C147" s="5" t="s">
        <v>38</v>
      </c>
      <c r="D147" s="5" t="s">
        <v>39</v>
      </c>
      <c r="E147" s="5" t="s">
        <v>40</v>
      </c>
      <c r="F147" s="5" t="s">
        <v>41</v>
      </c>
      <c r="G147" s="5" t="s">
        <v>11</v>
      </c>
    </row>
    <row r="148" spans="1:7" ht="17.25" customHeight="1" x14ac:dyDescent="0.25">
      <c r="A148" s="5">
        <v>185</v>
      </c>
      <c r="B148" s="5" t="s">
        <v>438</v>
      </c>
      <c r="C148" s="5" t="s">
        <v>439</v>
      </c>
      <c r="D148" s="5" t="s">
        <v>67</v>
      </c>
      <c r="E148" s="5" t="s">
        <v>378</v>
      </c>
      <c r="F148" s="5" t="s">
        <v>48</v>
      </c>
      <c r="G148" s="5" t="s">
        <v>435</v>
      </c>
    </row>
    <row r="149" spans="1:7" ht="29.25" customHeight="1" x14ac:dyDescent="0.25">
      <c r="A149" s="5">
        <v>71</v>
      </c>
      <c r="B149" s="5" t="s">
        <v>181</v>
      </c>
      <c r="C149" s="5" t="s">
        <v>182</v>
      </c>
      <c r="D149" s="5" t="s">
        <v>8</v>
      </c>
      <c r="E149" s="1" t="s">
        <v>88</v>
      </c>
      <c r="F149" s="5" t="s">
        <v>10</v>
      </c>
      <c r="G149" s="5" t="s">
        <v>167</v>
      </c>
    </row>
    <row r="150" spans="1:7" ht="31.5" x14ac:dyDescent="0.25">
      <c r="A150" s="5">
        <v>170</v>
      </c>
      <c r="B150" s="5" t="s">
        <v>396</v>
      </c>
      <c r="C150" s="5" t="s">
        <v>397</v>
      </c>
      <c r="D150" s="5" t="s">
        <v>8</v>
      </c>
      <c r="E150" s="5" t="s">
        <v>9</v>
      </c>
      <c r="F150" s="5" t="s">
        <v>398</v>
      </c>
      <c r="G150" s="5" t="s">
        <v>398</v>
      </c>
    </row>
    <row r="151" spans="1:7" ht="15.75" x14ac:dyDescent="0.25">
      <c r="A151" s="5">
        <v>126</v>
      </c>
      <c r="B151" s="5" t="s">
        <v>301</v>
      </c>
      <c r="C151" s="5" t="s">
        <v>302</v>
      </c>
      <c r="D151" s="5" t="s">
        <v>67</v>
      </c>
      <c r="E151" s="5" t="s">
        <v>84</v>
      </c>
      <c r="F151" s="5" t="s">
        <v>303</v>
      </c>
      <c r="G151" s="5" t="s">
        <v>304</v>
      </c>
    </row>
    <row r="152" spans="1:7" ht="15.75" x14ac:dyDescent="0.25">
      <c r="A152" s="5">
        <v>78</v>
      </c>
      <c r="B152" s="5" t="s">
        <v>194</v>
      </c>
      <c r="C152" s="5" t="s">
        <v>463</v>
      </c>
      <c r="D152" s="5" t="s">
        <v>8</v>
      </c>
      <c r="E152" s="1" t="s">
        <v>88</v>
      </c>
      <c r="F152" s="5" t="s">
        <v>16</v>
      </c>
      <c r="G152" s="5" t="s">
        <v>167</v>
      </c>
    </row>
    <row r="153" spans="1:7" ht="30" customHeight="1" x14ac:dyDescent="0.25">
      <c r="A153" s="5">
        <v>27</v>
      </c>
      <c r="B153" s="5" t="s">
        <v>63</v>
      </c>
      <c r="C153" s="5" t="s">
        <v>64</v>
      </c>
      <c r="D153" s="5" t="s">
        <v>8</v>
      </c>
      <c r="E153" s="5" t="s">
        <v>9</v>
      </c>
      <c r="F153" s="5" t="s">
        <v>65</v>
      </c>
      <c r="G153" s="5" t="s">
        <v>11</v>
      </c>
    </row>
    <row r="154" spans="1:7" ht="15.75" x14ac:dyDescent="0.25">
      <c r="A154" s="5">
        <v>88</v>
      </c>
      <c r="B154" s="5" t="s">
        <v>211</v>
      </c>
      <c r="C154" s="5" t="s">
        <v>212</v>
      </c>
      <c r="D154" s="5" t="s">
        <v>67</v>
      </c>
      <c r="E154" s="5" t="s">
        <v>84</v>
      </c>
      <c r="F154" s="5" t="s">
        <v>16</v>
      </c>
      <c r="G154" s="5" t="s">
        <v>167</v>
      </c>
    </row>
    <row r="155" spans="1:7" ht="15.75" x14ac:dyDescent="0.25">
      <c r="A155" s="5">
        <v>8</v>
      </c>
      <c r="B155" s="5" t="s">
        <v>26</v>
      </c>
      <c r="C155" s="5" t="s">
        <v>27</v>
      </c>
      <c r="D155" s="5" t="s">
        <v>8</v>
      </c>
      <c r="E155" s="5" t="s">
        <v>9</v>
      </c>
      <c r="F155" s="5" t="s">
        <v>16</v>
      </c>
      <c r="G155" s="5" t="s">
        <v>11</v>
      </c>
    </row>
    <row r="156" spans="1:7" ht="15.75" x14ac:dyDescent="0.25">
      <c r="A156" s="5">
        <v>67</v>
      </c>
      <c r="B156" s="5" t="s">
        <v>174</v>
      </c>
      <c r="C156" s="5" t="s">
        <v>175</v>
      </c>
      <c r="D156" s="5" t="s">
        <v>14</v>
      </c>
      <c r="E156" s="5" t="s">
        <v>40</v>
      </c>
      <c r="F156" s="5" t="s">
        <v>16</v>
      </c>
      <c r="G156" s="5" t="s">
        <v>167</v>
      </c>
    </row>
    <row r="157" spans="1:7" ht="45.75" customHeight="1" x14ac:dyDescent="0.25">
      <c r="A157" s="5">
        <v>50</v>
      </c>
      <c r="B157" s="1" t="s">
        <v>126</v>
      </c>
      <c r="C157" s="1" t="s">
        <v>127</v>
      </c>
      <c r="D157" s="1" t="s">
        <v>128</v>
      </c>
      <c r="E157" s="1" t="s">
        <v>88</v>
      </c>
      <c r="F157" s="1" t="s">
        <v>129</v>
      </c>
      <c r="G157" s="1" t="s">
        <v>91</v>
      </c>
    </row>
    <row r="158" spans="1:7" ht="30.75" customHeight="1" x14ac:dyDescent="0.25">
      <c r="A158" s="5">
        <v>19</v>
      </c>
      <c r="B158" s="5" t="s">
        <v>51</v>
      </c>
      <c r="C158" s="5" t="s">
        <v>52</v>
      </c>
      <c r="D158" s="5" t="s">
        <v>8</v>
      </c>
      <c r="E158" s="5" t="s">
        <v>9</v>
      </c>
      <c r="F158" s="5" t="s">
        <v>34</v>
      </c>
      <c r="G158" s="5" t="s">
        <v>11</v>
      </c>
    </row>
    <row r="159" spans="1:7" ht="28.5" customHeight="1" x14ac:dyDescent="0.25">
      <c r="A159" s="5"/>
      <c r="B159" s="1" t="s">
        <v>390</v>
      </c>
      <c r="C159" s="1" t="s">
        <v>391</v>
      </c>
      <c r="D159" s="1" t="s">
        <v>125</v>
      </c>
      <c r="E159" s="1" t="s">
        <v>148</v>
      </c>
      <c r="F159" s="1" t="s">
        <v>231</v>
      </c>
      <c r="G159" s="1" t="s">
        <v>386</v>
      </c>
    </row>
    <row r="160" spans="1:7" ht="35.25" customHeight="1" x14ac:dyDescent="0.25">
      <c r="A160" s="5">
        <v>63</v>
      </c>
      <c r="B160" s="5" t="s">
        <v>165</v>
      </c>
      <c r="C160" s="5" t="s">
        <v>166</v>
      </c>
      <c r="D160" s="5" t="s">
        <v>8</v>
      </c>
      <c r="E160" s="1" t="s">
        <v>88</v>
      </c>
      <c r="F160" s="5" t="s">
        <v>10</v>
      </c>
      <c r="G160" s="5" t="s">
        <v>167</v>
      </c>
    </row>
    <row r="161" spans="1:7" ht="40.5" customHeight="1" x14ac:dyDescent="0.25">
      <c r="A161" s="5">
        <v>150</v>
      </c>
      <c r="B161" s="1" t="s">
        <v>351</v>
      </c>
      <c r="C161" s="1" t="s">
        <v>352</v>
      </c>
      <c r="D161" s="1" t="s">
        <v>128</v>
      </c>
      <c r="E161" s="1" t="s">
        <v>148</v>
      </c>
      <c r="F161" s="1" t="s">
        <v>231</v>
      </c>
      <c r="G161" s="5" t="s">
        <v>316</v>
      </c>
    </row>
    <row r="162" spans="1:7" ht="15.75" x14ac:dyDescent="0.25">
      <c r="A162" s="5">
        <v>76</v>
      </c>
      <c r="B162" s="5" t="s">
        <v>190</v>
      </c>
      <c r="C162" s="5" t="s">
        <v>191</v>
      </c>
      <c r="D162" s="5" t="s">
        <v>8</v>
      </c>
      <c r="E162" s="1" t="s">
        <v>88</v>
      </c>
      <c r="F162" s="5" t="s">
        <v>16</v>
      </c>
      <c r="G162" s="5" t="s">
        <v>167</v>
      </c>
    </row>
    <row r="163" spans="1:7" ht="31.5" x14ac:dyDescent="0.25">
      <c r="A163" s="5">
        <v>191</v>
      </c>
      <c r="B163" s="7" t="s">
        <v>454</v>
      </c>
      <c r="C163" s="7" t="s">
        <v>455</v>
      </c>
      <c r="D163" s="7" t="s">
        <v>128</v>
      </c>
      <c r="E163" s="7" t="s">
        <v>148</v>
      </c>
      <c r="F163" s="7" t="s">
        <v>10</v>
      </c>
      <c r="G163" s="7" t="s">
        <v>456</v>
      </c>
    </row>
    <row r="164" spans="1:7" ht="15.75" x14ac:dyDescent="0.25">
      <c r="A164" s="5">
        <v>156</v>
      </c>
      <c r="B164" s="5" t="s">
        <v>364</v>
      </c>
      <c r="C164" s="5" t="s">
        <v>365</v>
      </c>
      <c r="D164" s="5" t="s">
        <v>76</v>
      </c>
      <c r="E164" s="5" t="s">
        <v>88</v>
      </c>
      <c r="F164" s="5" t="s">
        <v>16</v>
      </c>
      <c r="G164" s="5" t="s">
        <v>366</v>
      </c>
    </row>
    <row r="165" spans="1:7" ht="30.75" customHeight="1" x14ac:dyDescent="0.25">
      <c r="A165" s="5">
        <v>47</v>
      </c>
      <c r="B165" s="5" t="s">
        <v>118</v>
      </c>
      <c r="C165" s="5" t="s">
        <v>119</v>
      </c>
      <c r="D165" s="5" t="s">
        <v>94</v>
      </c>
      <c r="E165" s="5" t="s">
        <v>84</v>
      </c>
      <c r="F165" s="5" t="s">
        <v>72</v>
      </c>
      <c r="G165" s="5" t="s">
        <v>91</v>
      </c>
    </row>
    <row r="166" spans="1:7" ht="16.5" customHeight="1" x14ac:dyDescent="0.25">
      <c r="A166" s="5">
        <v>91</v>
      </c>
      <c r="B166" s="5" t="s">
        <v>216</v>
      </c>
      <c r="C166" s="5" t="s">
        <v>119</v>
      </c>
      <c r="D166" s="5" t="s">
        <v>94</v>
      </c>
      <c r="E166" s="5" t="s">
        <v>84</v>
      </c>
      <c r="F166" s="5" t="s">
        <v>72</v>
      </c>
      <c r="G166" s="5" t="s">
        <v>167</v>
      </c>
    </row>
    <row r="167" spans="1:7" ht="15.75" x14ac:dyDescent="0.25">
      <c r="A167" s="5">
        <v>121</v>
      </c>
      <c r="B167" s="5" t="s">
        <v>289</v>
      </c>
      <c r="C167" s="5" t="s">
        <v>119</v>
      </c>
      <c r="D167" s="5" t="s">
        <v>14</v>
      </c>
      <c r="E167" s="5" t="s">
        <v>40</v>
      </c>
      <c r="F167" s="5" t="s">
        <v>10</v>
      </c>
      <c r="G167" s="5" t="s">
        <v>290</v>
      </c>
    </row>
    <row r="168" spans="1:7" ht="24.75" customHeight="1" x14ac:dyDescent="0.25">
      <c r="A168" s="5">
        <v>72</v>
      </c>
      <c r="B168" s="5" t="s">
        <v>183</v>
      </c>
      <c r="C168" s="5" t="s">
        <v>184</v>
      </c>
      <c r="D168" s="5" t="s">
        <v>8</v>
      </c>
      <c r="E168" s="1" t="s">
        <v>88</v>
      </c>
      <c r="F168" s="5" t="s">
        <v>16</v>
      </c>
      <c r="G168" s="5" t="s">
        <v>167</v>
      </c>
    </row>
    <row r="169" spans="1:7" ht="15.75" x14ac:dyDescent="0.25">
      <c r="A169" s="5">
        <v>148</v>
      </c>
      <c r="B169" s="5" t="s">
        <v>348</v>
      </c>
      <c r="C169" s="5" t="s">
        <v>184</v>
      </c>
      <c r="D169" s="5" t="s">
        <v>8</v>
      </c>
      <c r="E169" s="5" t="s">
        <v>9</v>
      </c>
      <c r="F169" s="5" t="s">
        <v>349</v>
      </c>
      <c r="G169" s="5" t="s">
        <v>316</v>
      </c>
    </row>
    <row r="170" spans="1:7" ht="15.75" x14ac:dyDescent="0.25">
      <c r="A170" s="5">
        <v>172</v>
      </c>
      <c r="B170" s="5" t="s">
        <v>402</v>
      </c>
      <c r="C170" s="5" t="s">
        <v>403</v>
      </c>
      <c r="D170" s="5" t="s">
        <v>8</v>
      </c>
      <c r="E170" s="5" t="s">
        <v>9</v>
      </c>
      <c r="F170" s="5" t="s">
        <v>404</v>
      </c>
      <c r="G170" s="5" t="s">
        <v>405</v>
      </c>
    </row>
    <row r="171" spans="1:7" ht="20.25" customHeight="1" x14ac:dyDescent="0.25">
      <c r="A171" s="5">
        <v>108</v>
      </c>
      <c r="B171" s="7" t="s">
        <v>259</v>
      </c>
      <c r="C171" s="7" t="s">
        <v>260</v>
      </c>
      <c r="D171" s="7" t="s">
        <v>128</v>
      </c>
      <c r="E171" s="7" t="s">
        <v>148</v>
      </c>
      <c r="F171" s="7" t="s">
        <v>231</v>
      </c>
      <c r="G171" s="7" t="s">
        <v>205</v>
      </c>
    </row>
    <row r="172" spans="1:7" ht="15.75" x14ac:dyDescent="0.25">
      <c r="A172" s="5">
        <v>30</v>
      </c>
      <c r="B172" s="5" t="s">
        <v>74</v>
      </c>
      <c r="C172" s="5" t="s">
        <v>75</v>
      </c>
      <c r="D172" s="5" t="s">
        <v>76</v>
      </c>
      <c r="E172" s="5" t="s">
        <v>9</v>
      </c>
      <c r="F172" s="5" t="s">
        <v>77</v>
      </c>
      <c r="G172" s="5" t="s">
        <v>11</v>
      </c>
    </row>
    <row r="173" spans="1:7" ht="15.75" x14ac:dyDescent="0.25">
      <c r="A173" s="5">
        <v>37</v>
      </c>
      <c r="B173" s="5" t="s">
        <v>98</v>
      </c>
      <c r="C173" s="5" t="s">
        <v>75</v>
      </c>
      <c r="D173" s="5" t="s">
        <v>67</v>
      </c>
      <c r="E173" s="5" t="s">
        <v>84</v>
      </c>
      <c r="F173" s="5" t="s">
        <v>16</v>
      </c>
      <c r="G173" s="5" t="s">
        <v>91</v>
      </c>
    </row>
    <row r="174" spans="1:7" ht="15.75" x14ac:dyDescent="0.25">
      <c r="A174" s="5">
        <v>40</v>
      </c>
      <c r="B174" s="5" t="s">
        <v>103</v>
      </c>
      <c r="C174" s="5" t="s">
        <v>104</v>
      </c>
      <c r="D174" s="5" t="s">
        <v>8</v>
      </c>
      <c r="E174" s="5" t="s">
        <v>9</v>
      </c>
      <c r="F174" s="5" t="s">
        <v>16</v>
      </c>
      <c r="G174" s="5" t="s">
        <v>91</v>
      </c>
    </row>
    <row r="175" spans="1:7" ht="19.5" customHeight="1" x14ac:dyDescent="0.25">
      <c r="A175" s="5">
        <v>86</v>
      </c>
      <c r="B175" s="5" t="s">
        <v>208</v>
      </c>
      <c r="C175" s="5" t="s">
        <v>104</v>
      </c>
      <c r="D175" s="5" t="s">
        <v>67</v>
      </c>
      <c r="E175" s="5" t="s">
        <v>84</v>
      </c>
      <c r="F175" s="5" t="s">
        <v>16</v>
      </c>
      <c r="G175" s="5" t="s">
        <v>205</v>
      </c>
    </row>
    <row r="176" spans="1:7" ht="22.5" customHeight="1" x14ac:dyDescent="0.25">
      <c r="A176" s="5">
        <v>131</v>
      </c>
      <c r="B176" s="5" t="s">
        <v>317</v>
      </c>
      <c r="C176" s="5" t="s">
        <v>104</v>
      </c>
      <c r="D176" s="5" t="s">
        <v>14</v>
      </c>
      <c r="E176" s="5" t="s">
        <v>40</v>
      </c>
      <c r="F176" s="5" t="s">
        <v>16</v>
      </c>
      <c r="G176" s="5" t="s">
        <v>316</v>
      </c>
    </row>
    <row r="177" spans="1:7" ht="32.25" customHeight="1" x14ac:dyDescent="0.25">
      <c r="A177" s="5">
        <v>192</v>
      </c>
      <c r="B177" s="7" t="s">
        <v>457</v>
      </c>
      <c r="C177" s="7" t="s">
        <v>458</v>
      </c>
      <c r="D177" s="7" t="s">
        <v>140</v>
      </c>
      <c r="E177" s="7" t="s">
        <v>148</v>
      </c>
      <c r="F177" s="7" t="s">
        <v>459</v>
      </c>
      <c r="G177" s="7" t="s">
        <v>460</v>
      </c>
    </row>
    <row r="178" spans="1:7" ht="15.75" x14ac:dyDescent="0.25">
      <c r="A178" s="5">
        <v>83</v>
      </c>
      <c r="B178" s="5" t="s">
        <v>201</v>
      </c>
      <c r="C178" s="5" t="s">
        <v>202</v>
      </c>
      <c r="D178" s="5" t="s">
        <v>8</v>
      </c>
      <c r="E178" s="5" t="s">
        <v>9</v>
      </c>
      <c r="F178" s="5" t="s">
        <v>10</v>
      </c>
      <c r="G178" s="5" t="s">
        <v>167</v>
      </c>
    </row>
    <row r="179" spans="1:7" ht="15.75" x14ac:dyDescent="0.25">
      <c r="A179" s="5">
        <v>92</v>
      </c>
      <c r="B179" s="1" t="s">
        <v>217</v>
      </c>
      <c r="C179" s="1" t="s">
        <v>202</v>
      </c>
      <c r="D179" s="1" t="s">
        <v>125</v>
      </c>
      <c r="E179" s="1" t="s">
        <v>88</v>
      </c>
      <c r="F179" s="6" t="s">
        <v>10</v>
      </c>
      <c r="G179" s="1" t="s">
        <v>205</v>
      </c>
    </row>
    <row r="180" spans="1:7" ht="15.75" x14ac:dyDescent="0.25">
      <c r="A180" s="5">
        <v>122</v>
      </c>
      <c r="B180" s="5" t="s">
        <v>291</v>
      </c>
      <c r="C180" s="5" t="s">
        <v>292</v>
      </c>
      <c r="D180" s="5" t="s">
        <v>8</v>
      </c>
      <c r="E180" s="5" t="s">
        <v>9</v>
      </c>
      <c r="F180" s="5" t="s">
        <v>293</v>
      </c>
      <c r="G180" s="5" t="s">
        <v>290</v>
      </c>
    </row>
    <row r="181" spans="1:7" ht="19.5" customHeight="1" x14ac:dyDescent="0.25">
      <c r="A181" s="5">
        <v>90</v>
      </c>
      <c r="B181" s="5" t="s">
        <v>214</v>
      </c>
      <c r="C181" s="5" t="s">
        <v>215</v>
      </c>
      <c r="D181" s="5" t="s">
        <v>8</v>
      </c>
      <c r="E181" s="5" t="s">
        <v>9</v>
      </c>
      <c r="F181" s="5" t="s">
        <v>10</v>
      </c>
      <c r="G181" s="5" t="s">
        <v>205</v>
      </c>
    </row>
    <row r="182" spans="1:7" ht="22.5" customHeight="1" x14ac:dyDescent="0.25">
      <c r="A182" s="5">
        <v>113</v>
      </c>
      <c r="B182" s="5" t="s">
        <v>271</v>
      </c>
      <c r="C182" s="5" t="s">
        <v>272</v>
      </c>
      <c r="D182" s="5" t="s">
        <v>8</v>
      </c>
      <c r="E182" s="5" t="s">
        <v>9</v>
      </c>
      <c r="F182" s="5" t="s">
        <v>10</v>
      </c>
      <c r="G182" s="5" t="s">
        <v>264</v>
      </c>
    </row>
    <row r="183" spans="1:7" ht="15.75" customHeight="1" x14ac:dyDescent="0.25">
      <c r="A183" s="5">
        <v>159</v>
      </c>
      <c r="B183" s="5" t="s">
        <v>371</v>
      </c>
      <c r="C183" s="5" t="s">
        <v>372</v>
      </c>
      <c r="D183" s="5" t="s">
        <v>8</v>
      </c>
      <c r="E183" s="5" t="s">
        <v>9</v>
      </c>
      <c r="F183" s="5" t="s">
        <v>16</v>
      </c>
      <c r="G183" s="5" t="s">
        <v>368</v>
      </c>
    </row>
    <row r="184" spans="1:7" ht="31.5" x14ac:dyDescent="0.25">
      <c r="A184" s="5">
        <v>164</v>
      </c>
      <c r="B184" s="5" t="s">
        <v>382</v>
      </c>
      <c r="C184" s="5" t="s">
        <v>383</v>
      </c>
      <c r="D184" s="5" t="s">
        <v>196</v>
      </c>
      <c r="E184" s="5" t="s">
        <v>285</v>
      </c>
      <c r="F184" s="5" t="s">
        <v>16</v>
      </c>
      <c r="G184" s="5" t="s">
        <v>379</v>
      </c>
    </row>
    <row r="185" spans="1:7" ht="15.75" x14ac:dyDescent="0.25">
      <c r="A185" s="5"/>
      <c r="B185" s="7" t="s">
        <v>419</v>
      </c>
      <c r="C185" s="7" t="s">
        <v>420</v>
      </c>
      <c r="D185" s="7" t="s">
        <v>309</v>
      </c>
      <c r="E185" s="7" t="s">
        <v>148</v>
      </c>
      <c r="F185" s="7" t="s">
        <v>142</v>
      </c>
      <c r="G185" s="7" t="s">
        <v>411</v>
      </c>
    </row>
    <row r="186" spans="1:7" ht="15.75" x14ac:dyDescent="0.25">
      <c r="A186" s="5">
        <v>100</v>
      </c>
      <c r="B186" s="5" t="s">
        <v>240</v>
      </c>
      <c r="C186" s="5" t="s">
        <v>241</v>
      </c>
      <c r="D186" s="5" t="s">
        <v>76</v>
      </c>
      <c r="E186" s="5" t="s">
        <v>88</v>
      </c>
      <c r="F186" s="5" t="s">
        <v>16</v>
      </c>
      <c r="G186" s="5" t="s">
        <v>235</v>
      </c>
    </row>
    <row r="187" spans="1:7" ht="21.75" customHeight="1" x14ac:dyDescent="0.25">
      <c r="A187" s="5">
        <v>184</v>
      </c>
      <c r="B187" s="5" t="s">
        <v>436</v>
      </c>
      <c r="C187" s="5" t="s">
        <v>437</v>
      </c>
      <c r="D187" s="5" t="s">
        <v>94</v>
      </c>
      <c r="E187" s="5" t="s">
        <v>40</v>
      </c>
      <c r="F187" s="5" t="s">
        <v>72</v>
      </c>
      <c r="G187" s="5" t="s">
        <v>435</v>
      </c>
    </row>
    <row r="188" spans="1:7" ht="15.75" x14ac:dyDescent="0.25">
      <c r="A188" s="5">
        <v>64</v>
      </c>
      <c r="B188" s="5" t="s">
        <v>168</v>
      </c>
      <c r="C188" s="5" t="s">
        <v>169</v>
      </c>
      <c r="D188" s="5" t="s">
        <v>150</v>
      </c>
      <c r="E188" s="5" t="s">
        <v>15</v>
      </c>
      <c r="F188" s="5" t="s">
        <v>170</v>
      </c>
      <c r="G188" s="5" t="s">
        <v>167</v>
      </c>
    </row>
    <row r="189" spans="1:7" ht="15.75" x14ac:dyDescent="0.25">
      <c r="A189" s="5">
        <v>138</v>
      </c>
      <c r="B189" s="5" t="s">
        <v>329</v>
      </c>
      <c r="C189" s="5" t="s">
        <v>169</v>
      </c>
      <c r="D189" s="5" t="s">
        <v>8</v>
      </c>
      <c r="E189" s="5" t="s">
        <v>9</v>
      </c>
      <c r="F189" s="5" t="s">
        <v>16</v>
      </c>
      <c r="G189" s="5" t="s">
        <v>316</v>
      </c>
    </row>
    <row r="190" spans="1:7" ht="15.75" x14ac:dyDescent="0.25">
      <c r="A190" s="5">
        <v>34</v>
      </c>
      <c r="B190" s="5" t="s">
        <v>89</v>
      </c>
      <c r="C190" s="5" t="s">
        <v>90</v>
      </c>
      <c r="D190" s="5" t="s">
        <v>8</v>
      </c>
      <c r="E190" s="5" t="s">
        <v>15</v>
      </c>
      <c r="F190" s="5" t="s">
        <v>16</v>
      </c>
      <c r="G190" s="5" t="s">
        <v>91</v>
      </c>
    </row>
    <row r="191" spans="1:7" ht="31.5" customHeight="1" x14ac:dyDescent="0.25">
      <c r="A191" s="5">
        <v>87</v>
      </c>
      <c r="B191" s="5" t="s">
        <v>209</v>
      </c>
      <c r="C191" s="5" t="s">
        <v>210</v>
      </c>
      <c r="D191" s="5" t="s">
        <v>67</v>
      </c>
      <c r="E191" s="5" t="s">
        <v>84</v>
      </c>
      <c r="F191" s="5" t="s">
        <v>16</v>
      </c>
      <c r="G191" s="5" t="s">
        <v>205</v>
      </c>
    </row>
    <row r="192" spans="1:7" ht="15.75" x14ac:dyDescent="0.25">
      <c r="A192" s="5">
        <v>75</v>
      </c>
      <c r="B192" s="5" t="s">
        <v>188</v>
      </c>
      <c r="C192" s="5" t="s">
        <v>465</v>
      </c>
      <c r="D192" s="5" t="s">
        <v>8</v>
      </c>
      <c r="E192" s="1" t="s">
        <v>88</v>
      </c>
      <c r="F192" s="5" t="s">
        <v>189</v>
      </c>
      <c r="G192" s="5" t="s">
        <v>167</v>
      </c>
    </row>
    <row r="193" spans="1:7" ht="30" customHeight="1" x14ac:dyDescent="0.25">
      <c r="A193" s="5">
        <v>169</v>
      </c>
      <c r="B193" s="1" t="s">
        <v>394</v>
      </c>
      <c r="C193" s="1" t="s">
        <v>395</v>
      </c>
      <c r="D193" s="1" t="s">
        <v>128</v>
      </c>
      <c r="E193" s="1" t="s">
        <v>148</v>
      </c>
      <c r="F193" s="1" t="s">
        <v>10</v>
      </c>
      <c r="G193" s="1" t="s">
        <v>386</v>
      </c>
    </row>
    <row r="194" spans="1:7" ht="31.5" customHeight="1" x14ac:dyDescent="0.25">
      <c r="A194" s="5">
        <v>79</v>
      </c>
      <c r="B194" s="5" t="s">
        <v>195</v>
      </c>
      <c r="C194" s="5" t="s">
        <v>462</v>
      </c>
      <c r="D194" s="5" t="s">
        <v>196</v>
      </c>
      <c r="E194" s="1" t="s">
        <v>88</v>
      </c>
      <c r="F194" s="5" t="s">
        <v>16</v>
      </c>
      <c r="G194" s="5" t="s">
        <v>167</v>
      </c>
    </row>
  </sheetData>
  <sortState ref="A2:N194">
    <sortCondition ref="C2:C194" customList="diare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workbookViewId="0">
      <selection activeCell="H16" sqref="A1:H72"/>
    </sheetView>
  </sheetViews>
  <sheetFormatPr defaultRowHeight="15" x14ac:dyDescent="0.25"/>
  <cols>
    <col min="1" max="1" width="4.5703125" customWidth="1"/>
    <col min="2" max="2" width="24.85546875" style="13" customWidth="1"/>
    <col min="3" max="3" width="24.7109375" style="13" customWidth="1"/>
    <col min="4" max="4" width="27.140625" style="13" customWidth="1"/>
    <col min="5" max="5" width="20.42578125" style="13" customWidth="1"/>
    <col min="6" max="6" width="21.28515625" style="13" customWidth="1"/>
    <col min="7" max="7" width="21.85546875" style="13" customWidth="1"/>
    <col min="8" max="8" width="26" customWidth="1"/>
  </cols>
  <sheetData>
    <row r="1" spans="1:9" s="2" customFormat="1" ht="15.75" x14ac:dyDescent="0.25">
      <c r="A1" s="3" t="s">
        <v>0</v>
      </c>
      <c r="B1" s="3" t="s">
        <v>1</v>
      </c>
      <c r="C1" s="4" t="s">
        <v>2</v>
      </c>
      <c r="D1" s="4" t="s">
        <v>461</v>
      </c>
      <c r="E1" s="4" t="s">
        <v>3</v>
      </c>
      <c r="F1" s="4" t="s">
        <v>4</v>
      </c>
      <c r="G1" s="4" t="s">
        <v>5</v>
      </c>
      <c r="H1" s="14"/>
      <c r="I1" s="9"/>
    </row>
    <row r="2" spans="1:9" s="2" customFormat="1" ht="16.5" customHeight="1" x14ac:dyDescent="0.25">
      <c r="A2" s="5">
        <v>64</v>
      </c>
      <c r="B2" s="12" t="s">
        <v>168</v>
      </c>
      <c r="C2" s="12" t="s">
        <v>473</v>
      </c>
      <c r="D2" s="12" t="s">
        <v>94</v>
      </c>
      <c r="E2" s="12" t="s">
        <v>15</v>
      </c>
      <c r="F2" s="12" t="s">
        <v>16</v>
      </c>
      <c r="G2" s="12" t="s">
        <v>205</v>
      </c>
      <c r="H2" s="14"/>
      <c r="I2" s="9"/>
    </row>
    <row r="3" spans="1:9" s="2" customFormat="1" ht="15.75" x14ac:dyDescent="0.25">
      <c r="A3" s="5">
        <v>120</v>
      </c>
      <c r="B3" s="7" t="s">
        <v>287</v>
      </c>
      <c r="C3" s="7" t="s">
        <v>493</v>
      </c>
      <c r="D3" s="12" t="s">
        <v>94</v>
      </c>
      <c r="E3" s="12" t="s">
        <v>15</v>
      </c>
      <c r="F3" s="12" t="s">
        <v>16</v>
      </c>
      <c r="G3" s="7" t="s">
        <v>467</v>
      </c>
      <c r="H3" s="14"/>
      <c r="I3" s="9"/>
    </row>
    <row r="4" spans="1:9" s="2" customFormat="1" ht="15.75" x14ac:dyDescent="0.25">
      <c r="A4" s="5">
        <v>35</v>
      </c>
      <c r="B4" s="12" t="s">
        <v>92</v>
      </c>
      <c r="C4" s="12" t="s">
        <v>93</v>
      </c>
      <c r="D4" s="12" t="s">
        <v>94</v>
      </c>
      <c r="E4" s="12" t="s">
        <v>15</v>
      </c>
      <c r="F4" s="12" t="s">
        <v>16</v>
      </c>
      <c r="G4" s="12" t="s">
        <v>91</v>
      </c>
      <c r="H4" s="14"/>
      <c r="I4" s="9"/>
    </row>
    <row r="5" spans="1:9" s="2" customFormat="1" ht="15.75" x14ac:dyDescent="0.25">
      <c r="A5" s="5">
        <v>132</v>
      </c>
      <c r="B5" s="12" t="s">
        <v>318</v>
      </c>
      <c r="C5" s="12" t="s">
        <v>474</v>
      </c>
      <c r="D5" s="12" t="s">
        <v>94</v>
      </c>
      <c r="E5" s="12" t="s">
        <v>15</v>
      </c>
      <c r="F5" s="12" t="s">
        <v>170</v>
      </c>
      <c r="G5" s="12" t="s">
        <v>386</v>
      </c>
      <c r="H5" s="14"/>
      <c r="I5" s="9"/>
    </row>
    <row r="6" spans="1:9" s="2" customFormat="1" ht="15.75" x14ac:dyDescent="0.25">
      <c r="A6" s="5">
        <v>166</v>
      </c>
      <c r="B6" s="7" t="s">
        <v>488</v>
      </c>
      <c r="C6" s="7" t="s">
        <v>489</v>
      </c>
      <c r="D6" s="12" t="s">
        <v>94</v>
      </c>
      <c r="E6" s="12" t="s">
        <v>15</v>
      </c>
      <c r="F6" s="12" t="s">
        <v>170</v>
      </c>
      <c r="G6" s="7" t="s">
        <v>386</v>
      </c>
      <c r="H6" s="14"/>
      <c r="I6" s="9"/>
    </row>
    <row r="7" spans="1:9" s="2" customFormat="1" ht="18" customHeight="1" x14ac:dyDescent="0.25">
      <c r="A7" s="5">
        <v>51</v>
      </c>
      <c r="B7" s="7" t="s">
        <v>491</v>
      </c>
      <c r="C7" s="7" t="s">
        <v>469</v>
      </c>
      <c r="D7" s="12" t="s">
        <v>94</v>
      </c>
      <c r="E7" s="12" t="s">
        <v>15</v>
      </c>
      <c r="F7" s="7" t="s">
        <v>48</v>
      </c>
      <c r="G7" s="7" t="s">
        <v>11</v>
      </c>
      <c r="H7" s="14"/>
      <c r="I7" s="9"/>
    </row>
    <row r="8" spans="1:9" s="2" customFormat="1" ht="15" customHeight="1" x14ac:dyDescent="0.25">
      <c r="A8" s="5">
        <v>58</v>
      </c>
      <c r="B8" s="12" t="s">
        <v>152</v>
      </c>
      <c r="C8" s="12" t="s">
        <v>479</v>
      </c>
      <c r="D8" s="12" t="s">
        <v>94</v>
      </c>
      <c r="E8" s="12" t="s">
        <v>15</v>
      </c>
      <c r="F8" s="12" t="s">
        <v>48</v>
      </c>
      <c r="G8" s="12" t="s">
        <v>11</v>
      </c>
      <c r="H8" s="14"/>
      <c r="I8" s="9"/>
    </row>
    <row r="9" spans="1:9" s="2" customFormat="1" ht="15.75" x14ac:dyDescent="0.25">
      <c r="A9" s="5">
        <v>145</v>
      </c>
      <c r="B9" s="12" t="s">
        <v>487</v>
      </c>
      <c r="C9" s="12" t="s">
        <v>475</v>
      </c>
      <c r="D9" s="12" t="s">
        <v>94</v>
      </c>
      <c r="E9" s="12" t="s">
        <v>15</v>
      </c>
      <c r="F9" s="12" t="s">
        <v>48</v>
      </c>
      <c r="G9" s="12" t="s">
        <v>386</v>
      </c>
      <c r="H9" s="14"/>
      <c r="I9" s="9"/>
    </row>
    <row r="10" spans="1:9" s="2" customFormat="1" x14ac:dyDescent="0.25">
      <c r="A10" s="14"/>
      <c r="B10" s="15" t="s">
        <v>526</v>
      </c>
      <c r="C10" s="15" t="s">
        <v>473</v>
      </c>
      <c r="D10" s="15" t="s">
        <v>94</v>
      </c>
      <c r="E10" s="15" t="s">
        <v>520</v>
      </c>
      <c r="F10" s="15" t="s">
        <v>16</v>
      </c>
      <c r="G10" s="15" t="s">
        <v>205</v>
      </c>
      <c r="H10" s="14"/>
      <c r="I10" s="9"/>
    </row>
    <row r="11" spans="1:9" s="2" customFormat="1" ht="19.5" customHeight="1" x14ac:dyDescent="0.25">
      <c r="A11" s="5">
        <v>91</v>
      </c>
      <c r="B11" s="12" t="s">
        <v>216</v>
      </c>
      <c r="C11" s="12" t="s">
        <v>119</v>
      </c>
      <c r="D11" s="12" t="s">
        <v>94</v>
      </c>
      <c r="E11" s="12" t="s">
        <v>161</v>
      </c>
      <c r="F11" s="12" t="s">
        <v>72</v>
      </c>
      <c r="G11" s="12" t="s">
        <v>167</v>
      </c>
      <c r="H11" s="14"/>
      <c r="I11" s="9"/>
    </row>
    <row r="12" spans="1:9" s="2" customFormat="1" ht="15.75" x14ac:dyDescent="0.25">
      <c r="A12" s="5">
        <v>47</v>
      </c>
      <c r="B12" s="12" t="s">
        <v>118</v>
      </c>
      <c r="C12" s="12" t="s">
        <v>119</v>
      </c>
      <c r="D12" s="12" t="s">
        <v>94</v>
      </c>
      <c r="E12" s="12" t="s">
        <v>161</v>
      </c>
      <c r="F12" s="12" t="s">
        <v>72</v>
      </c>
      <c r="G12" s="12" t="s">
        <v>91</v>
      </c>
      <c r="H12" s="14"/>
      <c r="I12" s="9"/>
    </row>
    <row r="13" spans="1:9" s="2" customFormat="1" ht="15.75" x14ac:dyDescent="0.25">
      <c r="A13" s="5">
        <v>107</v>
      </c>
      <c r="B13" s="7" t="s">
        <v>258</v>
      </c>
      <c r="C13" s="7" t="s">
        <v>219</v>
      </c>
      <c r="D13" s="12" t="s">
        <v>485</v>
      </c>
      <c r="E13" s="12" t="s">
        <v>9</v>
      </c>
      <c r="F13" s="12" t="s">
        <v>16</v>
      </c>
      <c r="G13" s="7" t="s">
        <v>205</v>
      </c>
      <c r="H13" s="14"/>
      <c r="I13" s="9"/>
    </row>
    <row r="14" spans="1:9" s="2" customFormat="1" ht="15.75" x14ac:dyDescent="0.25">
      <c r="A14" s="5"/>
      <c r="B14" s="7" t="s">
        <v>419</v>
      </c>
      <c r="C14" s="7" t="s">
        <v>480</v>
      </c>
      <c r="D14" s="12" t="s">
        <v>485</v>
      </c>
      <c r="E14" s="12" t="s">
        <v>9</v>
      </c>
      <c r="F14" s="12" t="s">
        <v>16</v>
      </c>
      <c r="G14" s="7" t="s">
        <v>468</v>
      </c>
      <c r="H14" s="14"/>
      <c r="I14" s="9"/>
    </row>
    <row r="15" spans="1:9" s="2" customFormat="1" x14ac:dyDescent="0.25">
      <c r="A15" s="14"/>
      <c r="B15" s="15" t="s">
        <v>509</v>
      </c>
      <c r="C15" s="15" t="s">
        <v>477</v>
      </c>
      <c r="D15" s="15" t="s">
        <v>485</v>
      </c>
      <c r="E15" s="15" t="s">
        <v>9</v>
      </c>
      <c r="F15" s="15" t="s">
        <v>498</v>
      </c>
      <c r="G15" s="15" t="s">
        <v>205</v>
      </c>
      <c r="H15" s="14"/>
      <c r="I15" s="9"/>
    </row>
    <row r="16" spans="1:9" s="2" customFormat="1" x14ac:dyDescent="0.25">
      <c r="A16" s="14"/>
      <c r="B16" s="15" t="s">
        <v>66</v>
      </c>
      <c r="C16" s="15" t="s">
        <v>477</v>
      </c>
      <c r="D16" s="15" t="s">
        <v>485</v>
      </c>
      <c r="E16" s="15" t="s">
        <v>9</v>
      </c>
      <c r="F16" s="15" t="s">
        <v>498</v>
      </c>
      <c r="G16" s="15" t="s">
        <v>11</v>
      </c>
      <c r="H16" s="14"/>
      <c r="I16" s="9"/>
    </row>
    <row r="17" spans="1:14" s="2" customFormat="1" ht="15.75" x14ac:dyDescent="0.25">
      <c r="A17" s="5">
        <v>20</v>
      </c>
      <c r="B17" s="12" t="s">
        <v>53</v>
      </c>
      <c r="C17" s="12" t="s">
        <v>471</v>
      </c>
      <c r="D17" s="12" t="s">
        <v>485</v>
      </c>
      <c r="E17" s="12" t="s">
        <v>9</v>
      </c>
      <c r="F17" s="12" t="s">
        <v>48</v>
      </c>
      <c r="G17" s="12" t="s">
        <v>11</v>
      </c>
      <c r="H17" s="14"/>
      <c r="I17" s="9"/>
    </row>
    <row r="18" spans="1:14" s="2" customFormat="1" ht="14.25" customHeight="1" x14ac:dyDescent="0.25">
      <c r="A18" s="14"/>
      <c r="B18" s="15" t="s">
        <v>496</v>
      </c>
      <c r="C18" s="15" t="s">
        <v>497</v>
      </c>
      <c r="D18" s="15" t="s">
        <v>485</v>
      </c>
      <c r="E18" s="15" t="s">
        <v>9</v>
      </c>
      <c r="F18" s="15" t="s">
        <v>48</v>
      </c>
      <c r="G18" s="15" t="s">
        <v>11</v>
      </c>
      <c r="H18" s="14"/>
      <c r="I18" s="9"/>
    </row>
    <row r="19" spans="1:14" s="2" customFormat="1" ht="16.5" customHeight="1" x14ac:dyDescent="0.25">
      <c r="A19" s="14"/>
      <c r="B19" s="15" t="s">
        <v>505</v>
      </c>
      <c r="C19" s="15" t="s">
        <v>506</v>
      </c>
      <c r="D19" s="15" t="s">
        <v>485</v>
      </c>
      <c r="E19" s="15" t="s">
        <v>9</v>
      </c>
      <c r="F19" s="15" t="s">
        <v>48</v>
      </c>
      <c r="G19" s="15" t="s">
        <v>11</v>
      </c>
      <c r="H19" s="14"/>
      <c r="I19" s="9"/>
    </row>
    <row r="20" spans="1:14" s="2" customFormat="1" ht="15.75" x14ac:dyDescent="0.25">
      <c r="A20" s="5">
        <v>169</v>
      </c>
      <c r="B20" s="7" t="s">
        <v>484</v>
      </c>
      <c r="C20" s="7" t="s">
        <v>210</v>
      </c>
      <c r="D20" s="12" t="s">
        <v>485</v>
      </c>
      <c r="E20" s="12" t="s">
        <v>9</v>
      </c>
      <c r="F20" s="7" t="s">
        <v>48</v>
      </c>
      <c r="G20" s="7" t="s">
        <v>386</v>
      </c>
      <c r="H20" s="14"/>
      <c r="I20" s="9"/>
    </row>
    <row r="21" spans="1:14" s="2" customFormat="1" ht="15" customHeight="1" x14ac:dyDescent="0.25">
      <c r="A21" s="5">
        <v>192</v>
      </c>
      <c r="B21" s="7" t="s">
        <v>457</v>
      </c>
      <c r="C21" s="7" t="s">
        <v>483</v>
      </c>
      <c r="D21" s="12" t="s">
        <v>485</v>
      </c>
      <c r="E21" s="12" t="s">
        <v>9</v>
      </c>
      <c r="F21" s="12" t="s">
        <v>328</v>
      </c>
      <c r="G21" s="7" t="s">
        <v>468</v>
      </c>
      <c r="H21" s="14"/>
      <c r="I21" s="9"/>
      <c r="K21" s="1"/>
      <c r="L21" s="1"/>
      <c r="M21" s="1"/>
      <c r="N21" s="1"/>
    </row>
    <row r="22" spans="1:14" s="2" customFormat="1" ht="15.75" x14ac:dyDescent="0.25">
      <c r="A22" s="5">
        <v>170</v>
      </c>
      <c r="B22" s="12" t="s">
        <v>396</v>
      </c>
      <c r="C22" s="12" t="s">
        <v>495</v>
      </c>
      <c r="D22" s="12" t="s">
        <v>485</v>
      </c>
      <c r="E22" s="12" t="s">
        <v>9</v>
      </c>
      <c r="F22" s="12" t="s">
        <v>328</v>
      </c>
      <c r="G22" s="12" t="s">
        <v>468</v>
      </c>
      <c r="H22" s="14"/>
      <c r="I22" s="9"/>
    </row>
    <row r="23" spans="1:14" s="2" customFormat="1" ht="23.25" customHeight="1" x14ac:dyDescent="0.25">
      <c r="A23" s="14"/>
      <c r="B23" s="15" t="s">
        <v>192</v>
      </c>
      <c r="C23" s="15" t="s">
        <v>495</v>
      </c>
      <c r="D23" s="15" t="s">
        <v>485</v>
      </c>
      <c r="E23" s="15" t="s">
        <v>9</v>
      </c>
      <c r="F23" s="15" t="s">
        <v>328</v>
      </c>
      <c r="G23" s="15" t="s">
        <v>468</v>
      </c>
      <c r="H23" s="14"/>
      <c r="I23" s="9"/>
    </row>
    <row r="24" spans="1:14" s="2" customFormat="1" ht="18.75" customHeight="1" x14ac:dyDescent="0.25">
      <c r="A24" s="5">
        <v>93</v>
      </c>
      <c r="B24" s="7" t="s">
        <v>218</v>
      </c>
      <c r="C24" s="7" t="s">
        <v>219</v>
      </c>
      <c r="D24" s="12" t="s">
        <v>485</v>
      </c>
      <c r="E24" s="7" t="s">
        <v>88</v>
      </c>
      <c r="F24" s="12" t="s">
        <v>16</v>
      </c>
      <c r="G24" s="7" t="s">
        <v>205</v>
      </c>
      <c r="H24" s="14"/>
      <c r="I24" s="9"/>
    </row>
    <row r="25" spans="1:14" s="2" customFormat="1" ht="25.5" customHeight="1" x14ac:dyDescent="0.25">
      <c r="A25" s="5">
        <v>60</v>
      </c>
      <c r="B25" s="12" t="s">
        <v>494</v>
      </c>
      <c r="C25" s="12" t="s">
        <v>219</v>
      </c>
      <c r="D25" s="12" t="s">
        <v>485</v>
      </c>
      <c r="E25" s="12" t="s">
        <v>88</v>
      </c>
      <c r="F25" s="12" t="s">
        <v>114</v>
      </c>
      <c r="G25" s="12" t="s">
        <v>73</v>
      </c>
      <c r="H25" s="14"/>
      <c r="I25" s="9"/>
    </row>
    <row r="26" spans="1:14" s="2" customFormat="1" ht="15.75" x14ac:dyDescent="0.25">
      <c r="A26" s="5">
        <v>131</v>
      </c>
      <c r="B26" s="12" t="s">
        <v>317</v>
      </c>
      <c r="C26" s="12" t="s">
        <v>104</v>
      </c>
      <c r="D26" s="12" t="s">
        <v>485</v>
      </c>
      <c r="E26" s="12" t="s">
        <v>40</v>
      </c>
      <c r="F26" s="12" t="s">
        <v>16</v>
      </c>
      <c r="G26" s="12" t="s">
        <v>386</v>
      </c>
      <c r="H26" s="14"/>
      <c r="I26" s="9"/>
    </row>
    <row r="27" spans="1:14" s="2" customFormat="1" ht="15.75" x14ac:dyDescent="0.25">
      <c r="A27" s="5">
        <v>121</v>
      </c>
      <c r="B27" s="12" t="s">
        <v>289</v>
      </c>
      <c r="C27" s="12" t="s">
        <v>476</v>
      </c>
      <c r="D27" s="12" t="s">
        <v>485</v>
      </c>
      <c r="E27" s="12" t="s">
        <v>40</v>
      </c>
      <c r="F27" s="12" t="s">
        <v>10</v>
      </c>
      <c r="G27" s="12" t="s">
        <v>386</v>
      </c>
      <c r="H27" s="14"/>
      <c r="I27" s="9"/>
    </row>
    <row r="28" spans="1:14" s="2" customFormat="1" ht="15.75" x14ac:dyDescent="0.25">
      <c r="A28" s="5">
        <v>86</v>
      </c>
      <c r="B28" s="12" t="s">
        <v>208</v>
      </c>
      <c r="C28" s="12" t="s">
        <v>104</v>
      </c>
      <c r="D28" s="12" t="s">
        <v>485</v>
      </c>
      <c r="E28" s="12" t="s">
        <v>161</v>
      </c>
      <c r="F28" s="12" t="s">
        <v>16</v>
      </c>
      <c r="G28" s="12" t="s">
        <v>205</v>
      </c>
      <c r="H28" s="14"/>
      <c r="I28" s="9"/>
    </row>
    <row r="29" spans="1:14" s="2" customFormat="1" ht="15.75" x14ac:dyDescent="0.25">
      <c r="A29" s="5">
        <v>87</v>
      </c>
      <c r="B29" s="12" t="s">
        <v>209</v>
      </c>
      <c r="C29" s="12" t="s">
        <v>479</v>
      </c>
      <c r="D29" s="12" t="s">
        <v>485</v>
      </c>
      <c r="E29" s="12" t="s">
        <v>161</v>
      </c>
      <c r="F29" s="12" t="s">
        <v>16</v>
      </c>
      <c r="G29" s="12" t="s">
        <v>205</v>
      </c>
      <c r="H29" s="14"/>
      <c r="I29" s="9"/>
    </row>
    <row r="30" spans="1:14" s="2" customFormat="1" ht="18" customHeight="1" x14ac:dyDescent="0.25">
      <c r="A30" s="5">
        <v>37</v>
      </c>
      <c r="B30" s="12" t="s">
        <v>98</v>
      </c>
      <c r="C30" s="12" t="s">
        <v>75</v>
      </c>
      <c r="D30" s="12" t="s">
        <v>485</v>
      </c>
      <c r="E30" s="12" t="s">
        <v>161</v>
      </c>
      <c r="F30" s="12" t="s">
        <v>16</v>
      </c>
      <c r="G30" s="12" t="s">
        <v>91</v>
      </c>
      <c r="H30" s="14"/>
      <c r="I30" s="9"/>
    </row>
    <row r="31" spans="1:14" s="2" customFormat="1" ht="16.5" customHeight="1" x14ac:dyDescent="0.25">
      <c r="A31" s="14"/>
      <c r="B31" s="15" t="s">
        <v>519</v>
      </c>
      <c r="C31" s="15" t="s">
        <v>473</v>
      </c>
      <c r="D31" s="15" t="s">
        <v>8</v>
      </c>
      <c r="E31" s="15" t="s">
        <v>520</v>
      </c>
      <c r="F31" s="15" t="s">
        <v>16</v>
      </c>
      <c r="G31" s="15" t="s">
        <v>264</v>
      </c>
      <c r="H31" s="14"/>
      <c r="I31" s="9"/>
    </row>
    <row r="32" spans="1:14" s="2" customFormat="1" ht="15.75" x14ac:dyDescent="0.25">
      <c r="A32" s="5">
        <v>96</v>
      </c>
      <c r="B32" s="7" t="s">
        <v>490</v>
      </c>
      <c r="C32" s="7" t="s">
        <v>453</v>
      </c>
      <c r="D32" s="7" t="s">
        <v>8</v>
      </c>
      <c r="E32" s="12" t="s">
        <v>9</v>
      </c>
      <c r="F32" s="12" t="s">
        <v>16</v>
      </c>
      <c r="G32" s="7" t="s">
        <v>205</v>
      </c>
      <c r="H32" s="14"/>
      <c r="I32" s="9"/>
    </row>
    <row r="33" spans="1:9" s="2" customFormat="1" x14ac:dyDescent="0.25">
      <c r="A33" s="14"/>
      <c r="B33" s="15" t="s">
        <v>524</v>
      </c>
      <c r="C33" s="15" t="s">
        <v>479</v>
      </c>
      <c r="D33" s="15" t="s">
        <v>8</v>
      </c>
      <c r="E33" s="15" t="s">
        <v>9</v>
      </c>
      <c r="F33" s="15" t="s">
        <v>16</v>
      </c>
      <c r="G33" s="15" t="s">
        <v>205</v>
      </c>
      <c r="H33" s="14"/>
      <c r="I33" s="9"/>
    </row>
    <row r="34" spans="1:9" s="2" customFormat="1" ht="15.75" x14ac:dyDescent="0.25">
      <c r="A34" s="5">
        <v>143</v>
      </c>
      <c r="B34" s="12" t="s">
        <v>339</v>
      </c>
      <c r="C34" s="12" t="s">
        <v>478</v>
      </c>
      <c r="D34" s="12" t="s">
        <v>8</v>
      </c>
      <c r="E34" s="12" t="s">
        <v>9</v>
      </c>
      <c r="F34" s="12" t="s">
        <v>16</v>
      </c>
      <c r="G34" s="12" t="s">
        <v>468</v>
      </c>
      <c r="H34" s="14"/>
      <c r="I34" s="9"/>
    </row>
    <row r="35" spans="1:9" s="2" customFormat="1" ht="15.75" x14ac:dyDescent="0.25">
      <c r="A35" s="5">
        <v>24</v>
      </c>
      <c r="B35" s="12" t="s">
        <v>58</v>
      </c>
      <c r="C35" s="12" t="s">
        <v>24</v>
      </c>
      <c r="D35" s="12" t="s">
        <v>8</v>
      </c>
      <c r="E35" s="12" t="s">
        <v>9</v>
      </c>
      <c r="F35" s="12" t="s">
        <v>16</v>
      </c>
      <c r="G35" s="12" t="s">
        <v>11</v>
      </c>
      <c r="H35" s="14"/>
      <c r="I35" s="9"/>
    </row>
    <row r="36" spans="1:9" s="2" customFormat="1" ht="19.5" customHeight="1" x14ac:dyDescent="0.25">
      <c r="A36" s="5">
        <v>25</v>
      </c>
      <c r="B36" s="12" t="s">
        <v>59</v>
      </c>
      <c r="C36" s="12" t="s">
        <v>24</v>
      </c>
      <c r="D36" s="12" t="s">
        <v>8</v>
      </c>
      <c r="E36" s="12" t="s">
        <v>9</v>
      </c>
      <c r="F36" s="12" t="s">
        <v>16</v>
      </c>
      <c r="G36" s="12" t="s">
        <v>11</v>
      </c>
      <c r="H36" s="14"/>
      <c r="I36" s="9"/>
    </row>
    <row r="37" spans="1:9" s="2" customFormat="1" ht="15" customHeight="1" x14ac:dyDescent="0.25">
      <c r="A37" s="5">
        <v>38</v>
      </c>
      <c r="B37" s="12" t="s">
        <v>99</v>
      </c>
      <c r="C37" s="12" t="s">
        <v>529</v>
      </c>
      <c r="D37" s="12" t="s">
        <v>8</v>
      </c>
      <c r="E37" s="12" t="s">
        <v>9</v>
      </c>
      <c r="F37" s="12" t="s">
        <v>16</v>
      </c>
      <c r="G37" s="12" t="s">
        <v>91</v>
      </c>
      <c r="H37" s="14"/>
      <c r="I37" s="9"/>
    </row>
    <row r="38" spans="1:9" s="2" customFormat="1" ht="16.5" customHeight="1" x14ac:dyDescent="0.25">
      <c r="A38" s="5">
        <v>40</v>
      </c>
      <c r="B38" s="12" t="s">
        <v>103</v>
      </c>
      <c r="C38" s="12" t="s">
        <v>104</v>
      </c>
      <c r="D38" s="12" t="s">
        <v>8</v>
      </c>
      <c r="E38" s="12" t="s">
        <v>9</v>
      </c>
      <c r="F38" s="12" t="s">
        <v>16</v>
      </c>
      <c r="G38" s="12" t="s">
        <v>91</v>
      </c>
      <c r="H38" s="14"/>
      <c r="I38" s="9"/>
    </row>
    <row r="39" spans="1:9" s="2" customFormat="1" ht="15.75" x14ac:dyDescent="0.25">
      <c r="A39" s="5">
        <v>1</v>
      </c>
      <c r="B39" s="7" t="s">
        <v>6</v>
      </c>
      <c r="C39" s="7" t="s">
        <v>469</v>
      </c>
      <c r="D39" s="12" t="s">
        <v>8</v>
      </c>
      <c r="E39" s="12" t="s">
        <v>9</v>
      </c>
      <c r="F39" s="12" t="s">
        <v>16</v>
      </c>
      <c r="G39" s="7" t="s">
        <v>11</v>
      </c>
      <c r="H39" s="14"/>
      <c r="I39" s="9"/>
    </row>
    <row r="40" spans="1:9" s="2" customFormat="1" x14ac:dyDescent="0.25">
      <c r="A40" s="14"/>
      <c r="B40" s="15" t="s">
        <v>518</v>
      </c>
      <c r="C40" s="15" t="s">
        <v>470</v>
      </c>
      <c r="D40" s="15" t="s">
        <v>8</v>
      </c>
      <c r="E40" s="15" t="s">
        <v>9</v>
      </c>
      <c r="F40" s="15" t="s">
        <v>16</v>
      </c>
      <c r="G40" s="15" t="s">
        <v>11</v>
      </c>
      <c r="H40" s="14"/>
      <c r="I40" s="9"/>
    </row>
    <row r="41" spans="1:9" s="2" customFormat="1" ht="15" customHeight="1" x14ac:dyDescent="0.25">
      <c r="A41" s="14"/>
      <c r="B41" s="15" t="s">
        <v>527</v>
      </c>
      <c r="C41" s="15" t="s">
        <v>470</v>
      </c>
      <c r="D41" s="15" t="s">
        <v>8</v>
      </c>
      <c r="E41" s="15" t="s">
        <v>9</v>
      </c>
      <c r="F41" s="15" t="s">
        <v>16</v>
      </c>
      <c r="G41" s="15" t="s">
        <v>11</v>
      </c>
      <c r="H41" s="14"/>
      <c r="I41" s="9"/>
    </row>
    <row r="42" spans="1:9" s="2" customFormat="1" x14ac:dyDescent="0.25">
      <c r="A42" s="14"/>
      <c r="B42" s="15" t="s">
        <v>510</v>
      </c>
      <c r="C42" s="15" t="s">
        <v>506</v>
      </c>
      <c r="D42" s="15" t="s">
        <v>8</v>
      </c>
      <c r="E42" s="15" t="s">
        <v>9</v>
      </c>
      <c r="F42" s="15" t="s">
        <v>16</v>
      </c>
      <c r="G42" s="15" t="s">
        <v>511</v>
      </c>
      <c r="H42" s="15" t="s">
        <v>512</v>
      </c>
      <c r="I42" s="9"/>
    </row>
    <row r="43" spans="1:9" s="2" customFormat="1" x14ac:dyDescent="0.25">
      <c r="A43" s="14"/>
      <c r="B43" s="15" t="s">
        <v>508</v>
      </c>
      <c r="C43" s="15" t="s">
        <v>506</v>
      </c>
      <c r="D43" s="15" t="s">
        <v>8</v>
      </c>
      <c r="E43" s="15" t="s">
        <v>9</v>
      </c>
      <c r="F43" s="15" t="s">
        <v>10</v>
      </c>
      <c r="G43" s="15" t="s">
        <v>205</v>
      </c>
      <c r="H43" s="14"/>
      <c r="I43" s="9"/>
    </row>
    <row r="44" spans="1:9" s="2" customFormat="1" x14ac:dyDescent="0.25">
      <c r="A44" s="14"/>
      <c r="B44" s="15" t="s">
        <v>521</v>
      </c>
      <c r="C44" s="15" t="s">
        <v>500</v>
      </c>
      <c r="D44" s="15" t="s">
        <v>8</v>
      </c>
      <c r="E44" s="15" t="s">
        <v>9</v>
      </c>
      <c r="F44" s="15" t="s">
        <v>231</v>
      </c>
      <c r="G44" s="15" t="s">
        <v>167</v>
      </c>
      <c r="H44" s="14"/>
      <c r="I44" s="9"/>
    </row>
    <row r="45" spans="1:9" s="2" customFormat="1" ht="20.25" customHeight="1" x14ac:dyDescent="0.25">
      <c r="A45" s="5">
        <v>174</v>
      </c>
      <c r="B45" s="12" t="s">
        <v>492</v>
      </c>
      <c r="C45" s="12" t="s">
        <v>334</v>
      </c>
      <c r="D45" s="12" t="s">
        <v>8</v>
      </c>
      <c r="E45" s="12" t="s">
        <v>9</v>
      </c>
      <c r="F45" s="12" t="s">
        <v>10</v>
      </c>
      <c r="G45" s="12" t="s">
        <v>468</v>
      </c>
      <c r="H45" s="14"/>
      <c r="I45" s="9"/>
    </row>
    <row r="46" spans="1:9" s="2" customFormat="1" ht="15.75" x14ac:dyDescent="0.25">
      <c r="A46" s="5">
        <v>5</v>
      </c>
      <c r="B46" s="12" t="s">
        <v>20</v>
      </c>
      <c r="C46" s="12" t="s">
        <v>470</v>
      </c>
      <c r="D46" s="12" t="s">
        <v>8</v>
      </c>
      <c r="E46" s="12" t="s">
        <v>9</v>
      </c>
      <c r="F46" s="12" t="s">
        <v>170</v>
      </c>
      <c r="G46" s="12" t="s">
        <v>11</v>
      </c>
      <c r="H46" s="14"/>
      <c r="I46" s="9"/>
    </row>
    <row r="47" spans="1:9" s="2" customFormat="1" x14ac:dyDescent="0.25">
      <c r="A47" s="14"/>
      <c r="B47" s="15" t="s">
        <v>501</v>
      </c>
      <c r="C47" s="15" t="s">
        <v>479</v>
      </c>
      <c r="D47" s="15" t="s">
        <v>8</v>
      </c>
      <c r="E47" s="15" t="s">
        <v>9</v>
      </c>
      <c r="F47" s="15" t="s">
        <v>498</v>
      </c>
      <c r="G47" s="15" t="s">
        <v>205</v>
      </c>
      <c r="H47" s="14"/>
      <c r="I47" s="9"/>
    </row>
    <row r="48" spans="1:9" s="2" customFormat="1" x14ac:dyDescent="0.25">
      <c r="A48" s="14"/>
      <c r="B48" s="15" t="s">
        <v>522</v>
      </c>
      <c r="C48" s="15" t="s">
        <v>479</v>
      </c>
      <c r="D48" s="15" t="s">
        <v>8</v>
      </c>
      <c r="E48" s="15" t="s">
        <v>9</v>
      </c>
      <c r="F48" s="15" t="s">
        <v>523</v>
      </c>
      <c r="G48" s="15" t="s">
        <v>205</v>
      </c>
      <c r="H48" s="14"/>
      <c r="I48" s="9"/>
    </row>
    <row r="49" spans="1:14" s="2" customFormat="1" x14ac:dyDescent="0.25">
      <c r="A49" s="14"/>
      <c r="B49" s="15" t="s">
        <v>499</v>
      </c>
      <c r="C49" s="15" t="s">
        <v>500</v>
      </c>
      <c r="D49" s="15" t="s">
        <v>8</v>
      </c>
      <c r="E49" s="15" t="s">
        <v>9</v>
      </c>
      <c r="F49" s="15" t="s">
        <v>498</v>
      </c>
      <c r="G49" s="15" t="s">
        <v>468</v>
      </c>
      <c r="H49" s="14"/>
      <c r="I49" s="9"/>
    </row>
    <row r="50" spans="1:14" ht="15.75" x14ac:dyDescent="0.25">
      <c r="A50" s="5">
        <v>158</v>
      </c>
      <c r="B50" s="12" t="s">
        <v>369</v>
      </c>
      <c r="C50" s="12" t="s">
        <v>370</v>
      </c>
      <c r="D50" s="12" t="s">
        <v>8</v>
      </c>
      <c r="E50" s="12" t="s">
        <v>9</v>
      </c>
      <c r="F50" s="12" t="s">
        <v>48</v>
      </c>
      <c r="G50" s="12" t="s">
        <v>467</v>
      </c>
      <c r="H50" s="14"/>
      <c r="I50" s="16"/>
      <c r="J50" s="16"/>
      <c r="K50" s="16"/>
      <c r="L50" s="16"/>
      <c r="M50" s="16"/>
      <c r="N50" s="16"/>
    </row>
    <row r="51" spans="1:14" x14ac:dyDescent="0.25">
      <c r="A51" s="14"/>
      <c r="B51" s="15" t="s">
        <v>503</v>
      </c>
      <c r="C51" s="15" t="s">
        <v>504</v>
      </c>
      <c r="D51" s="15" t="s">
        <v>8</v>
      </c>
      <c r="E51" s="15" t="s">
        <v>9</v>
      </c>
      <c r="F51" s="15" t="s">
        <v>62</v>
      </c>
      <c r="G51" s="15" t="s">
        <v>205</v>
      </c>
      <c r="H51" s="14"/>
      <c r="I51" s="16"/>
      <c r="J51" s="16"/>
      <c r="K51" s="16"/>
      <c r="L51" s="16"/>
      <c r="M51" s="16"/>
      <c r="N51" s="16"/>
    </row>
    <row r="52" spans="1:14" x14ac:dyDescent="0.25">
      <c r="A52" s="14"/>
      <c r="B52" s="15" t="s">
        <v>507</v>
      </c>
      <c r="C52" s="15" t="s">
        <v>500</v>
      </c>
      <c r="D52" s="15" t="s">
        <v>8</v>
      </c>
      <c r="E52" s="15" t="s">
        <v>9</v>
      </c>
      <c r="F52" s="15" t="s">
        <v>62</v>
      </c>
      <c r="G52" s="15" t="s">
        <v>468</v>
      </c>
      <c r="H52" s="14"/>
      <c r="I52" s="16"/>
      <c r="J52" s="16"/>
      <c r="K52" s="16"/>
      <c r="L52" s="16"/>
      <c r="M52" s="16"/>
      <c r="N52" s="16"/>
    </row>
    <row r="53" spans="1:14" ht="15.75" x14ac:dyDescent="0.25">
      <c r="A53" s="5">
        <v>13</v>
      </c>
      <c r="B53" s="12" t="s">
        <v>36</v>
      </c>
      <c r="C53" s="12" t="s">
        <v>24</v>
      </c>
      <c r="D53" s="12" t="s">
        <v>8</v>
      </c>
      <c r="E53" s="12" t="s">
        <v>9</v>
      </c>
      <c r="F53" s="12" t="s">
        <v>34</v>
      </c>
      <c r="G53" s="12" t="s">
        <v>11</v>
      </c>
      <c r="H53" s="14"/>
      <c r="I53" s="16"/>
      <c r="J53" s="16"/>
      <c r="K53" s="16"/>
      <c r="L53" s="16"/>
      <c r="M53" s="16"/>
      <c r="N53" s="16"/>
    </row>
    <row r="54" spans="1:14" ht="15.75" x14ac:dyDescent="0.25">
      <c r="A54" s="5">
        <v>23</v>
      </c>
      <c r="B54" s="12" t="s">
        <v>57</v>
      </c>
      <c r="C54" s="12" t="s">
        <v>472</v>
      </c>
      <c r="D54" s="12" t="s">
        <v>8</v>
      </c>
      <c r="E54" s="12" t="s">
        <v>9</v>
      </c>
      <c r="F54" s="12" t="s">
        <v>34</v>
      </c>
      <c r="G54" s="12" t="s">
        <v>11</v>
      </c>
      <c r="H54" s="14"/>
      <c r="I54" s="16"/>
      <c r="J54" s="16"/>
      <c r="K54" s="16"/>
      <c r="L54" s="16"/>
      <c r="M54" s="16"/>
      <c r="N54" s="16"/>
    </row>
    <row r="55" spans="1:14" ht="15.75" x14ac:dyDescent="0.25">
      <c r="A55" s="5">
        <v>56</v>
      </c>
      <c r="B55" s="7" t="s">
        <v>146</v>
      </c>
      <c r="C55" s="7" t="s">
        <v>482</v>
      </c>
      <c r="D55" s="12" t="s">
        <v>8</v>
      </c>
      <c r="E55" s="12" t="s">
        <v>9</v>
      </c>
      <c r="F55" s="12" t="s">
        <v>34</v>
      </c>
      <c r="G55" s="7" t="s">
        <v>91</v>
      </c>
      <c r="H55" s="14"/>
      <c r="I55" s="16"/>
      <c r="J55" s="16"/>
      <c r="K55" s="16"/>
      <c r="L55" s="16"/>
      <c r="M55" s="16"/>
      <c r="N55" s="16"/>
    </row>
    <row r="56" spans="1:14" x14ac:dyDescent="0.25">
      <c r="A56" s="14"/>
      <c r="B56" s="15" t="s">
        <v>513</v>
      </c>
      <c r="C56" s="15" t="s">
        <v>479</v>
      </c>
      <c r="D56" s="15" t="s">
        <v>8</v>
      </c>
      <c r="E56" s="15" t="s">
        <v>9</v>
      </c>
      <c r="F56" s="15" t="s">
        <v>34</v>
      </c>
      <c r="G56" s="15" t="s">
        <v>11</v>
      </c>
      <c r="H56" s="14"/>
      <c r="I56" s="16"/>
      <c r="J56" s="16"/>
      <c r="K56" s="16"/>
      <c r="L56" s="16"/>
      <c r="M56" s="16"/>
      <c r="N56" s="16"/>
    </row>
    <row r="57" spans="1:14" x14ac:dyDescent="0.25">
      <c r="A57" s="14"/>
      <c r="B57" s="15" t="s">
        <v>515</v>
      </c>
      <c r="C57" s="15" t="s">
        <v>479</v>
      </c>
      <c r="D57" s="15" t="s">
        <v>8</v>
      </c>
      <c r="E57" s="15" t="s">
        <v>9</v>
      </c>
      <c r="F57" s="15" t="s">
        <v>516</v>
      </c>
      <c r="G57" s="15" t="s">
        <v>205</v>
      </c>
      <c r="H57" s="14"/>
      <c r="I57" s="16"/>
      <c r="J57" s="16"/>
      <c r="K57" s="16"/>
      <c r="L57" s="16"/>
      <c r="M57" s="16"/>
      <c r="N57" s="16"/>
    </row>
    <row r="58" spans="1:14" x14ac:dyDescent="0.25">
      <c r="A58" s="14"/>
      <c r="B58" s="15" t="s">
        <v>517</v>
      </c>
      <c r="C58" s="15" t="s">
        <v>477</v>
      </c>
      <c r="D58" s="15" t="s">
        <v>8</v>
      </c>
      <c r="E58" s="15" t="s">
        <v>9</v>
      </c>
      <c r="F58" s="15" t="s">
        <v>516</v>
      </c>
      <c r="G58" s="15" t="s">
        <v>205</v>
      </c>
      <c r="H58" s="14"/>
      <c r="I58" s="16"/>
      <c r="J58" s="16"/>
      <c r="K58" s="16"/>
      <c r="L58" s="16"/>
      <c r="M58" s="16"/>
      <c r="N58" s="16"/>
    </row>
    <row r="59" spans="1:14" x14ac:dyDescent="0.25">
      <c r="A59" s="14"/>
      <c r="B59" s="15" t="s">
        <v>430</v>
      </c>
      <c r="C59" s="15" t="s">
        <v>502</v>
      </c>
      <c r="D59" s="15" t="s">
        <v>8</v>
      </c>
      <c r="E59" s="15" t="s">
        <v>9</v>
      </c>
      <c r="F59" s="15" t="s">
        <v>516</v>
      </c>
      <c r="G59" s="15" t="s">
        <v>468</v>
      </c>
      <c r="H59" s="14"/>
      <c r="I59" s="16"/>
      <c r="J59" s="16"/>
      <c r="K59" s="16"/>
      <c r="L59" s="16"/>
      <c r="M59" s="16"/>
      <c r="N59" s="16"/>
    </row>
    <row r="60" spans="1:14" x14ac:dyDescent="0.25">
      <c r="A60" s="14"/>
      <c r="B60" s="15" t="s">
        <v>514</v>
      </c>
      <c r="C60" s="15" t="s">
        <v>453</v>
      </c>
      <c r="D60" s="15" t="s">
        <v>8</v>
      </c>
      <c r="E60" s="15" t="s">
        <v>9</v>
      </c>
      <c r="F60" s="15" t="s">
        <v>516</v>
      </c>
      <c r="G60" s="15" t="s">
        <v>468</v>
      </c>
      <c r="H60" s="14"/>
      <c r="I60" s="16"/>
      <c r="J60" s="16"/>
      <c r="K60" s="16"/>
      <c r="L60" s="16"/>
      <c r="M60" s="16"/>
      <c r="N60" s="16"/>
    </row>
    <row r="61" spans="1:14" x14ac:dyDescent="0.25">
      <c r="A61" s="14"/>
      <c r="B61" s="15" t="s">
        <v>528</v>
      </c>
      <c r="C61" s="15" t="s">
        <v>483</v>
      </c>
      <c r="D61" s="15" t="s">
        <v>8</v>
      </c>
      <c r="E61" s="15" t="s">
        <v>9</v>
      </c>
      <c r="F61" s="15" t="s">
        <v>516</v>
      </c>
      <c r="G61" s="15" t="s">
        <v>264</v>
      </c>
      <c r="H61" s="14"/>
      <c r="I61" s="16"/>
      <c r="J61" s="16"/>
      <c r="K61" s="16"/>
      <c r="L61" s="16"/>
      <c r="M61" s="16"/>
      <c r="N61" s="16"/>
    </row>
    <row r="62" spans="1:14" ht="15.75" x14ac:dyDescent="0.25">
      <c r="A62" s="5">
        <v>155</v>
      </c>
      <c r="B62" s="12" t="s">
        <v>362</v>
      </c>
      <c r="C62" s="12" t="s">
        <v>472</v>
      </c>
      <c r="D62" s="12" t="s">
        <v>8</v>
      </c>
      <c r="E62" s="12" t="s">
        <v>88</v>
      </c>
      <c r="F62" s="12" t="s">
        <v>516</v>
      </c>
      <c r="G62" s="12" t="s">
        <v>386</v>
      </c>
      <c r="H62" s="14"/>
      <c r="I62" s="16"/>
      <c r="J62" s="16"/>
      <c r="K62" s="16"/>
      <c r="L62" s="16"/>
      <c r="M62" s="16"/>
      <c r="N62" s="16"/>
    </row>
    <row r="63" spans="1:14" ht="31.5" x14ac:dyDescent="0.25">
      <c r="A63" s="5">
        <v>104</v>
      </c>
      <c r="B63" s="7" t="s">
        <v>525</v>
      </c>
      <c r="C63" s="7" t="s">
        <v>219</v>
      </c>
      <c r="D63" s="12" t="s">
        <v>76</v>
      </c>
      <c r="E63" s="12" t="s">
        <v>9</v>
      </c>
      <c r="F63" s="12" t="s">
        <v>16</v>
      </c>
      <c r="G63" s="7" t="s">
        <v>205</v>
      </c>
      <c r="H63" s="14"/>
      <c r="I63" s="16"/>
      <c r="J63" s="16"/>
      <c r="K63" s="16"/>
      <c r="L63" s="16"/>
      <c r="M63" s="16"/>
      <c r="N63" s="16"/>
    </row>
    <row r="64" spans="1:14" ht="15.75" x14ac:dyDescent="0.25">
      <c r="A64" s="5">
        <v>118</v>
      </c>
      <c r="B64" s="12" t="s">
        <v>280</v>
      </c>
      <c r="C64" s="12" t="s">
        <v>477</v>
      </c>
      <c r="D64" s="12" t="s">
        <v>76</v>
      </c>
      <c r="E64" s="12" t="s">
        <v>9</v>
      </c>
      <c r="F64" s="12" t="s">
        <v>170</v>
      </c>
      <c r="G64" s="12" t="s">
        <v>282</v>
      </c>
      <c r="H64" s="14"/>
      <c r="I64" s="16"/>
      <c r="J64" s="16"/>
      <c r="K64" s="16"/>
      <c r="L64" s="16"/>
      <c r="M64" s="16"/>
      <c r="N64" s="16"/>
    </row>
    <row r="65" spans="1:14" ht="15.75" x14ac:dyDescent="0.25">
      <c r="A65" s="5">
        <v>30</v>
      </c>
      <c r="B65" s="12" t="s">
        <v>74</v>
      </c>
      <c r="C65" s="12" t="s">
        <v>75</v>
      </c>
      <c r="D65" s="12" t="s">
        <v>76</v>
      </c>
      <c r="E65" s="12" t="s">
        <v>9</v>
      </c>
      <c r="F65" s="12" t="s">
        <v>77</v>
      </c>
      <c r="G65" s="12" t="s">
        <v>11</v>
      </c>
      <c r="H65" s="14"/>
      <c r="I65" s="16"/>
      <c r="J65" s="16"/>
      <c r="K65" s="16"/>
      <c r="L65" s="16"/>
      <c r="M65" s="16"/>
      <c r="N65" s="16"/>
    </row>
    <row r="66" spans="1:14" ht="15.75" x14ac:dyDescent="0.25">
      <c r="A66" s="5">
        <v>101</v>
      </c>
      <c r="B66" s="12" t="s">
        <v>242</v>
      </c>
      <c r="C66" s="12" t="s">
        <v>481</v>
      </c>
      <c r="D66" s="12" t="s">
        <v>76</v>
      </c>
      <c r="E66" s="12" t="s">
        <v>88</v>
      </c>
      <c r="F66" s="12" t="s">
        <v>16</v>
      </c>
      <c r="G66" s="12" t="s">
        <v>205</v>
      </c>
      <c r="H66" s="14"/>
      <c r="I66" s="16"/>
      <c r="J66" s="16"/>
      <c r="K66" s="16"/>
      <c r="L66" s="16"/>
      <c r="M66" s="16"/>
      <c r="N66" s="16"/>
    </row>
    <row r="67" spans="1:14" ht="15.75" x14ac:dyDescent="0.25">
      <c r="A67" s="5">
        <v>100</v>
      </c>
      <c r="B67" s="12" t="s">
        <v>240</v>
      </c>
      <c r="C67" s="12" t="s">
        <v>241</v>
      </c>
      <c r="D67" s="12" t="s">
        <v>76</v>
      </c>
      <c r="E67" s="12" t="s">
        <v>88</v>
      </c>
      <c r="F67" s="12" t="s">
        <v>16</v>
      </c>
      <c r="G67" s="12" t="s">
        <v>235</v>
      </c>
      <c r="H67" s="14"/>
      <c r="I67" s="16"/>
      <c r="J67" s="16"/>
      <c r="K67" s="16"/>
      <c r="L67" s="16"/>
      <c r="M67" s="16"/>
      <c r="N67" s="16"/>
    </row>
    <row r="68" spans="1:14" ht="15.75" x14ac:dyDescent="0.25">
      <c r="A68" s="5">
        <v>164</v>
      </c>
      <c r="B68" s="12" t="s">
        <v>382</v>
      </c>
      <c r="C68" s="12" t="s">
        <v>479</v>
      </c>
      <c r="D68" s="12" t="s">
        <v>76</v>
      </c>
      <c r="E68" s="12" t="s">
        <v>88</v>
      </c>
      <c r="F68" s="12" t="s">
        <v>16</v>
      </c>
      <c r="G68" s="12" t="s">
        <v>379</v>
      </c>
      <c r="H68" s="14"/>
      <c r="I68" s="16"/>
      <c r="J68" s="16"/>
      <c r="K68" s="16"/>
      <c r="L68" s="16"/>
      <c r="M68" s="16"/>
      <c r="N68" s="16"/>
    </row>
    <row r="69" spans="1:14" ht="15.75" x14ac:dyDescent="0.25">
      <c r="A69" s="5">
        <v>103</v>
      </c>
      <c r="B69" s="12" t="s">
        <v>247</v>
      </c>
      <c r="C69" s="12" t="s">
        <v>219</v>
      </c>
      <c r="D69" s="12" t="s">
        <v>76</v>
      </c>
      <c r="E69" s="12" t="s">
        <v>88</v>
      </c>
      <c r="F69" s="12" t="s">
        <v>85</v>
      </c>
      <c r="G69" s="12" t="s">
        <v>205</v>
      </c>
      <c r="H69" s="14"/>
      <c r="I69" s="16"/>
      <c r="J69" s="16"/>
      <c r="K69" s="16"/>
      <c r="L69" s="16"/>
      <c r="M69" s="16"/>
      <c r="N69" s="16"/>
    </row>
    <row r="70" spans="1:14" ht="15.75" x14ac:dyDescent="0.25">
      <c r="A70" s="5">
        <v>156</v>
      </c>
      <c r="B70" s="12" t="s">
        <v>364</v>
      </c>
      <c r="C70" s="12" t="s">
        <v>500</v>
      </c>
      <c r="D70" s="12" t="s">
        <v>76</v>
      </c>
      <c r="E70" s="12" t="s">
        <v>88</v>
      </c>
      <c r="F70" s="12" t="s">
        <v>516</v>
      </c>
      <c r="G70" s="12" t="s">
        <v>386</v>
      </c>
      <c r="H70" s="14"/>
      <c r="I70" s="16"/>
      <c r="J70" s="16"/>
      <c r="K70" s="16"/>
      <c r="L70" s="16"/>
      <c r="M70" s="16"/>
      <c r="N70" s="16"/>
    </row>
    <row r="71" spans="1:14" ht="15.75" x14ac:dyDescent="0.25">
      <c r="A71" s="5">
        <v>190</v>
      </c>
      <c r="B71" s="12" t="s">
        <v>452</v>
      </c>
      <c r="C71" s="12" t="s">
        <v>453</v>
      </c>
      <c r="D71" s="12" t="s">
        <v>76</v>
      </c>
      <c r="E71" s="12" t="s">
        <v>88</v>
      </c>
      <c r="F71" s="12" t="s">
        <v>328</v>
      </c>
      <c r="G71" s="12" t="s">
        <v>468</v>
      </c>
      <c r="H71" s="14"/>
      <c r="I71" s="16"/>
      <c r="J71" s="16"/>
      <c r="K71" s="16"/>
      <c r="L71" s="16"/>
      <c r="M71" s="16"/>
      <c r="N71" s="16"/>
    </row>
    <row r="72" spans="1:14" ht="15.75" x14ac:dyDescent="0.25">
      <c r="A72" s="5">
        <v>61</v>
      </c>
      <c r="B72" s="12" t="s">
        <v>159</v>
      </c>
      <c r="C72" s="12" t="s">
        <v>486</v>
      </c>
      <c r="D72" s="12" t="s">
        <v>76</v>
      </c>
      <c r="E72" s="12" t="s">
        <v>161</v>
      </c>
      <c r="F72" s="12" t="s">
        <v>85</v>
      </c>
      <c r="G72" s="12" t="s">
        <v>73</v>
      </c>
      <c r="H72" s="14"/>
      <c r="I72" s="16"/>
      <c r="J72" s="16"/>
      <c r="K72" s="16"/>
      <c r="L72" s="16"/>
      <c r="M72" s="16"/>
      <c r="N72" s="16"/>
    </row>
  </sheetData>
  <sortState ref="A2:N73">
    <sortCondition ref="D2:D73" customList="Langsung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C7" sqref="C7"/>
    </sheetView>
  </sheetViews>
  <sheetFormatPr defaultRowHeight="15" x14ac:dyDescent="0.25"/>
  <cols>
    <col min="1" max="1" width="4.28515625" customWidth="1"/>
    <col min="2" max="2" width="21.5703125" customWidth="1"/>
    <col min="3" max="3" width="21.5703125" style="13" customWidth="1"/>
    <col min="4" max="4" width="21.42578125" customWidth="1"/>
    <col min="5" max="5" width="21.5703125" style="13" customWidth="1"/>
    <col min="6" max="6" width="19.28515625" customWidth="1"/>
    <col min="7" max="7" width="17.85546875" style="13" customWidth="1"/>
    <col min="10" max="10" width="9.140625" style="17"/>
  </cols>
  <sheetData>
    <row r="1" spans="1:10" ht="25.5" customHeight="1" x14ac:dyDescent="0.25">
      <c r="A1" s="3"/>
      <c r="B1" s="3"/>
      <c r="C1" s="4"/>
      <c r="D1" s="4"/>
      <c r="E1" s="4"/>
      <c r="F1" s="4"/>
      <c r="G1" s="4"/>
    </row>
    <row r="7" spans="1:10" x14ac:dyDescent="0.25">
      <c r="C7" s="13">
        <v>72</v>
      </c>
    </row>
    <row r="9" spans="1:10" x14ac:dyDescent="0.25">
      <c r="B9" t="s">
        <v>530</v>
      </c>
      <c r="C9" s="19">
        <f>24/C7</f>
        <v>0.33333333333333331</v>
      </c>
      <c r="D9" t="s">
        <v>546</v>
      </c>
      <c r="E9" s="13">
        <f>54/C7</f>
        <v>0.75</v>
      </c>
      <c r="F9" t="s">
        <v>535</v>
      </c>
      <c r="G9" s="19">
        <f>4/C7</f>
        <v>5.5555555555555552E-2</v>
      </c>
      <c r="H9" t="s">
        <v>550</v>
      </c>
      <c r="J9" s="18">
        <f>11/C7</f>
        <v>0.15277777777777779</v>
      </c>
    </row>
    <row r="10" spans="1:10" x14ac:dyDescent="0.25">
      <c r="B10" t="s">
        <v>531</v>
      </c>
      <c r="C10" s="19">
        <f>5/C7</f>
        <v>6.9444444444444448E-2</v>
      </c>
      <c r="D10" t="s">
        <v>547</v>
      </c>
      <c r="E10" s="19">
        <f>8/C7</f>
        <v>0.1111111111111111</v>
      </c>
      <c r="F10" t="s">
        <v>536</v>
      </c>
      <c r="G10" s="19">
        <f>5/C7</f>
        <v>6.9444444444444448E-2</v>
      </c>
      <c r="H10" t="s">
        <v>551</v>
      </c>
      <c r="J10" s="18">
        <f>18/C7</f>
        <v>0.25</v>
      </c>
    </row>
    <row r="11" spans="1:10" x14ac:dyDescent="0.25">
      <c r="B11" t="s">
        <v>532</v>
      </c>
      <c r="C11" s="19">
        <f>12/C7</f>
        <v>0.16666666666666666</v>
      </c>
      <c r="D11" t="s">
        <v>548</v>
      </c>
      <c r="E11" s="19">
        <f>8/C7</f>
        <v>0.1111111111111111</v>
      </c>
      <c r="F11" t="s">
        <v>537</v>
      </c>
      <c r="G11" s="19">
        <f>7/C7</f>
        <v>9.7222222222222224E-2</v>
      </c>
      <c r="H11" t="s">
        <v>552</v>
      </c>
      <c r="J11" s="18">
        <f>43/C7</f>
        <v>0.59722222222222221</v>
      </c>
    </row>
    <row r="12" spans="1:10" x14ac:dyDescent="0.25">
      <c r="B12" t="s">
        <v>533</v>
      </c>
      <c r="C12" s="19">
        <f>21/C7</f>
        <v>0.29166666666666669</v>
      </c>
      <c r="D12" t="s">
        <v>549</v>
      </c>
      <c r="E12" s="19">
        <f>2/C7</f>
        <v>2.7777777777777776E-2</v>
      </c>
      <c r="F12" t="s">
        <v>538</v>
      </c>
      <c r="G12" s="19">
        <f>1/C7</f>
        <v>1.3888888888888888E-2</v>
      </c>
    </row>
    <row r="13" spans="1:10" x14ac:dyDescent="0.25">
      <c r="B13" t="s">
        <v>534</v>
      </c>
      <c r="C13" s="19">
        <f>10/C7</f>
        <v>0.1388888888888889</v>
      </c>
      <c r="F13" t="s">
        <v>539</v>
      </c>
      <c r="G13" s="19">
        <f>5/C7</f>
        <v>6.9444444444444448E-2</v>
      </c>
    </row>
    <row r="14" spans="1:10" x14ac:dyDescent="0.25">
      <c r="F14" t="s">
        <v>540</v>
      </c>
      <c r="G14" s="19">
        <f>29/C7</f>
        <v>0.40277777777777779</v>
      </c>
    </row>
    <row r="15" spans="1:10" x14ac:dyDescent="0.25">
      <c r="F15" t="s">
        <v>541</v>
      </c>
      <c r="G15" s="19">
        <f>4/C7</f>
        <v>5.5555555555555552E-2</v>
      </c>
    </row>
    <row r="16" spans="1:10" x14ac:dyDescent="0.25">
      <c r="F16" t="s">
        <v>542</v>
      </c>
      <c r="G16" s="19">
        <f>2/C7</f>
        <v>2.7777777777777776E-2</v>
      </c>
    </row>
    <row r="17" spans="6:7" x14ac:dyDescent="0.25">
      <c r="F17" t="s">
        <v>543</v>
      </c>
      <c r="G17" s="19">
        <f>2/C7</f>
        <v>2.7777777777777776E-2</v>
      </c>
    </row>
    <row r="18" spans="6:7" x14ac:dyDescent="0.25">
      <c r="F18" t="s">
        <v>544</v>
      </c>
      <c r="G18" s="19">
        <f>5/C7</f>
        <v>6.9444444444444448E-2</v>
      </c>
    </row>
    <row r="19" spans="6:7" x14ac:dyDescent="0.25">
      <c r="F19" t="s">
        <v>545</v>
      </c>
      <c r="G19" s="19">
        <f>8/C7</f>
        <v>0.1111111111111111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7"/>
  <sheetViews>
    <sheetView topLeftCell="A70" workbookViewId="0">
      <selection activeCell="B1" sqref="B1:E72"/>
    </sheetView>
  </sheetViews>
  <sheetFormatPr defaultRowHeight="15" x14ac:dyDescent="0.25"/>
  <cols>
    <col min="1" max="1" width="36.7109375" style="13" customWidth="1"/>
    <col min="2" max="2" width="18" customWidth="1"/>
    <col min="3" max="3" width="14.5703125" customWidth="1"/>
    <col min="4" max="6" width="14.42578125" customWidth="1"/>
    <col min="7" max="7" width="12.42578125" customWidth="1"/>
    <col min="12" max="12" width="14.140625" customWidth="1"/>
  </cols>
  <sheetData>
    <row r="1" spans="1:14" ht="36.75" customHeight="1" x14ac:dyDescent="0.25">
      <c r="A1" s="3" t="s">
        <v>1</v>
      </c>
      <c r="B1" s="4" t="s">
        <v>461</v>
      </c>
      <c r="C1" s="4" t="s">
        <v>3</v>
      </c>
      <c r="D1" s="4" t="s">
        <v>4</v>
      </c>
      <c r="E1" s="4" t="s">
        <v>5</v>
      </c>
      <c r="L1">
        <v>71</v>
      </c>
    </row>
    <row r="2" spans="1:14" ht="15.75" x14ac:dyDescent="0.25">
      <c r="A2" s="12" t="s">
        <v>168</v>
      </c>
      <c r="B2">
        <v>0.15</v>
      </c>
      <c r="C2">
        <v>0.76</v>
      </c>
      <c r="D2">
        <v>0.41</v>
      </c>
      <c r="E2">
        <v>0.3</v>
      </c>
    </row>
    <row r="3" spans="1:14" ht="15.75" x14ac:dyDescent="0.25">
      <c r="A3" s="7" t="s">
        <v>287</v>
      </c>
      <c r="B3">
        <v>0.15</v>
      </c>
      <c r="C3">
        <v>0.76</v>
      </c>
      <c r="D3">
        <v>0.41</v>
      </c>
      <c r="E3">
        <v>7.0000000000000007E-2</v>
      </c>
    </row>
    <row r="4" spans="1:14" ht="15.75" x14ac:dyDescent="0.25">
      <c r="A4" s="12" t="s">
        <v>92</v>
      </c>
      <c r="B4">
        <v>0.15</v>
      </c>
      <c r="C4">
        <v>0.76</v>
      </c>
      <c r="D4">
        <v>0.41</v>
      </c>
      <c r="E4">
        <v>0.34</v>
      </c>
      <c r="I4" t="s">
        <v>530</v>
      </c>
      <c r="J4" s="19">
        <f>24/L1</f>
        <v>0.3380281690140845</v>
      </c>
      <c r="L4" t="s">
        <v>550</v>
      </c>
      <c r="N4" s="18">
        <f>11/L1</f>
        <v>0.15492957746478872</v>
      </c>
    </row>
    <row r="5" spans="1:14" ht="15.75" x14ac:dyDescent="0.25">
      <c r="A5" s="12" t="s">
        <v>318</v>
      </c>
      <c r="B5">
        <v>0.15</v>
      </c>
      <c r="C5">
        <v>0.76</v>
      </c>
      <c r="D5">
        <v>0.06</v>
      </c>
      <c r="E5">
        <v>0.14000000000000001</v>
      </c>
      <c r="I5" t="s">
        <v>531</v>
      </c>
      <c r="J5" s="19">
        <f>5/L1</f>
        <v>7.0422535211267609E-2</v>
      </c>
      <c r="L5" t="s">
        <v>551</v>
      </c>
      <c r="N5" s="18">
        <f>18/L1</f>
        <v>0.25352112676056338</v>
      </c>
    </row>
    <row r="6" spans="1:14" ht="15.75" x14ac:dyDescent="0.25">
      <c r="A6" s="7" t="s">
        <v>488</v>
      </c>
      <c r="B6">
        <v>0.15</v>
      </c>
      <c r="C6">
        <v>0.76</v>
      </c>
      <c r="D6">
        <v>0.06</v>
      </c>
      <c r="E6">
        <v>0.14000000000000001</v>
      </c>
      <c r="I6" t="s">
        <v>532</v>
      </c>
      <c r="J6" s="19">
        <f>12/L1</f>
        <v>0.16901408450704225</v>
      </c>
      <c r="L6" t="s">
        <v>552</v>
      </c>
      <c r="N6" s="18">
        <f>43/L1</f>
        <v>0.60563380281690138</v>
      </c>
    </row>
    <row r="7" spans="1:14" ht="15.75" x14ac:dyDescent="0.25">
      <c r="A7" s="7" t="s">
        <v>491</v>
      </c>
      <c r="B7">
        <v>0.15</v>
      </c>
      <c r="C7">
        <v>0.76</v>
      </c>
      <c r="D7">
        <v>0.11</v>
      </c>
      <c r="E7">
        <v>0.34</v>
      </c>
      <c r="I7" t="s">
        <v>533</v>
      </c>
      <c r="J7" s="19">
        <f>21/L1</f>
        <v>0.29577464788732394</v>
      </c>
    </row>
    <row r="8" spans="1:14" ht="15.75" x14ac:dyDescent="0.25">
      <c r="A8" s="12" t="s">
        <v>152</v>
      </c>
      <c r="B8">
        <v>0.15</v>
      </c>
      <c r="C8">
        <v>0.76</v>
      </c>
      <c r="D8">
        <v>0.11</v>
      </c>
      <c r="E8">
        <v>0.34</v>
      </c>
      <c r="I8" t="s">
        <v>534</v>
      </c>
      <c r="J8" s="19">
        <f>10/L1</f>
        <v>0.14084507042253522</v>
      </c>
    </row>
    <row r="9" spans="1:14" ht="15.75" x14ac:dyDescent="0.25">
      <c r="A9" s="12" t="s">
        <v>487</v>
      </c>
      <c r="B9">
        <v>0.15</v>
      </c>
      <c r="C9">
        <v>0.76</v>
      </c>
      <c r="D9">
        <v>0.11</v>
      </c>
      <c r="E9">
        <v>0.14000000000000001</v>
      </c>
      <c r="L9" t="s">
        <v>535</v>
      </c>
      <c r="N9" s="19">
        <f>4/L1</f>
        <v>5.6338028169014086E-2</v>
      </c>
    </row>
    <row r="10" spans="1:14" x14ac:dyDescent="0.25">
      <c r="A10" s="15" t="s">
        <v>526</v>
      </c>
      <c r="B10">
        <v>0.15</v>
      </c>
      <c r="C10">
        <v>0.03</v>
      </c>
      <c r="D10">
        <v>0.41</v>
      </c>
      <c r="E10">
        <v>0.3</v>
      </c>
      <c r="L10" t="s">
        <v>536</v>
      </c>
      <c r="N10" s="19">
        <f>5/L1</f>
        <v>7.0422535211267609E-2</v>
      </c>
    </row>
    <row r="11" spans="1:14" ht="15.75" x14ac:dyDescent="0.25">
      <c r="A11" s="12" t="s">
        <v>216</v>
      </c>
      <c r="B11">
        <v>0.15</v>
      </c>
      <c r="C11">
        <v>0.11</v>
      </c>
      <c r="D11">
        <v>0.03</v>
      </c>
      <c r="E11">
        <v>0.3</v>
      </c>
      <c r="L11" t="s">
        <v>537</v>
      </c>
      <c r="N11" s="19">
        <f>7/L1</f>
        <v>9.8591549295774641E-2</v>
      </c>
    </row>
    <row r="12" spans="1:14" ht="15.75" x14ac:dyDescent="0.25">
      <c r="A12" s="12" t="s">
        <v>118</v>
      </c>
      <c r="B12">
        <v>0.15</v>
      </c>
      <c r="C12">
        <v>0.11</v>
      </c>
      <c r="D12">
        <v>0.03</v>
      </c>
      <c r="E12">
        <v>0.34</v>
      </c>
      <c r="L12" t="s">
        <v>538</v>
      </c>
      <c r="N12" s="19">
        <f>1/L1</f>
        <v>1.4084507042253521E-2</v>
      </c>
    </row>
    <row r="13" spans="1:14" ht="15.75" x14ac:dyDescent="0.25">
      <c r="A13" s="7" t="s">
        <v>258</v>
      </c>
      <c r="B13">
        <v>0.25</v>
      </c>
      <c r="C13">
        <v>0.76</v>
      </c>
      <c r="D13">
        <v>0.41</v>
      </c>
      <c r="E13">
        <v>0.3</v>
      </c>
      <c r="L13" t="s">
        <v>539</v>
      </c>
      <c r="N13" s="19">
        <f>5/L1</f>
        <v>7.0422535211267609E-2</v>
      </c>
    </row>
    <row r="14" spans="1:14" ht="15.75" x14ac:dyDescent="0.25">
      <c r="A14" s="7" t="s">
        <v>419</v>
      </c>
      <c r="B14">
        <v>0.25</v>
      </c>
      <c r="C14">
        <v>0.76</v>
      </c>
      <c r="D14">
        <v>0.41</v>
      </c>
      <c r="E14">
        <v>0.17</v>
      </c>
      <c r="L14" t="s">
        <v>540</v>
      </c>
      <c r="N14" s="19">
        <f>29/L1</f>
        <v>0.40845070422535212</v>
      </c>
    </row>
    <row r="15" spans="1:14" x14ac:dyDescent="0.25">
      <c r="A15" s="15" t="s">
        <v>509</v>
      </c>
      <c r="B15">
        <v>0.25</v>
      </c>
      <c r="C15">
        <v>0.76</v>
      </c>
      <c r="D15">
        <v>7.0000000000000007E-2</v>
      </c>
      <c r="E15">
        <v>0.3</v>
      </c>
      <c r="L15" t="s">
        <v>541</v>
      </c>
      <c r="N15" s="19">
        <f>4/L1</f>
        <v>5.6338028169014086E-2</v>
      </c>
    </row>
    <row r="16" spans="1:14" x14ac:dyDescent="0.25">
      <c r="A16" s="15" t="s">
        <v>66</v>
      </c>
      <c r="B16">
        <v>0.25</v>
      </c>
      <c r="C16">
        <v>0.76</v>
      </c>
      <c r="D16">
        <v>7.0000000000000007E-2</v>
      </c>
      <c r="E16">
        <v>0.34</v>
      </c>
      <c r="L16" t="s">
        <v>542</v>
      </c>
      <c r="N16" s="19">
        <f>2/L1</f>
        <v>2.8169014084507043E-2</v>
      </c>
    </row>
    <row r="17" spans="1:14" ht="15.75" x14ac:dyDescent="0.25">
      <c r="A17" s="12" t="s">
        <v>53</v>
      </c>
      <c r="B17">
        <v>0.25</v>
      </c>
      <c r="C17">
        <v>0.76</v>
      </c>
      <c r="D17">
        <v>0.11</v>
      </c>
      <c r="E17">
        <v>0.34</v>
      </c>
      <c r="L17" t="s">
        <v>543</v>
      </c>
      <c r="N17" s="19">
        <f>2/L1</f>
        <v>2.8169014084507043E-2</v>
      </c>
    </row>
    <row r="18" spans="1:14" x14ac:dyDescent="0.25">
      <c r="A18" s="15" t="s">
        <v>496</v>
      </c>
      <c r="B18">
        <v>0.25</v>
      </c>
      <c r="C18">
        <v>0.76</v>
      </c>
      <c r="D18">
        <v>0.11</v>
      </c>
      <c r="E18">
        <v>0.34</v>
      </c>
      <c r="L18" t="s">
        <v>544</v>
      </c>
      <c r="N18" s="19">
        <f>5/L1</f>
        <v>7.0422535211267609E-2</v>
      </c>
    </row>
    <row r="19" spans="1:14" x14ac:dyDescent="0.25">
      <c r="A19" s="15" t="s">
        <v>505</v>
      </c>
      <c r="B19">
        <v>0.25</v>
      </c>
      <c r="C19">
        <v>0.76</v>
      </c>
      <c r="D19">
        <v>0.11</v>
      </c>
      <c r="E19">
        <v>0.34</v>
      </c>
      <c r="L19" t="s">
        <v>545</v>
      </c>
      <c r="N19" s="19">
        <f>8/L1</f>
        <v>0.11267605633802817</v>
      </c>
    </row>
    <row r="20" spans="1:14" ht="15.75" x14ac:dyDescent="0.25">
      <c r="A20" s="7" t="s">
        <v>484</v>
      </c>
      <c r="B20">
        <v>0.25</v>
      </c>
      <c r="C20">
        <v>0.76</v>
      </c>
      <c r="D20">
        <v>0.11</v>
      </c>
      <c r="E20">
        <v>0.14000000000000001</v>
      </c>
    </row>
    <row r="21" spans="1:14" ht="15.75" x14ac:dyDescent="0.25">
      <c r="A21" s="7" t="s">
        <v>457</v>
      </c>
      <c r="B21">
        <v>0.25</v>
      </c>
      <c r="C21">
        <v>0.76</v>
      </c>
      <c r="D21">
        <v>7.0000000000000007E-2</v>
      </c>
      <c r="E21">
        <v>0.17</v>
      </c>
    </row>
    <row r="22" spans="1:14" ht="15.75" x14ac:dyDescent="0.25">
      <c r="A22" s="12" t="s">
        <v>396</v>
      </c>
      <c r="B22">
        <v>0.25</v>
      </c>
      <c r="C22">
        <v>0.76</v>
      </c>
      <c r="D22">
        <v>7.0000000000000007E-2</v>
      </c>
      <c r="E22">
        <v>0.17</v>
      </c>
      <c r="L22" t="s">
        <v>546</v>
      </c>
      <c r="M22" s="19">
        <f>54/L1</f>
        <v>0.76056338028169013</v>
      </c>
    </row>
    <row r="23" spans="1:14" x14ac:dyDescent="0.25">
      <c r="A23" s="15" t="s">
        <v>192</v>
      </c>
      <c r="B23">
        <v>0.25</v>
      </c>
      <c r="C23">
        <v>0.76</v>
      </c>
      <c r="D23">
        <v>7.0000000000000007E-2</v>
      </c>
      <c r="E23">
        <v>0.17</v>
      </c>
      <c r="L23" t="s">
        <v>547</v>
      </c>
      <c r="M23" s="19">
        <f>8/L1</f>
        <v>0.11267605633802817</v>
      </c>
    </row>
    <row r="24" spans="1:14" ht="15.75" x14ac:dyDescent="0.25">
      <c r="A24" s="7" t="s">
        <v>218</v>
      </c>
      <c r="B24">
        <v>0.25</v>
      </c>
      <c r="C24">
        <v>0.76</v>
      </c>
      <c r="D24">
        <v>0.41</v>
      </c>
      <c r="E24">
        <v>0.3</v>
      </c>
      <c r="L24" t="s">
        <v>548</v>
      </c>
      <c r="M24" s="19">
        <f>8/L1</f>
        <v>0.11267605633802817</v>
      </c>
    </row>
    <row r="25" spans="1:14" ht="15.75" x14ac:dyDescent="0.25">
      <c r="A25" s="12" t="s">
        <v>494</v>
      </c>
      <c r="B25">
        <v>0.25</v>
      </c>
      <c r="C25">
        <v>0.76</v>
      </c>
      <c r="D25">
        <v>7.0000000000000007E-2</v>
      </c>
      <c r="E25">
        <v>0.34</v>
      </c>
      <c r="L25" t="s">
        <v>549</v>
      </c>
      <c r="M25" s="19">
        <f>2/L1</f>
        <v>2.8169014084507043E-2</v>
      </c>
    </row>
    <row r="26" spans="1:14" ht="15.75" x14ac:dyDescent="0.25">
      <c r="A26" s="12" t="s">
        <v>317</v>
      </c>
      <c r="B26">
        <v>0.25</v>
      </c>
      <c r="C26">
        <v>0.11</v>
      </c>
      <c r="D26">
        <v>0.41</v>
      </c>
      <c r="E26">
        <v>0.14000000000000001</v>
      </c>
    </row>
    <row r="27" spans="1:14" ht="15.75" x14ac:dyDescent="0.25">
      <c r="A27" s="12" t="s">
        <v>289</v>
      </c>
      <c r="B27">
        <v>0.25</v>
      </c>
      <c r="C27">
        <v>0.11</v>
      </c>
      <c r="D27">
        <v>0.06</v>
      </c>
      <c r="E27">
        <v>0.14000000000000001</v>
      </c>
    </row>
    <row r="28" spans="1:14" ht="15.75" x14ac:dyDescent="0.25">
      <c r="A28" s="12" t="s">
        <v>208</v>
      </c>
      <c r="B28">
        <v>0.25</v>
      </c>
      <c r="C28">
        <v>0.11</v>
      </c>
      <c r="D28">
        <v>0.41</v>
      </c>
      <c r="E28">
        <v>0.3</v>
      </c>
    </row>
    <row r="29" spans="1:14" ht="15.75" x14ac:dyDescent="0.25">
      <c r="A29" s="12" t="s">
        <v>209</v>
      </c>
      <c r="B29">
        <v>0.25</v>
      </c>
      <c r="C29">
        <v>0.11</v>
      </c>
      <c r="D29">
        <v>0.41</v>
      </c>
      <c r="E29">
        <v>0.3</v>
      </c>
    </row>
    <row r="30" spans="1:14" ht="15.75" x14ac:dyDescent="0.25">
      <c r="A30" s="12" t="s">
        <v>98</v>
      </c>
      <c r="B30">
        <v>0.25</v>
      </c>
      <c r="C30">
        <v>0.11</v>
      </c>
      <c r="D30">
        <v>0.41</v>
      </c>
      <c r="E30">
        <v>0.34</v>
      </c>
    </row>
    <row r="31" spans="1:14" x14ac:dyDescent="0.25">
      <c r="A31" s="15" t="s">
        <v>519</v>
      </c>
      <c r="B31">
        <v>0.61</v>
      </c>
      <c r="C31">
        <v>0.03</v>
      </c>
      <c r="D31">
        <v>0.41</v>
      </c>
      <c r="E31">
        <v>7.0000000000000007E-2</v>
      </c>
    </row>
    <row r="32" spans="1:14" ht="15.75" x14ac:dyDescent="0.25">
      <c r="A32" s="7" t="s">
        <v>490</v>
      </c>
      <c r="B32">
        <v>0.61</v>
      </c>
      <c r="C32">
        <v>0.76</v>
      </c>
      <c r="D32">
        <v>0.41</v>
      </c>
      <c r="E32">
        <v>0.3</v>
      </c>
    </row>
    <row r="33" spans="1:5" x14ac:dyDescent="0.25">
      <c r="A33" s="15" t="s">
        <v>524</v>
      </c>
      <c r="B33">
        <v>0.61</v>
      </c>
      <c r="C33">
        <v>0.76</v>
      </c>
      <c r="D33">
        <v>0.41</v>
      </c>
      <c r="E33">
        <v>0.3</v>
      </c>
    </row>
    <row r="34" spans="1:5" ht="15.75" x14ac:dyDescent="0.25">
      <c r="A34" s="12" t="s">
        <v>339</v>
      </c>
      <c r="B34">
        <v>0.61</v>
      </c>
      <c r="C34">
        <v>0.76</v>
      </c>
      <c r="D34">
        <v>0.41</v>
      </c>
      <c r="E34">
        <v>0.17</v>
      </c>
    </row>
    <row r="35" spans="1:5" ht="15.75" x14ac:dyDescent="0.25">
      <c r="A35" s="12" t="s">
        <v>58</v>
      </c>
      <c r="B35">
        <v>0.61</v>
      </c>
      <c r="C35">
        <v>0.76</v>
      </c>
      <c r="D35">
        <v>0.41</v>
      </c>
      <c r="E35">
        <v>0.34</v>
      </c>
    </row>
    <row r="36" spans="1:5" ht="15.75" x14ac:dyDescent="0.25">
      <c r="A36" s="12" t="s">
        <v>59</v>
      </c>
      <c r="B36">
        <v>0.61</v>
      </c>
      <c r="C36">
        <v>0.76</v>
      </c>
      <c r="D36">
        <v>0.41</v>
      </c>
      <c r="E36">
        <v>0.34</v>
      </c>
    </row>
    <row r="37" spans="1:5" ht="15.75" x14ac:dyDescent="0.25">
      <c r="A37" s="12" t="s">
        <v>99</v>
      </c>
      <c r="B37">
        <v>0.61</v>
      </c>
      <c r="C37">
        <v>0.76</v>
      </c>
      <c r="D37">
        <v>0.41</v>
      </c>
      <c r="E37">
        <v>0.34</v>
      </c>
    </row>
    <row r="38" spans="1:5" ht="15.75" x14ac:dyDescent="0.25">
      <c r="A38" s="12" t="s">
        <v>103</v>
      </c>
      <c r="B38">
        <v>0.61</v>
      </c>
      <c r="C38">
        <v>0.76</v>
      </c>
      <c r="D38">
        <v>0.41</v>
      </c>
      <c r="E38">
        <v>0.34</v>
      </c>
    </row>
    <row r="39" spans="1:5" ht="15.75" x14ac:dyDescent="0.25">
      <c r="A39" s="7" t="s">
        <v>6</v>
      </c>
      <c r="B39">
        <v>0.61</v>
      </c>
      <c r="C39">
        <v>0.76</v>
      </c>
      <c r="D39">
        <v>0.41</v>
      </c>
      <c r="E39">
        <v>0.34</v>
      </c>
    </row>
    <row r="40" spans="1:5" x14ac:dyDescent="0.25">
      <c r="A40" s="15" t="s">
        <v>518</v>
      </c>
      <c r="B40">
        <v>0.61</v>
      </c>
      <c r="C40">
        <v>0.76</v>
      </c>
      <c r="D40">
        <v>0.41</v>
      </c>
      <c r="E40">
        <v>0.34</v>
      </c>
    </row>
    <row r="41" spans="1:5" x14ac:dyDescent="0.25">
      <c r="A41" s="15" t="s">
        <v>527</v>
      </c>
      <c r="B41">
        <v>0.61</v>
      </c>
      <c r="C41">
        <v>0.76</v>
      </c>
      <c r="D41">
        <v>0.41</v>
      </c>
      <c r="E41">
        <v>0.34</v>
      </c>
    </row>
    <row r="42" spans="1:5" x14ac:dyDescent="0.25">
      <c r="A42" s="15" t="s">
        <v>510</v>
      </c>
      <c r="B42">
        <v>0.61</v>
      </c>
      <c r="C42">
        <v>0.76</v>
      </c>
      <c r="D42">
        <v>0.41</v>
      </c>
      <c r="E42">
        <v>0.14000000000000001</v>
      </c>
    </row>
    <row r="43" spans="1:5" x14ac:dyDescent="0.25">
      <c r="A43" s="15" t="s">
        <v>508</v>
      </c>
      <c r="B43">
        <v>0.61</v>
      </c>
      <c r="C43">
        <v>0.76</v>
      </c>
      <c r="D43">
        <v>0.06</v>
      </c>
      <c r="E43">
        <v>0.3</v>
      </c>
    </row>
    <row r="44" spans="1:5" x14ac:dyDescent="0.25">
      <c r="A44" s="15" t="s">
        <v>521</v>
      </c>
      <c r="B44">
        <v>0.61</v>
      </c>
      <c r="C44">
        <v>0.76</v>
      </c>
      <c r="D44">
        <v>0.06</v>
      </c>
      <c r="E44">
        <v>0.3</v>
      </c>
    </row>
    <row r="45" spans="1:5" ht="15.75" x14ac:dyDescent="0.25">
      <c r="A45" s="12" t="s">
        <v>492</v>
      </c>
      <c r="B45">
        <v>0.61</v>
      </c>
      <c r="C45">
        <v>0.76</v>
      </c>
      <c r="D45">
        <v>0.06</v>
      </c>
      <c r="E45">
        <v>0.17</v>
      </c>
    </row>
    <row r="46" spans="1:5" ht="15.75" x14ac:dyDescent="0.25">
      <c r="A46" s="12" t="s">
        <v>20</v>
      </c>
      <c r="B46">
        <v>0.61</v>
      </c>
      <c r="C46">
        <v>0.76</v>
      </c>
      <c r="D46">
        <v>0.06</v>
      </c>
      <c r="E46">
        <v>0.34</v>
      </c>
    </row>
    <row r="47" spans="1:5" x14ac:dyDescent="0.25">
      <c r="A47" s="15" t="s">
        <v>501</v>
      </c>
      <c r="B47">
        <v>0.61</v>
      </c>
      <c r="C47">
        <v>0.76</v>
      </c>
      <c r="D47">
        <v>7.0000000000000007E-2</v>
      </c>
      <c r="E47">
        <v>0.3</v>
      </c>
    </row>
    <row r="48" spans="1:5" x14ac:dyDescent="0.25">
      <c r="A48" s="15" t="s">
        <v>522</v>
      </c>
      <c r="B48">
        <v>0.61</v>
      </c>
      <c r="C48">
        <v>0.76</v>
      </c>
      <c r="D48">
        <v>7.0000000000000007E-2</v>
      </c>
      <c r="E48">
        <v>0.3</v>
      </c>
    </row>
    <row r="49" spans="1:5" x14ac:dyDescent="0.25">
      <c r="A49" s="15" t="s">
        <v>499</v>
      </c>
      <c r="B49">
        <v>0.61</v>
      </c>
      <c r="C49">
        <v>0.76</v>
      </c>
      <c r="D49">
        <v>7.0000000000000007E-2</v>
      </c>
      <c r="E49">
        <v>0.17</v>
      </c>
    </row>
    <row r="50" spans="1:5" ht="15.75" x14ac:dyDescent="0.25">
      <c r="A50" s="12" t="s">
        <v>369</v>
      </c>
      <c r="B50">
        <v>0.61</v>
      </c>
      <c r="C50">
        <v>0.76</v>
      </c>
      <c r="D50">
        <v>0.11</v>
      </c>
      <c r="E50">
        <v>7.0000000000000007E-2</v>
      </c>
    </row>
    <row r="51" spans="1:5" x14ac:dyDescent="0.25">
      <c r="A51" s="15" t="s">
        <v>503</v>
      </c>
      <c r="B51">
        <v>0.61</v>
      </c>
      <c r="C51">
        <v>0.76</v>
      </c>
      <c r="D51">
        <v>0.03</v>
      </c>
      <c r="E51">
        <v>0.3</v>
      </c>
    </row>
    <row r="52" spans="1:5" x14ac:dyDescent="0.25">
      <c r="A52" s="15" t="s">
        <v>507</v>
      </c>
      <c r="B52">
        <v>0.61</v>
      </c>
      <c r="C52">
        <v>0.76</v>
      </c>
      <c r="D52">
        <v>0.03</v>
      </c>
      <c r="E52">
        <v>0.17</v>
      </c>
    </row>
    <row r="53" spans="1:5" ht="15.75" x14ac:dyDescent="0.25">
      <c r="A53" s="12" t="s">
        <v>36</v>
      </c>
      <c r="B53">
        <v>0.61</v>
      </c>
      <c r="C53">
        <v>0.76</v>
      </c>
      <c r="D53">
        <v>7.0000000000000007E-2</v>
      </c>
      <c r="E53">
        <v>0.34</v>
      </c>
    </row>
    <row r="54" spans="1:5" ht="15.75" x14ac:dyDescent="0.25">
      <c r="A54" s="12" t="s">
        <v>57</v>
      </c>
      <c r="B54">
        <v>0.61</v>
      </c>
      <c r="C54">
        <v>0.76</v>
      </c>
      <c r="D54">
        <v>7.0000000000000007E-2</v>
      </c>
      <c r="E54">
        <v>0.34</v>
      </c>
    </row>
    <row r="55" spans="1:5" ht="15.75" x14ac:dyDescent="0.25">
      <c r="A55" s="7" t="s">
        <v>146</v>
      </c>
      <c r="B55">
        <v>0.61</v>
      </c>
      <c r="C55">
        <v>0.76</v>
      </c>
      <c r="D55">
        <v>7.0000000000000007E-2</v>
      </c>
      <c r="E55">
        <v>0.34</v>
      </c>
    </row>
    <row r="56" spans="1:5" x14ac:dyDescent="0.25">
      <c r="A56" s="15" t="s">
        <v>513</v>
      </c>
      <c r="B56">
        <v>0.61</v>
      </c>
      <c r="C56">
        <v>0.76</v>
      </c>
      <c r="D56">
        <v>7.0000000000000007E-2</v>
      </c>
      <c r="E56">
        <v>0.34</v>
      </c>
    </row>
    <row r="57" spans="1:5" x14ac:dyDescent="0.25">
      <c r="A57" s="15" t="s">
        <v>515</v>
      </c>
      <c r="B57">
        <v>0.61</v>
      </c>
      <c r="C57">
        <v>0.76</v>
      </c>
      <c r="D57">
        <v>0.1</v>
      </c>
      <c r="E57">
        <v>0.3</v>
      </c>
    </row>
    <row r="58" spans="1:5" x14ac:dyDescent="0.25">
      <c r="A58" s="15" t="s">
        <v>517</v>
      </c>
      <c r="B58">
        <v>0.61</v>
      </c>
      <c r="C58">
        <v>0.76</v>
      </c>
      <c r="D58">
        <v>0.1</v>
      </c>
      <c r="E58">
        <v>0.3</v>
      </c>
    </row>
    <row r="59" spans="1:5" x14ac:dyDescent="0.25">
      <c r="A59" s="15" t="s">
        <v>430</v>
      </c>
      <c r="B59">
        <v>0.61</v>
      </c>
      <c r="C59">
        <v>0.76</v>
      </c>
      <c r="D59">
        <v>0.1</v>
      </c>
      <c r="E59">
        <v>0.17</v>
      </c>
    </row>
    <row r="60" spans="1:5" x14ac:dyDescent="0.25">
      <c r="A60" s="15" t="s">
        <v>514</v>
      </c>
      <c r="B60">
        <v>0.61</v>
      </c>
      <c r="C60">
        <v>0.76</v>
      </c>
      <c r="D60">
        <v>0.1</v>
      </c>
      <c r="E60">
        <v>0.17</v>
      </c>
    </row>
    <row r="61" spans="1:5" x14ac:dyDescent="0.25">
      <c r="A61" s="15" t="s">
        <v>528</v>
      </c>
      <c r="B61">
        <v>0.61</v>
      </c>
      <c r="C61">
        <v>0.76</v>
      </c>
      <c r="D61">
        <v>0.1</v>
      </c>
      <c r="E61">
        <v>7.0000000000000007E-2</v>
      </c>
    </row>
    <row r="62" spans="1:5" ht="15.75" x14ac:dyDescent="0.25">
      <c r="A62" s="12" t="s">
        <v>362</v>
      </c>
      <c r="B62">
        <v>0.61</v>
      </c>
      <c r="C62">
        <v>0.76</v>
      </c>
      <c r="D62">
        <v>0.1</v>
      </c>
      <c r="E62">
        <v>0.14000000000000001</v>
      </c>
    </row>
    <row r="63" spans="1:5" ht="14.25" customHeight="1" x14ac:dyDescent="0.25">
      <c r="A63" s="7" t="s">
        <v>525</v>
      </c>
      <c r="B63">
        <v>0.61</v>
      </c>
      <c r="C63">
        <v>0.76</v>
      </c>
      <c r="D63">
        <v>0.41</v>
      </c>
      <c r="E63">
        <v>0.3</v>
      </c>
    </row>
    <row r="64" spans="1:5" ht="15.75" x14ac:dyDescent="0.25">
      <c r="A64" s="12" t="s">
        <v>280</v>
      </c>
      <c r="B64">
        <v>0.61</v>
      </c>
      <c r="C64">
        <v>0.76</v>
      </c>
      <c r="D64">
        <v>0.06</v>
      </c>
      <c r="E64">
        <v>7.0000000000000007E-2</v>
      </c>
    </row>
    <row r="65" spans="1:5" ht="15.75" x14ac:dyDescent="0.25">
      <c r="A65" s="12" t="s">
        <v>74</v>
      </c>
      <c r="B65">
        <v>0.61</v>
      </c>
      <c r="C65">
        <v>0.76</v>
      </c>
      <c r="D65">
        <v>0.01</v>
      </c>
      <c r="E65">
        <v>0.34</v>
      </c>
    </row>
    <row r="66" spans="1:5" ht="15.75" x14ac:dyDescent="0.25">
      <c r="A66" s="12" t="s">
        <v>242</v>
      </c>
      <c r="B66">
        <v>0.61</v>
      </c>
      <c r="C66">
        <v>0.76</v>
      </c>
      <c r="D66">
        <v>0.41</v>
      </c>
      <c r="E66">
        <v>0.3</v>
      </c>
    </row>
    <row r="67" spans="1:5" ht="15.75" x14ac:dyDescent="0.25">
      <c r="A67" s="12" t="s">
        <v>240</v>
      </c>
      <c r="B67">
        <v>0.61</v>
      </c>
      <c r="C67">
        <v>0.76</v>
      </c>
      <c r="D67">
        <v>0.41</v>
      </c>
      <c r="E67">
        <v>0.3</v>
      </c>
    </row>
    <row r="68" spans="1:5" ht="15.75" x14ac:dyDescent="0.25">
      <c r="A68" s="12" t="s">
        <v>382</v>
      </c>
      <c r="B68">
        <v>0.61</v>
      </c>
      <c r="C68">
        <v>0.76</v>
      </c>
      <c r="D68">
        <v>0.41</v>
      </c>
      <c r="E68">
        <v>0.14000000000000001</v>
      </c>
    </row>
    <row r="69" spans="1:5" ht="15.75" x14ac:dyDescent="0.25">
      <c r="A69" s="12" t="s">
        <v>247</v>
      </c>
      <c r="B69">
        <v>0.61</v>
      </c>
      <c r="C69">
        <v>0.76</v>
      </c>
      <c r="D69">
        <v>0.41</v>
      </c>
      <c r="E69">
        <v>0.3</v>
      </c>
    </row>
    <row r="70" spans="1:5" ht="15.75" x14ac:dyDescent="0.25">
      <c r="A70" s="12" t="s">
        <v>364</v>
      </c>
      <c r="B70">
        <v>0.61</v>
      </c>
      <c r="C70">
        <v>0.76</v>
      </c>
      <c r="D70">
        <v>0.1</v>
      </c>
      <c r="E70">
        <v>0.14000000000000001</v>
      </c>
    </row>
    <row r="71" spans="1:5" ht="15.75" x14ac:dyDescent="0.25">
      <c r="A71" s="12" t="s">
        <v>452</v>
      </c>
      <c r="B71">
        <v>0.61</v>
      </c>
      <c r="C71">
        <v>0.76</v>
      </c>
      <c r="D71">
        <v>7.0000000000000007E-2</v>
      </c>
      <c r="E71">
        <v>0.17</v>
      </c>
    </row>
    <row r="72" spans="1:5" ht="15.75" x14ac:dyDescent="0.25">
      <c r="A72" s="12" t="s">
        <v>159</v>
      </c>
      <c r="B72">
        <v>0.61</v>
      </c>
      <c r="C72">
        <v>0.11</v>
      </c>
      <c r="D72">
        <v>0.41</v>
      </c>
      <c r="E72">
        <v>0.34</v>
      </c>
    </row>
    <row r="74" spans="1:5" x14ac:dyDescent="0.25">
      <c r="A74" s="20" t="s">
        <v>553</v>
      </c>
      <c r="B74" s="21">
        <f>SUM(B2:B72)</f>
        <v>31.769999999999978</v>
      </c>
      <c r="C74" s="21">
        <f t="shared" ref="C74:E74" si="0">SUM(C2:C72)</f>
        <v>47.29999999999999</v>
      </c>
      <c r="D74" s="21">
        <f t="shared" si="0"/>
        <v>15.060000000000002</v>
      </c>
      <c r="E74" s="21">
        <f t="shared" si="0"/>
        <v>18.080000000000005</v>
      </c>
    </row>
    <row r="78" spans="1:5" ht="15.75" x14ac:dyDescent="0.25">
      <c r="A78" s="22" t="s">
        <v>554</v>
      </c>
    </row>
    <row r="79" spans="1:5" ht="31.5" x14ac:dyDescent="0.25">
      <c r="A79" s="3" t="s">
        <v>1</v>
      </c>
      <c r="B79" s="4" t="s">
        <v>461</v>
      </c>
      <c r="C79" s="4" t="s">
        <v>3</v>
      </c>
      <c r="D79" s="4" t="s">
        <v>4</v>
      </c>
      <c r="E79" s="4" t="s">
        <v>5</v>
      </c>
    </row>
    <row r="80" spans="1:5" ht="15.75" x14ac:dyDescent="0.25">
      <c r="A80" s="12" t="s">
        <v>168</v>
      </c>
      <c r="B80" s="23">
        <f>B2/$B$74</f>
        <v>4.7214353163361695E-3</v>
      </c>
      <c r="C80" s="23">
        <f>C2/$C$74</f>
        <v>1.6067653276955605E-2</v>
      </c>
      <c r="D80" s="23">
        <f>D2/$D$74</f>
        <v>2.7224435590969449E-2</v>
      </c>
      <c r="E80" s="23">
        <f>E2/$E$74</f>
        <v>1.6592920353982295E-2</v>
      </c>
    </row>
    <row r="81" spans="1:5" ht="15.75" x14ac:dyDescent="0.25">
      <c r="A81" s="7" t="s">
        <v>287</v>
      </c>
      <c r="B81" s="23">
        <f>B3/$B$74</f>
        <v>4.7214353163361695E-3</v>
      </c>
      <c r="C81" s="23">
        <f t="shared" ref="C81:C144" si="1">C3/$C$74</f>
        <v>1.6067653276955605E-2</v>
      </c>
      <c r="D81" s="23">
        <f t="shared" ref="D81:D144" si="2">D3/$D$74</f>
        <v>2.7224435590969449E-2</v>
      </c>
      <c r="E81" s="23">
        <f t="shared" ref="E81:E144" si="3">E3/$E$74</f>
        <v>3.8716814159292026E-3</v>
      </c>
    </row>
    <row r="82" spans="1:5" ht="15.75" x14ac:dyDescent="0.25">
      <c r="A82" s="12" t="s">
        <v>92</v>
      </c>
      <c r="B82" s="23">
        <f t="shared" ref="B82:B144" si="4">B4/$B$74</f>
        <v>4.7214353163361695E-3</v>
      </c>
      <c r="C82" s="23">
        <f t="shared" si="1"/>
        <v>1.6067653276955605E-2</v>
      </c>
      <c r="D82" s="23">
        <f t="shared" si="2"/>
        <v>2.7224435590969449E-2</v>
      </c>
      <c r="E82" s="23">
        <f t="shared" si="3"/>
        <v>1.8805309734513269E-2</v>
      </c>
    </row>
    <row r="83" spans="1:5" ht="15.75" x14ac:dyDescent="0.25">
      <c r="A83" s="12" t="s">
        <v>318</v>
      </c>
      <c r="B83" s="23">
        <f t="shared" si="4"/>
        <v>4.7214353163361695E-3</v>
      </c>
      <c r="C83" s="23">
        <f t="shared" si="1"/>
        <v>1.6067653276955605E-2</v>
      </c>
      <c r="D83" s="23">
        <f t="shared" si="2"/>
        <v>3.9840637450199194E-3</v>
      </c>
      <c r="E83" s="23">
        <f t="shared" si="3"/>
        <v>7.7433628318584052E-3</v>
      </c>
    </row>
    <row r="84" spans="1:5" ht="15.75" x14ac:dyDescent="0.25">
      <c r="A84" s="7" t="s">
        <v>488</v>
      </c>
      <c r="B84" s="23">
        <f t="shared" si="4"/>
        <v>4.7214353163361695E-3</v>
      </c>
      <c r="C84" s="23">
        <f t="shared" si="1"/>
        <v>1.6067653276955605E-2</v>
      </c>
      <c r="D84" s="23">
        <f t="shared" si="2"/>
        <v>3.9840637450199194E-3</v>
      </c>
      <c r="E84" s="23">
        <f t="shared" si="3"/>
        <v>7.7433628318584052E-3</v>
      </c>
    </row>
    <row r="85" spans="1:5" ht="15.75" x14ac:dyDescent="0.25">
      <c r="A85" s="7" t="s">
        <v>491</v>
      </c>
      <c r="B85" s="23">
        <f t="shared" si="4"/>
        <v>4.7214353163361695E-3</v>
      </c>
      <c r="C85" s="23">
        <f t="shared" si="1"/>
        <v>1.6067653276955605E-2</v>
      </c>
      <c r="D85" s="23">
        <f t="shared" si="2"/>
        <v>7.3041168658698526E-3</v>
      </c>
      <c r="E85" s="23">
        <f t="shared" si="3"/>
        <v>1.8805309734513269E-2</v>
      </c>
    </row>
    <row r="86" spans="1:5" ht="15.75" x14ac:dyDescent="0.25">
      <c r="A86" s="12" t="s">
        <v>152</v>
      </c>
      <c r="B86" s="23">
        <f t="shared" si="4"/>
        <v>4.7214353163361695E-3</v>
      </c>
      <c r="C86" s="23">
        <f t="shared" si="1"/>
        <v>1.6067653276955605E-2</v>
      </c>
      <c r="D86" s="23">
        <f t="shared" si="2"/>
        <v>7.3041168658698526E-3</v>
      </c>
      <c r="E86" s="23">
        <f t="shared" si="3"/>
        <v>1.8805309734513269E-2</v>
      </c>
    </row>
    <row r="87" spans="1:5" ht="15.75" x14ac:dyDescent="0.25">
      <c r="A87" s="12" t="s">
        <v>487</v>
      </c>
      <c r="B87" s="23">
        <f t="shared" si="4"/>
        <v>4.7214353163361695E-3</v>
      </c>
      <c r="C87" s="23">
        <f t="shared" si="1"/>
        <v>1.6067653276955605E-2</v>
      </c>
      <c r="D87" s="23">
        <f t="shared" si="2"/>
        <v>7.3041168658698526E-3</v>
      </c>
      <c r="E87" s="23">
        <f t="shared" si="3"/>
        <v>7.7433628318584052E-3</v>
      </c>
    </row>
    <row r="88" spans="1:5" x14ac:dyDescent="0.25">
      <c r="A88" s="15" t="s">
        <v>526</v>
      </c>
      <c r="B88" s="23">
        <f t="shared" si="4"/>
        <v>4.7214353163361695E-3</v>
      </c>
      <c r="C88" s="23">
        <f t="shared" si="1"/>
        <v>6.3424947145877385E-4</v>
      </c>
      <c r="D88" s="23">
        <f t="shared" si="2"/>
        <v>2.7224435590969449E-2</v>
      </c>
      <c r="E88" s="23">
        <f t="shared" si="3"/>
        <v>1.6592920353982295E-2</v>
      </c>
    </row>
    <row r="89" spans="1:5" ht="15.75" x14ac:dyDescent="0.25">
      <c r="A89" s="12" t="s">
        <v>216</v>
      </c>
      <c r="B89" s="23">
        <f t="shared" si="4"/>
        <v>4.7214353163361695E-3</v>
      </c>
      <c r="C89" s="23">
        <f t="shared" si="1"/>
        <v>2.3255813953488376E-3</v>
      </c>
      <c r="D89" s="23">
        <f t="shared" si="2"/>
        <v>1.9920318725099597E-3</v>
      </c>
      <c r="E89" s="23">
        <f t="shared" si="3"/>
        <v>1.6592920353982295E-2</v>
      </c>
    </row>
    <row r="90" spans="1:5" ht="15.75" x14ac:dyDescent="0.25">
      <c r="A90" s="12" t="s">
        <v>118</v>
      </c>
      <c r="B90" s="23">
        <f t="shared" si="4"/>
        <v>4.7214353163361695E-3</v>
      </c>
      <c r="C90" s="23">
        <f t="shared" si="1"/>
        <v>2.3255813953488376E-3</v>
      </c>
      <c r="D90" s="23">
        <f t="shared" si="2"/>
        <v>1.9920318725099597E-3</v>
      </c>
      <c r="E90" s="23">
        <f t="shared" si="3"/>
        <v>1.8805309734513269E-2</v>
      </c>
    </row>
    <row r="91" spans="1:5" ht="15.75" x14ac:dyDescent="0.25">
      <c r="A91" s="7" t="s">
        <v>258</v>
      </c>
      <c r="B91" s="23">
        <f t="shared" si="4"/>
        <v>7.8690588605602827E-3</v>
      </c>
      <c r="C91" s="23">
        <f t="shared" si="1"/>
        <v>1.6067653276955605E-2</v>
      </c>
      <c r="D91" s="23">
        <f t="shared" si="2"/>
        <v>2.7224435590969449E-2</v>
      </c>
      <c r="E91" s="23">
        <f t="shared" si="3"/>
        <v>1.6592920353982295E-2</v>
      </c>
    </row>
    <row r="92" spans="1:5" ht="15.75" x14ac:dyDescent="0.25">
      <c r="A92" s="7" t="s">
        <v>419</v>
      </c>
      <c r="B92" s="23">
        <f t="shared" si="4"/>
        <v>7.8690588605602827E-3</v>
      </c>
      <c r="C92" s="23">
        <f t="shared" si="1"/>
        <v>1.6067653276955605E-2</v>
      </c>
      <c r="D92" s="23">
        <f t="shared" si="2"/>
        <v>2.7224435590969449E-2</v>
      </c>
      <c r="E92" s="23">
        <f t="shared" si="3"/>
        <v>9.4026548672566344E-3</v>
      </c>
    </row>
    <row r="93" spans="1:5" x14ac:dyDescent="0.25">
      <c r="A93" s="15" t="s">
        <v>509</v>
      </c>
      <c r="B93" s="23">
        <f t="shared" si="4"/>
        <v>7.8690588605602827E-3</v>
      </c>
      <c r="C93" s="23">
        <f t="shared" si="1"/>
        <v>1.6067653276955605E-2</v>
      </c>
      <c r="D93" s="23">
        <f t="shared" si="2"/>
        <v>4.6480743691899064E-3</v>
      </c>
      <c r="E93" s="23">
        <f t="shared" si="3"/>
        <v>1.6592920353982295E-2</v>
      </c>
    </row>
    <row r="94" spans="1:5" x14ac:dyDescent="0.25">
      <c r="A94" s="15" t="s">
        <v>66</v>
      </c>
      <c r="B94" s="23">
        <f t="shared" si="4"/>
        <v>7.8690588605602827E-3</v>
      </c>
      <c r="C94" s="23">
        <f t="shared" si="1"/>
        <v>1.6067653276955605E-2</v>
      </c>
      <c r="D94" s="23">
        <f t="shared" si="2"/>
        <v>4.6480743691899064E-3</v>
      </c>
      <c r="E94" s="23">
        <f t="shared" si="3"/>
        <v>1.8805309734513269E-2</v>
      </c>
    </row>
    <row r="95" spans="1:5" ht="15.75" x14ac:dyDescent="0.25">
      <c r="A95" s="12" t="s">
        <v>53</v>
      </c>
      <c r="B95" s="23">
        <f t="shared" si="4"/>
        <v>7.8690588605602827E-3</v>
      </c>
      <c r="C95" s="23">
        <f t="shared" si="1"/>
        <v>1.6067653276955605E-2</v>
      </c>
      <c r="D95" s="23">
        <f t="shared" si="2"/>
        <v>7.3041168658698526E-3</v>
      </c>
      <c r="E95" s="23">
        <f t="shared" si="3"/>
        <v>1.8805309734513269E-2</v>
      </c>
    </row>
    <row r="96" spans="1:5" x14ac:dyDescent="0.25">
      <c r="A96" s="15" t="s">
        <v>496</v>
      </c>
      <c r="B96" s="23">
        <f t="shared" si="4"/>
        <v>7.8690588605602827E-3</v>
      </c>
      <c r="C96" s="23">
        <f t="shared" si="1"/>
        <v>1.6067653276955605E-2</v>
      </c>
      <c r="D96" s="23">
        <f t="shared" si="2"/>
        <v>7.3041168658698526E-3</v>
      </c>
      <c r="E96" s="23">
        <f t="shared" si="3"/>
        <v>1.8805309734513269E-2</v>
      </c>
    </row>
    <row r="97" spans="1:5" x14ac:dyDescent="0.25">
      <c r="A97" s="15" t="s">
        <v>505</v>
      </c>
      <c r="B97" s="23">
        <f t="shared" si="4"/>
        <v>7.8690588605602827E-3</v>
      </c>
      <c r="C97" s="23">
        <f t="shared" si="1"/>
        <v>1.6067653276955605E-2</v>
      </c>
      <c r="D97" s="23">
        <f t="shared" si="2"/>
        <v>7.3041168658698526E-3</v>
      </c>
      <c r="E97" s="23">
        <f t="shared" si="3"/>
        <v>1.8805309734513269E-2</v>
      </c>
    </row>
    <row r="98" spans="1:5" ht="15.75" x14ac:dyDescent="0.25">
      <c r="A98" s="7" t="s">
        <v>484</v>
      </c>
      <c r="B98" s="23">
        <f t="shared" si="4"/>
        <v>7.8690588605602827E-3</v>
      </c>
      <c r="C98" s="23">
        <f t="shared" si="1"/>
        <v>1.6067653276955605E-2</v>
      </c>
      <c r="D98" s="23">
        <f t="shared" si="2"/>
        <v>7.3041168658698526E-3</v>
      </c>
      <c r="E98" s="23">
        <f t="shared" si="3"/>
        <v>7.7433628318584052E-3</v>
      </c>
    </row>
    <row r="99" spans="1:5" ht="15.75" x14ac:dyDescent="0.25">
      <c r="A99" s="7" t="s">
        <v>457</v>
      </c>
      <c r="B99" s="23">
        <f t="shared" si="4"/>
        <v>7.8690588605602827E-3</v>
      </c>
      <c r="C99" s="23">
        <f t="shared" si="1"/>
        <v>1.6067653276955605E-2</v>
      </c>
      <c r="D99" s="23">
        <f t="shared" si="2"/>
        <v>4.6480743691899064E-3</v>
      </c>
      <c r="E99" s="23">
        <f t="shared" si="3"/>
        <v>9.4026548672566344E-3</v>
      </c>
    </row>
    <row r="100" spans="1:5" ht="15.75" x14ac:dyDescent="0.25">
      <c r="A100" s="12" t="s">
        <v>396</v>
      </c>
      <c r="B100" s="23">
        <f t="shared" si="4"/>
        <v>7.8690588605602827E-3</v>
      </c>
      <c r="C100" s="23">
        <f t="shared" si="1"/>
        <v>1.6067653276955605E-2</v>
      </c>
      <c r="D100" s="23">
        <f t="shared" si="2"/>
        <v>4.6480743691899064E-3</v>
      </c>
      <c r="E100" s="23">
        <f t="shared" si="3"/>
        <v>9.4026548672566344E-3</v>
      </c>
    </row>
    <row r="101" spans="1:5" x14ac:dyDescent="0.25">
      <c r="A101" s="15" t="s">
        <v>192</v>
      </c>
      <c r="B101" s="23">
        <f t="shared" si="4"/>
        <v>7.8690588605602827E-3</v>
      </c>
      <c r="C101" s="23">
        <f t="shared" si="1"/>
        <v>1.6067653276955605E-2</v>
      </c>
      <c r="D101" s="23">
        <f t="shared" si="2"/>
        <v>4.6480743691899064E-3</v>
      </c>
      <c r="E101" s="23">
        <f t="shared" si="3"/>
        <v>9.4026548672566344E-3</v>
      </c>
    </row>
    <row r="102" spans="1:5" ht="15.75" x14ac:dyDescent="0.25">
      <c r="A102" s="7" t="s">
        <v>218</v>
      </c>
      <c r="B102" s="23">
        <f t="shared" si="4"/>
        <v>7.8690588605602827E-3</v>
      </c>
      <c r="C102" s="23">
        <f t="shared" si="1"/>
        <v>1.6067653276955605E-2</v>
      </c>
      <c r="D102" s="23">
        <f t="shared" si="2"/>
        <v>2.7224435590969449E-2</v>
      </c>
      <c r="E102" s="23">
        <f t="shared" si="3"/>
        <v>1.6592920353982295E-2</v>
      </c>
    </row>
    <row r="103" spans="1:5" ht="15.75" x14ac:dyDescent="0.25">
      <c r="A103" s="12" t="s">
        <v>494</v>
      </c>
      <c r="B103" s="23">
        <f t="shared" si="4"/>
        <v>7.8690588605602827E-3</v>
      </c>
      <c r="C103" s="23">
        <f t="shared" si="1"/>
        <v>1.6067653276955605E-2</v>
      </c>
      <c r="D103" s="23">
        <f t="shared" si="2"/>
        <v>4.6480743691899064E-3</v>
      </c>
      <c r="E103" s="23">
        <f t="shared" si="3"/>
        <v>1.8805309734513269E-2</v>
      </c>
    </row>
    <row r="104" spans="1:5" ht="15.75" x14ac:dyDescent="0.25">
      <c r="A104" s="12" t="s">
        <v>317</v>
      </c>
      <c r="B104" s="23">
        <f t="shared" si="4"/>
        <v>7.8690588605602827E-3</v>
      </c>
      <c r="C104" s="23">
        <f t="shared" si="1"/>
        <v>2.3255813953488376E-3</v>
      </c>
      <c r="D104" s="23">
        <f t="shared" si="2"/>
        <v>2.7224435590969449E-2</v>
      </c>
      <c r="E104" s="23">
        <f t="shared" si="3"/>
        <v>7.7433628318584052E-3</v>
      </c>
    </row>
    <row r="105" spans="1:5" ht="15.75" x14ac:dyDescent="0.25">
      <c r="A105" s="12" t="s">
        <v>289</v>
      </c>
      <c r="B105" s="23">
        <f t="shared" si="4"/>
        <v>7.8690588605602827E-3</v>
      </c>
      <c r="C105" s="23">
        <f t="shared" si="1"/>
        <v>2.3255813953488376E-3</v>
      </c>
      <c r="D105" s="23">
        <f t="shared" si="2"/>
        <v>3.9840637450199194E-3</v>
      </c>
      <c r="E105" s="23">
        <f t="shared" si="3"/>
        <v>7.7433628318584052E-3</v>
      </c>
    </row>
    <row r="106" spans="1:5" ht="15.75" x14ac:dyDescent="0.25">
      <c r="A106" s="12" t="s">
        <v>208</v>
      </c>
      <c r="B106" s="23">
        <f t="shared" si="4"/>
        <v>7.8690588605602827E-3</v>
      </c>
      <c r="C106" s="23">
        <f t="shared" si="1"/>
        <v>2.3255813953488376E-3</v>
      </c>
      <c r="D106" s="23">
        <f t="shared" si="2"/>
        <v>2.7224435590969449E-2</v>
      </c>
      <c r="E106" s="23">
        <f t="shared" si="3"/>
        <v>1.6592920353982295E-2</v>
      </c>
    </row>
    <row r="107" spans="1:5" ht="15.75" x14ac:dyDescent="0.25">
      <c r="A107" s="12" t="s">
        <v>209</v>
      </c>
      <c r="B107" s="23">
        <f t="shared" si="4"/>
        <v>7.8690588605602827E-3</v>
      </c>
      <c r="C107" s="23">
        <f t="shared" si="1"/>
        <v>2.3255813953488376E-3</v>
      </c>
      <c r="D107" s="23">
        <f t="shared" si="2"/>
        <v>2.7224435590969449E-2</v>
      </c>
      <c r="E107" s="23">
        <f t="shared" si="3"/>
        <v>1.6592920353982295E-2</v>
      </c>
    </row>
    <row r="108" spans="1:5" ht="15.75" x14ac:dyDescent="0.25">
      <c r="A108" s="12" t="s">
        <v>98</v>
      </c>
      <c r="B108" s="23">
        <f t="shared" si="4"/>
        <v>7.8690588605602827E-3</v>
      </c>
      <c r="C108" s="23">
        <f t="shared" si="1"/>
        <v>2.3255813953488376E-3</v>
      </c>
      <c r="D108" s="23">
        <f t="shared" si="2"/>
        <v>2.7224435590969449E-2</v>
      </c>
      <c r="E108" s="23">
        <f t="shared" si="3"/>
        <v>1.8805309734513269E-2</v>
      </c>
    </row>
    <row r="109" spans="1:5" x14ac:dyDescent="0.25">
      <c r="A109" s="15" t="s">
        <v>519</v>
      </c>
      <c r="B109" s="23">
        <f t="shared" si="4"/>
        <v>1.9200503619767089E-2</v>
      </c>
      <c r="C109" s="23">
        <f t="shared" si="1"/>
        <v>6.3424947145877385E-4</v>
      </c>
      <c r="D109" s="23">
        <f t="shared" si="2"/>
        <v>2.7224435590969449E-2</v>
      </c>
      <c r="E109" s="23">
        <f t="shared" si="3"/>
        <v>3.8716814159292026E-3</v>
      </c>
    </row>
    <row r="110" spans="1:5" ht="15.75" x14ac:dyDescent="0.25">
      <c r="A110" s="7" t="s">
        <v>490</v>
      </c>
      <c r="B110" s="23">
        <f t="shared" si="4"/>
        <v>1.9200503619767089E-2</v>
      </c>
      <c r="C110" s="23">
        <f t="shared" si="1"/>
        <v>1.6067653276955605E-2</v>
      </c>
      <c r="D110" s="23">
        <f t="shared" si="2"/>
        <v>2.7224435590969449E-2</v>
      </c>
      <c r="E110" s="23">
        <f t="shared" si="3"/>
        <v>1.6592920353982295E-2</v>
      </c>
    </row>
    <row r="111" spans="1:5" x14ac:dyDescent="0.25">
      <c r="A111" s="15" t="s">
        <v>524</v>
      </c>
      <c r="B111" s="23">
        <f t="shared" si="4"/>
        <v>1.9200503619767089E-2</v>
      </c>
      <c r="C111" s="23">
        <f t="shared" si="1"/>
        <v>1.6067653276955605E-2</v>
      </c>
      <c r="D111" s="23">
        <f t="shared" si="2"/>
        <v>2.7224435590969449E-2</v>
      </c>
      <c r="E111" s="23">
        <f t="shared" si="3"/>
        <v>1.6592920353982295E-2</v>
      </c>
    </row>
    <row r="112" spans="1:5" ht="15.75" x14ac:dyDescent="0.25">
      <c r="A112" s="12" t="s">
        <v>339</v>
      </c>
      <c r="B112" s="23">
        <f t="shared" si="4"/>
        <v>1.9200503619767089E-2</v>
      </c>
      <c r="C112" s="23">
        <f t="shared" si="1"/>
        <v>1.6067653276955605E-2</v>
      </c>
      <c r="D112" s="23">
        <f t="shared" si="2"/>
        <v>2.7224435590969449E-2</v>
      </c>
      <c r="E112" s="23">
        <f t="shared" si="3"/>
        <v>9.4026548672566344E-3</v>
      </c>
    </row>
    <row r="113" spans="1:5" ht="15.75" x14ac:dyDescent="0.25">
      <c r="A113" s="12" t="s">
        <v>58</v>
      </c>
      <c r="B113" s="23">
        <f t="shared" si="4"/>
        <v>1.9200503619767089E-2</v>
      </c>
      <c r="C113" s="23">
        <f t="shared" si="1"/>
        <v>1.6067653276955605E-2</v>
      </c>
      <c r="D113" s="23">
        <f t="shared" si="2"/>
        <v>2.7224435590969449E-2</v>
      </c>
      <c r="E113" s="23">
        <f t="shared" si="3"/>
        <v>1.8805309734513269E-2</v>
      </c>
    </row>
    <row r="114" spans="1:5" ht="15.75" x14ac:dyDescent="0.25">
      <c r="A114" s="12" t="s">
        <v>59</v>
      </c>
      <c r="B114" s="23">
        <f t="shared" si="4"/>
        <v>1.9200503619767089E-2</v>
      </c>
      <c r="C114" s="23">
        <f t="shared" si="1"/>
        <v>1.6067653276955605E-2</v>
      </c>
      <c r="D114" s="23">
        <f t="shared" si="2"/>
        <v>2.7224435590969449E-2</v>
      </c>
      <c r="E114" s="23">
        <f t="shared" si="3"/>
        <v>1.8805309734513269E-2</v>
      </c>
    </row>
    <row r="115" spans="1:5" ht="15.75" x14ac:dyDescent="0.25">
      <c r="A115" s="12" t="s">
        <v>99</v>
      </c>
      <c r="B115" s="23">
        <f t="shared" si="4"/>
        <v>1.9200503619767089E-2</v>
      </c>
      <c r="C115" s="23">
        <f t="shared" si="1"/>
        <v>1.6067653276955605E-2</v>
      </c>
      <c r="D115" s="23">
        <f t="shared" si="2"/>
        <v>2.7224435590969449E-2</v>
      </c>
      <c r="E115" s="23">
        <f t="shared" si="3"/>
        <v>1.8805309734513269E-2</v>
      </c>
    </row>
    <row r="116" spans="1:5" ht="15.75" x14ac:dyDescent="0.25">
      <c r="A116" s="12" t="s">
        <v>103</v>
      </c>
      <c r="B116" s="23">
        <f t="shared" si="4"/>
        <v>1.9200503619767089E-2</v>
      </c>
      <c r="C116" s="23">
        <f t="shared" si="1"/>
        <v>1.6067653276955605E-2</v>
      </c>
      <c r="D116" s="23">
        <f t="shared" si="2"/>
        <v>2.7224435590969449E-2</v>
      </c>
      <c r="E116" s="23">
        <f t="shared" si="3"/>
        <v>1.8805309734513269E-2</v>
      </c>
    </row>
    <row r="117" spans="1:5" ht="15.75" x14ac:dyDescent="0.25">
      <c r="A117" s="7" t="s">
        <v>6</v>
      </c>
      <c r="B117" s="23">
        <f t="shared" si="4"/>
        <v>1.9200503619767089E-2</v>
      </c>
      <c r="C117" s="23">
        <f t="shared" si="1"/>
        <v>1.6067653276955605E-2</v>
      </c>
      <c r="D117" s="23">
        <f t="shared" si="2"/>
        <v>2.7224435590969449E-2</v>
      </c>
      <c r="E117" s="23">
        <f t="shared" si="3"/>
        <v>1.8805309734513269E-2</v>
      </c>
    </row>
    <row r="118" spans="1:5" x14ac:dyDescent="0.25">
      <c r="A118" s="15" t="s">
        <v>518</v>
      </c>
      <c r="B118" s="23">
        <f t="shared" si="4"/>
        <v>1.9200503619767089E-2</v>
      </c>
      <c r="C118" s="23">
        <f t="shared" si="1"/>
        <v>1.6067653276955605E-2</v>
      </c>
      <c r="D118" s="23">
        <f t="shared" si="2"/>
        <v>2.7224435590969449E-2</v>
      </c>
      <c r="E118" s="23">
        <f t="shared" si="3"/>
        <v>1.8805309734513269E-2</v>
      </c>
    </row>
    <row r="119" spans="1:5" x14ac:dyDescent="0.25">
      <c r="A119" s="15" t="s">
        <v>527</v>
      </c>
      <c r="B119" s="23">
        <f t="shared" si="4"/>
        <v>1.9200503619767089E-2</v>
      </c>
      <c r="C119" s="23">
        <f t="shared" si="1"/>
        <v>1.6067653276955605E-2</v>
      </c>
      <c r="D119" s="23">
        <f t="shared" si="2"/>
        <v>2.7224435590969449E-2</v>
      </c>
      <c r="E119" s="23">
        <f t="shared" si="3"/>
        <v>1.8805309734513269E-2</v>
      </c>
    </row>
    <row r="120" spans="1:5" x14ac:dyDescent="0.25">
      <c r="A120" s="15" t="s">
        <v>510</v>
      </c>
      <c r="B120" s="23">
        <f t="shared" si="4"/>
        <v>1.9200503619767089E-2</v>
      </c>
      <c r="C120" s="23">
        <f t="shared" si="1"/>
        <v>1.6067653276955605E-2</v>
      </c>
      <c r="D120" s="23">
        <f t="shared" si="2"/>
        <v>2.7224435590969449E-2</v>
      </c>
      <c r="E120" s="23">
        <f t="shared" si="3"/>
        <v>7.7433628318584052E-3</v>
      </c>
    </row>
    <row r="121" spans="1:5" x14ac:dyDescent="0.25">
      <c r="A121" s="15" t="s">
        <v>508</v>
      </c>
      <c r="B121" s="23">
        <f t="shared" si="4"/>
        <v>1.9200503619767089E-2</v>
      </c>
      <c r="C121" s="23">
        <f t="shared" si="1"/>
        <v>1.6067653276955605E-2</v>
      </c>
      <c r="D121" s="23">
        <f t="shared" si="2"/>
        <v>3.9840637450199194E-3</v>
      </c>
      <c r="E121" s="23">
        <f t="shared" si="3"/>
        <v>1.6592920353982295E-2</v>
      </c>
    </row>
    <row r="122" spans="1:5" x14ac:dyDescent="0.25">
      <c r="A122" s="15" t="s">
        <v>521</v>
      </c>
      <c r="B122" s="23">
        <f t="shared" si="4"/>
        <v>1.9200503619767089E-2</v>
      </c>
      <c r="C122" s="23">
        <f t="shared" si="1"/>
        <v>1.6067653276955605E-2</v>
      </c>
      <c r="D122" s="23">
        <f t="shared" si="2"/>
        <v>3.9840637450199194E-3</v>
      </c>
      <c r="E122" s="23">
        <f t="shared" si="3"/>
        <v>1.6592920353982295E-2</v>
      </c>
    </row>
    <row r="123" spans="1:5" ht="15.75" x14ac:dyDescent="0.25">
      <c r="A123" s="12" t="s">
        <v>492</v>
      </c>
      <c r="B123" s="23">
        <f t="shared" si="4"/>
        <v>1.9200503619767089E-2</v>
      </c>
      <c r="C123" s="23">
        <f t="shared" si="1"/>
        <v>1.6067653276955605E-2</v>
      </c>
      <c r="D123" s="23">
        <f t="shared" si="2"/>
        <v>3.9840637450199194E-3</v>
      </c>
      <c r="E123" s="23">
        <f t="shared" si="3"/>
        <v>9.4026548672566344E-3</v>
      </c>
    </row>
    <row r="124" spans="1:5" ht="15.75" x14ac:dyDescent="0.25">
      <c r="A124" s="12" t="s">
        <v>20</v>
      </c>
      <c r="B124" s="23">
        <f t="shared" si="4"/>
        <v>1.9200503619767089E-2</v>
      </c>
      <c r="C124" s="23">
        <f t="shared" si="1"/>
        <v>1.6067653276955605E-2</v>
      </c>
      <c r="D124" s="23">
        <f t="shared" si="2"/>
        <v>3.9840637450199194E-3</v>
      </c>
      <c r="E124" s="23">
        <f t="shared" si="3"/>
        <v>1.8805309734513269E-2</v>
      </c>
    </row>
    <row r="125" spans="1:5" x14ac:dyDescent="0.25">
      <c r="A125" s="15" t="s">
        <v>501</v>
      </c>
      <c r="B125" s="23">
        <f t="shared" si="4"/>
        <v>1.9200503619767089E-2</v>
      </c>
      <c r="C125" s="23">
        <f t="shared" si="1"/>
        <v>1.6067653276955605E-2</v>
      </c>
      <c r="D125" s="23">
        <f t="shared" si="2"/>
        <v>4.6480743691899064E-3</v>
      </c>
      <c r="E125" s="23">
        <f t="shared" si="3"/>
        <v>1.6592920353982295E-2</v>
      </c>
    </row>
    <row r="126" spans="1:5" x14ac:dyDescent="0.25">
      <c r="A126" s="15" t="s">
        <v>522</v>
      </c>
      <c r="B126" s="23">
        <f t="shared" si="4"/>
        <v>1.9200503619767089E-2</v>
      </c>
      <c r="C126" s="23">
        <f t="shared" si="1"/>
        <v>1.6067653276955605E-2</v>
      </c>
      <c r="D126" s="23">
        <f t="shared" si="2"/>
        <v>4.6480743691899064E-3</v>
      </c>
      <c r="E126" s="23">
        <f t="shared" si="3"/>
        <v>1.6592920353982295E-2</v>
      </c>
    </row>
    <row r="127" spans="1:5" x14ac:dyDescent="0.25">
      <c r="A127" s="15" t="s">
        <v>499</v>
      </c>
      <c r="B127" s="23">
        <f t="shared" si="4"/>
        <v>1.9200503619767089E-2</v>
      </c>
      <c r="C127" s="23">
        <f t="shared" si="1"/>
        <v>1.6067653276955605E-2</v>
      </c>
      <c r="D127" s="23">
        <f t="shared" si="2"/>
        <v>4.6480743691899064E-3</v>
      </c>
      <c r="E127" s="23">
        <f t="shared" si="3"/>
        <v>9.4026548672566344E-3</v>
      </c>
    </row>
    <row r="128" spans="1:5" ht="15.75" x14ac:dyDescent="0.25">
      <c r="A128" s="12" t="s">
        <v>369</v>
      </c>
      <c r="B128" s="23">
        <f t="shared" si="4"/>
        <v>1.9200503619767089E-2</v>
      </c>
      <c r="C128" s="23">
        <f t="shared" si="1"/>
        <v>1.6067653276955605E-2</v>
      </c>
      <c r="D128" s="23">
        <f t="shared" si="2"/>
        <v>7.3041168658698526E-3</v>
      </c>
      <c r="E128" s="23">
        <f t="shared" si="3"/>
        <v>3.8716814159292026E-3</v>
      </c>
    </row>
    <row r="129" spans="1:5" x14ac:dyDescent="0.25">
      <c r="A129" s="15" t="s">
        <v>503</v>
      </c>
      <c r="B129" s="23">
        <f t="shared" si="4"/>
        <v>1.9200503619767089E-2</v>
      </c>
      <c r="C129" s="23">
        <f t="shared" si="1"/>
        <v>1.6067653276955605E-2</v>
      </c>
      <c r="D129" s="23">
        <f t="shared" si="2"/>
        <v>1.9920318725099597E-3</v>
      </c>
      <c r="E129" s="23">
        <f t="shared" si="3"/>
        <v>1.6592920353982295E-2</v>
      </c>
    </row>
    <row r="130" spans="1:5" x14ac:dyDescent="0.25">
      <c r="A130" s="15" t="s">
        <v>507</v>
      </c>
      <c r="B130" s="23">
        <f t="shared" si="4"/>
        <v>1.9200503619767089E-2</v>
      </c>
      <c r="C130" s="23">
        <f t="shared" si="1"/>
        <v>1.6067653276955605E-2</v>
      </c>
      <c r="D130" s="23">
        <f t="shared" si="2"/>
        <v>1.9920318725099597E-3</v>
      </c>
      <c r="E130" s="23">
        <f t="shared" si="3"/>
        <v>9.4026548672566344E-3</v>
      </c>
    </row>
    <row r="131" spans="1:5" ht="15.75" x14ac:dyDescent="0.25">
      <c r="A131" s="12" t="s">
        <v>36</v>
      </c>
      <c r="B131" s="23">
        <f t="shared" si="4"/>
        <v>1.9200503619767089E-2</v>
      </c>
      <c r="C131" s="23">
        <f t="shared" si="1"/>
        <v>1.6067653276955605E-2</v>
      </c>
      <c r="D131" s="23">
        <f t="shared" si="2"/>
        <v>4.6480743691899064E-3</v>
      </c>
      <c r="E131" s="23">
        <f t="shared" si="3"/>
        <v>1.8805309734513269E-2</v>
      </c>
    </row>
    <row r="132" spans="1:5" ht="15.75" x14ac:dyDescent="0.25">
      <c r="A132" s="12" t="s">
        <v>57</v>
      </c>
      <c r="B132" s="23">
        <f t="shared" si="4"/>
        <v>1.9200503619767089E-2</v>
      </c>
      <c r="C132" s="23">
        <f t="shared" si="1"/>
        <v>1.6067653276955605E-2</v>
      </c>
      <c r="D132" s="23">
        <f t="shared" si="2"/>
        <v>4.6480743691899064E-3</v>
      </c>
      <c r="E132" s="23">
        <f t="shared" si="3"/>
        <v>1.8805309734513269E-2</v>
      </c>
    </row>
    <row r="133" spans="1:5" ht="15.75" x14ac:dyDescent="0.25">
      <c r="A133" s="7" t="s">
        <v>146</v>
      </c>
      <c r="B133" s="23">
        <f t="shared" si="4"/>
        <v>1.9200503619767089E-2</v>
      </c>
      <c r="C133" s="23">
        <f t="shared" si="1"/>
        <v>1.6067653276955605E-2</v>
      </c>
      <c r="D133" s="23">
        <f t="shared" si="2"/>
        <v>4.6480743691899064E-3</v>
      </c>
      <c r="E133" s="23">
        <f t="shared" si="3"/>
        <v>1.8805309734513269E-2</v>
      </c>
    </row>
    <row r="134" spans="1:5" x14ac:dyDescent="0.25">
      <c r="A134" s="15" t="s">
        <v>513</v>
      </c>
      <c r="B134" s="23">
        <f t="shared" si="4"/>
        <v>1.9200503619767089E-2</v>
      </c>
      <c r="C134" s="23">
        <f t="shared" si="1"/>
        <v>1.6067653276955605E-2</v>
      </c>
      <c r="D134" s="23">
        <f t="shared" si="2"/>
        <v>4.6480743691899064E-3</v>
      </c>
      <c r="E134" s="23">
        <f t="shared" si="3"/>
        <v>1.8805309734513269E-2</v>
      </c>
    </row>
    <row r="135" spans="1:5" x14ac:dyDescent="0.25">
      <c r="A135" s="15" t="s">
        <v>515</v>
      </c>
      <c r="B135" s="23">
        <f t="shared" si="4"/>
        <v>1.9200503619767089E-2</v>
      </c>
      <c r="C135" s="23">
        <f t="shared" si="1"/>
        <v>1.6067653276955605E-2</v>
      </c>
      <c r="D135" s="23">
        <f t="shared" si="2"/>
        <v>6.6401062416998665E-3</v>
      </c>
      <c r="E135" s="23">
        <f t="shared" si="3"/>
        <v>1.6592920353982295E-2</v>
      </c>
    </row>
    <row r="136" spans="1:5" x14ac:dyDescent="0.25">
      <c r="A136" s="15" t="s">
        <v>517</v>
      </c>
      <c r="B136" s="23">
        <f t="shared" si="4"/>
        <v>1.9200503619767089E-2</v>
      </c>
      <c r="C136" s="23">
        <f t="shared" si="1"/>
        <v>1.6067653276955605E-2</v>
      </c>
      <c r="D136" s="23">
        <f t="shared" si="2"/>
        <v>6.6401062416998665E-3</v>
      </c>
      <c r="E136" s="23">
        <f t="shared" si="3"/>
        <v>1.6592920353982295E-2</v>
      </c>
    </row>
    <row r="137" spans="1:5" x14ac:dyDescent="0.25">
      <c r="A137" s="15" t="s">
        <v>430</v>
      </c>
      <c r="B137" s="23">
        <f t="shared" si="4"/>
        <v>1.9200503619767089E-2</v>
      </c>
      <c r="C137" s="23">
        <f t="shared" si="1"/>
        <v>1.6067653276955605E-2</v>
      </c>
      <c r="D137" s="23">
        <f t="shared" si="2"/>
        <v>6.6401062416998665E-3</v>
      </c>
      <c r="E137" s="23">
        <f t="shared" si="3"/>
        <v>9.4026548672566344E-3</v>
      </c>
    </row>
    <row r="138" spans="1:5" x14ac:dyDescent="0.25">
      <c r="A138" s="15" t="s">
        <v>514</v>
      </c>
      <c r="B138" s="23">
        <f t="shared" si="4"/>
        <v>1.9200503619767089E-2</v>
      </c>
      <c r="C138" s="23">
        <f t="shared" si="1"/>
        <v>1.6067653276955605E-2</v>
      </c>
      <c r="D138" s="23">
        <f t="shared" si="2"/>
        <v>6.6401062416998665E-3</v>
      </c>
      <c r="E138" s="23">
        <f t="shared" si="3"/>
        <v>9.4026548672566344E-3</v>
      </c>
    </row>
    <row r="139" spans="1:5" x14ac:dyDescent="0.25">
      <c r="A139" s="15" t="s">
        <v>528</v>
      </c>
      <c r="B139" s="23">
        <f t="shared" si="4"/>
        <v>1.9200503619767089E-2</v>
      </c>
      <c r="C139" s="23">
        <f t="shared" si="1"/>
        <v>1.6067653276955605E-2</v>
      </c>
      <c r="D139" s="23">
        <f t="shared" si="2"/>
        <v>6.6401062416998665E-3</v>
      </c>
      <c r="E139" s="23">
        <f t="shared" si="3"/>
        <v>3.8716814159292026E-3</v>
      </c>
    </row>
    <row r="140" spans="1:5" ht="15.75" x14ac:dyDescent="0.25">
      <c r="A140" s="12" t="s">
        <v>362</v>
      </c>
      <c r="B140" s="23">
        <f t="shared" si="4"/>
        <v>1.9200503619767089E-2</v>
      </c>
      <c r="C140" s="23">
        <f t="shared" si="1"/>
        <v>1.6067653276955605E-2</v>
      </c>
      <c r="D140" s="23">
        <f t="shared" si="2"/>
        <v>6.6401062416998665E-3</v>
      </c>
      <c r="E140" s="23">
        <f t="shared" si="3"/>
        <v>7.7433628318584052E-3</v>
      </c>
    </row>
    <row r="141" spans="1:5" ht="15.75" x14ac:dyDescent="0.25">
      <c r="A141" s="7" t="s">
        <v>525</v>
      </c>
      <c r="B141" s="23">
        <f t="shared" si="4"/>
        <v>1.9200503619767089E-2</v>
      </c>
      <c r="C141" s="23">
        <f t="shared" si="1"/>
        <v>1.6067653276955605E-2</v>
      </c>
      <c r="D141" s="23">
        <f t="shared" si="2"/>
        <v>2.7224435590969449E-2</v>
      </c>
      <c r="E141" s="23">
        <f t="shared" si="3"/>
        <v>1.6592920353982295E-2</v>
      </c>
    </row>
    <row r="142" spans="1:5" ht="15.75" x14ac:dyDescent="0.25">
      <c r="A142" s="12" t="s">
        <v>280</v>
      </c>
      <c r="B142" s="23">
        <f t="shared" si="4"/>
        <v>1.9200503619767089E-2</v>
      </c>
      <c r="C142" s="23">
        <f t="shared" si="1"/>
        <v>1.6067653276955605E-2</v>
      </c>
      <c r="D142" s="23">
        <f t="shared" si="2"/>
        <v>3.9840637450199194E-3</v>
      </c>
      <c r="E142" s="23">
        <f t="shared" si="3"/>
        <v>3.8716814159292026E-3</v>
      </c>
    </row>
    <row r="143" spans="1:5" ht="15.75" x14ac:dyDescent="0.25">
      <c r="A143" s="12" t="s">
        <v>74</v>
      </c>
      <c r="B143" s="23">
        <f t="shared" si="4"/>
        <v>1.9200503619767089E-2</v>
      </c>
      <c r="C143" s="23">
        <f t="shared" si="1"/>
        <v>1.6067653276955605E-2</v>
      </c>
      <c r="D143" s="23">
        <f t="shared" si="2"/>
        <v>6.6401062416998667E-4</v>
      </c>
      <c r="E143" s="23">
        <f t="shared" si="3"/>
        <v>1.8805309734513269E-2</v>
      </c>
    </row>
    <row r="144" spans="1:5" ht="15.75" x14ac:dyDescent="0.25">
      <c r="A144" s="12" t="s">
        <v>242</v>
      </c>
      <c r="B144" s="23">
        <f t="shared" si="4"/>
        <v>1.9200503619767089E-2</v>
      </c>
      <c r="C144" s="23">
        <f t="shared" si="1"/>
        <v>1.6067653276955605E-2</v>
      </c>
      <c r="D144" s="23">
        <f t="shared" si="2"/>
        <v>2.7224435590969449E-2</v>
      </c>
      <c r="E144" s="23">
        <f t="shared" si="3"/>
        <v>1.6592920353982295E-2</v>
      </c>
    </row>
    <row r="145" spans="1:11" ht="15.75" x14ac:dyDescent="0.25">
      <c r="A145" s="12" t="s">
        <v>240</v>
      </c>
      <c r="B145" s="23">
        <f t="shared" ref="B145:B150" si="5">B67/$B$74</f>
        <v>1.9200503619767089E-2</v>
      </c>
      <c r="C145" s="23">
        <f t="shared" ref="C145:C150" si="6">C67/$C$74</f>
        <v>1.6067653276955605E-2</v>
      </c>
      <c r="D145" s="23">
        <f t="shared" ref="D145:D150" si="7">D67/$D$74</f>
        <v>2.7224435590969449E-2</v>
      </c>
      <c r="E145" s="23">
        <f t="shared" ref="E145:E150" si="8">E67/$E$74</f>
        <v>1.6592920353982295E-2</v>
      </c>
    </row>
    <row r="146" spans="1:11" ht="15.75" x14ac:dyDescent="0.25">
      <c r="A146" s="12" t="s">
        <v>382</v>
      </c>
      <c r="B146" s="23">
        <f t="shared" si="5"/>
        <v>1.9200503619767089E-2</v>
      </c>
      <c r="C146" s="23">
        <f t="shared" si="6"/>
        <v>1.6067653276955605E-2</v>
      </c>
      <c r="D146" s="23">
        <f t="shared" si="7"/>
        <v>2.7224435590969449E-2</v>
      </c>
      <c r="E146" s="23">
        <f t="shared" si="8"/>
        <v>7.7433628318584052E-3</v>
      </c>
    </row>
    <row r="147" spans="1:11" ht="15.75" x14ac:dyDescent="0.25">
      <c r="A147" s="12" t="s">
        <v>247</v>
      </c>
      <c r="B147" s="23">
        <f t="shared" si="5"/>
        <v>1.9200503619767089E-2</v>
      </c>
      <c r="C147" s="23">
        <f t="shared" si="6"/>
        <v>1.6067653276955605E-2</v>
      </c>
      <c r="D147" s="23">
        <f t="shared" si="7"/>
        <v>2.7224435590969449E-2</v>
      </c>
      <c r="E147" s="23">
        <f t="shared" si="8"/>
        <v>1.6592920353982295E-2</v>
      </c>
    </row>
    <row r="148" spans="1:11" ht="15.75" x14ac:dyDescent="0.25">
      <c r="A148" s="12" t="s">
        <v>364</v>
      </c>
      <c r="B148" s="23">
        <f t="shared" si="5"/>
        <v>1.9200503619767089E-2</v>
      </c>
      <c r="C148" s="23">
        <f t="shared" si="6"/>
        <v>1.6067653276955605E-2</v>
      </c>
      <c r="D148" s="23">
        <f t="shared" si="7"/>
        <v>6.6401062416998665E-3</v>
      </c>
      <c r="E148" s="23">
        <f t="shared" si="8"/>
        <v>7.7433628318584052E-3</v>
      </c>
    </row>
    <row r="149" spans="1:11" ht="15.75" x14ac:dyDescent="0.25">
      <c r="A149" s="12" t="s">
        <v>452</v>
      </c>
      <c r="B149" s="23">
        <f t="shared" si="5"/>
        <v>1.9200503619767089E-2</v>
      </c>
      <c r="C149" s="23">
        <f t="shared" si="6"/>
        <v>1.6067653276955605E-2</v>
      </c>
      <c r="D149" s="23">
        <f t="shared" si="7"/>
        <v>4.6480743691899064E-3</v>
      </c>
      <c r="E149" s="23">
        <f t="shared" si="8"/>
        <v>9.4026548672566344E-3</v>
      </c>
    </row>
    <row r="150" spans="1:11" ht="15.75" x14ac:dyDescent="0.25">
      <c r="A150" s="12" t="s">
        <v>159</v>
      </c>
      <c r="B150" s="23">
        <f t="shared" si="5"/>
        <v>1.9200503619767089E-2</v>
      </c>
      <c r="C150" s="23">
        <f t="shared" si="6"/>
        <v>2.3255813953488376E-3</v>
      </c>
      <c r="D150" s="23">
        <f t="shared" si="7"/>
        <v>2.7224435590969449E-2</v>
      </c>
      <c r="E150" s="23">
        <f t="shared" si="8"/>
        <v>1.8805309734513269E-2</v>
      </c>
    </row>
    <row r="152" spans="1:11" x14ac:dyDescent="0.25">
      <c r="G152" s="26" t="s">
        <v>556</v>
      </c>
      <c r="H152" s="25" t="s">
        <v>557</v>
      </c>
      <c r="I152" s="25" t="s">
        <v>558</v>
      </c>
      <c r="J152" s="25" t="s">
        <v>559</v>
      </c>
      <c r="K152" s="25" t="s">
        <v>560</v>
      </c>
    </row>
    <row r="153" spans="1:11" x14ac:dyDescent="0.25">
      <c r="A153" s="24" t="s">
        <v>555</v>
      </c>
      <c r="G153" s="26"/>
      <c r="H153" s="26">
        <v>0.09</v>
      </c>
      <c r="I153" s="26">
        <v>0.13</v>
      </c>
      <c r="J153" s="26">
        <v>0.32</v>
      </c>
      <c r="K153" s="26">
        <v>0.46</v>
      </c>
    </row>
    <row r="154" spans="1:11" ht="31.5" x14ac:dyDescent="0.25">
      <c r="A154" s="3" t="s">
        <v>1</v>
      </c>
      <c r="B154" s="4" t="s">
        <v>461</v>
      </c>
      <c r="C154" s="4" t="s">
        <v>3</v>
      </c>
      <c r="D154" s="4" t="s">
        <v>4</v>
      </c>
      <c r="E154" s="4" t="s">
        <v>5</v>
      </c>
      <c r="F154" s="27" t="s">
        <v>563</v>
      </c>
      <c r="G154" s="27" t="s">
        <v>562</v>
      </c>
    </row>
    <row r="155" spans="1:11" ht="15.75" x14ac:dyDescent="0.25">
      <c r="A155" s="12" t="s">
        <v>168</v>
      </c>
      <c r="B155" s="23">
        <f t="shared" ref="B155:B186" si="9">B80*$H$153</f>
        <v>4.2492917847025523E-4</v>
      </c>
      <c r="C155" s="23">
        <f t="shared" ref="C155:C186" si="10">C80*$I$153</f>
        <v>2.0887949260042287E-3</v>
      </c>
      <c r="D155" s="23">
        <f t="shared" ref="D155:D186" si="11">D80*$J$153</f>
        <v>8.7118193891102241E-3</v>
      </c>
      <c r="E155" s="23">
        <f t="shared" ref="E155:E186" si="12">E80*$K$153</f>
        <v>7.6327433628318566E-3</v>
      </c>
      <c r="F155" s="23">
        <f t="shared" ref="F155:F186" si="13">SUM(B155:E155)</f>
        <v>1.8858286856416565E-2</v>
      </c>
      <c r="G155">
        <f>F155/F188*100</f>
        <v>89.041956314586855</v>
      </c>
    </row>
    <row r="156" spans="1:11" ht="15.75" x14ac:dyDescent="0.25">
      <c r="A156" s="7" t="s">
        <v>287</v>
      </c>
      <c r="B156" s="23">
        <f t="shared" si="9"/>
        <v>4.2492917847025523E-4</v>
      </c>
      <c r="C156" s="23">
        <f t="shared" si="10"/>
        <v>2.0887949260042287E-3</v>
      </c>
      <c r="D156" s="23">
        <f t="shared" si="11"/>
        <v>8.7118193891102241E-3</v>
      </c>
      <c r="E156" s="23">
        <f t="shared" si="12"/>
        <v>1.7809734513274333E-3</v>
      </c>
      <c r="F156" s="23">
        <f t="shared" si="13"/>
        <v>1.3006516944912143E-2</v>
      </c>
      <c r="G156">
        <f>F156/F188*100</f>
        <v>61.412031879223775</v>
      </c>
    </row>
    <row r="157" spans="1:11" ht="15.75" x14ac:dyDescent="0.25">
      <c r="A157" s="12" t="s">
        <v>92</v>
      </c>
      <c r="B157" s="23">
        <f t="shared" si="9"/>
        <v>4.2492917847025523E-4</v>
      </c>
      <c r="C157" s="23">
        <f t="shared" si="10"/>
        <v>2.0887949260042287E-3</v>
      </c>
      <c r="D157" s="23">
        <f t="shared" si="11"/>
        <v>8.7118193891102241E-3</v>
      </c>
      <c r="E157" s="23">
        <f t="shared" si="12"/>
        <v>8.6504424778761045E-3</v>
      </c>
      <c r="F157" s="23">
        <f t="shared" si="13"/>
        <v>1.9875985971460813E-2</v>
      </c>
      <c r="G157">
        <f>F157/F189*100</f>
        <v>93.84716056421523</v>
      </c>
    </row>
    <row r="158" spans="1:11" ht="15.75" x14ac:dyDescent="0.25">
      <c r="A158" s="12" t="s">
        <v>318</v>
      </c>
      <c r="B158" s="23">
        <f t="shared" si="9"/>
        <v>4.2492917847025523E-4</v>
      </c>
      <c r="C158" s="23">
        <f t="shared" si="10"/>
        <v>2.0887949260042287E-3</v>
      </c>
      <c r="D158" s="23">
        <f t="shared" si="11"/>
        <v>1.2749003984063743E-3</v>
      </c>
      <c r="E158" s="23">
        <f t="shared" si="12"/>
        <v>3.5619469026548665E-3</v>
      </c>
      <c r="F158" s="23">
        <f t="shared" si="13"/>
        <v>7.350571405535725E-3</v>
      </c>
      <c r="G158">
        <f>F158/F188*100</f>
        <v>34.706718747162633</v>
      </c>
    </row>
    <row r="159" spans="1:11" ht="15.75" x14ac:dyDescent="0.25">
      <c r="A159" s="7" t="s">
        <v>488</v>
      </c>
      <c r="B159" s="23">
        <f t="shared" si="9"/>
        <v>4.2492917847025523E-4</v>
      </c>
      <c r="C159" s="23">
        <f t="shared" si="10"/>
        <v>2.0887949260042287E-3</v>
      </c>
      <c r="D159" s="23">
        <f t="shared" si="11"/>
        <v>1.2749003984063743E-3</v>
      </c>
      <c r="E159" s="23">
        <f t="shared" si="12"/>
        <v>3.5619469026548665E-3</v>
      </c>
      <c r="F159" s="23">
        <f t="shared" si="13"/>
        <v>7.350571405535725E-3</v>
      </c>
      <c r="G159">
        <f>F159/F189*100</f>
        <v>34.706718747162633</v>
      </c>
    </row>
    <row r="160" spans="1:11" ht="15.75" x14ac:dyDescent="0.25">
      <c r="A160" s="7" t="s">
        <v>491</v>
      </c>
      <c r="B160" s="23">
        <f t="shared" si="9"/>
        <v>4.2492917847025523E-4</v>
      </c>
      <c r="C160" s="23">
        <f t="shared" si="10"/>
        <v>2.0887949260042287E-3</v>
      </c>
      <c r="D160" s="23">
        <f t="shared" si="11"/>
        <v>2.3373173970783531E-3</v>
      </c>
      <c r="E160" s="23">
        <f t="shared" si="12"/>
        <v>8.6504424778761045E-3</v>
      </c>
      <c r="F160" s="23">
        <f t="shared" si="13"/>
        <v>1.3501483979428942E-2</v>
      </c>
      <c r="G160">
        <f t="shared" ref="G160:G191" si="14">F160/$F$188*100</f>
        <v>63.749085790863134</v>
      </c>
    </row>
    <row r="161" spans="1:7" ht="15.75" x14ac:dyDescent="0.25">
      <c r="A161" s="12" t="s">
        <v>152</v>
      </c>
      <c r="B161" s="23">
        <f t="shared" si="9"/>
        <v>4.2492917847025523E-4</v>
      </c>
      <c r="C161" s="23">
        <f t="shared" si="10"/>
        <v>2.0887949260042287E-3</v>
      </c>
      <c r="D161" s="23">
        <f t="shared" si="11"/>
        <v>2.3373173970783531E-3</v>
      </c>
      <c r="E161" s="23">
        <f t="shared" si="12"/>
        <v>8.6504424778761045E-3</v>
      </c>
      <c r="F161" s="23">
        <f t="shared" si="13"/>
        <v>1.3501483979428942E-2</v>
      </c>
      <c r="G161">
        <f t="shared" si="14"/>
        <v>63.749085790863134</v>
      </c>
    </row>
    <row r="162" spans="1:7" ht="15.75" x14ac:dyDescent="0.25">
      <c r="A162" s="12" t="s">
        <v>487</v>
      </c>
      <c r="B162" s="23">
        <f t="shared" si="9"/>
        <v>4.2492917847025523E-4</v>
      </c>
      <c r="C162" s="23">
        <f t="shared" si="10"/>
        <v>2.0887949260042287E-3</v>
      </c>
      <c r="D162" s="23">
        <f t="shared" si="11"/>
        <v>2.3373173970783531E-3</v>
      </c>
      <c r="E162" s="23">
        <f t="shared" si="12"/>
        <v>3.5619469026548665E-3</v>
      </c>
      <c r="F162" s="23">
        <f t="shared" si="13"/>
        <v>8.4129884042077035E-3</v>
      </c>
      <c r="G162">
        <f t="shared" si="14"/>
        <v>39.72306454272131</v>
      </c>
    </row>
    <row r="163" spans="1:7" x14ac:dyDescent="0.25">
      <c r="A163" s="15" t="s">
        <v>526</v>
      </c>
      <c r="B163" s="23">
        <f t="shared" si="9"/>
        <v>4.2492917847025523E-4</v>
      </c>
      <c r="C163" s="23">
        <f t="shared" si="10"/>
        <v>8.2452431289640601E-5</v>
      </c>
      <c r="D163" s="23">
        <f t="shared" si="11"/>
        <v>8.7118193891102241E-3</v>
      </c>
      <c r="E163" s="23">
        <f t="shared" si="12"/>
        <v>7.6327433628318566E-3</v>
      </c>
      <c r="F163" s="23">
        <f t="shared" si="13"/>
        <v>1.6851944361701978E-2</v>
      </c>
      <c r="G163">
        <f t="shared" si="14"/>
        <v>79.568738406371097</v>
      </c>
    </row>
    <row r="164" spans="1:7" ht="15.75" x14ac:dyDescent="0.25">
      <c r="A164" s="12" t="s">
        <v>216</v>
      </c>
      <c r="B164" s="23">
        <f t="shared" si="9"/>
        <v>4.2492917847025523E-4</v>
      </c>
      <c r="C164" s="23">
        <f t="shared" si="10"/>
        <v>3.023255813953489E-4</v>
      </c>
      <c r="D164" s="23">
        <f t="shared" si="11"/>
        <v>6.3745019920318717E-4</v>
      </c>
      <c r="E164" s="23">
        <f t="shared" si="12"/>
        <v>7.6327433628318566E-3</v>
      </c>
      <c r="F164" s="23">
        <f t="shared" si="13"/>
        <v>8.9974483219006484E-3</v>
      </c>
      <c r="G164">
        <f t="shared" si="14"/>
        <v>42.482671226778884</v>
      </c>
    </row>
    <row r="165" spans="1:7" ht="15.75" x14ac:dyDescent="0.25">
      <c r="A165" s="12" t="s">
        <v>118</v>
      </c>
      <c r="B165" s="23">
        <f t="shared" si="9"/>
        <v>4.2492917847025523E-4</v>
      </c>
      <c r="C165" s="23">
        <f t="shared" si="10"/>
        <v>3.023255813953489E-4</v>
      </c>
      <c r="D165" s="23">
        <f t="shared" si="11"/>
        <v>6.3745019920318717E-4</v>
      </c>
      <c r="E165" s="23">
        <f t="shared" si="12"/>
        <v>8.6504424778761045E-3</v>
      </c>
      <c r="F165" s="23">
        <f t="shared" si="13"/>
        <v>1.0015147436944895E-2</v>
      </c>
      <c r="G165">
        <f t="shared" si="14"/>
        <v>47.287875476407251</v>
      </c>
    </row>
    <row r="166" spans="1:7" ht="15.75" x14ac:dyDescent="0.25">
      <c r="A166" s="7" t="s">
        <v>258</v>
      </c>
      <c r="B166" s="23">
        <f t="shared" si="9"/>
        <v>7.082152974504254E-4</v>
      </c>
      <c r="C166" s="23">
        <f t="shared" si="10"/>
        <v>2.0887949260042287E-3</v>
      </c>
      <c r="D166" s="23">
        <f t="shared" si="11"/>
        <v>8.7118193891102241E-3</v>
      </c>
      <c r="E166" s="23">
        <f t="shared" si="12"/>
        <v>7.6327433628318566E-3</v>
      </c>
      <c r="F166" s="23">
        <f t="shared" si="13"/>
        <v>1.9141572975396735E-2</v>
      </c>
      <c r="G166">
        <f t="shared" si="14"/>
        <v>90.379530104974862</v>
      </c>
    </row>
    <row r="167" spans="1:7" ht="15.75" x14ac:dyDescent="0.25">
      <c r="A167" s="7" t="s">
        <v>419</v>
      </c>
      <c r="B167" s="23">
        <f t="shared" si="9"/>
        <v>7.082152974504254E-4</v>
      </c>
      <c r="C167" s="23">
        <f t="shared" si="10"/>
        <v>2.0887949260042287E-3</v>
      </c>
      <c r="D167" s="23">
        <f t="shared" si="11"/>
        <v>8.7118193891102241E-3</v>
      </c>
      <c r="E167" s="23">
        <f t="shared" si="12"/>
        <v>4.3252212389380523E-3</v>
      </c>
      <c r="F167" s="23">
        <f t="shared" si="13"/>
        <v>1.5834050851502933E-2</v>
      </c>
      <c r="G167">
        <f t="shared" si="14"/>
        <v>74.762616293682683</v>
      </c>
    </row>
    <row r="168" spans="1:7" x14ac:dyDescent="0.25">
      <c r="A168" s="15" t="s">
        <v>509</v>
      </c>
      <c r="B168" s="23">
        <f t="shared" si="9"/>
        <v>7.082152974504254E-4</v>
      </c>
      <c r="C168" s="23">
        <f t="shared" si="10"/>
        <v>2.0887949260042287E-3</v>
      </c>
      <c r="D168" s="23">
        <f t="shared" si="11"/>
        <v>1.4873837981407702E-3</v>
      </c>
      <c r="E168" s="23">
        <f t="shared" si="12"/>
        <v>7.6327433628318566E-3</v>
      </c>
      <c r="F168" s="23">
        <f t="shared" si="13"/>
        <v>1.1917137384427279E-2</v>
      </c>
      <c r="G168">
        <f t="shared" si="14"/>
        <v>56.268378695175805</v>
      </c>
    </row>
    <row r="169" spans="1:7" x14ac:dyDescent="0.25">
      <c r="A169" s="15" t="s">
        <v>66</v>
      </c>
      <c r="B169" s="23">
        <f t="shared" si="9"/>
        <v>7.082152974504254E-4</v>
      </c>
      <c r="C169" s="23">
        <f t="shared" si="10"/>
        <v>2.0887949260042287E-3</v>
      </c>
      <c r="D169" s="23">
        <f t="shared" si="11"/>
        <v>1.4873837981407702E-3</v>
      </c>
      <c r="E169" s="23">
        <f t="shared" si="12"/>
        <v>8.6504424778761045E-3</v>
      </c>
      <c r="F169" s="23">
        <f t="shared" si="13"/>
        <v>1.2934836499471528E-2</v>
      </c>
      <c r="G169">
        <f t="shared" si="14"/>
        <v>61.073582944804173</v>
      </c>
    </row>
    <row r="170" spans="1:7" ht="15.75" x14ac:dyDescent="0.25">
      <c r="A170" s="12" t="s">
        <v>53</v>
      </c>
      <c r="B170" s="23">
        <f t="shared" si="9"/>
        <v>7.082152974504254E-4</v>
      </c>
      <c r="C170" s="23">
        <f t="shared" si="10"/>
        <v>2.0887949260042287E-3</v>
      </c>
      <c r="D170" s="23">
        <f t="shared" si="11"/>
        <v>2.3373173970783531E-3</v>
      </c>
      <c r="E170" s="23">
        <f t="shared" si="12"/>
        <v>8.6504424778761045E-3</v>
      </c>
      <c r="F170" s="23">
        <f t="shared" si="13"/>
        <v>1.3784770098409112E-2</v>
      </c>
      <c r="G170">
        <f t="shared" si="14"/>
        <v>65.086659581251126</v>
      </c>
    </row>
    <row r="171" spans="1:7" x14ac:dyDescent="0.25">
      <c r="A171" s="15" t="s">
        <v>496</v>
      </c>
      <c r="B171" s="23">
        <f t="shared" si="9"/>
        <v>7.082152974504254E-4</v>
      </c>
      <c r="C171" s="23">
        <f t="shared" si="10"/>
        <v>2.0887949260042287E-3</v>
      </c>
      <c r="D171" s="23">
        <f t="shared" si="11"/>
        <v>2.3373173970783531E-3</v>
      </c>
      <c r="E171" s="23">
        <f t="shared" si="12"/>
        <v>8.6504424778761045E-3</v>
      </c>
      <c r="F171" s="23">
        <f t="shared" si="13"/>
        <v>1.3784770098409112E-2</v>
      </c>
      <c r="G171">
        <f t="shared" si="14"/>
        <v>65.086659581251126</v>
      </c>
    </row>
    <row r="172" spans="1:7" x14ac:dyDescent="0.25">
      <c r="A172" s="15" t="s">
        <v>505</v>
      </c>
      <c r="B172" s="23">
        <f t="shared" si="9"/>
        <v>7.082152974504254E-4</v>
      </c>
      <c r="C172" s="23">
        <f t="shared" si="10"/>
        <v>2.0887949260042287E-3</v>
      </c>
      <c r="D172" s="23">
        <f t="shared" si="11"/>
        <v>2.3373173970783531E-3</v>
      </c>
      <c r="E172" s="23">
        <f t="shared" si="12"/>
        <v>8.6504424778761045E-3</v>
      </c>
      <c r="F172" s="23">
        <f t="shared" si="13"/>
        <v>1.3784770098409112E-2</v>
      </c>
      <c r="G172">
        <f t="shared" si="14"/>
        <v>65.086659581251126</v>
      </c>
    </row>
    <row r="173" spans="1:7" ht="15.75" x14ac:dyDescent="0.25">
      <c r="A173" s="7" t="s">
        <v>484</v>
      </c>
      <c r="B173" s="23">
        <f t="shared" si="9"/>
        <v>7.082152974504254E-4</v>
      </c>
      <c r="C173" s="23">
        <f t="shared" si="10"/>
        <v>2.0887949260042287E-3</v>
      </c>
      <c r="D173" s="23">
        <f t="shared" si="11"/>
        <v>2.3373173970783531E-3</v>
      </c>
      <c r="E173" s="23">
        <f t="shared" si="12"/>
        <v>3.5619469026548665E-3</v>
      </c>
      <c r="F173" s="23">
        <f t="shared" si="13"/>
        <v>8.6962745231878736E-3</v>
      </c>
      <c r="G173">
        <f t="shared" si="14"/>
        <v>41.060638333109303</v>
      </c>
    </row>
    <row r="174" spans="1:7" ht="15.75" x14ac:dyDescent="0.25">
      <c r="A174" s="7" t="s">
        <v>457</v>
      </c>
      <c r="B174" s="23">
        <f t="shared" si="9"/>
        <v>7.082152974504254E-4</v>
      </c>
      <c r="C174" s="23">
        <f t="shared" si="10"/>
        <v>2.0887949260042287E-3</v>
      </c>
      <c r="D174" s="23">
        <f t="shared" si="11"/>
        <v>1.4873837981407702E-3</v>
      </c>
      <c r="E174" s="23">
        <f t="shared" si="12"/>
        <v>4.3252212389380523E-3</v>
      </c>
      <c r="F174" s="23">
        <f t="shared" si="13"/>
        <v>8.609615260533476E-3</v>
      </c>
      <c r="G174">
        <f t="shared" si="14"/>
        <v>40.651464883883627</v>
      </c>
    </row>
    <row r="175" spans="1:7" ht="15.75" x14ac:dyDescent="0.25">
      <c r="A175" s="12" t="s">
        <v>396</v>
      </c>
      <c r="B175" s="23">
        <f t="shared" si="9"/>
        <v>7.082152974504254E-4</v>
      </c>
      <c r="C175" s="23">
        <f t="shared" si="10"/>
        <v>2.0887949260042287E-3</v>
      </c>
      <c r="D175" s="23">
        <f t="shared" si="11"/>
        <v>1.4873837981407702E-3</v>
      </c>
      <c r="E175" s="23">
        <f t="shared" si="12"/>
        <v>4.3252212389380523E-3</v>
      </c>
      <c r="F175" s="23">
        <f t="shared" si="13"/>
        <v>8.609615260533476E-3</v>
      </c>
      <c r="G175">
        <f t="shared" si="14"/>
        <v>40.651464883883627</v>
      </c>
    </row>
    <row r="176" spans="1:7" x14ac:dyDescent="0.25">
      <c r="A176" s="15" t="s">
        <v>192</v>
      </c>
      <c r="B176" s="23">
        <f t="shared" si="9"/>
        <v>7.082152974504254E-4</v>
      </c>
      <c r="C176" s="23">
        <f t="shared" si="10"/>
        <v>2.0887949260042287E-3</v>
      </c>
      <c r="D176" s="23">
        <f t="shared" si="11"/>
        <v>1.4873837981407702E-3</v>
      </c>
      <c r="E176" s="23">
        <f t="shared" si="12"/>
        <v>4.3252212389380523E-3</v>
      </c>
      <c r="F176" s="23">
        <f t="shared" si="13"/>
        <v>8.609615260533476E-3</v>
      </c>
      <c r="G176">
        <f t="shared" si="14"/>
        <v>40.651464883883627</v>
      </c>
    </row>
    <row r="177" spans="1:7" ht="15.75" x14ac:dyDescent="0.25">
      <c r="A177" s="7" t="s">
        <v>218</v>
      </c>
      <c r="B177" s="23">
        <f t="shared" si="9"/>
        <v>7.082152974504254E-4</v>
      </c>
      <c r="C177" s="23">
        <f t="shared" si="10"/>
        <v>2.0887949260042287E-3</v>
      </c>
      <c r="D177" s="23">
        <f t="shared" si="11"/>
        <v>8.7118193891102241E-3</v>
      </c>
      <c r="E177" s="23">
        <f t="shared" si="12"/>
        <v>7.6327433628318566E-3</v>
      </c>
      <c r="F177" s="23">
        <f t="shared" si="13"/>
        <v>1.9141572975396735E-2</v>
      </c>
      <c r="G177">
        <f t="shared" si="14"/>
        <v>90.379530104974862</v>
      </c>
    </row>
    <row r="178" spans="1:7" ht="15.75" x14ac:dyDescent="0.25">
      <c r="A178" s="12" t="s">
        <v>494</v>
      </c>
      <c r="B178" s="23">
        <f t="shared" si="9"/>
        <v>7.082152974504254E-4</v>
      </c>
      <c r="C178" s="23">
        <f t="shared" si="10"/>
        <v>2.0887949260042287E-3</v>
      </c>
      <c r="D178" s="23">
        <f t="shared" si="11"/>
        <v>1.4873837981407702E-3</v>
      </c>
      <c r="E178" s="23">
        <f t="shared" si="12"/>
        <v>8.6504424778761045E-3</v>
      </c>
      <c r="F178" s="23">
        <f t="shared" si="13"/>
        <v>1.2934836499471528E-2</v>
      </c>
      <c r="G178">
        <f t="shared" si="14"/>
        <v>61.073582944804173</v>
      </c>
    </row>
    <row r="179" spans="1:7" ht="15.75" x14ac:dyDescent="0.25">
      <c r="A179" s="12" t="s">
        <v>317</v>
      </c>
      <c r="B179" s="23">
        <f t="shared" si="9"/>
        <v>7.082152974504254E-4</v>
      </c>
      <c r="C179" s="23">
        <f t="shared" si="10"/>
        <v>3.023255813953489E-4</v>
      </c>
      <c r="D179" s="23">
        <f t="shared" si="11"/>
        <v>8.7118193891102241E-3</v>
      </c>
      <c r="E179" s="23">
        <f t="shared" si="12"/>
        <v>3.5619469026548665E-3</v>
      </c>
      <c r="F179" s="23">
        <f t="shared" si="13"/>
        <v>1.3284307170610864E-2</v>
      </c>
      <c r="G179">
        <f t="shared" si="14"/>
        <v>62.723656064899401</v>
      </c>
    </row>
    <row r="180" spans="1:7" ht="15.75" x14ac:dyDescent="0.25">
      <c r="A180" s="12" t="s">
        <v>289</v>
      </c>
      <c r="B180" s="23">
        <f t="shared" si="9"/>
        <v>7.082152974504254E-4</v>
      </c>
      <c r="C180" s="23">
        <f t="shared" si="10"/>
        <v>3.023255813953489E-4</v>
      </c>
      <c r="D180" s="23">
        <f t="shared" si="11"/>
        <v>1.2749003984063743E-3</v>
      </c>
      <c r="E180" s="23">
        <f t="shared" si="12"/>
        <v>3.5619469026548665E-3</v>
      </c>
      <c r="F180" s="23">
        <f t="shared" si="13"/>
        <v>5.8473881799070149E-3</v>
      </c>
      <c r="G180">
        <f t="shared" si="14"/>
        <v>27.609235495988628</v>
      </c>
    </row>
    <row r="181" spans="1:7" ht="15.75" x14ac:dyDescent="0.25">
      <c r="A181" s="12" t="s">
        <v>208</v>
      </c>
      <c r="B181" s="23">
        <f t="shared" si="9"/>
        <v>7.082152974504254E-4</v>
      </c>
      <c r="C181" s="23">
        <f t="shared" si="10"/>
        <v>3.023255813953489E-4</v>
      </c>
      <c r="D181" s="23">
        <f t="shared" si="11"/>
        <v>8.7118193891102241E-3</v>
      </c>
      <c r="E181" s="23">
        <f t="shared" si="12"/>
        <v>7.6327433628318566E-3</v>
      </c>
      <c r="F181" s="23">
        <f t="shared" si="13"/>
        <v>1.7355103630787856E-2</v>
      </c>
      <c r="G181">
        <f t="shared" si="14"/>
        <v>81.944473063412872</v>
      </c>
    </row>
    <row r="182" spans="1:7" ht="15.75" x14ac:dyDescent="0.25">
      <c r="A182" s="12" t="s">
        <v>209</v>
      </c>
      <c r="B182" s="23">
        <f t="shared" si="9"/>
        <v>7.082152974504254E-4</v>
      </c>
      <c r="C182" s="23">
        <f t="shared" si="10"/>
        <v>3.023255813953489E-4</v>
      </c>
      <c r="D182" s="23">
        <f t="shared" si="11"/>
        <v>8.7118193891102241E-3</v>
      </c>
      <c r="E182" s="23">
        <f t="shared" si="12"/>
        <v>7.6327433628318566E-3</v>
      </c>
      <c r="F182" s="23">
        <f t="shared" si="13"/>
        <v>1.7355103630787856E-2</v>
      </c>
      <c r="G182">
        <f t="shared" si="14"/>
        <v>81.944473063412872</v>
      </c>
    </row>
    <row r="183" spans="1:7" ht="15.75" x14ac:dyDescent="0.25">
      <c r="A183" s="12" t="s">
        <v>98</v>
      </c>
      <c r="B183" s="23">
        <f t="shared" si="9"/>
        <v>7.082152974504254E-4</v>
      </c>
      <c r="C183" s="23">
        <f t="shared" si="10"/>
        <v>3.023255813953489E-4</v>
      </c>
      <c r="D183" s="23">
        <f t="shared" si="11"/>
        <v>8.7118193891102241E-3</v>
      </c>
      <c r="E183" s="23">
        <f t="shared" si="12"/>
        <v>8.6504424778761045E-3</v>
      </c>
      <c r="F183" s="23">
        <f t="shared" si="13"/>
        <v>1.8372802745832105E-2</v>
      </c>
      <c r="G183">
        <f t="shared" si="14"/>
        <v>86.749677313041246</v>
      </c>
    </row>
    <row r="184" spans="1:7" x14ac:dyDescent="0.25">
      <c r="A184" s="15" t="s">
        <v>519</v>
      </c>
      <c r="B184" s="23">
        <f t="shared" si="9"/>
        <v>1.728045325779038E-3</v>
      </c>
      <c r="C184" s="23">
        <f t="shared" si="10"/>
        <v>8.2452431289640601E-5</v>
      </c>
      <c r="D184" s="23">
        <f t="shared" si="11"/>
        <v>8.7118193891102241E-3</v>
      </c>
      <c r="E184" s="23">
        <f t="shared" si="12"/>
        <v>1.7809734513274333E-3</v>
      </c>
      <c r="F184" s="23">
        <f t="shared" si="13"/>
        <v>1.2303290597506336E-2</v>
      </c>
      <c r="G184">
        <f t="shared" si="14"/>
        <v>58.091653406792751</v>
      </c>
    </row>
    <row r="185" spans="1:7" ht="15.75" x14ac:dyDescent="0.25">
      <c r="A185" s="7" t="s">
        <v>490</v>
      </c>
      <c r="B185" s="23">
        <f t="shared" si="9"/>
        <v>1.728045325779038E-3</v>
      </c>
      <c r="C185" s="23">
        <f t="shared" si="10"/>
        <v>2.0887949260042287E-3</v>
      </c>
      <c r="D185" s="23">
        <f t="shared" si="11"/>
        <v>8.7118193891102241E-3</v>
      </c>
      <c r="E185" s="23">
        <f t="shared" si="12"/>
        <v>7.6327433628318566E-3</v>
      </c>
      <c r="F185" s="23">
        <f t="shared" si="13"/>
        <v>2.0161403003725348E-2</v>
      </c>
      <c r="G185">
        <f t="shared" si="14"/>
        <v>95.194795750371625</v>
      </c>
    </row>
    <row r="186" spans="1:7" x14ac:dyDescent="0.25">
      <c r="A186" s="15" t="s">
        <v>524</v>
      </c>
      <c r="B186" s="23">
        <f t="shared" si="9"/>
        <v>1.728045325779038E-3</v>
      </c>
      <c r="C186" s="23">
        <f t="shared" si="10"/>
        <v>2.0887949260042287E-3</v>
      </c>
      <c r="D186" s="23">
        <f t="shared" si="11"/>
        <v>8.7118193891102241E-3</v>
      </c>
      <c r="E186" s="23">
        <f t="shared" si="12"/>
        <v>7.6327433628318566E-3</v>
      </c>
      <c r="F186" s="23">
        <f t="shared" si="13"/>
        <v>2.0161403003725348E-2</v>
      </c>
      <c r="G186">
        <f t="shared" si="14"/>
        <v>95.194795750371625</v>
      </c>
    </row>
    <row r="187" spans="1:7" ht="15.75" x14ac:dyDescent="0.25">
      <c r="A187" s="12" t="s">
        <v>339</v>
      </c>
      <c r="B187" s="23">
        <f t="shared" ref="B187:B218" si="15">B112*$H$153</f>
        <v>1.728045325779038E-3</v>
      </c>
      <c r="C187" s="23">
        <f t="shared" ref="C187:C218" si="16">C112*$I$153</f>
        <v>2.0887949260042287E-3</v>
      </c>
      <c r="D187" s="23">
        <f t="shared" ref="D187:D218" si="17">D112*$J$153</f>
        <v>8.7118193891102241E-3</v>
      </c>
      <c r="E187" s="23">
        <f t="shared" ref="E187:E218" si="18">E112*$K$153</f>
        <v>4.3252212389380523E-3</v>
      </c>
      <c r="F187" s="23">
        <f t="shared" ref="F187:F218" si="19">SUM(B187:E187)</f>
        <v>1.6853880879831543E-2</v>
      </c>
      <c r="G187">
        <f t="shared" si="14"/>
        <v>79.577881939079447</v>
      </c>
    </row>
    <row r="188" spans="1:7" ht="15.75" x14ac:dyDescent="0.25">
      <c r="A188" s="12" t="s">
        <v>58</v>
      </c>
      <c r="B188" s="23">
        <f t="shared" si="15"/>
        <v>1.728045325779038E-3</v>
      </c>
      <c r="C188" s="23">
        <f t="shared" si="16"/>
        <v>2.0887949260042287E-3</v>
      </c>
      <c r="D188" s="23">
        <f t="shared" si="17"/>
        <v>8.7118193891102241E-3</v>
      </c>
      <c r="E188" s="23">
        <f t="shared" si="18"/>
        <v>8.6504424778761045E-3</v>
      </c>
      <c r="F188" s="23">
        <f t="shared" si="19"/>
        <v>2.1179102118769597E-2</v>
      </c>
      <c r="G188">
        <f t="shared" si="14"/>
        <v>100</v>
      </c>
    </row>
    <row r="189" spans="1:7" ht="15.75" x14ac:dyDescent="0.25">
      <c r="A189" s="12" t="s">
        <v>59</v>
      </c>
      <c r="B189" s="23">
        <f t="shared" si="15"/>
        <v>1.728045325779038E-3</v>
      </c>
      <c r="C189" s="23">
        <f t="shared" si="16"/>
        <v>2.0887949260042287E-3</v>
      </c>
      <c r="D189" s="23">
        <f t="shared" si="17"/>
        <v>8.7118193891102241E-3</v>
      </c>
      <c r="E189" s="23">
        <f t="shared" si="18"/>
        <v>8.6504424778761045E-3</v>
      </c>
      <c r="F189" s="23">
        <f t="shared" si="19"/>
        <v>2.1179102118769597E-2</v>
      </c>
      <c r="G189">
        <f t="shared" si="14"/>
        <v>100</v>
      </c>
    </row>
    <row r="190" spans="1:7" ht="15.75" x14ac:dyDescent="0.25">
      <c r="A190" s="12" t="s">
        <v>99</v>
      </c>
      <c r="B190" s="23">
        <f t="shared" si="15"/>
        <v>1.728045325779038E-3</v>
      </c>
      <c r="C190" s="23">
        <f t="shared" si="16"/>
        <v>2.0887949260042287E-3</v>
      </c>
      <c r="D190" s="23">
        <f t="shared" si="17"/>
        <v>8.7118193891102241E-3</v>
      </c>
      <c r="E190" s="23">
        <f t="shared" si="18"/>
        <v>8.6504424778761045E-3</v>
      </c>
      <c r="F190" s="23">
        <f t="shared" si="19"/>
        <v>2.1179102118769597E-2</v>
      </c>
      <c r="G190">
        <f t="shared" si="14"/>
        <v>100</v>
      </c>
    </row>
    <row r="191" spans="1:7" ht="15.75" x14ac:dyDescent="0.25">
      <c r="A191" s="12" t="s">
        <v>103</v>
      </c>
      <c r="B191" s="23">
        <f t="shared" si="15"/>
        <v>1.728045325779038E-3</v>
      </c>
      <c r="C191" s="23">
        <f t="shared" si="16"/>
        <v>2.0887949260042287E-3</v>
      </c>
      <c r="D191" s="23">
        <f t="shared" si="17"/>
        <v>8.7118193891102241E-3</v>
      </c>
      <c r="E191" s="23">
        <f t="shared" si="18"/>
        <v>8.6504424778761045E-3</v>
      </c>
      <c r="F191" s="23">
        <f t="shared" si="19"/>
        <v>2.1179102118769597E-2</v>
      </c>
      <c r="G191">
        <f t="shared" si="14"/>
        <v>100</v>
      </c>
    </row>
    <row r="192" spans="1:7" ht="15.75" x14ac:dyDescent="0.25">
      <c r="A192" s="7" t="s">
        <v>6</v>
      </c>
      <c r="B192" s="23">
        <f t="shared" si="15"/>
        <v>1.728045325779038E-3</v>
      </c>
      <c r="C192" s="23">
        <f t="shared" si="16"/>
        <v>2.0887949260042287E-3</v>
      </c>
      <c r="D192" s="23">
        <f t="shared" si="17"/>
        <v>8.7118193891102241E-3</v>
      </c>
      <c r="E192" s="23">
        <f t="shared" si="18"/>
        <v>8.6504424778761045E-3</v>
      </c>
      <c r="F192" s="23">
        <f t="shared" si="19"/>
        <v>2.1179102118769597E-2</v>
      </c>
      <c r="G192">
        <f t="shared" ref="G192:G223" si="20">F192/$F$188*100</f>
        <v>100</v>
      </c>
    </row>
    <row r="193" spans="1:7" x14ac:dyDescent="0.25">
      <c r="A193" s="15" t="s">
        <v>518</v>
      </c>
      <c r="B193" s="23">
        <f t="shared" si="15"/>
        <v>1.728045325779038E-3</v>
      </c>
      <c r="C193" s="23">
        <f t="shared" si="16"/>
        <v>2.0887949260042287E-3</v>
      </c>
      <c r="D193" s="23">
        <f t="shared" si="17"/>
        <v>8.7118193891102241E-3</v>
      </c>
      <c r="E193" s="23">
        <f t="shared" si="18"/>
        <v>8.6504424778761045E-3</v>
      </c>
      <c r="F193" s="23">
        <f t="shared" si="19"/>
        <v>2.1179102118769597E-2</v>
      </c>
      <c r="G193">
        <f t="shared" si="20"/>
        <v>100</v>
      </c>
    </row>
    <row r="194" spans="1:7" x14ac:dyDescent="0.25">
      <c r="A194" s="15" t="s">
        <v>527</v>
      </c>
      <c r="B194" s="23">
        <f t="shared" si="15"/>
        <v>1.728045325779038E-3</v>
      </c>
      <c r="C194" s="23">
        <f t="shared" si="16"/>
        <v>2.0887949260042287E-3</v>
      </c>
      <c r="D194" s="23">
        <f t="shared" si="17"/>
        <v>8.7118193891102241E-3</v>
      </c>
      <c r="E194" s="23">
        <f t="shared" si="18"/>
        <v>8.6504424778761045E-3</v>
      </c>
      <c r="F194" s="23">
        <f t="shared" si="19"/>
        <v>2.1179102118769597E-2</v>
      </c>
      <c r="G194">
        <f t="shared" si="20"/>
        <v>100</v>
      </c>
    </row>
    <row r="195" spans="1:7" x14ac:dyDescent="0.25">
      <c r="A195" s="15" t="s">
        <v>510</v>
      </c>
      <c r="B195" s="23">
        <f t="shared" si="15"/>
        <v>1.728045325779038E-3</v>
      </c>
      <c r="C195" s="23">
        <f t="shared" si="16"/>
        <v>2.0887949260042287E-3</v>
      </c>
      <c r="D195" s="23">
        <f t="shared" si="17"/>
        <v>8.7118193891102241E-3</v>
      </c>
      <c r="E195" s="23">
        <f t="shared" si="18"/>
        <v>3.5619469026548665E-3</v>
      </c>
      <c r="F195" s="23">
        <f t="shared" si="19"/>
        <v>1.6090606543548356E-2</v>
      </c>
      <c r="G195">
        <f t="shared" si="20"/>
        <v>75.973978751858169</v>
      </c>
    </row>
    <row r="196" spans="1:7" x14ac:dyDescent="0.25">
      <c r="A196" s="15" t="s">
        <v>508</v>
      </c>
      <c r="B196" s="23">
        <f t="shared" si="15"/>
        <v>1.728045325779038E-3</v>
      </c>
      <c r="C196" s="23">
        <f t="shared" si="16"/>
        <v>2.0887949260042287E-3</v>
      </c>
      <c r="D196" s="23">
        <f t="shared" si="17"/>
        <v>1.2749003984063743E-3</v>
      </c>
      <c r="E196" s="23">
        <f t="shared" si="18"/>
        <v>7.6327433628318566E-3</v>
      </c>
      <c r="F196" s="23">
        <f t="shared" si="19"/>
        <v>1.2724484013021498E-2</v>
      </c>
      <c r="G196">
        <f t="shared" si="20"/>
        <v>60.080375181460852</v>
      </c>
    </row>
    <row r="197" spans="1:7" x14ac:dyDescent="0.25">
      <c r="A197" s="15" t="s">
        <v>521</v>
      </c>
      <c r="B197" s="23">
        <f t="shared" si="15"/>
        <v>1.728045325779038E-3</v>
      </c>
      <c r="C197" s="23">
        <f t="shared" si="16"/>
        <v>2.0887949260042287E-3</v>
      </c>
      <c r="D197" s="23">
        <f t="shared" si="17"/>
        <v>1.2749003984063743E-3</v>
      </c>
      <c r="E197" s="23">
        <f t="shared" si="18"/>
        <v>7.6327433628318566E-3</v>
      </c>
      <c r="F197" s="23">
        <f t="shared" si="19"/>
        <v>1.2724484013021498E-2</v>
      </c>
      <c r="G197">
        <f t="shared" si="20"/>
        <v>60.080375181460852</v>
      </c>
    </row>
    <row r="198" spans="1:7" ht="15.75" x14ac:dyDescent="0.25">
      <c r="A198" s="12" t="s">
        <v>492</v>
      </c>
      <c r="B198" s="23">
        <f t="shared" si="15"/>
        <v>1.728045325779038E-3</v>
      </c>
      <c r="C198" s="23">
        <f t="shared" si="16"/>
        <v>2.0887949260042287E-3</v>
      </c>
      <c r="D198" s="23">
        <f t="shared" si="17"/>
        <v>1.2749003984063743E-3</v>
      </c>
      <c r="E198" s="23">
        <f t="shared" si="18"/>
        <v>4.3252212389380523E-3</v>
      </c>
      <c r="F198" s="23">
        <f t="shared" si="19"/>
        <v>9.4169618891276931E-3</v>
      </c>
      <c r="G198">
        <f t="shared" si="20"/>
        <v>44.463461370168666</v>
      </c>
    </row>
    <row r="199" spans="1:7" ht="15.75" x14ac:dyDescent="0.25">
      <c r="A199" s="12" t="s">
        <v>20</v>
      </c>
      <c r="B199" s="23">
        <f t="shared" si="15"/>
        <v>1.728045325779038E-3</v>
      </c>
      <c r="C199" s="23">
        <f t="shared" si="16"/>
        <v>2.0887949260042287E-3</v>
      </c>
      <c r="D199" s="23">
        <f t="shared" si="17"/>
        <v>1.2749003984063743E-3</v>
      </c>
      <c r="E199" s="23">
        <f t="shared" si="18"/>
        <v>8.6504424778761045E-3</v>
      </c>
      <c r="F199" s="23">
        <f t="shared" si="19"/>
        <v>1.3742183128065745E-2</v>
      </c>
      <c r="G199">
        <f t="shared" si="20"/>
        <v>64.885579431089212</v>
      </c>
    </row>
    <row r="200" spans="1:7" x14ac:dyDescent="0.25">
      <c r="A200" s="15" t="s">
        <v>501</v>
      </c>
      <c r="B200" s="23">
        <f t="shared" si="15"/>
        <v>1.728045325779038E-3</v>
      </c>
      <c r="C200" s="23">
        <f t="shared" si="16"/>
        <v>2.0887949260042287E-3</v>
      </c>
      <c r="D200" s="23">
        <f t="shared" si="17"/>
        <v>1.4873837981407702E-3</v>
      </c>
      <c r="E200" s="23">
        <f t="shared" si="18"/>
        <v>7.6327433628318566E-3</v>
      </c>
      <c r="F200" s="23">
        <f t="shared" si="19"/>
        <v>1.2936967412755893E-2</v>
      </c>
      <c r="G200">
        <f t="shared" si="20"/>
        <v>61.083644340572583</v>
      </c>
    </row>
    <row r="201" spans="1:7" x14ac:dyDescent="0.25">
      <c r="A201" s="15" t="s">
        <v>522</v>
      </c>
      <c r="B201" s="23">
        <f t="shared" si="15"/>
        <v>1.728045325779038E-3</v>
      </c>
      <c r="C201" s="23">
        <f t="shared" si="16"/>
        <v>2.0887949260042287E-3</v>
      </c>
      <c r="D201" s="23">
        <f t="shared" si="17"/>
        <v>1.4873837981407702E-3</v>
      </c>
      <c r="E201" s="23">
        <f t="shared" si="18"/>
        <v>7.6327433628318566E-3</v>
      </c>
      <c r="F201" s="23">
        <f t="shared" si="19"/>
        <v>1.2936967412755893E-2</v>
      </c>
      <c r="G201">
        <f t="shared" si="20"/>
        <v>61.083644340572583</v>
      </c>
    </row>
    <row r="202" spans="1:7" x14ac:dyDescent="0.25">
      <c r="A202" s="15" t="s">
        <v>499</v>
      </c>
      <c r="B202" s="23">
        <f t="shared" si="15"/>
        <v>1.728045325779038E-3</v>
      </c>
      <c r="C202" s="23">
        <f t="shared" si="16"/>
        <v>2.0887949260042287E-3</v>
      </c>
      <c r="D202" s="23">
        <f t="shared" si="17"/>
        <v>1.4873837981407702E-3</v>
      </c>
      <c r="E202" s="23">
        <f t="shared" si="18"/>
        <v>4.3252212389380523E-3</v>
      </c>
      <c r="F202" s="23">
        <f t="shared" si="19"/>
        <v>9.6294452888620891E-3</v>
      </c>
      <c r="G202">
        <f t="shared" si="20"/>
        <v>45.466730529280404</v>
      </c>
    </row>
    <row r="203" spans="1:7" ht="15.75" x14ac:dyDescent="0.25">
      <c r="A203" s="12" t="s">
        <v>369</v>
      </c>
      <c r="B203" s="23">
        <f t="shared" si="15"/>
        <v>1.728045325779038E-3</v>
      </c>
      <c r="C203" s="23">
        <f t="shared" si="16"/>
        <v>2.0887949260042287E-3</v>
      </c>
      <c r="D203" s="23">
        <f t="shared" si="17"/>
        <v>2.3373173970783531E-3</v>
      </c>
      <c r="E203" s="23">
        <f t="shared" si="18"/>
        <v>1.7809734513274333E-3</v>
      </c>
      <c r="F203" s="23">
        <f t="shared" si="19"/>
        <v>7.935131100189053E-3</v>
      </c>
      <c r="G203">
        <f t="shared" si="20"/>
        <v>37.466796541656436</v>
      </c>
    </row>
    <row r="204" spans="1:7" x14ac:dyDescent="0.25">
      <c r="A204" s="15" t="s">
        <v>503</v>
      </c>
      <c r="B204" s="23">
        <f t="shared" si="15"/>
        <v>1.728045325779038E-3</v>
      </c>
      <c r="C204" s="23">
        <f t="shared" si="16"/>
        <v>2.0887949260042287E-3</v>
      </c>
      <c r="D204" s="23">
        <f t="shared" si="17"/>
        <v>6.3745019920318717E-4</v>
      </c>
      <c r="E204" s="23">
        <f t="shared" si="18"/>
        <v>7.6327433628318566E-3</v>
      </c>
      <c r="F204" s="23">
        <f t="shared" si="19"/>
        <v>1.208703381381831E-2</v>
      </c>
      <c r="G204">
        <f t="shared" si="20"/>
        <v>57.070567704125644</v>
      </c>
    </row>
    <row r="205" spans="1:7" x14ac:dyDescent="0.25">
      <c r="A205" s="15" t="s">
        <v>507</v>
      </c>
      <c r="B205" s="23">
        <f t="shared" si="15"/>
        <v>1.728045325779038E-3</v>
      </c>
      <c r="C205" s="23">
        <f t="shared" si="16"/>
        <v>2.0887949260042287E-3</v>
      </c>
      <c r="D205" s="23">
        <f t="shared" si="17"/>
        <v>6.3745019920318717E-4</v>
      </c>
      <c r="E205" s="23">
        <f t="shared" si="18"/>
        <v>4.3252212389380523E-3</v>
      </c>
      <c r="F205" s="23">
        <f t="shared" si="19"/>
        <v>8.7795116899245067E-3</v>
      </c>
      <c r="G205">
        <f t="shared" si="20"/>
        <v>41.453653892833458</v>
      </c>
    </row>
    <row r="206" spans="1:7" ht="15.75" x14ac:dyDescent="0.25">
      <c r="A206" s="12" t="s">
        <v>36</v>
      </c>
      <c r="B206" s="23">
        <f t="shared" si="15"/>
        <v>1.728045325779038E-3</v>
      </c>
      <c r="C206" s="23">
        <f t="shared" si="16"/>
        <v>2.0887949260042287E-3</v>
      </c>
      <c r="D206" s="23">
        <f t="shared" si="17"/>
        <v>1.4873837981407702E-3</v>
      </c>
      <c r="E206" s="23">
        <f t="shared" si="18"/>
        <v>8.6504424778761045E-3</v>
      </c>
      <c r="F206" s="23">
        <f t="shared" si="19"/>
        <v>1.3954666527800141E-2</v>
      </c>
      <c r="G206">
        <f t="shared" si="20"/>
        <v>65.888848590200951</v>
      </c>
    </row>
    <row r="207" spans="1:7" ht="15.75" x14ac:dyDescent="0.25">
      <c r="A207" s="12" t="s">
        <v>57</v>
      </c>
      <c r="B207" s="23">
        <f t="shared" si="15"/>
        <v>1.728045325779038E-3</v>
      </c>
      <c r="C207" s="23">
        <f t="shared" si="16"/>
        <v>2.0887949260042287E-3</v>
      </c>
      <c r="D207" s="23">
        <f t="shared" si="17"/>
        <v>1.4873837981407702E-3</v>
      </c>
      <c r="E207" s="23">
        <f t="shared" si="18"/>
        <v>8.6504424778761045E-3</v>
      </c>
      <c r="F207" s="23">
        <f t="shared" si="19"/>
        <v>1.3954666527800141E-2</v>
      </c>
      <c r="G207">
        <f t="shared" si="20"/>
        <v>65.888848590200951</v>
      </c>
    </row>
    <row r="208" spans="1:7" ht="15.75" x14ac:dyDescent="0.25">
      <c r="A208" s="7" t="s">
        <v>146</v>
      </c>
      <c r="B208" s="23">
        <f t="shared" si="15"/>
        <v>1.728045325779038E-3</v>
      </c>
      <c r="C208" s="23">
        <f t="shared" si="16"/>
        <v>2.0887949260042287E-3</v>
      </c>
      <c r="D208" s="23">
        <f t="shared" si="17"/>
        <v>1.4873837981407702E-3</v>
      </c>
      <c r="E208" s="23">
        <f t="shared" si="18"/>
        <v>8.6504424778761045E-3</v>
      </c>
      <c r="F208" s="23">
        <f t="shared" si="19"/>
        <v>1.3954666527800141E-2</v>
      </c>
      <c r="G208">
        <f t="shared" si="20"/>
        <v>65.888848590200951</v>
      </c>
    </row>
    <row r="209" spans="1:7" x14ac:dyDescent="0.25">
      <c r="A209" s="15" t="s">
        <v>513</v>
      </c>
      <c r="B209" s="23">
        <f t="shared" si="15"/>
        <v>1.728045325779038E-3</v>
      </c>
      <c r="C209" s="23">
        <f t="shared" si="16"/>
        <v>2.0887949260042287E-3</v>
      </c>
      <c r="D209" s="23">
        <f t="shared" si="17"/>
        <v>1.4873837981407702E-3</v>
      </c>
      <c r="E209" s="23">
        <f t="shared" si="18"/>
        <v>8.6504424778761045E-3</v>
      </c>
      <c r="F209" s="23">
        <f t="shared" si="19"/>
        <v>1.3954666527800141E-2</v>
      </c>
      <c r="G209">
        <f t="shared" si="20"/>
        <v>65.888848590200951</v>
      </c>
    </row>
    <row r="210" spans="1:7" x14ac:dyDescent="0.25">
      <c r="A210" s="15" t="s">
        <v>515</v>
      </c>
      <c r="B210" s="23">
        <f t="shared" si="15"/>
        <v>1.728045325779038E-3</v>
      </c>
      <c r="C210" s="23">
        <f t="shared" si="16"/>
        <v>2.0887949260042287E-3</v>
      </c>
      <c r="D210" s="23">
        <f t="shared" si="17"/>
        <v>2.1248339973439574E-3</v>
      </c>
      <c r="E210" s="23">
        <f t="shared" si="18"/>
        <v>7.6327433628318566E-3</v>
      </c>
      <c r="F210" s="23">
        <f t="shared" si="19"/>
        <v>1.3574417611959081E-2</v>
      </c>
      <c r="G210">
        <f t="shared" si="20"/>
        <v>64.093451817907805</v>
      </c>
    </row>
    <row r="211" spans="1:7" x14ac:dyDescent="0.25">
      <c r="A211" s="15" t="s">
        <v>517</v>
      </c>
      <c r="B211" s="23">
        <f t="shared" si="15"/>
        <v>1.728045325779038E-3</v>
      </c>
      <c r="C211" s="23">
        <f t="shared" si="16"/>
        <v>2.0887949260042287E-3</v>
      </c>
      <c r="D211" s="23">
        <f t="shared" si="17"/>
        <v>2.1248339973439574E-3</v>
      </c>
      <c r="E211" s="23">
        <f t="shared" si="18"/>
        <v>7.6327433628318566E-3</v>
      </c>
      <c r="F211" s="23">
        <f t="shared" si="19"/>
        <v>1.3574417611959081E-2</v>
      </c>
      <c r="G211">
        <f t="shared" si="20"/>
        <v>64.093451817907805</v>
      </c>
    </row>
    <row r="212" spans="1:7" x14ac:dyDescent="0.25">
      <c r="A212" s="15" t="s">
        <v>430</v>
      </c>
      <c r="B212" s="23">
        <f t="shared" si="15"/>
        <v>1.728045325779038E-3</v>
      </c>
      <c r="C212" s="23">
        <f t="shared" si="16"/>
        <v>2.0887949260042287E-3</v>
      </c>
      <c r="D212" s="23">
        <f t="shared" si="17"/>
        <v>2.1248339973439574E-3</v>
      </c>
      <c r="E212" s="23">
        <f t="shared" si="18"/>
        <v>4.3252212389380523E-3</v>
      </c>
      <c r="F212" s="23">
        <f t="shared" si="19"/>
        <v>1.0266895488065277E-2</v>
      </c>
      <c r="G212">
        <f t="shared" si="20"/>
        <v>48.47653800661562</v>
      </c>
    </row>
    <row r="213" spans="1:7" x14ac:dyDescent="0.25">
      <c r="A213" s="15" t="s">
        <v>514</v>
      </c>
      <c r="B213" s="23">
        <f t="shared" si="15"/>
        <v>1.728045325779038E-3</v>
      </c>
      <c r="C213" s="23">
        <f t="shared" si="16"/>
        <v>2.0887949260042287E-3</v>
      </c>
      <c r="D213" s="23">
        <f t="shared" si="17"/>
        <v>2.1248339973439574E-3</v>
      </c>
      <c r="E213" s="23">
        <f t="shared" si="18"/>
        <v>4.3252212389380523E-3</v>
      </c>
      <c r="F213" s="23">
        <f t="shared" si="19"/>
        <v>1.0266895488065277E-2</v>
      </c>
      <c r="G213">
        <f t="shared" si="20"/>
        <v>48.47653800661562</v>
      </c>
    </row>
    <row r="214" spans="1:7" x14ac:dyDescent="0.25">
      <c r="A214" s="15" t="s">
        <v>528</v>
      </c>
      <c r="B214" s="23">
        <f t="shared" si="15"/>
        <v>1.728045325779038E-3</v>
      </c>
      <c r="C214" s="23">
        <f t="shared" si="16"/>
        <v>2.0887949260042287E-3</v>
      </c>
      <c r="D214" s="23">
        <f t="shared" si="17"/>
        <v>2.1248339973439574E-3</v>
      </c>
      <c r="E214" s="23">
        <f t="shared" si="18"/>
        <v>1.7809734513274333E-3</v>
      </c>
      <c r="F214" s="23">
        <f t="shared" si="19"/>
        <v>7.722647700454657E-3</v>
      </c>
      <c r="G214">
        <f t="shared" si="20"/>
        <v>36.463527382544704</v>
      </c>
    </row>
    <row r="215" spans="1:7" ht="15.75" x14ac:dyDescent="0.25">
      <c r="A215" s="12" t="s">
        <v>362</v>
      </c>
      <c r="B215" s="23">
        <f t="shared" si="15"/>
        <v>1.728045325779038E-3</v>
      </c>
      <c r="C215" s="23">
        <f t="shared" si="16"/>
        <v>2.0887949260042287E-3</v>
      </c>
      <c r="D215" s="23">
        <f t="shared" si="17"/>
        <v>2.1248339973439574E-3</v>
      </c>
      <c r="E215" s="23">
        <f t="shared" si="18"/>
        <v>3.5619469026548665E-3</v>
      </c>
      <c r="F215" s="23">
        <f t="shared" si="19"/>
        <v>9.5036211517820907E-3</v>
      </c>
      <c r="G215">
        <f t="shared" si="20"/>
        <v>44.872634819394342</v>
      </c>
    </row>
    <row r="216" spans="1:7" ht="15.75" x14ac:dyDescent="0.25">
      <c r="A216" s="7" t="s">
        <v>525</v>
      </c>
      <c r="B216" s="23">
        <f t="shared" si="15"/>
        <v>1.728045325779038E-3</v>
      </c>
      <c r="C216" s="23">
        <f t="shared" si="16"/>
        <v>2.0887949260042287E-3</v>
      </c>
      <c r="D216" s="23">
        <f t="shared" si="17"/>
        <v>8.7118193891102241E-3</v>
      </c>
      <c r="E216" s="23">
        <f t="shared" si="18"/>
        <v>7.6327433628318566E-3</v>
      </c>
      <c r="F216" s="23">
        <f t="shared" si="19"/>
        <v>2.0161403003725348E-2</v>
      </c>
      <c r="G216">
        <f t="shared" si="20"/>
        <v>95.194795750371625</v>
      </c>
    </row>
    <row r="217" spans="1:7" ht="15.75" x14ac:dyDescent="0.25">
      <c r="A217" s="12" t="s">
        <v>280</v>
      </c>
      <c r="B217" s="23">
        <f t="shared" si="15"/>
        <v>1.728045325779038E-3</v>
      </c>
      <c r="C217" s="23">
        <f t="shared" si="16"/>
        <v>2.0887949260042287E-3</v>
      </c>
      <c r="D217" s="23">
        <f t="shared" si="17"/>
        <v>1.2749003984063743E-3</v>
      </c>
      <c r="E217" s="23">
        <f t="shared" si="18"/>
        <v>1.7809734513274333E-3</v>
      </c>
      <c r="F217" s="23">
        <f t="shared" si="19"/>
        <v>6.8727141015170745E-3</v>
      </c>
      <c r="G217">
        <f t="shared" si="20"/>
        <v>32.450450746097758</v>
      </c>
    </row>
    <row r="218" spans="1:7" ht="15.75" x14ac:dyDescent="0.25">
      <c r="A218" s="12" t="s">
        <v>74</v>
      </c>
      <c r="B218" s="23">
        <f t="shared" si="15"/>
        <v>1.728045325779038E-3</v>
      </c>
      <c r="C218" s="23">
        <f t="shared" si="16"/>
        <v>2.0887949260042287E-3</v>
      </c>
      <c r="D218" s="23">
        <f t="shared" si="17"/>
        <v>2.1248339973439575E-4</v>
      </c>
      <c r="E218" s="23">
        <f t="shared" si="18"/>
        <v>8.6504424778761045E-3</v>
      </c>
      <c r="F218" s="23">
        <f t="shared" si="19"/>
        <v>1.2679766129393767E-2</v>
      </c>
      <c r="G218">
        <f t="shared" si="20"/>
        <v>59.869233635530527</v>
      </c>
    </row>
    <row r="219" spans="1:7" ht="15.75" x14ac:dyDescent="0.25">
      <c r="A219" s="12" t="s">
        <v>242</v>
      </c>
      <c r="B219" s="23">
        <f t="shared" ref="B219:B250" si="21">B144*$H$153</f>
        <v>1.728045325779038E-3</v>
      </c>
      <c r="C219" s="23">
        <f t="shared" ref="C219:C250" si="22">C144*$I$153</f>
        <v>2.0887949260042287E-3</v>
      </c>
      <c r="D219" s="23">
        <f t="shared" ref="D219:D250" si="23">D144*$J$153</f>
        <v>8.7118193891102241E-3</v>
      </c>
      <c r="E219" s="23">
        <f t="shared" ref="E219:E250" si="24">E144*$K$153</f>
        <v>7.6327433628318566E-3</v>
      </c>
      <c r="F219" s="23">
        <f t="shared" ref="F219:F250" si="25">SUM(B219:E219)</f>
        <v>2.0161403003725348E-2</v>
      </c>
      <c r="G219">
        <f t="shared" si="20"/>
        <v>95.194795750371625</v>
      </c>
    </row>
    <row r="220" spans="1:7" ht="15.75" x14ac:dyDescent="0.25">
      <c r="A220" s="12" t="s">
        <v>240</v>
      </c>
      <c r="B220" s="23">
        <f t="shared" si="21"/>
        <v>1.728045325779038E-3</v>
      </c>
      <c r="C220" s="23">
        <f t="shared" si="22"/>
        <v>2.0887949260042287E-3</v>
      </c>
      <c r="D220" s="23">
        <f t="shared" si="23"/>
        <v>8.7118193891102241E-3</v>
      </c>
      <c r="E220" s="23">
        <f t="shared" si="24"/>
        <v>7.6327433628318566E-3</v>
      </c>
      <c r="F220" s="23">
        <f t="shared" si="25"/>
        <v>2.0161403003725348E-2</v>
      </c>
      <c r="G220">
        <f t="shared" si="20"/>
        <v>95.194795750371625</v>
      </c>
    </row>
    <row r="221" spans="1:7" ht="15.75" x14ac:dyDescent="0.25">
      <c r="A221" s="12" t="s">
        <v>382</v>
      </c>
      <c r="B221" s="23">
        <f t="shared" si="21"/>
        <v>1.728045325779038E-3</v>
      </c>
      <c r="C221" s="23">
        <f t="shared" si="22"/>
        <v>2.0887949260042287E-3</v>
      </c>
      <c r="D221" s="23">
        <f t="shared" si="23"/>
        <v>8.7118193891102241E-3</v>
      </c>
      <c r="E221" s="23">
        <f t="shared" si="24"/>
        <v>3.5619469026548665E-3</v>
      </c>
      <c r="F221" s="23">
        <f t="shared" si="25"/>
        <v>1.6090606543548356E-2</v>
      </c>
      <c r="G221">
        <f t="shared" si="20"/>
        <v>75.973978751858169</v>
      </c>
    </row>
    <row r="222" spans="1:7" ht="15.75" x14ac:dyDescent="0.25">
      <c r="A222" s="12" t="s">
        <v>247</v>
      </c>
      <c r="B222" s="23">
        <f t="shared" si="21"/>
        <v>1.728045325779038E-3</v>
      </c>
      <c r="C222" s="23">
        <f t="shared" si="22"/>
        <v>2.0887949260042287E-3</v>
      </c>
      <c r="D222" s="23">
        <f t="shared" si="23"/>
        <v>8.7118193891102241E-3</v>
      </c>
      <c r="E222" s="23">
        <f t="shared" si="24"/>
        <v>7.6327433628318566E-3</v>
      </c>
      <c r="F222" s="23">
        <f t="shared" si="25"/>
        <v>2.0161403003725348E-2</v>
      </c>
      <c r="G222">
        <f t="shared" si="20"/>
        <v>95.194795750371625</v>
      </c>
    </row>
    <row r="223" spans="1:7" ht="15.75" x14ac:dyDescent="0.25">
      <c r="A223" s="12" t="s">
        <v>364</v>
      </c>
      <c r="B223" s="23">
        <f t="shared" si="21"/>
        <v>1.728045325779038E-3</v>
      </c>
      <c r="C223" s="23">
        <f t="shared" si="22"/>
        <v>2.0887949260042287E-3</v>
      </c>
      <c r="D223" s="23">
        <f t="shared" si="23"/>
        <v>2.1248339973439574E-3</v>
      </c>
      <c r="E223" s="23">
        <f t="shared" si="24"/>
        <v>3.5619469026548665E-3</v>
      </c>
      <c r="F223" s="23">
        <f t="shared" si="25"/>
        <v>9.5036211517820907E-3</v>
      </c>
      <c r="G223">
        <f t="shared" si="20"/>
        <v>44.872634819394342</v>
      </c>
    </row>
    <row r="224" spans="1:7" ht="15.75" x14ac:dyDescent="0.25">
      <c r="A224" s="12" t="s">
        <v>452</v>
      </c>
      <c r="B224" s="23">
        <f t="shared" si="21"/>
        <v>1.728045325779038E-3</v>
      </c>
      <c r="C224" s="23">
        <f t="shared" si="22"/>
        <v>2.0887949260042287E-3</v>
      </c>
      <c r="D224" s="23">
        <f t="shared" si="23"/>
        <v>1.4873837981407702E-3</v>
      </c>
      <c r="E224" s="23">
        <f t="shared" si="24"/>
        <v>4.3252212389380523E-3</v>
      </c>
      <c r="F224" s="23">
        <f t="shared" si="25"/>
        <v>9.6294452888620891E-3</v>
      </c>
      <c r="G224">
        <f t="shared" ref="G224:G255" si="26">F224/$F$188*100</f>
        <v>45.466730529280404</v>
      </c>
    </row>
    <row r="225" spans="1:7" ht="15.75" x14ac:dyDescent="0.25">
      <c r="A225" s="12" t="s">
        <v>159</v>
      </c>
      <c r="B225" s="23">
        <f t="shared" si="21"/>
        <v>1.728045325779038E-3</v>
      </c>
      <c r="C225" s="23">
        <f t="shared" si="22"/>
        <v>3.023255813953489E-4</v>
      </c>
      <c r="D225" s="23">
        <f t="shared" si="23"/>
        <v>8.7118193891102241E-3</v>
      </c>
      <c r="E225" s="23">
        <f t="shared" si="24"/>
        <v>8.6504424778761045E-3</v>
      </c>
      <c r="F225" s="23">
        <f t="shared" si="25"/>
        <v>1.9392632774160715E-2</v>
      </c>
      <c r="G225">
        <f t="shared" si="26"/>
        <v>91.564942958437996</v>
      </c>
    </row>
    <row r="227" spans="1:7" x14ac:dyDescent="0.25">
      <c r="A227" s="20" t="s">
        <v>561</v>
      </c>
      <c r="B227" s="21"/>
      <c r="C227" s="21"/>
      <c r="D227" s="21"/>
      <c r="E227" s="21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48A2-65AE-48F6-ADBE-45C62B7410C4}">
  <dimension ref="A1:E72"/>
  <sheetViews>
    <sheetView tabSelected="1" topLeftCell="A49" workbookViewId="0">
      <selection activeCell="I54" sqref="I54"/>
    </sheetView>
  </sheetViews>
  <sheetFormatPr defaultRowHeight="15" x14ac:dyDescent="0.25"/>
  <sheetData>
    <row r="1" spans="1:5" ht="47.25" x14ac:dyDescent="0.25">
      <c r="A1" t="s">
        <v>564</v>
      </c>
      <c r="B1" s="4" t="s">
        <v>461</v>
      </c>
      <c r="C1" s="4" t="s">
        <v>3</v>
      </c>
      <c r="D1" s="4" t="s">
        <v>4</v>
      </c>
      <c r="E1" s="4" t="s">
        <v>5</v>
      </c>
    </row>
    <row r="2" spans="1:5" x14ac:dyDescent="0.25">
      <c r="A2">
        <v>76</v>
      </c>
      <c r="B2">
        <v>0.15</v>
      </c>
      <c r="C2">
        <v>0.76</v>
      </c>
      <c r="D2">
        <v>0.41</v>
      </c>
      <c r="E2">
        <v>0.3</v>
      </c>
    </row>
    <row r="3" spans="1:5" x14ac:dyDescent="0.25">
      <c r="A3">
        <v>77</v>
      </c>
      <c r="B3">
        <v>0.15</v>
      </c>
      <c r="C3">
        <v>0.76</v>
      </c>
      <c r="D3">
        <v>0.41</v>
      </c>
      <c r="E3">
        <v>7.0000000000000007E-2</v>
      </c>
    </row>
    <row r="4" spans="1:5" x14ac:dyDescent="0.25">
      <c r="A4">
        <v>78</v>
      </c>
      <c r="B4">
        <v>0.15</v>
      </c>
      <c r="C4">
        <v>0.76</v>
      </c>
      <c r="D4">
        <v>0.41</v>
      </c>
      <c r="E4">
        <v>0.34</v>
      </c>
    </row>
    <row r="5" spans="1:5" x14ac:dyDescent="0.25">
      <c r="A5">
        <v>79</v>
      </c>
      <c r="B5">
        <v>0.15</v>
      </c>
      <c r="C5">
        <v>0.76</v>
      </c>
      <c r="D5">
        <v>0.06</v>
      </c>
      <c r="E5">
        <v>0.14000000000000001</v>
      </c>
    </row>
    <row r="6" spans="1:5" x14ac:dyDescent="0.25">
      <c r="A6">
        <v>80</v>
      </c>
      <c r="B6">
        <v>0.15</v>
      </c>
      <c r="C6">
        <v>0.76</v>
      </c>
      <c r="D6">
        <v>0.06</v>
      </c>
      <c r="E6">
        <v>0.14000000000000001</v>
      </c>
    </row>
    <row r="7" spans="1:5" x14ac:dyDescent="0.25">
      <c r="A7">
        <v>81</v>
      </c>
      <c r="B7">
        <v>0.15</v>
      </c>
      <c r="C7">
        <v>0.76</v>
      </c>
      <c r="D7">
        <v>0.11</v>
      </c>
      <c r="E7">
        <v>0.34</v>
      </c>
    </row>
    <row r="8" spans="1:5" x14ac:dyDescent="0.25">
      <c r="A8">
        <v>82</v>
      </c>
      <c r="B8">
        <v>0.15</v>
      </c>
      <c r="C8">
        <v>0.76</v>
      </c>
      <c r="D8">
        <v>0.11</v>
      </c>
      <c r="E8">
        <v>0.34</v>
      </c>
    </row>
    <row r="9" spans="1:5" x14ac:dyDescent="0.25">
      <c r="A9">
        <v>83</v>
      </c>
      <c r="B9">
        <v>0.15</v>
      </c>
      <c r="C9">
        <v>0.76</v>
      </c>
      <c r="D9">
        <v>0.11</v>
      </c>
      <c r="E9">
        <v>0.14000000000000001</v>
      </c>
    </row>
    <row r="10" spans="1:5" x14ac:dyDescent="0.25">
      <c r="A10">
        <v>84</v>
      </c>
      <c r="B10">
        <v>0.15</v>
      </c>
      <c r="C10">
        <v>0.03</v>
      </c>
      <c r="D10">
        <v>0.41</v>
      </c>
      <c r="E10">
        <v>0.3</v>
      </c>
    </row>
    <row r="11" spans="1:5" x14ac:dyDescent="0.25">
      <c r="A11">
        <v>85</v>
      </c>
      <c r="B11">
        <v>0.15</v>
      </c>
      <c r="C11">
        <v>0.11</v>
      </c>
      <c r="D11">
        <v>0.03</v>
      </c>
      <c r="E11">
        <v>0.3</v>
      </c>
    </row>
    <row r="12" spans="1:5" x14ac:dyDescent="0.25">
      <c r="A12">
        <v>86</v>
      </c>
      <c r="B12">
        <v>0.15</v>
      </c>
      <c r="C12">
        <v>0.11</v>
      </c>
      <c r="D12">
        <v>0.03</v>
      </c>
      <c r="E12">
        <v>0.34</v>
      </c>
    </row>
    <row r="13" spans="1:5" x14ac:dyDescent="0.25">
      <c r="A13">
        <v>87</v>
      </c>
      <c r="B13">
        <v>0.25</v>
      </c>
      <c r="C13">
        <v>0.76</v>
      </c>
      <c r="D13">
        <v>0.41</v>
      </c>
      <c r="E13">
        <v>0.3</v>
      </c>
    </row>
    <row r="14" spans="1:5" x14ac:dyDescent="0.25">
      <c r="A14">
        <v>88</v>
      </c>
      <c r="B14">
        <v>0.25</v>
      </c>
      <c r="C14">
        <v>0.76</v>
      </c>
      <c r="D14">
        <v>0.41</v>
      </c>
      <c r="E14">
        <v>0.17</v>
      </c>
    </row>
    <row r="15" spans="1:5" x14ac:dyDescent="0.25">
      <c r="A15">
        <v>89</v>
      </c>
      <c r="B15">
        <v>0.25</v>
      </c>
      <c r="C15">
        <v>0.76</v>
      </c>
      <c r="D15">
        <v>7.0000000000000007E-2</v>
      </c>
      <c r="E15">
        <v>0.3</v>
      </c>
    </row>
    <row r="16" spans="1:5" x14ac:dyDescent="0.25">
      <c r="A16">
        <v>90</v>
      </c>
      <c r="B16">
        <v>0.25</v>
      </c>
      <c r="C16">
        <v>0.76</v>
      </c>
      <c r="D16">
        <v>7.0000000000000007E-2</v>
      </c>
      <c r="E16">
        <v>0.34</v>
      </c>
    </row>
    <row r="17" spans="1:5" x14ac:dyDescent="0.25">
      <c r="A17">
        <v>91</v>
      </c>
      <c r="B17">
        <v>0.25</v>
      </c>
      <c r="C17">
        <v>0.76</v>
      </c>
      <c r="D17">
        <v>0.11</v>
      </c>
      <c r="E17">
        <v>0.34</v>
      </c>
    </row>
    <row r="18" spans="1:5" x14ac:dyDescent="0.25">
      <c r="A18">
        <v>92</v>
      </c>
      <c r="B18">
        <v>0.25</v>
      </c>
      <c r="C18">
        <v>0.76</v>
      </c>
      <c r="D18">
        <v>0.11</v>
      </c>
      <c r="E18">
        <v>0.34</v>
      </c>
    </row>
    <row r="19" spans="1:5" x14ac:dyDescent="0.25">
      <c r="A19">
        <v>93</v>
      </c>
      <c r="B19">
        <v>0.25</v>
      </c>
      <c r="C19">
        <v>0.76</v>
      </c>
      <c r="D19">
        <v>0.11</v>
      </c>
      <c r="E19">
        <v>0.34</v>
      </c>
    </row>
    <row r="20" spans="1:5" x14ac:dyDescent="0.25">
      <c r="A20">
        <v>94</v>
      </c>
      <c r="B20">
        <v>0.25</v>
      </c>
      <c r="C20">
        <v>0.76</v>
      </c>
      <c r="D20">
        <v>0.11</v>
      </c>
      <c r="E20">
        <v>0.14000000000000001</v>
      </c>
    </row>
    <row r="21" spans="1:5" x14ac:dyDescent="0.25">
      <c r="A21">
        <v>95</v>
      </c>
      <c r="B21">
        <v>0.25</v>
      </c>
      <c r="C21">
        <v>0.76</v>
      </c>
      <c r="D21">
        <v>7.0000000000000007E-2</v>
      </c>
      <c r="E21">
        <v>0.17</v>
      </c>
    </row>
    <row r="22" spans="1:5" x14ac:dyDescent="0.25">
      <c r="A22">
        <v>96</v>
      </c>
      <c r="B22">
        <v>0.25</v>
      </c>
      <c r="C22">
        <v>0.76</v>
      </c>
      <c r="D22">
        <v>7.0000000000000007E-2</v>
      </c>
      <c r="E22">
        <v>0.17</v>
      </c>
    </row>
    <row r="23" spans="1:5" x14ac:dyDescent="0.25">
      <c r="A23">
        <v>97</v>
      </c>
      <c r="B23">
        <v>0.25</v>
      </c>
      <c r="C23">
        <v>0.76</v>
      </c>
      <c r="D23">
        <v>7.0000000000000007E-2</v>
      </c>
      <c r="E23">
        <v>0.17</v>
      </c>
    </row>
    <row r="24" spans="1:5" x14ac:dyDescent="0.25">
      <c r="A24">
        <v>98</v>
      </c>
      <c r="B24">
        <v>0.25</v>
      </c>
      <c r="C24">
        <v>0.76</v>
      </c>
      <c r="D24">
        <v>0.41</v>
      </c>
      <c r="E24">
        <v>0.3</v>
      </c>
    </row>
    <row r="25" spans="1:5" x14ac:dyDescent="0.25">
      <c r="A25">
        <v>99</v>
      </c>
      <c r="B25">
        <v>0.25</v>
      </c>
      <c r="C25">
        <v>0.76</v>
      </c>
      <c r="D25">
        <v>7.0000000000000007E-2</v>
      </c>
      <c r="E25">
        <v>0.34</v>
      </c>
    </row>
    <row r="26" spans="1:5" x14ac:dyDescent="0.25">
      <c r="A26">
        <v>100</v>
      </c>
      <c r="B26">
        <v>0.25</v>
      </c>
      <c r="C26">
        <v>0.11</v>
      </c>
      <c r="D26">
        <v>0.41</v>
      </c>
      <c r="E26">
        <v>0.14000000000000001</v>
      </c>
    </row>
    <row r="27" spans="1:5" x14ac:dyDescent="0.25">
      <c r="A27">
        <v>101</v>
      </c>
      <c r="B27">
        <v>0.25</v>
      </c>
      <c r="C27">
        <v>0.11</v>
      </c>
      <c r="D27">
        <v>0.06</v>
      </c>
      <c r="E27">
        <v>0.14000000000000001</v>
      </c>
    </row>
    <row r="28" spans="1:5" x14ac:dyDescent="0.25">
      <c r="A28">
        <v>102</v>
      </c>
      <c r="B28">
        <v>0.25</v>
      </c>
      <c r="C28">
        <v>0.11</v>
      </c>
      <c r="D28">
        <v>0.41</v>
      </c>
      <c r="E28">
        <v>0.3</v>
      </c>
    </row>
    <row r="29" spans="1:5" x14ac:dyDescent="0.25">
      <c r="A29">
        <v>103</v>
      </c>
      <c r="B29">
        <v>0.25</v>
      </c>
      <c r="C29">
        <v>0.11</v>
      </c>
      <c r="D29">
        <v>0.41</v>
      </c>
      <c r="E29">
        <v>0.3</v>
      </c>
    </row>
    <row r="30" spans="1:5" x14ac:dyDescent="0.25">
      <c r="A30">
        <v>104</v>
      </c>
      <c r="B30">
        <v>0.25</v>
      </c>
      <c r="C30">
        <v>0.11</v>
      </c>
      <c r="D30">
        <v>0.41</v>
      </c>
      <c r="E30">
        <v>0.34</v>
      </c>
    </row>
    <row r="31" spans="1:5" x14ac:dyDescent="0.25">
      <c r="A31">
        <v>105</v>
      </c>
      <c r="B31">
        <v>0.61</v>
      </c>
      <c r="C31">
        <v>0.03</v>
      </c>
      <c r="D31">
        <v>0.41</v>
      </c>
      <c r="E31">
        <v>7.0000000000000007E-2</v>
      </c>
    </row>
    <row r="32" spans="1:5" x14ac:dyDescent="0.25">
      <c r="A32">
        <v>106</v>
      </c>
      <c r="B32">
        <v>0.61</v>
      </c>
      <c r="C32">
        <v>0.76</v>
      </c>
      <c r="D32">
        <v>0.41</v>
      </c>
      <c r="E32">
        <v>0.3</v>
      </c>
    </row>
    <row r="33" spans="1:5" x14ac:dyDescent="0.25">
      <c r="A33">
        <v>107</v>
      </c>
      <c r="B33">
        <v>0.61</v>
      </c>
      <c r="C33">
        <v>0.76</v>
      </c>
      <c r="D33">
        <v>0.41</v>
      </c>
      <c r="E33">
        <v>0.3</v>
      </c>
    </row>
    <row r="34" spans="1:5" x14ac:dyDescent="0.25">
      <c r="A34">
        <v>108</v>
      </c>
      <c r="B34">
        <v>0.61</v>
      </c>
      <c r="C34">
        <v>0.76</v>
      </c>
      <c r="D34">
        <v>0.41</v>
      </c>
      <c r="E34">
        <v>0.17</v>
      </c>
    </row>
    <row r="35" spans="1:5" x14ac:dyDescent="0.25">
      <c r="A35">
        <v>109</v>
      </c>
      <c r="B35">
        <v>0.61</v>
      </c>
      <c r="C35">
        <v>0.76</v>
      </c>
      <c r="D35">
        <v>0.41</v>
      </c>
      <c r="E35">
        <v>0.34</v>
      </c>
    </row>
    <row r="36" spans="1:5" x14ac:dyDescent="0.25">
      <c r="A36">
        <v>110</v>
      </c>
      <c r="B36">
        <v>0.61</v>
      </c>
      <c r="C36">
        <v>0.76</v>
      </c>
      <c r="D36">
        <v>0.41</v>
      </c>
      <c r="E36">
        <v>0.34</v>
      </c>
    </row>
    <row r="37" spans="1:5" x14ac:dyDescent="0.25">
      <c r="A37">
        <v>111</v>
      </c>
      <c r="B37">
        <v>0.61</v>
      </c>
      <c r="C37">
        <v>0.76</v>
      </c>
      <c r="D37">
        <v>0.41</v>
      </c>
      <c r="E37">
        <v>0.34</v>
      </c>
    </row>
    <row r="38" spans="1:5" x14ac:dyDescent="0.25">
      <c r="A38">
        <v>112</v>
      </c>
      <c r="B38">
        <v>0.61</v>
      </c>
      <c r="C38">
        <v>0.76</v>
      </c>
      <c r="D38">
        <v>0.41</v>
      </c>
      <c r="E38">
        <v>0.34</v>
      </c>
    </row>
    <row r="39" spans="1:5" x14ac:dyDescent="0.25">
      <c r="A39">
        <v>113</v>
      </c>
      <c r="B39">
        <v>0.61</v>
      </c>
      <c r="C39">
        <v>0.76</v>
      </c>
      <c r="D39">
        <v>0.41</v>
      </c>
      <c r="E39">
        <v>0.34</v>
      </c>
    </row>
    <row r="40" spans="1:5" x14ac:dyDescent="0.25">
      <c r="A40">
        <v>114</v>
      </c>
      <c r="B40">
        <v>0.61</v>
      </c>
      <c r="C40">
        <v>0.76</v>
      </c>
      <c r="D40">
        <v>0.41</v>
      </c>
      <c r="E40">
        <v>0.34</v>
      </c>
    </row>
    <row r="41" spans="1:5" x14ac:dyDescent="0.25">
      <c r="A41">
        <v>115</v>
      </c>
      <c r="B41">
        <v>0.61</v>
      </c>
      <c r="C41">
        <v>0.76</v>
      </c>
      <c r="D41">
        <v>0.41</v>
      </c>
      <c r="E41">
        <v>0.34</v>
      </c>
    </row>
    <row r="42" spans="1:5" x14ac:dyDescent="0.25">
      <c r="A42">
        <v>116</v>
      </c>
      <c r="B42">
        <v>0.61</v>
      </c>
      <c r="C42">
        <v>0.76</v>
      </c>
      <c r="D42">
        <v>0.41</v>
      </c>
      <c r="E42">
        <v>0.14000000000000001</v>
      </c>
    </row>
    <row r="43" spans="1:5" x14ac:dyDescent="0.25">
      <c r="A43">
        <v>117</v>
      </c>
      <c r="B43">
        <v>0.61</v>
      </c>
      <c r="C43">
        <v>0.76</v>
      </c>
      <c r="D43">
        <v>0.06</v>
      </c>
      <c r="E43">
        <v>0.3</v>
      </c>
    </row>
    <row r="44" spans="1:5" x14ac:dyDescent="0.25">
      <c r="A44">
        <v>118</v>
      </c>
      <c r="B44">
        <v>0.61</v>
      </c>
      <c r="C44">
        <v>0.76</v>
      </c>
      <c r="D44">
        <v>0.06</v>
      </c>
      <c r="E44">
        <v>0.3</v>
      </c>
    </row>
    <row r="45" spans="1:5" x14ac:dyDescent="0.25">
      <c r="A45">
        <v>119</v>
      </c>
      <c r="B45">
        <v>0.61</v>
      </c>
      <c r="C45">
        <v>0.76</v>
      </c>
      <c r="D45">
        <v>0.06</v>
      </c>
      <c r="E45">
        <v>0.17</v>
      </c>
    </row>
    <row r="46" spans="1:5" x14ac:dyDescent="0.25">
      <c r="A46">
        <v>120</v>
      </c>
      <c r="B46">
        <v>0.61</v>
      </c>
      <c r="C46">
        <v>0.76</v>
      </c>
      <c r="D46">
        <v>0.06</v>
      </c>
      <c r="E46">
        <v>0.34</v>
      </c>
    </row>
    <row r="47" spans="1:5" x14ac:dyDescent="0.25">
      <c r="A47">
        <v>121</v>
      </c>
      <c r="B47">
        <v>0.61</v>
      </c>
      <c r="C47">
        <v>0.76</v>
      </c>
      <c r="D47">
        <v>7.0000000000000007E-2</v>
      </c>
      <c r="E47">
        <v>0.3</v>
      </c>
    </row>
    <row r="48" spans="1:5" x14ac:dyDescent="0.25">
      <c r="A48">
        <v>122</v>
      </c>
      <c r="B48">
        <v>0.61</v>
      </c>
      <c r="C48">
        <v>0.76</v>
      </c>
      <c r="D48">
        <v>7.0000000000000007E-2</v>
      </c>
      <c r="E48">
        <v>0.3</v>
      </c>
    </row>
    <row r="49" spans="1:5" x14ac:dyDescent="0.25">
      <c r="A49">
        <v>123</v>
      </c>
      <c r="B49">
        <v>0.61</v>
      </c>
      <c r="C49">
        <v>0.76</v>
      </c>
      <c r="D49">
        <v>7.0000000000000007E-2</v>
      </c>
      <c r="E49">
        <v>0.17</v>
      </c>
    </row>
    <row r="50" spans="1:5" x14ac:dyDescent="0.25">
      <c r="A50">
        <v>124</v>
      </c>
      <c r="B50">
        <v>0.61</v>
      </c>
      <c r="C50">
        <v>0.76</v>
      </c>
      <c r="D50">
        <v>0.11</v>
      </c>
      <c r="E50">
        <v>7.0000000000000007E-2</v>
      </c>
    </row>
    <row r="51" spans="1:5" x14ac:dyDescent="0.25">
      <c r="A51">
        <v>125</v>
      </c>
      <c r="B51">
        <v>0.61</v>
      </c>
      <c r="C51">
        <v>0.76</v>
      </c>
      <c r="D51">
        <v>0.03</v>
      </c>
      <c r="E51">
        <v>0.3</v>
      </c>
    </row>
    <row r="52" spans="1:5" x14ac:dyDescent="0.25">
      <c r="A52">
        <v>126</v>
      </c>
      <c r="B52">
        <v>0.61</v>
      </c>
      <c r="C52">
        <v>0.76</v>
      </c>
      <c r="D52">
        <v>0.03</v>
      </c>
      <c r="E52">
        <v>0.17</v>
      </c>
    </row>
    <row r="53" spans="1:5" x14ac:dyDescent="0.25">
      <c r="A53">
        <v>127</v>
      </c>
      <c r="B53">
        <v>0.61</v>
      </c>
      <c r="C53">
        <v>0.76</v>
      </c>
      <c r="D53">
        <v>7.0000000000000007E-2</v>
      </c>
      <c r="E53">
        <v>0.34</v>
      </c>
    </row>
    <row r="54" spans="1:5" x14ac:dyDescent="0.25">
      <c r="A54">
        <v>128</v>
      </c>
      <c r="B54">
        <v>0.61</v>
      </c>
      <c r="C54">
        <v>0.76</v>
      </c>
      <c r="D54">
        <v>7.0000000000000007E-2</v>
      </c>
      <c r="E54">
        <v>0.34</v>
      </c>
    </row>
    <row r="55" spans="1:5" x14ac:dyDescent="0.25">
      <c r="A55">
        <v>129</v>
      </c>
      <c r="B55">
        <v>0.61</v>
      </c>
      <c r="C55">
        <v>0.76</v>
      </c>
      <c r="D55">
        <v>7.0000000000000007E-2</v>
      </c>
      <c r="E55">
        <v>0.34</v>
      </c>
    </row>
    <row r="56" spans="1:5" x14ac:dyDescent="0.25">
      <c r="A56">
        <v>130</v>
      </c>
      <c r="B56">
        <v>0.61</v>
      </c>
      <c r="C56">
        <v>0.76</v>
      </c>
      <c r="D56">
        <v>7.0000000000000007E-2</v>
      </c>
      <c r="E56">
        <v>0.34</v>
      </c>
    </row>
    <row r="57" spans="1:5" x14ac:dyDescent="0.25">
      <c r="A57">
        <v>131</v>
      </c>
      <c r="B57">
        <v>0.61</v>
      </c>
      <c r="C57">
        <v>0.76</v>
      </c>
      <c r="D57">
        <v>0.1</v>
      </c>
      <c r="E57">
        <v>0.3</v>
      </c>
    </row>
    <row r="58" spans="1:5" x14ac:dyDescent="0.25">
      <c r="A58">
        <v>132</v>
      </c>
      <c r="B58">
        <v>0.61</v>
      </c>
      <c r="C58">
        <v>0.76</v>
      </c>
      <c r="D58">
        <v>0.1</v>
      </c>
      <c r="E58">
        <v>0.3</v>
      </c>
    </row>
    <row r="59" spans="1:5" x14ac:dyDescent="0.25">
      <c r="A59">
        <v>133</v>
      </c>
      <c r="B59">
        <v>0.61</v>
      </c>
      <c r="C59">
        <v>0.76</v>
      </c>
      <c r="D59">
        <v>0.1</v>
      </c>
      <c r="E59">
        <v>0.17</v>
      </c>
    </row>
    <row r="60" spans="1:5" x14ac:dyDescent="0.25">
      <c r="A60">
        <v>134</v>
      </c>
      <c r="B60">
        <v>0.61</v>
      </c>
      <c r="C60">
        <v>0.76</v>
      </c>
      <c r="D60">
        <v>0.1</v>
      </c>
      <c r="E60">
        <v>0.17</v>
      </c>
    </row>
    <row r="61" spans="1:5" x14ac:dyDescent="0.25">
      <c r="A61">
        <v>135</v>
      </c>
      <c r="B61">
        <v>0.61</v>
      </c>
      <c r="C61">
        <v>0.76</v>
      </c>
      <c r="D61">
        <v>0.1</v>
      </c>
      <c r="E61">
        <v>7.0000000000000007E-2</v>
      </c>
    </row>
    <row r="62" spans="1:5" x14ac:dyDescent="0.25">
      <c r="A62">
        <v>136</v>
      </c>
      <c r="B62">
        <v>0.61</v>
      </c>
      <c r="C62">
        <v>0.76</v>
      </c>
      <c r="D62">
        <v>0.1</v>
      </c>
      <c r="E62">
        <v>0.14000000000000001</v>
      </c>
    </row>
    <row r="63" spans="1:5" x14ac:dyDescent="0.25">
      <c r="A63">
        <v>137</v>
      </c>
      <c r="B63">
        <v>0.61</v>
      </c>
      <c r="C63">
        <v>0.76</v>
      </c>
      <c r="D63">
        <v>0.41</v>
      </c>
      <c r="E63">
        <v>0.3</v>
      </c>
    </row>
    <row r="64" spans="1:5" x14ac:dyDescent="0.25">
      <c r="A64">
        <v>138</v>
      </c>
      <c r="B64">
        <v>0.61</v>
      </c>
      <c r="C64">
        <v>0.76</v>
      </c>
      <c r="D64">
        <v>0.06</v>
      </c>
      <c r="E64">
        <v>7.0000000000000007E-2</v>
      </c>
    </row>
    <row r="65" spans="1:5" x14ac:dyDescent="0.25">
      <c r="A65">
        <v>139</v>
      </c>
      <c r="B65">
        <v>0.61</v>
      </c>
      <c r="C65">
        <v>0.76</v>
      </c>
      <c r="D65">
        <v>0.01</v>
      </c>
      <c r="E65">
        <v>0.34</v>
      </c>
    </row>
    <row r="66" spans="1:5" x14ac:dyDescent="0.25">
      <c r="A66">
        <v>140</v>
      </c>
      <c r="B66">
        <v>0.61</v>
      </c>
      <c r="C66">
        <v>0.76</v>
      </c>
      <c r="D66">
        <v>0.41</v>
      </c>
      <c r="E66">
        <v>0.3</v>
      </c>
    </row>
    <row r="67" spans="1:5" x14ac:dyDescent="0.25">
      <c r="A67">
        <v>141</v>
      </c>
      <c r="B67">
        <v>0.61</v>
      </c>
      <c r="C67">
        <v>0.76</v>
      </c>
      <c r="D67">
        <v>0.41</v>
      </c>
      <c r="E67">
        <v>0.3</v>
      </c>
    </row>
    <row r="68" spans="1:5" x14ac:dyDescent="0.25">
      <c r="A68">
        <v>142</v>
      </c>
      <c r="B68">
        <v>0.61</v>
      </c>
      <c r="C68">
        <v>0.76</v>
      </c>
      <c r="D68">
        <v>0.41</v>
      </c>
      <c r="E68">
        <v>0.14000000000000001</v>
      </c>
    </row>
    <row r="69" spans="1:5" x14ac:dyDescent="0.25">
      <c r="A69">
        <v>143</v>
      </c>
      <c r="B69">
        <v>0.61</v>
      </c>
      <c r="C69">
        <v>0.76</v>
      </c>
      <c r="D69">
        <v>0.41</v>
      </c>
      <c r="E69">
        <v>0.3</v>
      </c>
    </row>
    <row r="70" spans="1:5" x14ac:dyDescent="0.25">
      <c r="A70">
        <v>144</v>
      </c>
      <c r="B70">
        <v>0.61</v>
      </c>
      <c r="C70">
        <v>0.76</v>
      </c>
      <c r="D70">
        <v>0.1</v>
      </c>
      <c r="E70">
        <v>0.14000000000000001</v>
      </c>
    </row>
    <row r="71" spans="1:5" x14ac:dyDescent="0.25">
      <c r="A71">
        <v>145</v>
      </c>
      <c r="B71">
        <v>0.61</v>
      </c>
      <c r="C71">
        <v>0.76</v>
      </c>
      <c r="D71">
        <v>7.0000000000000007E-2</v>
      </c>
      <c r="E71">
        <v>0.17</v>
      </c>
    </row>
    <row r="72" spans="1:5" x14ac:dyDescent="0.25">
      <c r="A72">
        <v>146</v>
      </c>
      <c r="B72">
        <v>0.61</v>
      </c>
      <c r="C72">
        <v>0.11</v>
      </c>
      <c r="D72">
        <v>0.41</v>
      </c>
      <c r="E72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Wahyu Ningsih</dc:creator>
  <cp:lastModifiedBy>Alvian Wahyudhi</cp:lastModifiedBy>
  <dcterms:created xsi:type="dcterms:W3CDTF">2020-02-03T22:03:36Z</dcterms:created>
  <dcterms:modified xsi:type="dcterms:W3CDTF">2020-03-02T00:31:27Z</dcterms:modified>
</cp:coreProperties>
</file>