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laragon\www\nnew\"/>
    </mc:Choice>
  </mc:AlternateContent>
  <xr:revisionPtr revIDLastSave="0" documentId="13_ncr:1_{17717BA0-8292-4960-846A-F5C7AFA3552C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6" i="1" l="1"/>
  <c r="G139" i="1"/>
  <c r="G106" i="1" l="1"/>
  <c r="G182" i="1" l="1"/>
  <c r="G181" i="1" l="1"/>
  <c r="G113" i="1" s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G107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D173" i="1"/>
  <c r="D174" i="1"/>
  <c r="D175" i="1"/>
  <c r="L175" i="1" s="1"/>
  <c r="D176" i="1"/>
  <c r="D177" i="1"/>
  <c r="D178" i="1"/>
  <c r="D179" i="1"/>
  <c r="L179" i="1" s="1"/>
  <c r="D180" i="1"/>
  <c r="D181" i="1"/>
  <c r="D182" i="1"/>
  <c r="D172" i="1"/>
  <c r="L172" i="1" s="1"/>
  <c r="D171" i="1"/>
  <c r="D170" i="1"/>
  <c r="D161" i="1"/>
  <c r="D162" i="1"/>
  <c r="D163" i="1"/>
  <c r="D164" i="1"/>
  <c r="D165" i="1"/>
  <c r="D166" i="1"/>
  <c r="D167" i="1"/>
  <c r="D168" i="1"/>
  <c r="D169" i="1"/>
  <c r="D160" i="1"/>
  <c r="L160" i="1" s="1"/>
  <c r="D159" i="1"/>
  <c r="D158" i="1"/>
  <c r="D154" i="1"/>
  <c r="D155" i="1"/>
  <c r="L155" i="1" s="1"/>
  <c r="D156" i="1"/>
  <c r="D157" i="1"/>
  <c r="D153" i="1"/>
  <c r="D152" i="1"/>
  <c r="L152" i="1" s="1"/>
  <c r="D151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26" i="1"/>
  <c r="D125" i="1"/>
  <c r="D107" i="1" s="1"/>
  <c r="D124" i="1"/>
  <c r="L124" i="1" s="1"/>
  <c r="D122" i="1"/>
  <c r="D123" i="1"/>
  <c r="D109" i="1"/>
  <c r="D110" i="1"/>
  <c r="D111" i="1"/>
  <c r="D112" i="1"/>
  <c r="L112" i="1" s="1"/>
  <c r="D113" i="1"/>
  <c r="D114" i="1"/>
  <c r="D116" i="1"/>
  <c r="D117" i="1"/>
  <c r="D118" i="1"/>
  <c r="D119" i="1"/>
  <c r="D120" i="1"/>
  <c r="D121" i="1"/>
  <c r="D108" i="1"/>
  <c r="L108" i="1" s="1"/>
  <c r="D106" i="1"/>
  <c r="L123" i="1" l="1"/>
  <c r="L147" i="1"/>
  <c r="L143" i="1"/>
  <c r="L139" i="1"/>
  <c r="L135" i="1"/>
  <c r="L131" i="1"/>
  <c r="L127" i="1"/>
  <c r="L168" i="1"/>
  <c r="L164" i="1"/>
  <c r="L120" i="1"/>
  <c r="L116" i="1"/>
  <c r="D115" i="1"/>
  <c r="L115" i="1" s="1"/>
  <c r="L107" i="1"/>
  <c r="L119" i="1"/>
  <c r="L111" i="1"/>
  <c r="L122" i="1"/>
  <c r="L150" i="1"/>
  <c r="L146" i="1"/>
  <c r="L142" i="1"/>
  <c r="L138" i="1"/>
  <c r="L134" i="1"/>
  <c r="L130" i="1"/>
  <c r="L151" i="1"/>
  <c r="L156" i="1"/>
  <c r="L159" i="1"/>
  <c r="L167" i="1"/>
  <c r="L163" i="1"/>
  <c r="L171" i="1"/>
  <c r="L180" i="1"/>
  <c r="L176" i="1"/>
  <c r="L148" i="1"/>
  <c r="L144" i="1"/>
  <c r="L140" i="1"/>
  <c r="L136" i="1"/>
  <c r="L132" i="1"/>
  <c r="L128" i="1"/>
  <c r="L145" i="1"/>
  <c r="L141" i="1"/>
  <c r="L137" i="1"/>
  <c r="L133" i="1"/>
  <c r="L129" i="1"/>
  <c r="L166" i="1"/>
  <c r="L162" i="1"/>
  <c r="L118" i="1"/>
  <c r="L114" i="1"/>
  <c r="L110" i="1"/>
  <c r="L149" i="1"/>
  <c r="L121" i="1"/>
  <c r="L117" i="1"/>
  <c r="L113" i="1"/>
  <c r="L109" i="1"/>
  <c r="L125" i="1"/>
  <c r="L153" i="1"/>
  <c r="L154" i="1"/>
  <c r="L169" i="1"/>
  <c r="L165" i="1"/>
  <c r="L161" i="1"/>
  <c r="L182" i="1"/>
  <c r="L178" i="1"/>
  <c r="L174" i="1"/>
  <c r="L106" i="1"/>
  <c r="L126" i="1"/>
  <c r="L157" i="1"/>
  <c r="L158" i="1"/>
  <c r="L170" i="1"/>
  <c r="L181" i="1"/>
  <c r="L177" i="1"/>
  <c r="L173" i="1"/>
  <c r="O30" i="1"/>
  <c r="K28" i="1" l="1"/>
  <c r="O40" i="1"/>
  <c r="O39" i="1" l="1"/>
  <c r="O34" i="1"/>
  <c r="O35" i="1"/>
  <c r="O36" i="1"/>
  <c r="O37" i="1"/>
  <c r="O38" i="1"/>
  <c r="O33" i="1"/>
  <c r="O27" i="1"/>
  <c r="O28" i="1"/>
  <c r="O29" i="1"/>
  <c r="O26" i="1"/>
  <c r="K34" i="1"/>
  <c r="K35" i="1"/>
  <c r="K36" i="1"/>
  <c r="K37" i="1"/>
  <c r="K33" i="1"/>
  <c r="K30" i="1"/>
  <c r="K29" i="1"/>
  <c r="K27" i="1"/>
  <c r="K26" i="1"/>
  <c r="E7" i="1" l="1"/>
  <c r="D7" i="1"/>
  <c r="C7" i="1"/>
  <c r="B7" i="1"/>
  <c r="B11" i="1" l="1"/>
  <c r="C12" i="1"/>
  <c r="D12" i="1"/>
  <c r="E12" i="1"/>
  <c r="B14" i="1"/>
  <c r="C13" i="1" l="1"/>
  <c r="E11" i="1"/>
  <c r="D11" i="1"/>
  <c r="D14" i="1"/>
  <c r="C11" i="1"/>
  <c r="F11" i="1" s="1"/>
  <c r="C14" i="1"/>
  <c r="E14" i="1"/>
  <c r="B13" i="1"/>
  <c r="D13" i="1"/>
  <c r="E13" i="1"/>
  <c r="B12" i="1"/>
  <c r="F12" i="1" s="1"/>
  <c r="B15" i="1" l="1"/>
  <c r="D15" i="1"/>
  <c r="E15" i="1"/>
  <c r="F14" i="1"/>
  <c r="F13" i="1"/>
  <c r="C15" i="1"/>
  <c r="F15" i="1" l="1"/>
  <c r="G11" i="1" l="1"/>
  <c r="G13" i="1"/>
  <c r="G14" i="1"/>
  <c r="G12" i="1"/>
  <c r="A19" i="1" l="1"/>
  <c r="A20" i="1" s="1"/>
  <c r="B19" i="1" s="1"/>
  <c r="G15" i="1"/>
</calcChain>
</file>

<file path=xl/sharedStrings.xml><?xml version="1.0" encoding="utf-8"?>
<sst xmlns="http://schemas.openxmlformats.org/spreadsheetml/2006/main" count="1809" uniqueCount="440">
  <si>
    <t>Kriteria</t>
  </si>
  <si>
    <t>jenis tumbuhan</t>
  </si>
  <si>
    <t>cara pengolahan</t>
  </si>
  <si>
    <t>cara pemanfaatan</t>
  </si>
  <si>
    <t>bagian yg digunakan</t>
  </si>
  <si>
    <t>total</t>
  </si>
  <si>
    <t>c1</t>
  </si>
  <si>
    <t>c2</t>
  </si>
  <si>
    <t>c3</t>
  </si>
  <si>
    <t>c4</t>
  </si>
  <si>
    <t>CR</t>
  </si>
  <si>
    <t>CI</t>
  </si>
  <si>
    <t>Matriks Normalisasi</t>
  </si>
  <si>
    <t>Total</t>
  </si>
  <si>
    <t>Jenis Tumbuhan</t>
  </si>
  <si>
    <t>Pohon</t>
  </si>
  <si>
    <t>Perdu</t>
  </si>
  <si>
    <t>Liana</t>
  </si>
  <si>
    <t>Semak</t>
  </si>
  <si>
    <t>Herba</t>
  </si>
  <si>
    <t>Nilai</t>
  </si>
  <si>
    <t>Cara Pengolahan</t>
  </si>
  <si>
    <t>Ditumbuk</t>
  </si>
  <si>
    <t>Direbus</t>
  </si>
  <si>
    <t>Langsung</t>
  </si>
  <si>
    <t>Diparut</t>
  </si>
  <si>
    <t>Dibakar</t>
  </si>
  <si>
    <t>Cara Penggunaan</t>
  </si>
  <si>
    <t>Dimakan</t>
  </si>
  <si>
    <t>Ditempel</t>
  </si>
  <si>
    <t>Diminum</t>
  </si>
  <si>
    <t>Dioleskan</t>
  </si>
  <si>
    <t>Digunakan Untuk Mandi</t>
  </si>
  <si>
    <t>Bagian yang Digunakan</t>
  </si>
  <si>
    <t>Daun</t>
  </si>
  <si>
    <t>Akar</t>
  </si>
  <si>
    <t>Buah</t>
  </si>
  <si>
    <t>Rimpang</t>
  </si>
  <si>
    <t>Batang</t>
  </si>
  <si>
    <t>Getah</t>
  </si>
  <si>
    <t>Bunga</t>
  </si>
  <si>
    <t>Jumlah</t>
  </si>
  <si>
    <t>Jumlah Data</t>
  </si>
  <si>
    <t>C1</t>
  </si>
  <si>
    <t>C2</t>
  </si>
  <si>
    <t>C3</t>
  </si>
  <si>
    <t>Jenis Penyakit</t>
  </si>
  <si>
    <t>Bagian Yang Digunakan</t>
  </si>
  <si>
    <t>Sungkai</t>
  </si>
  <si>
    <t>Pisang</t>
  </si>
  <si>
    <t xml:space="preserve">Nangka </t>
  </si>
  <si>
    <t xml:space="preserve">Kelor </t>
  </si>
  <si>
    <t xml:space="preserve">Murbei </t>
  </si>
  <si>
    <t>Akar letop</t>
  </si>
  <si>
    <t>Sahang Burung</t>
  </si>
  <si>
    <t>Asam kandis</t>
  </si>
  <si>
    <t>Jarikng/ jengkol</t>
  </si>
  <si>
    <t xml:space="preserve">Kelapa </t>
  </si>
  <si>
    <t>Hambin buah/meniran</t>
  </si>
  <si>
    <t xml:space="preserve">Madang </t>
  </si>
  <si>
    <t>Lirik</t>
  </si>
  <si>
    <t>Kunyit</t>
  </si>
  <si>
    <t>Daun cengkodok</t>
  </si>
  <si>
    <t>Sambung nyawo</t>
  </si>
  <si>
    <t>Patah tulang</t>
  </si>
  <si>
    <t>Sabambelum/cocor bebek</t>
  </si>
  <si>
    <t>Lidah buaya</t>
  </si>
  <si>
    <t>Daun dewa</t>
  </si>
  <si>
    <t>Pandan</t>
  </si>
  <si>
    <t>Tuntung uhat</t>
  </si>
  <si>
    <t>Uduk-uduk /Karamunting</t>
  </si>
  <si>
    <t>Kapas Rampit</t>
  </si>
  <si>
    <t>Tampar antu / lidah mertua</t>
  </si>
  <si>
    <t>Kembang melati</t>
  </si>
  <si>
    <t>Ulur-ulur</t>
  </si>
  <si>
    <t>Akar Sampai</t>
  </si>
  <si>
    <t>Akar Kuning</t>
  </si>
  <si>
    <t xml:space="preserve">Binahong </t>
  </si>
  <si>
    <t xml:space="preserve">Sirih </t>
  </si>
  <si>
    <t>Kelubut/Kemot</t>
  </si>
  <si>
    <t>Paku uban</t>
  </si>
  <si>
    <t>Rasam</t>
  </si>
  <si>
    <t>Pakis kubuk</t>
  </si>
  <si>
    <t xml:space="preserve">Pegagan </t>
  </si>
  <si>
    <t xml:space="preserve">Keladi </t>
  </si>
  <si>
    <t xml:space="preserve">Katuk </t>
  </si>
  <si>
    <t>Pulutan</t>
  </si>
  <si>
    <t xml:space="preserve">Tambura </t>
  </si>
  <si>
    <t>Ahiok/ jahe</t>
  </si>
  <si>
    <t>Angkok/ lengkuas</t>
  </si>
  <si>
    <t>Bawang merah</t>
  </si>
  <si>
    <t xml:space="preserve">Malakos </t>
  </si>
  <si>
    <t>Tabat Barito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</si>
  <si>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</si>
  <si>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</si>
  <si>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</si>
  <si>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</si>
  <si>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</si>
  <si>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</si>
  <si>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</si>
  <si>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</si>
  <si>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</si>
  <si>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</si>
  <si>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</si>
  <si>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</si>
  <si>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</si>
  <si>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</si>
  <si>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</si>
  <si>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</si>
  <si>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</si>
  <si>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</si>
  <si>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</si>
  <si>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</si>
  <si>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</si>
  <si>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</si>
  <si>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</si>
  <si>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</si>
  <si>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</si>
  <si>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</si>
  <si>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</si>
  <si>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</si>
  <si>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</si>
  <si>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</si>
  <si>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</si>
  <si>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</si>
  <si>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</si>
  <si>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</si>
  <si>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</si>
  <si>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</si>
  <si>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</si>
  <si>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</si>
  <si>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</si>
  <si>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</si>
  <si>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</si>
  <si>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</si>
  <si>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</si>
  <si>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</si>
  <si>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</si>
  <si>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</si>
  <si>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</si>
  <si>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</si>
  <si>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</si>
  <si>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</si>
  <si>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</si>
  <si>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Matrik Normalisasi</t>
  </si>
  <si>
    <t xml:space="preserve">METODE ANALITYCAL HIERARCHY PROCESS (AHP) </t>
  </si>
  <si>
    <t>METODE WEIGHTED AGGREGATED SUM PRODUCT ASSESMENT (WASPAS)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</si>
  <si>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</si>
  <si>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</si>
  <si>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</si>
  <si>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</si>
  <si>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</si>
  <si>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</si>
  <si>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</si>
  <si>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</si>
  <si>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</si>
  <si>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</si>
  <si>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</si>
  <si>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</si>
  <si>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</si>
  <si>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</si>
  <si>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</si>
  <si>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</si>
  <si>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</si>
  <si>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</si>
  <si>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</si>
  <si>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</si>
  <si>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</si>
  <si>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</si>
  <si>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</si>
  <si>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Sirsak</t>
  </si>
  <si>
    <t>Mengkudu</t>
  </si>
  <si>
    <t xml:space="preserve">Salam </t>
  </si>
  <si>
    <t>Jeruk Nipis</t>
  </si>
  <si>
    <t>Asam</t>
  </si>
  <si>
    <t>Gulinggang/Ketepeng</t>
  </si>
  <si>
    <t>Bungur Kecil</t>
  </si>
  <si>
    <t>Mulwo</t>
  </si>
  <si>
    <t>Kelor</t>
  </si>
  <si>
    <t>Kecubung</t>
  </si>
  <si>
    <t>Kayu Putih</t>
  </si>
  <si>
    <t>Kayu Gambir</t>
  </si>
  <si>
    <t>Kamboja</t>
  </si>
  <si>
    <t>Mimba</t>
  </si>
  <si>
    <t>Kembang Sepatu Sungsang</t>
  </si>
  <si>
    <t>Waru Landak</t>
  </si>
  <si>
    <t>Salvia</t>
  </si>
  <si>
    <t>Tanduk Rusa</t>
  </si>
  <si>
    <t>Beriwit/Rumput Banjan</t>
  </si>
  <si>
    <t>Bunga Landak</t>
  </si>
  <si>
    <t>Ciplukan</t>
  </si>
  <si>
    <t>Akar Tuba</t>
  </si>
  <si>
    <t>Rumput Taiwan</t>
  </si>
  <si>
    <t>Kembang Pukul Empat</t>
  </si>
  <si>
    <t>Kangkung</t>
  </si>
  <si>
    <t>Jukut Pendul</t>
  </si>
  <si>
    <t>Wortel</t>
  </si>
  <si>
    <t>Blustru</t>
  </si>
  <si>
    <t>Iler</t>
  </si>
  <si>
    <t>Jombang</t>
  </si>
  <si>
    <t>Pucuk putat  / butun</t>
  </si>
  <si>
    <t>Kulit Batang</t>
  </si>
  <si>
    <t>Alternatif</t>
  </si>
  <si>
    <t>Gude</t>
  </si>
  <si>
    <t>Bobot</t>
  </si>
  <si>
    <t>Nama Tumbuhan</t>
  </si>
  <si>
    <t>Penyakit Kulit (Gatal-gatal)</t>
  </si>
  <si>
    <t>Mengobati luka luar.</t>
  </si>
  <si>
    <t>Bisul</t>
  </si>
  <si>
    <t>Mempercepat penyembuhan luka</t>
  </si>
  <si>
    <t>Bisul.</t>
  </si>
  <si>
    <t>Kurap</t>
  </si>
  <si>
    <t xml:space="preserve">Kurap </t>
  </si>
  <si>
    <t>Gatal-gatal</t>
  </si>
  <si>
    <t xml:space="preserve">Biduran </t>
  </si>
  <si>
    <t>Mengobati pertumbuhan jamur pada kulit.</t>
  </si>
  <si>
    <t>Eksim</t>
  </si>
  <si>
    <t>Kudis</t>
  </si>
  <si>
    <t>Jerawat</t>
  </si>
  <si>
    <t>Biduran</t>
  </si>
  <si>
    <t>Penyakit Kulit (Panu)</t>
  </si>
  <si>
    <t>Luka Terbuka</t>
  </si>
  <si>
    <t>Alergi</t>
  </si>
  <si>
    <t>Luka</t>
  </si>
  <si>
    <t>Obat Gatal-gatal</t>
  </si>
  <si>
    <t>Bisul dan kutil</t>
  </si>
  <si>
    <t>Borok.</t>
  </si>
  <si>
    <t xml:space="preserve">Kudis </t>
  </si>
  <si>
    <t>Luka Bakar</t>
  </si>
  <si>
    <t xml:space="preserve">Mengobati luka </t>
  </si>
  <si>
    <t>obat luka</t>
  </si>
  <si>
    <t>Penyakit kulit (gatal-gatal)</t>
  </si>
  <si>
    <t>Menghilangkan Ketombe</t>
  </si>
  <si>
    <t>Luka (Koreng)</t>
  </si>
  <si>
    <t>Obat cacar dan krumut</t>
  </si>
  <si>
    <t>Penghilang bekas luka</t>
  </si>
  <si>
    <t>Luka Lecet</t>
  </si>
  <si>
    <t>Mengobati luka</t>
  </si>
  <si>
    <t>Mengobati Luka</t>
  </si>
  <si>
    <t>Obat luka</t>
  </si>
  <si>
    <t>Borok dan bisul.</t>
  </si>
  <si>
    <t>Borok</t>
  </si>
  <si>
    <t>Eksim.</t>
  </si>
  <si>
    <t>Obat Panu</t>
  </si>
  <si>
    <t>Luka bakar</t>
  </si>
  <si>
    <t>Gatal-Gatal</t>
  </si>
  <si>
    <t>Qi</t>
  </si>
  <si>
    <t>Nilai Baris</t>
  </si>
  <si>
    <t>Prioritas eigein</t>
  </si>
  <si>
    <t>Cara Pemanfaatan</t>
  </si>
  <si>
    <t>Normalisasi Rij</t>
  </si>
  <si>
    <t>Nilai Preferensi (Qi)</t>
  </si>
  <si>
    <t>Nilai Perangkingan</t>
  </si>
  <si>
    <t>Nilai Qi</t>
  </si>
  <si>
    <t>Panu</t>
  </si>
  <si>
    <t>Kutil</t>
  </si>
  <si>
    <t>BISUL</t>
  </si>
  <si>
    <t>BOROK</t>
  </si>
  <si>
    <t>BIDURAN</t>
  </si>
  <si>
    <t>GATAL-GATAL</t>
  </si>
  <si>
    <t>EKSIM</t>
  </si>
  <si>
    <t>OBAT LUKA</t>
  </si>
  <si>
    <t>KUDIS</t>
  </si>
  <si>
    <t>JERAWAT</t>
  </si>
  <si>
    <t>KURAP</t>
  </si>
  <si>
    <t>KUTIL</t>
  </si>
  <si>
    <t>LUKA BAKAR</t>
  </si>
  <si>
    <t>ALERGI</t>
  </si>
  <si>
    <t>PANU</t>
  </si>
  <si>
    <t>LUKA LECET</t>
  </si>
  <si>
    <t>MENGHILANGKAN KETOMBE</t>
  </si>
  <si>
    <t>CACAR</t>
  </si>
  <si>
    <t>JAMUR KULIT</t>
  </si>
  <si>
    <t>BEKAS LUKA</t>
  </si>
  <si>
    <t>Rangking</t>
  </si>
  <si>
    <t xml:space="preserve">Luka bakar </t>
  </si>
  <si>
    <t>Obat bisul</t>
  </si>
  <si>
    <t>Nilai CI dan CR</t>
  </si>
  <si>
    <t>Nama</t>
  </si>
  <si>
    <t>Nama Latin</t>
  </si>
  <si>
    <t>Famili</t>
  </si>
  <si>
    <t>Bagian Tumbuhan</t>
  </si>
  <si>
    <t>Verbenaceae</t>
  </si>
  <si>
    <t>Musa paradisiaca L.</t>
  </si>
  <si>
    <t xml:space="preserve">Musaceae </t>
  </si>
  <si>
    <t xml:space="preserve">Langsung </t>
  </si>
  <si>
    <t xml:space="preserve">Dioleskan </t>
  </si>
  <si>
    <t xml:space="preserve">Pohon </t>
  </si>
  <si>
    <t>Artocarpus heterophyllus hiern</t>
  </si>
  <si>
    <t xml:space="preserve">Moraceae </t>
  </si>
  <si>
    <t>Moringa oleifera</t>
  </si>
  <si>
    <t xml:space="preserve">Moringaceae </t>
  </si>
  <si>
    <t xml:space="preserve">Ditumbuk </t>
  </si>
  <si>
    <t xml:space="preserve">Daun </t>
  </si>
  <si>
    <t>Morus alba L.</t>
  </si>
  <si>
    <t>Moraceae</t>
  </si>
  <si>
    <t xml:space="preserve">Direbus </t>
  </si>
  <si>
    <t xml:space="preserve">Diminum </t>
  </si>
  <si>
    <t>physalis angulata L</t>
  </si>
  <si>
    <t>solanaceae</t>
  </si>
  <si>
    <t>Brucea Javanica (L) Merr</t>
  </si>
  <si>
    <t>Simaraoubaceae</t>
  </si>
  <si>
    <t>garcinia atrovorodos</t>
  </si>
  <si>
    <t>clusiaceae</t>
  </si>
  <si>
    <t>Obat bisul dan luka</t>
  </si>
  <si>
    <t>Archidendron jiringa</t>
  </si>
  <si>
    <t>Fabaceae</t>
  </si>
  <si>
    <t>Digunakan untuk mandi</t>
  </si>
  <si>
    <t>Cocos nucifera</t>
  </si>
  <si>
    <t> Arecaceae</t>
  </si>
  <si>
    <t>Phyllanthus urinaria Linn</t>
  </si>
  <si>
    <t>Euphorbiaceae</t>
  </si>
  <si>
    <t>Pucuk putat/ butun</t>
  </si>
  <si>
    <t>Barringtonia acuatangula L</t>
  </si>
  <si>
    <t>Lecythidaceae</t>
  </si>
  <si>
    <t>Obat gatal-gatal</t>
  </si>
  <si>
    <t>Listea sp</t>
  </si>
  <si>
    <t xml:space="preserve">Lauraceae </t>
  </si>
  <si>
    <t>Obat kulit</t>
  </si>
  <si>
    <t xml:space="preserve">Ditempel </t>
  </si>
  <si>
    <t>Annona Muricata, Linn.</t>
  </si>
  <si>
    <t>Annonaceae</t>
  </si>
  <si>
    <t>Syzygium Polyanthum</t>
  </si>
  <si>
    <t xml:space="preserve">Myrtaceae </t>
  </si>
  <si>
    <t>Cirus Aurantifolia</t>
  </si>
  <si>
    <t>Rutaceae</t>
  </si>
  <si>
    <t>Tamarindus Indica L.</t>
  </si>
  <si>
    <t>Caesalpiniaceae</t>
  </si>
  <si>
    <t>Senna Alata (L.) Roxb</t>
  </si>
  <si>
    <t>Leguminosae-Caes</t>
  </si>
  <si>
    <t>Stachiphrynium Borneensis Ridl.</t>
  </si>
  <si>
    <t>Marantbaceae</t>
  </si>
  <si>
    <t>Lagerstroemia Indica L.</t>
  </si>
  <si>
    <t>Lythraceae</t>
  </si>
  <si>
    <t>Curcuma domestica</t>
  </si>
  <si>
    <t>Zingiberaceae</t>
  </si>
  <si>
    <t>Melastome candidum</t>
  </si>
  <si>
    <t>melastomataceae</t>
  </si>
  <si>
    <t>Gynura procumbens</t>
  </si>
  <si>
    <t>asteraceae</t>
  </si>
  <si>
    <t>Euphorbia tirucalli</t>
  </si>
  <si>
    <t>Kalanchoe pinnata (Lamk</t>
  </si>
  <si>
    <t>Crassulaceae</t>
  </si>
  <si>
    <t>Cajanus cajan L. Millsp.</t>
  </si>
  <si>
    <t xml:space="preserve">Fabaceae </t>
  </si>
  <si>
    <t xml:space="preserve">Perdu </t>
  </si>
  <si>
    <t>Aloe vera</t>
  </si>
  <si>
    <t xml:space="preserve">Xanthorrhoeaceae </t>
  </si>
  <si>
    <t>Gynura segetum L.</t>
  </si>
  <si>
    <t xml:space="preserve">Asteraceae </t>
  </si>
  <si>
    <t>Annona Reticulata L.</t>
  </si>
  <si>
    <t>Pandanus</t>
  </si>
  <si>
    <t>Pandanaceae</t>
  </si>
  <si>
    <t>Menghilangkan ketombe</t>
  </si>
  <si>
    <r>
      <t>Dioleskan</t>
    </r>
    <r>
      <rPr>
        <sz val="12"/>
        <color rgb="FF000000"/>
        <rFont val="Times New Roman"/>
        <family val="1"/>
      </rPr>
      <t xml:space="preserve"> </t>
    </r>
  </si>
  <si>
    <t>Melastoma Malabathricum L.</t>
  </si>
  <si>
    <t>Melastomataceae</t>
  </si>
  <si>
    <t>Luka bakar dan luka terbuka</t>
  </si>
  <si>
    <t>Gossypium Acuminatum Roxb</t>
  </si>
  <si>
    <t>Malvaceae</t>
  </si>
  <si>
    <t>Tampar antu /lidah mertua</t>
  </si>
  <si>
    <t>Sansevieria trifasciata</t>
  </si>
  <si>
    <t xml:space="preserve">Asparagaceae </t>
  </si>
  <si>
    <t>Jasminum sambac</t>
  </si>
  <si>
    <t>Oleaceae</t>
  </si>
  <si>
    <t>Moringa Oleifera, Lamk.</t>
  </si>
  <si>
    <t>Moringaceae</t>
  </si>
  <si>
    <t>Datura Metel, Linn.</t>
  </si>
  <si>
    <t>Solanaceae</t>
  </si>
  <si>
    <t>Melaleuca Leucadendrom, Linn.</t>
  </si>
  <si>
    <t>Myrtaceae</t>
  </si>
  <si>
    <t>Clerodendrum Calamitosum, Linn.</t>
  </si>
  <si>
    <t>Plumeria Acuminata, W.T.Ait.</t>
  </si>
  <si>
    <t>Apocynaceae</t>
  </si>
  <si>
    <t>Hibiscus Mutabilis L.</t>
  </si>
  <si>
    <t xml:space="preserve">Malvaceae </t>
  </si>
  <si>
    <t>Salviasplendens Ker-Gawl.</t>
  </si>
  <si>
    <t>Lamiaceae</t>
  </si>
  <si>
    <t>Tetrastigma sp.</t>
  </si>
  <si>
    <t>Vitaceae</t>
  </si>
  <si>
    <t>Tinospora Crispa Miers</t>
  </si>
  <si>
    <t>Menispermaceae</t>
  </si>
  <si>
    <t>arcangelisia flava Merr</t>
  </si>
  <si>
    <t>Menispermaceae </t>
  </si>
  <si>
    <t>Anredera cordifilia</t>
  </si>
  <si>
    <t>Basellaceae</t>
  </si>
  <si>
    <t>Gatal-gatal, dan jerawat.</t>
  </si>
  <si>
    <t xml:space="preserve">Liana </t>
  </si>
  <si>
    <t>p. Betle</t>
  </si>
  <si>
    <t>Piperaceae</t>
  </si>
  <si>
    <t>Passiflora Foetida L.</t>
  </si>
  <si>
    <t>Passifloraceae</t>
  </si>
  <si>
    <t>Paltycerium Coronarium</t>
  </si>
  <si>
    <t>Polypodiaceae</t>
  </si>
  <si>
    <t>Nephrolepis biserrata</t>
  </si>
  <si>
    <t>Davalliaceae</t>
  </si>
  <si>
    <t>Gleichenia linearis</t>
  </si>
  <si>
    <t>gleicheniaceae</t>
  </si>
  <si>
    <t>Polypodium verrucosum</t>
  </si>
  <si>
    <t xml:space="preserve">Polypodiaceae </t>
  </si>
  <si>
    <t>PaspalumConjugatum Berggr</t>
  </si>
  <si>
    <t>Gramineae</t>
  </si>
  <si>
    <t>Centella asiatica</t>
  </si>
  <si>
    <t xml:space="preserve">Apiaceae </t>
  </si>
  <si>
    <t>Colocasia sp</t>
  </si>
  <si>
    <t xml:space="preserve">Araceae </t>
  </si>
  <si>
    <t xml:space="preserve">Semak </t>
  </si>
  <si>
    <t>Sauropus androgynousL.</t>
  </si>
  <si>
    <t>Barleria Prionitis L.</t>
  </si>
  <si>
    <t>Acanthaceae</t>
  </si>
  <si>
    <t>Urena lobata Linn</t>
  </si>
  <si>
    <t> Bunga</t>
  </si>
  <si>
    <t>Ageratum conyzoides L</t>
  </si>
  <si>
    <t xml:space="preserve"> Asteraceae</t>
  </si>
  <si>
    <t>Physalis Minina, Linn.</t>
  </si>
  <si>
    <t>Derris Elliptica (Wall.) Benth</t>
  </si>
  <si>
    <t>Zingiber officinale</t>
  </si>
  <si>
    <t>jamu-jamuan</t>
  </si>
  <si>
    <t>A. Galanga</t>
  </si>
  <si>
    <t>zingiberaceae</t>
  </si>
  <si>
    <t>Allium cepa L</t>
  </si>
  <si>
    <t xml:space="preserve">Amarylilidaceae </t>
  </si>
  <si>
    <t>Pendarahaan karna luka dan Kutil</t>
  </si>
  <si>
    <t>Ageratum conyzoides L.</t>
  </si>
  <si>
    <t xml:space="preserve">Herba </t>
  </si>
  <si>
    <t>Ficus Deltoidea Jack</t>
  </si>
  <si>
    <t>Murdannia bracteata</t>
  </si>
  <si>
    <t>Commelinaceae</t>
  </si>
  <si>
    <t>Mirabilis Jalapa L.</t>
  </si>
  <si>
    <t>Nyctaginaceae</t>
  </si>
  <si>
    <t>Kyllinga Brevifolia Rottb.</t>
  </si>
  <si>
    <t>Cyperaceae</t>
  </si>
  <si>
    <t>Daucus Carota, Linn.</t>
  </si>
  <si>
    <t>Apiaceae</t>
  </si>
  <si>
    <t>Luffa Cylindria L. Roem.</t>
  </si>
  <si>
    <t>Cucurbitaceae</t>
  </si>
  <si>
    <t>Coleus Scutellarioides L. Benth</t>
  </si>
  <si>
    <t>Taraxacum Officinsle Weber et Wiggers</t>
  </si>
  <si>
    <t>Asteraceae</t>
  </si>
  <si>
    <t>Peronema Canescens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</si>
</sst>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/>
    <xf numFmtId="2" fontId="1" fillId="0" borderId="1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/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3" xfId="0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justify" vertical="center" wrapText="1"/>
    </xf>
    <xf numFmtId="0" fontId="1" fillId="0" borderId="5" xfId="0" applyFont="1" applyBorder="1"/>
    <xf numFmtId="2" fontId="1" fillId="0" borderId="5" xfId="0" applyNumberFormat="1" applyFont="1" applyBorder="1"/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14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4"/>
  <sheetViews>
    <sheetView zoomScale="80" zoomScaleNormal="80" workbookViewId="0">
      <selection activeCell="N202" sqref="N202"/>
    </sheetView>
  </sheetViews>
  <sheetFormatPr defaultRowHeight="15.75" x14ac:dyDescent="0.25"/>
  <cols>
    <col min="1" max="1" width="20.7109375" style="3" customWidth="1"/>
    <col min="2" max="2" width="19" style="3" customWidth="1"/>
    <col min="3" max="3" width="22.85546875" style="3" customWidth="1"/>
    <col min="4" max="4" width="20.85546875" style="3" customWidth="1"/>
    <col min="5" max="7" width="24" style="3" customWidth="1"/>
    <col min="8" max="8" width="21.42578125" style="3" customWidth="1"/>
    <col min="9" max="9" width="19.28515625" style="3" customWidth="1"/>
    <col min="10" max="10" width="21.7109375" style="3" customWidth="1"/>
    <col min="11" max="11" width="21.42578125" style="3" customWidth="1"/>
    <col min="12" max="12" width="18.28515625" style="3" customWidth="1"/>
    <col min="13" max="13" width="26.42578125" style="3" customWidth="1"/>
    <col min="14" max="14" width="19.5703125" style="3" customWidth="1"/>
    <col min="15" max="15" width="16.7109375" style="3" customWidth="1"/>
    <col min="16" max="16" width="14.42578125" style="3" customWidth="1"/>
    <col min="17" max="17" width="14.140625" style="3" customWidth="1"/>
    <col min="18" max="16384" width="9.140625" style="3"/>
  </cols>
  <sheetData>
    <row r="1" spans="1:8" x14ac:dyDescent="0.25">
      <c r="A1" s="59" t="s">
        <v>145</v>
      </c>
      <c r="B1" s="59"/>
      <c r="C1" s="59"/>
      <c r="D1" s="59"/>
      <c r="E1" s="59"/>
    </row>
    <row r="2" spans="1:8" x14ac:dyDescent="0.25">
      <c r="A2" s="4" t="s">
        <v>0</v>
      </c>
      <c r="B2" s="4" t="s">
        <v>14</v>
      </c>
      <c r="C2" s="4" t="s">
        <v>21</v>
      </c>
      <c r="D2" s="4" t="s">
        <v>249</v>
      </c>
      <c r="E2" s="4" t="s">
        <v>33</v>
      </c>
    </row>
    <row r="3" spans="1:8" x14ac:dyDescent="0.25">
      <c r="A3" s="5" t="s">
        <v>1</v>
      </c>
      <c r="B3" s="5">
        <v>1</v>
      </c>
      <c r="C3" s="6">
        <v>5</v>
      </c>
      <c r="D3" s="6">
        <v>3</v>
      </c>
      <c r="E3" s="6">
        <v>2</v>
      </c>
    </row>
    <row r="4" spans="1:8" x14ac:dyDescent="0.25">
      <c r="A4" s="5" t="s">
        <v>2</v>
      </c>
      <c r="B4" s="6">
        <v>0.2</v>
      </c>
      <c r="C4" s="5">
        <v>1</v>
      </c>
      <c r="D4" s="6">
        <v>0.5</v>
      </c>
      <c r="E4" s="6">
        <v>0.33333333333333331</v>
      </c>
    </row>
    <row r="5" spans="1:8" x14ac:dyDescent="0.25">
      <c r="A5" s="5" t="s">
        <v>3</v>
      </c>
      <c r="B5" s="6">
        <v>0.33333333333333331</v>
      </c>
      <c r="C5" s="6">
        <v>2</v>
      </c>
      <c r="D5" s="5">
        <v>1</v>
      </c>
      <c r="E5" s="6">
        <v>0.25</v>
      </c>
    </row>
    <row r="6" spans="1:8" x14ac:dyDescent="0.25">
      <c r="A6" s="5" t="s">
        <v>4</v>
      </c>
      <c r="B6" s="6">
        <v>0.5</v>
      </c>
      <c r="C6" s="6">
        <v>3</v>
      </c>
      <c r="D6" s="6">
        <v>4</v>
      </c>
      <c r="E6" s="5">
        <v>1</v>
      </c>
    </row>
    <row r="7" spans="1:8" x14ac:dyDescent="0.25">
      <c r="A7" s="5" t="s">
        <v>5</v>
      </c>
      <c r="B7" s="8">
        <f>SUM(B3:B6)</f>
        <v>2.0333333333333332</v>
      </c>
      <c r="C7" s="8">
        <f t="shared" ref="C7:E7" si="0">SUM(C3:C6)</f>
        <v>11</v>
      </c>
      <c r="D7" s="8">
        <f t="shared" si="0"/>
        <v>8.5</v>
      </c>
      <c r="E7" s="8">
        <f t="shared" si="0"/>
        <v>3.5833333333333335</v>
      </c>
      <c r="G7" s="11"/>
    </row>
    <row r="9" spans="1:8" x14ac:dyDescent="0.25">
      <c r="A9" s="14" t="s">
        <v>12</v>
      </c>
      <c r="G9" s="11"/>
    </row>
    <row r="10" spans="1:8" x14ac:dyDescent="0.25">
      <c r="A10" s="4" t="s">
        <v>0</v>
      </c>
      <c r="B10" s="4" t="s">
        <v>43</v>
      </c>
      <c r="C10" s="4" t="s">
        <v>44</v>
      </c>
      <c r="D10" s="4" t="s">
        <v>45</v>
      </c>
      <c r="E10" s="4" t="s">
        <v>93</v>
      </c>
      <c r="F10" s="4" t="s">
        <v>247</v>
      </c>
      <c r="G10" s="4" t="s">
        <v>248</v>
      </c>
    </row>
    <row r="11" spans="1:8" x14ac:dyDescent="0.25">
      <c r="A11" s="7" t="s">
        <v>6</v>
      </c>
      <c r="B11" s="8">
        <f>B3/$B$7</f>
        <v>0.49180327868852464</v>
      </c>
      <c r="C11" s="8">
        <f>C3/$C$7</f>
        <v>0.45454545454545453</v>
      </c>
      <c r="D11" s="8">
        <f>D3/$D$7</f>
        <v>0.35294117647058826</v>
      </c>
      <c r="E11" s="8">
        <f>E3/$E$7</f>
        <v>0.55813953488372092</v>
      </c>
      <c r="F11" s="8">
        <f>SUM(B11:E11)</f>
        <v>1.8574294445882882</v>
      </c>
      <c r="G11" s="8">
        <f>F11/$F$15</f>
        <v>0.46435736114707205</v>
      </c>
    </row>
    <row r="12" spans="1:8" x14ac:dyDescent="0.25">
      <c r="A12" s="7" t="s">
        <v>7</v>
      </c>
      <c r="B12" s="8">
        <f>B4/$B$7</f>
        <v>9.836065573770493E-2</v>
      </c>
      <c r="C12" s="8">
        <f>C4/$C$7</f>
        <v>9.0909090909090912E-2</v>
      </c>
      <c r="D12" s="8">
        <f>D4/$D$7</f>
        <v>5.8823529411764705E-2</v>
      </c>
      <c r="E12" s="8">
        <f>E4/$E$7</f>
        <v>9.3023255813953473E-2</v>
      </c>
      <c r="F12" s="8">
        <f>SUM(B12:E12)</f>
        <v>0.34111653187251406</v>
      </c>
      <c r="G12" s="8">
        <f>F12/$F$15</f>
        <v>8.5279132968128515E-2</v>
      </c>
    </row>
    <row r="13" spans="1:8" x14ac:dyDescent="0.25">
      <c r="A13" s="7" t="s">
        <v>8</v>
      </c>
      <c r="B13" s="8">
        <f>B5/$B$7</f>
        <v>0.16393442622950818</v>
      </c>
      <c r="C13" s="8">
        <f>C5/$C$7</f>
        <v>0.18181818181818182</v>
      </c>
      <c r="D13" s="8">
        <f>D5/$D$7</f>
        <v>0.11764705882352941</v>
      </c>
      <c r="E13" s="8">
        <f>E5/$E$7</f>
        <v>6.9767441860465115E-2</v>
      </c>
      <c r="F13" s="8">
        <f>SUM(B13:E13)</f>
        <v>0.5331671087316846</v>
      </c>
      <c r="G13" s="8">
        <f>F13/$F$15</f>
        <v>0.13329177718292115</v>
      </c>
    </row>
    <row r="14" spans="1:8" x14ac:dyDescent="0.25">
      <c r="A14" s="7" t="s">
        <v>9</v>
      </c>
      <c r="B14" s="8">
        <f>B6/$B$7</f>
        <v>0.24590163934426232</v>
      </c>
      <c r="C14" s="8">
        <f>C6/$C$7</f>
        <v>0.27272727272727271</v>
      </c>
      <c r="D14" s="8">
        <f>D6/$D$7</f>
        <v>0.47058823529411764</v>
      </c>
      <c r="E14" s="8">
        <f>E6/$E$7</f>
        <v>0.27906976744186046</v>
      </c>
      <c r="F14" s="8">
        <f>SUM(B14:E14)</f>
        <v>1.2682869148075131</v>
      </c>
      <c r="G14" s="8">
        <f>F14/$F$15</f>
        <v>0.31707172870187827</v>
      </c>
    </row>
    <row r="15" spans="1:8" x14ac:dyDescent="0.25">
      <c r="A15" s="7" t="s">
        <v>13</v>
      </c>
      <c r="B15" s="12">
        <f>SUM(B11:B14)</f>
        <v>1</v>
      </c>
      <c r="C15" s="12">
        <f t="shared" ref="C15:E15" si="1">SUM(C11:C14)</f>
        <v>1</v>
      </c>
      <c r="D15" s="12">
        <f t="shared" si="1"/>
        <v>1</v>
      </c>
      <c r="E15" s="12">
        <f t="shared" si="1"/>
        <v>1</v>
      </c>
      <c r="F15" s="8">
        <f>SUM(F11:F14)</f>
        <v>4</v>
      </c>
      <c r="G15" s="8">
        <f>SUM(G11:G14)</f>
        <v>1</v>
      </c>
      <c r="H15" s="28"/>
    </row>
    <row r="17" spans="1:15" x14ac:dyDescent="0.25">
      <c r="A17" s="42" t="s">
        <v>277</v>
      </c>
      <c r="B17" s="43"/>
      <c r="D17" s="4" t="s">
        <v>0</v>
      </c>
      <c r="E17" s="13" t="s">
        <v>204</v>
      </c>
    </row>
    <row r="18" spans="1:15" x14ac:dyDescent="0.25">
      <c r="A18" s="4" t="s">
        <v>11</v>
      </c>
      <c r="B18" s="4" t="s">
        <v>10</v>
      </c>
      <c r="D18" s="10" t="s">
        <v>43</v>
      </c>
      <c r="E18" s="17">
        <v>0.46</v>
      </c>
    </row>
    <row r="19" spans="1:15" x14ac:dyDescent="0.25">
      <c r="A19" s="5">
        <f>(B7*G11)+(C7*G12)+(D7*G13)+(E7*G14)</f>
        <v>4.1514175642183533</v>
      </c>
      <c r="B19" s="56">
        <f>A20/0.9</f>
        <v>5.6080579340130846E-2</v>
      </c>
      <c r="D19" s="10" t="s">
        <v>44</v>
      </c>
      <c r="E19" s="17">
        <v>0.09</v>
      </c>
    </row>
    <row r="20" spans="1:15" x14ac:dyDescent="0.25">
      <c r="A20" s="5">
        <f>(A19-4)/3</f>
        <v>5.0472521406117764E-2</v>
      </c>
      <c r="B20" s="57"/>
      <c r="D20" s="10" t="s">
        <v>45</v>
      </c>
      <c r="E20" s="17">
        <v>0.13</v>
      </c>
    </row>
    <row r="21" spans="1:15" x14ac:dyDescent="0.25">
      <c r="D21" s="10" t="s">
        <v>93</v>
      </c>
      <c r="E21" s="17">
        <v>0.32</v>
      </c>
    </row>
    <row r="23" spans="1:15" x14ac:dyDescent="0.25">
      <c r="A23" s="58" t="s">
        <v>146</v>
      </c>
      <c r="B23" s="58"/>
      <c r="C23" s="58"/>
      <c r="D23" s="58"/>
      <c r="E23" s="58"/>
      <c r="F23" s="58"/>
      <c r="G23" s="58"/>
    </row>
    <row r="24" spans="1:15" ht="18" customHeight="1" x14ac:dyDescent="0.25">
      <c r="A24" s="14" t="s">
        <v>144</v>
      </c>
    </row>
    <row r="25" spans="1:15" ht="16.5" customHeight="1" x14ac:dyDescent="0.25">
      <c r="A25" s="15" t="s">
        <v>202</v>
      </c>
      <c r="B25" s="13" t="s">
        <v>205</v>
      </c>
      <c r="C25" s="27" t="s">
        <v>46</v>
      </c>
      <c r="D25" s="4" t="s">
        <v>14</v>
      </c>
      <c r="E25" s="13" t="s">
        <v>21</v>
      </c>
      <c r="F25" s="13" t="s">
        <v>27</v>
      </c>
      <c r="G25" s="13" t="s">
        <v>47</v>
      </c>
      <c r="I25" s="4" t="s">
        <v>14</v>
      </c>
      <c r="J25" s="4" t="s">
        <v>20</v>
      </c>
      <c r="K25" s="4" t="s">
        <v>41</v>
      </c>
      <c r="M25" s="4" t="s">
        <v>27</v>
      </c>
      <c r="N25" s="4" t="s">
        <v>20</v>
      </c>
      <c r="O25" s="4" t="s">
        <v>41</v>
      </c>
    </row>
    <row r="26" spans="1:15" ht="31.5" x14ac:dyDescent="0.25">
      <c r="A26" s="16" t="s">
        <v>43</v>
      </c>
      <c r="B26" s="22" t="s">
        <v>48</v>
      </c>
      <c r="C26" s="1" t="s">
        <v>206</v>
      </c>
      <c r="D26" s="26">
        <v>0.23</v>
      </c>
      <c r="E26" s="10">
        <v>0.21</v>
      </c>
      <c r="F26" s="10">
        <v>0.17</v>
      </c>
      <c r="G26" s="10">
        <v>0.62</v>
      </c>
      <c r="I26" s="7" t="s">
        <v>15</v>
      </c>
      <c r="J26" s="7">
        <v>18</v>
      </c>
      <c r="K26" s="8">
        <f>J26/J40</f>
        <v>0.23376623376623376</v>
      </c>
      <c r="M26" s="7" t="s">
        <v>28</v>
      </c>
      <c r="N26" s="7">
        <v>2</v>
      </c>
      <c r="O26" s="8">
        <f>N26/$J$40</f>
        <v>2.5974025974025976E-2</v>
      </c>
    </row>
    <row r="27" spans="1:15" x14ac:dyDescent="0.25">
      <c r="A27" s="16" t="s">
        <v>44</v>
      </c>
      <c r="B27" s="22" t="s">
        <v>49</v>
      </c>
      <c r="C27" s="1" t="s">
        <v>207</v>
      </c>
      <c r="D27" s="23">
        <v>0.23</v>
      </c>
      <c r="E27" s="10">
        <v>0.14000000000000001</v>
      </c>
      <c r="F27" s="10">
        <v>0.35</v>
      </c>
      <c r="G27" s="10">
        <v>0.05</v>
      </c>
      <c r="I27" s="7" t="s">
        <v>16</v>
      </c>
      <c r="J27" s="7">
        <v>27</v>
      </c>
      <c r="K27" s="8">
        <f>J27/J40</f>
        <v>0.35064935064935066</v>
      </c>
      <c r="M27" s="7" t="s">
        <v>29</v>
      </c>
      <c r="N27" s="7">
        <v>30</v>
      </c>
      <c r="O27" s="8">
        <f>N27/$J$40</f>
        <v>0.38961038961038963</v>
      </c>
    </row>
    <row r="28" spans="1:15" x14ac:dyDescent="0.25">
      <c r="A28" s="16" t="s">
        <v>45</v>
      </c>
      <c r="B28" s="22" t="s">
        <v>50</v>
      </c>
      <c r="C28" s="1" t="s">
        <v>208</v>
      </c>
      <c r="D28" s="23">
        <v>0.23</v>
      </c>
      <c r="E28" s="10">
        <v>0.01</v>
      </c>
      <c r="F28" s="10">
        <v>0.35</v>
      </c>
      <c r="G28" s="10">
        <v>0.62</v>
      </c>
      <c r="I28" s="7" t="s">
        <v>17</v>
      </c>
      <c r="J28" s="7">
        <v>7</v>
      </c>
      <c r="K28" s="8">
        <f>J28/J40</f>
        <v>9.0909090909090912E-2</v>
      </c>
      <c r="M28" s="7" t="s">
        <v>30</v>
      </c>
      <c r="N28" s="7">
        <v>13</v>
      </c>
      <c r="O28" s="8">
        <f>N28/$J$40</f>
        <v>0.16883116883116883</v>
      </c>
    </row>
    <row r="29" spans="1:15" ht="31.5" x14ac:dyDescent="0.25">
      <c r="A29" s="16" t="s">
        <v>93</v>
      </c>
      <c r="B29" s="22" t="s">
        <v>51</v>
      </c>
      <c r="C29" s="1" t="s">
        <v>209</v>
      </c>
      <c r="D29" s="26">
        <v>0.23</v>
      </c>
      <c r="E29" s="10">
        <v>0.6</v>
      </c>
      <c r="F29" s="10">
        <v>0.39</v>
      </c>
      <c r="G29" s="10">
        <v>0.62</v>
      </c>
      <c r="I29" s="7" t="s">
        <v>18</v>
      </c>
      <c r="J29" s="7">
        <v>12</v>
      </c>
      <c r="K29" s="8">
        <f>J29/J40</f>
        <v>0.15584415584415584</v>
      </c>
      <c r="M29" s="7" t="s">
        <v>31</v>
      </c>
      <c r="N29" s="7">
        <v>27</v>
      </c>
      <c r="O29" s="8">
        <f>N29/$J$40</f>
        <v>0.35064935064935066</v>
      </c>
    </row>
    <row r="30" spans="1:15" x14ac:dyDescent="0.25">
      <c r="A30" s="16" t="s">
        <v>94</v>
      </c>
      <c r="B30" s="22" t="s">
        <v>52</v>
      </c>
      <c r="C30" s="1" t="s">
        <v>210</v>
      </c>
      <c r="D30" s="23">
        <v>0.23</v>
      </c>
      <c r="E30" s="10">
        <v>0.21</v>
      </c>
      <c r="F30" s="10">
        <v>0.17</v>
      </c>
      <c r="G30" s="10">
        <v>0.62</v>
      </c>
      <c r="I30" s="7" t="s">
        <v>19</v>
      </c>
      <c r="J30" s="7">
        <v>13</v>
      </c>
      <c r="K30" s="8">
        <f>J30/J40</f>
        <v>0.16883116883116883</v>
      </c>
      <c r="M30" s="7" t="s">
        <v>32</v>
      </c>
      <c r="N30" s="7">
        <v>5</v>
      </c>
      <c r="O30" s="8">
        <f>N30/$J$40</f>
        <v>6.4935064935064929E-2</v>
      </c>
    </row>
    <row r="31" spans="1:15" x14ac:dyDescent="0.25">
      <c r="A31" s="16" t="s">
        <v>95</v>
      </c>
      <c r="B31" s="22" t="s">
        <v>53</v>
      </c>
      <c r="C31" s="1" t="s">
        <v>211</v>
      </c>
      <c r="D31" s="23">
        <v>0.23</v>
      </c>
      <c r="E31" s="10">
        <v>0.21</v>
      </c>
      <c r="F31" s="10">
        <v>0.03</v>
      </c>
      <c r="G31" s="10">
        <v>0.62</v>
      </c>
    </row>
    <row r="32" spans="1:15" x14ac:dyDescent="0.25">
      <c r="A32" s="16" t="s">
        <v>96</v>
      </c>
      <c r="B32" s="22" t="s">
        <v>54</v>
      </c>
      <c r="C32" s="1" t="s">
        <v>212</v>
      </c>
      <c r="D32" s="26">
        <v>0.23</v>
      </c>
      <c r="E32" s="10">
        <v>0.6</v>
      </c>
      <c r="F32" s="10">
        <v>0.39</v>
      </c>
      <c r="G32" s="10">
        <v>0.62</v>
      </c>
      <c r="I32" s="4" t="s">
        <v>21</v>
      </c>
      <c r="J32" s="4" t="s">
        <v>20</v>
      </c>
      <c r="K32" s="4" t="s">
        <v>41</v>
      </c>
      <c r="M32" s="4" t="s">
        <v>33</v>
      </c>
      <c r="N32" s="4" t="s">
        <v>20</v>
      </c>
      <c r="O32" s="4" t="s">
        <v>41</v>
      </c>
    </row>
    <row r="33" spans="1:15" x14ac:dyDescent="0.25">
      <c r="A33" s="16" t="s">
        <v>97</v>
      </c>
      <c r="B33" s="22" t="s">
        <v>55</v>
      </c>
      <c r="C33" s="1" t="s">
        <v>276</v>
      </c>
      <c r="D33" s="23">
        <v>0.23</v>
      </c>
      <c r="E33" s="10">
        <v>0.14000000000000001</v>
      </c>
      <c r="F33" s="10">
        <v>0.03</v>
      </c>
      <c r="G33" s="10">
        <v>0.06</v>
      </c>
      <c r="I33" s="5" t="s">
        <v>22</v>
      </c>
      <c r="J33" s="7">
        <v>46</v>
      </c>
      <c r="K33" s="8">
        <f>J33/$J$40</f>
        <v>0.59740259740259738</v>
      </c>
      <c r="M33" s="7" t="s">
        <v>34</v>
      </c>
      <c r="N33" s="7">
        <v>48</v>
      </c>
      <c r="O33" s="8">
        <f t="shared" ref="O33:O40" si="2">N33/$J$40</f>
        <v>0.62337662337662336</v>
      </c>
    </row>
    <row r="34" spans="1:15" x14ac:dyDescent="0.25">
      <c r="A34" s="16" t="s">
        <v>98</v>
      </c>
      <c r="B34" s="22" t="s">
        <v>56</v>
      </c>
      <c r="C34" s="1" t="s">
        <v>213</v>
      </c>
      <c r="D34" s="23">
        <v>0.23</v>
      </c>
      <c r="E34" s="10">
        <v>0.21</v>
      </c>
      <c r="F34" s="10">
        <v>0.06</v>
      </c>
      <c r="G34" s="10">
        <v>0.62</v>
      </c>
      <c r="I34" s="7" t="s">
        <v>23</v>
      </c>
      <c r="J34" s="7">
        <v>16</v>
      </c>
      <c r="K34" s="8">
        <f>J34/$J$40</f>
        <v>0.20779220779220781</v>
      </c>
      <c r="M34" s="7" t="s">
        <v>35</v>
      </c>
      <c r="N34" s="7">
        <v>7</v>
      </c>
      <c r="O34" s="8">
        <f t="shared" si="2"/>
        <v>9.0909090909090912E-2</v>
      </c>
    </row>
    <row r="35" spans="1:15" ht="15" customHeight="1" x14ac:dyDescent="0.25">
      <c r="A35" s="16" t="s">
        <v>99</v>
      </c>
      <c r="B35" s="22" t="s">
        <v>57</v>
      </c>
      <c r="C35" s="1" t="s">
        <v>214</v>
      </c>
      <c r="D35" s="26">
        <v>0.23</v>
      </c>
      <c r="E35" s="10">
        <v>0.14000000000000001</v>
      </c>
      <c r="F35" s="10">
        <v>0.17</v>
      </c>
      <c r="G35" s="10">
        <v>0.06</v>
      </c>
      <c r="I35" s="7" t="s">
        <v>24</v>
      </c>
      <c r="J35" s="7">
        <v>11</v>
      </c>
      <c r="K35" s="8">
        <f>J35/$J$40</f>
        <v>0.14285714285714285</v>
      </c>
      <c r="M35" s="7" t="s">
        <v>36</v>
      </c>
      <c r="N35" s="7">
        <v>5</v>
      </c>
      <c r="O35" s="8">
        <f t="shared" si="2"/>
        <v>6.4935064935064929E-2</v>
      </c>
    </row>
    <row r="36" spans="1:15" ht="31.5" x14ac:dyDescent="0.25">
      <c r="A36" s="16" t="s">
        <v>100</v>
      </c>
      <c r="B36" s="25" t="s">
        <v>58</v>
      </c>
      <c r="C36" s="2" t="s">
        <v>215</v>
      </c>
      <c r="D36" s="23">
        <v>0.23</v>
      </c>
      <c r="E36" s="10">
        <v>0.21</v>
      </c>
      <c r="F36" s="10">
        <v>0.17</v>
      </c>
      <c r="G36" s="10">
        <v>0.62</v>
      </c>
      <c r="I36" s="7" t="s">
        <v>25</v>
      </c>
      <c r="J36" s="7">
        <v>3</v>
      </c>
      <c r="K36" s="8">
        <f>J36/$J$40</f>
        <v>3.896103896103896E-2</v>
      </c>
      <c r="M36" s="7" t="s">
        <v>37</v>
      </c>
      <c r="N36" s="7">
        <v>5</v>
      </c>
      <c r="O36" s="8">
        <f t="shared" si="2"/>
        <v>6.4935064935064929E-2</v>
      </c>
    </row>
    <row r="37" spans="1:15" x14ac:dyDescent="0.25">
      <c r="A37" s="16" t="s">
        <v>101</v>
      </c>
      <c r="B37" s="25" t="s">
        <v>200</v>
      </c>
      <c r="C37" s="7" t="s">
        <v>224</v>
      </c>
      <c r="D37" s="23">
        <v>0.23</v>
      </c>
      <c r="E37" s="10">
        <v>0.6</v>
      </c>
      <c r="F37" s="10">
        <v>0.35</v>
      </c>
      <c r="G37" s="10">
        <v>0.62</v>
      </c>
      <c r="I37" s="7" t="s">
        <v>26</v>
      </c>
      <c r="J37" s="7">
        <v>1</v>
      </c>
      <c r="K37" s="8">
        <f>J37/$J$40</f>
        <v>1.2987012987012988E-2</v>
      </c>
      <c r="M37" s="7" t="s">
        <v>38</v>
      </c>
      <c r="N37" s="7">
        <v>3</v>
      </c>
      <c r="O37" s="8">
        <f t="shared" si="2"/>
        <v>3.896103896103896E-2</v>
      </c>
    </row>
    <row r="38" spans="1:15" x14ac:dyDescent="0.25">
      <c r="A38" s="16" t="s">
        <v>102</v>
      </c>
      <c r="B38" s="22" t="s">
        <v>59</v>
      </c>
      <c r="C38" s="7" t="s">
        <v>230</v>
      </c>
      <c r="D38" s="26">
        <v>0.23</v>
      </c>
      <c r="E38" s="10">
        <v>0.6</v>
      </c>
      <c r="F38" s="10">
        <v>0.39</v>
      </c>
      <c r="G38" s="10">
        <v>0.62</v>
      </c>
      <c r="M38" s="7" t="s">
        <v>39</v>
      </c>
      <c r="N38" s="7">
        <v>4</v>
      </c>
      <c r="O38" s="8">
        <f t="shared" si="2"/>
        <v>5.1948051948051951E-2</v>
      </c>
    </row>
    <row r="39" spans="1:15" x14ac:dyDescent="0.25">
      <c r="A39" s="16" t="s">
        <v>103</v>
      </c>
      <c r="B39" s="22" t="s">
        <v>170</v>
      </c>
      <c r="C39" s="1" t="s">
        <v>208</v>
      </c>
      <c r="D39" s="23">
        <v>0.23</v>
      </c>
      <c r="E39" s="10">
        <v>0.6</v>
      </c>
      <c r="F39" s="10">
        <v>0.39</v>
      </c>
      <c r="G39" s="10">
        <v>0.62</v>
      </c>
      <c r="J39" s="9" t="s">
        <v>42</v>
      </c>
      <c r="M39" s="7" t="s">
        <v>40</v>
      </c>
      <c r="N39" s="7">
        <v>2</v>
      </c>
      <c r="O39" s="8">
        <f t="shared" si="2"/>
        <v>2.5974025974025976E-2</v>
      </c>
    </row>
    <row r="40" spans="1:15" x14ac:dyDescent="0.25">
      <c r="A40" s="16" t="s">
        <v>104</v>
      </c>
      <c r="B40" s="22" t="s">
        <v>171</v>
      </c>
      <c r="C40" s="1" t="s">
        <v>216</v>
      </c>
      <c r="D40" s="23">
        <v>0.23</v>
      </c>
      <c r="E40" s="10">
        <v>0.14000000000000001</v>
      </c>
      <c r="F40" s="10">
        <v>0.35</v>
      </c>
      <c r="G40" s="10">
        <v>0.04</v>
      </c>
      <c r="J40" s="10">
        <v>77</v>
      </c>
      <c r="M40" s="7" t="s">
        <v>201</v>
      </c>
      <c r="N40" s="7">
        <v>3</v>
      </c>
      <c r="O40" s="8">
        <f t="shared" si="2"/>
        <v>3.896103896103896E-2</v>
      </c>
    </row>
    <row r="41" spans="1:15" x14ac:dyDescent="0.25">
      <c r="A41" s="16" t="s">
        <v>105</v>
      </c>
      <c r="B41" s="22" t="s">
        <v>172</v>
      </c>
      <c r="C41" s="1" t="s">
        <v>217</v>
      </c>
      <c r="D41" s="26">
        <v>0.23</v>
      </c>
      <c r="E41" s="10">
        <v>0.6</v>
      </c>
      <c r="F41" s="10">
        <v>0.39</v>
      </c>
      <c r="G41" s="10">
        <v>0.62</v>
      </c>
    </row>
    <row r="42" spans="1:15" x14ac:dyDescent="0.25">
      <c r="A42" s="16" t="s">
        <v>106</v>
      </c>
      <c r="B42" s="22" t="s">
        <v>173</v>
      </c>
      <c r="C42" s="1" t="s">
        <v>218</v>
      </c>
      <c r="D42" s="23">
        <v>0.23</v>
      </c>
      <c r="E42" s="10">
        <v>0.14000000000000001</v>
      </c>
      <c r="F42" s="10">
        <v>0.35</v>
      </c>
      <c r="G42" s="10">
        <v>0.06</v>
      </c>
    </row>
    <row r="43" spans="1:15" x14ac:dyDescent="0.25">
      <c r="A43" s="16" t="s">
        <v>107</v>
      </c>
      <c r="B43" s="22" t="s">
        <v>174</v>
      </c>
      <c r="C43" s="1" t="s">
        <v>219</v>
      </c>
      <c r="D43" s="23">
        <v>0.23</v>
      </c>
      <c r="E43" s="10">
        <v>0.21</v>
      </c>
      <c r="F43" s="10">
        <v>0.17</v>
      </c>
      <c r="G43" s="10">
        <v>0.06</v>
      </c>
    </row>
    <row r="44" spans="1:15" ht="32.25" customHeight="1" x14ac:dyDescent="0.25">
      <c r="A44" s="16" t="s">
        <v>108</v>
      </c>
      <c r="B44" s="22" t="s">
        <v>175</v>
      </c>
      <c r="C44" s="24" t="s">
        <v>220</v>
      </c>
      <c r="D44" s="23">
        <v>0.35</v>
      </c>
      <c r="E44" s="10">
        <v>0.6</v>
      </c>
      <c r="F44" s="10">
        <v>0.35</v>
      </c>
      <c r="G44" s="10">
        <v>0.62</v>
      </c>
    </row>
    <row r="45" spans="1:15" x14ac:dyDescent="0.25">
      <c r="A45" s="16" t="s">
        <v>109</v>
      </c>
      <c r="B45" s="22" t="s">
        <v>60</v>
      </c>
      <c r="C45" s="7" t="s">
        <v>221</v>
      </c>
      <c r="D45" s="23">
        <v>0.35</v>
      </c>
      <c r="E45" s="10">
        <v>0.6</v>
      </c>
      <c r="F45" s="10">
        <v>0.39</v>
      </c>
      <c r="G45" s="10">
        <v>0.62</v>
      </c>
    </row>
    <row r="46" spans="1:15" x14ac:dyDescent="0.25">
      <c r="A46" s="16" t="s">
        <v>110</v>
      </c>
      <c r="B46" s="22" t="s">
        <v>176</v>
      </c>
      <c r="C46" s="7" t="s">
        <v>208</v>
      </c>
      <c r="D46" s="23">
        <v>0.35</v>
      </c>
      <c r="E46" s="10">
        <v>0.21</v>
      </c>
      <c r="F46" s="10">
        <v>0.17</v>
      </c>
      <c r="G46" s="10">
        <v>0.09</v>
      </c>
    </row>
    <row r="47" spans="1:15" x14ac:dyDescent="0.25">
      <c r="A47" s="16" t="s">
        <v>111</v>
      </c>
      <c r="B47" s="22" t="s">
        <v>61</v>
      </c>
      <c r="C47" s="7" t="s">
        <v>222</v>
      </c>
      <c r="D47" s="23">
        <v>0.35</v>
      </c>
      <c r="E47" s="10">
        <v>0.04</v>
      </c>
      <c r="F47" s="10">
        <v>0.35</v>
      </c>
      <c r="G47" s="10">
        <v>0.06</v>
      </c>
    </row>
    <row r="48" spans="1:15" x14ac:dyDescent="0.25">
      <c r="A48" s="16" t="s">
        <v>112</v>
      </c>
      <c r="B48" s="22" t="s">
        <v>62</v>
      </c>
      <c r="C48" s="7" t="s">
        <v>223</v>
      </c>
      <c r="D48" s="23">
        <v>0.35</v>
      </c>
      <c r="E48" s="10">
        <v>0.6</v>
      </c>
      <c r="F48" s="10">
        <v>0.39</v>
      </c>
      <c r="G48" s="10">
        <v>0.62</v>
      </c>
    </row>
    <row r="49" spans="1:7" x14ac:dyDescent="0.25">
      <c r="A49" s="16" t="s">
        <v>113</v>
      </c>
      <c r="B49" s="22" t="s">
        <v>63</v>
      </c>
      <c r="C49" s="1" t="s">
        <v>208</v>
      </c>
      <c r="D49" s="23">
        <v>0.35</v>
      </c>
      <c r="E49" s="10">
        <v>0.6</v>
      </c>
      <c r="F49" s="10">
        <v>0.39</v>
      </c>
      <c r="G49" s="10">
        <v>0.62</v>
      </c>
    </row>
    <row r="50" spans="1:7" x14ac:dyDescent="0.25">
      <c r="A50" s="16" t="s">
        <v>114</v>
      </c>
      <c r="B50" s="22" t="s">
        <v>64</v>
      </c>
      <c r="C50" s="1" t="s">
        <v>225</v>
      </c>
      <c r="D50" s="23">
        <v>0.35</v>
      </c>
      <c r="E50" s="10">
        <v>0.14000000000000001</v>
      </c>
      <c r="F50" s="10">
        <v>0.39</v>
      </c>
      <c r="G50" s="10">
        <v>0.05</v>
      </c>
    </row>
    <row r="51" spans="1:7" ht="31.5" x14ac:dyDescent="0.25">
      <c r="A51" s="16" t="s">
        <v>115</v>
      </c>
      <c r="B51" s="25" t="s">
        <v>65</v>
      </c>
      <c r="C51" s="2" t="s">
        <v>226</v>
      </c>
      <c r="D51" s="23">
        <v>0.35</v>
      </c>
      <c r="E51" s="10">
        <v>0.6</v>
      </c>
      <c r="F51" s="10">
        <v>0.35</v>
      </c>
      <c r="G51" s="10">
        <v>0.62</v>
      </c>
    </row>
    <row r="52" spans="1:7" x14ac:dyDescent="0.25">
      <c r="A52" s="16" t="s">
        <v>116</v>
      </c>
      <c r="B52" s="22" t="s">
        <v>203</v>
      </c>
      <c r="C52" s="1" t="s">
        <v>227</v>
      </c>
      <c r="D52" s="23">
        <v>0.35</v>
      </c>
      <c r="E52" s="10">
        <v>0.6</v>
      </c>
      <c r="F52" s="10">
        <v>0.35</v>
      </c>
      <c r="G52" s="10">
        <v>0.62</v>
      </c>
    </row>
    <row r="53" spans="1:7" x14ac:dyDescent="0.25">
      <c r="A53" s="16" t="s">
        <v>117</v>
      </c>
      <c r="B53" s="22" t="s">
        <v>66</v>
      </c>
      <c r="C53" s="1" t="s">
        <v>228</v>
      </c>
      <c r="D53" s="23">
        <v>0.35</v>
      </c>
      <c r="E53" s="10">
        <v>0.6</v>
      </c>
      <c r="F53" s="10">
        <v>0.39</v>
      </c>
      <c r="G53" s="10">
        <v>0.62</v>
      </c>
    </row>
    <row r="54" spans="1:7" x14ac:dyDescent="0.25">
      <c r="A54" s="16" t="s">
        <v>118</v>
      </c>
      <c r="B54" s="22" t="s">
        <v>67</v>
      </c>
      <c r="C54" s="1" t="s">
        <v>229</v>
      </c>
      <c r="D54" s="23">
        <v>0.35</v>
      </c>
      <c r="E54" s="10">
        <v>0.6</v>
      </c>
      <c r="F54" s="10">
        <v>0.35</v>
      </c>
      <c r="G54" s="10">
        <v>0.62</v>
      </c>
    </row>
    <row r="55" spans="1:7" x14ac:dyDescent="0.25">
      <c r="A55" s="16" t="s">
        <v>119</v>
      </c>
      <c r="B55" s="22" t="s">
        <v>177</v>
      </c>
      <c r="C55" s="1" t="s">
        <v>208</v>
      </c>
      <c r="D55" s="23">
        <v>0.35</v>
      </c>
      <c r="E55" s="10">
        <v>0.6</v>
      </c>
      <c r="F55" s="10">
        <v>0.39</v>
      </c>
      <c r="G55" s="10">
        <v>0.62</v>
      </c>
    </row>
    <row r="56" spans="1:7" ht="31.5" x14ac:dyDescent="0.25">
      <c r="A56" s="16" t="s">
        <v>120</v>
      </c>
      <c r="B56" s="22" t="s">
        <v>68</v>
      </c>
      <c r="C56" s="1" t="s">
        <v>232</v>
      </c>
      <c r="D56" s="23">
        <v>0.35</v>
      </c>
      <c r="E56" s="10">
        <v>0.6</v>
      </c>
      <c r="F56" s="10">
        <v>0.35</v>
      </c>
      <c r="G56" s="10">
        <v>0.62</v>
      </c>
    </row>
    <row r="57" spans="1:7" x14ac:dyDescent="0.25">
      <c r="A57" s="16" t="s">
        <v>121</v>
      </c>
      <c r="B57" s="25" t="s">
        <v>69</v>
      </c>
      <c r="C57" s="2" t="s">
        <v>230</v>
      </c>
      <c r="D57" s="23">
        <v>0.35</v>
      </c>
      <c r="E57" s="10">
        <v>0.6</v>
      </c>
      <c r="F57" s="10">
        <v>0.35</v>
      </c>
      <c r="G57" s="10">
        <v>0.62</v>
      </c>
    </row>
    <row r="58" spans="1:7" ht="31.5" x14ac:dyDescent="0.25">
      <c r="A58" s="16" t="s">
        <v>122</v>
      </c>
      <c r="B58" s="25" t="s">
        <v>70</v>
      </c>
      <c r="C58" s="1" t="s">
        <v>275</v>
      </c>
      <c r="D58" s="23">
        <v>0.35</v>
      </c>
      <c r="E58" s="10">
        <v>0.6</v>
      </c>
      <c r="F58" s="10">
        <v>0.35</v>
      </c>
      <c r="G58" s="10">
        <v>0.62</v>
      </c>
    </row>
    <row r="59" spans="1:7" ht="31.5" x14ac:dyDescent="0.25">
      <c r="A59" s="16" t="s">
        <v>123</v>
      </c>
      <c r="B59" s="22" t="s">
        <v>71</v>
      </c>
      <c r="C59" s="1" t="s">
        <v>231</v>
      </c>
      <c r="D59" s="23">
        <v>0.35</v>
      </c>
      <c r="E59" s="10">
        <v>0.6</v>
      </c>
      <c r="F59" s="10">
        <v>0.35</v>
      </c>
      <c r="G59" s="10">
        <v>0.62</v>
      </c>
    </row>
    <row r="60" spans="1:7" ht="31.5" x14ac:dyDescent="0.25">
      <c r="A60" s="16" t="s">
        <v>124</v>
      </c>
      <c r="B60" s="22" t="s">
        <v>72</v>
      </c>
      <c r="C60" s="24" t="s">
        <v>213</v>
      </c>
      <c r="D60" s="23">
        <v>0.35</v>
      </c>
      <c r="E60" s="10">
        <v>0.6</v>
      </c>
      <c r="F60" s="10">
        <v>0.35</v>
      </c>
      <c r="G60" s="10">
        <v>0.62</v>
      </c>
    </row>
    <row r="61" spans="1:7" x14ac:dyDescent="0.25">
      <c r="A61" s="16" t="s">
        <v>125</v>
      </c>
      <c r="B61" s="25" t="s">
        <v>73</v>
      </c>
      <c r="C61" s="2" t="s">
        <v>218</v>
      </c>
      <c r="D61" s="23">
        <v>0.35</v>
      </c>
      <c r="E61" s="10">
        <v>0.6</v>
      </c>
      <c r="F61" s="10">
        <v>0.35</v>
      </c>
      <c r="G61" s="10">
        <v>0.03</v>
      </c>
    </row>
    <row r="62" spans="1:7" x14ac:dyDescent="0.25">
      <c r="A62" s="16" t="s">
        <v>126</v>
      </c>
      <c r="B62" s="22" t="s">
        <v>178</v>
      </c>
      <c r="C62" s="1" t="s">
        <v>219</v>
      </c>
      <c r="D62" s="23">
        <v>0.35</v>
      </c>
      <c r="E62" s="10">
        <v>0.21</v>
      </c>
      <c r="F62" s="10">
        <v>0.17</v>
      </c>
      <c r="G62" s="10">
        <v>0.62</v>
      </c>
    </row>
    <row r="63" spans="1:7" x14ac:dyDescent="0.25">
      <c r="A63" s="16" t="s">
        <v>127</v>
      </c>
      <c r="B63" s="22" t="s">
        <v>179</v>
      </c>
      <c r="C63" s="1" t="s">
        <v>216</v>
      </c>
      <c r="D63" s="23">
        <v>0.35</v>
      </c>
      <c r="E63" s="10">
        <v>0.6</v>
      </c>
      <c r="F63" s="10">
        <v>0.35</v>
      </c>
      <c r="G63" s="10">
        <v>0.62</v>
      </c>
    </row>
    <row r="64" spans="1:7" x14ac:dyDescent="0.25">
      <c r="A64" s="16" t="s">
        <v>128</v>
      </c>
      <c r="B64" s="22" t="s">
        <v>180</v>
      </c>
      <c r="C64" s="1" t="s">
        <v>233</v>
      </c>
      <c r="D64" s="23">
        <v>0.35</v>
      </c>
      <c r="E64" s="10">
        <v>0.6</v>
      </c>
      <c r="F64" s="10">
        <v>0.39</v>
      </c>
      <c r="G64" s="10">
        <v>0.04</v>
      </c>
    </row>
    <row r="65" spans="1:7" ht="16.5" customHeight="1" x14ac:dyDescent="0.25">
      <c r="A65" s="16" t="s">
        <v>129</v>
      </c>
      <c r="B65" s="22" t="s">
        <v>181</v>
      </c>
      <c r="C65" s="1" t="s">
        <v>228</v>
      </c>
      <c r="D65" s="23">
        <v>0.35</v>
      </c>
      <c r="E65" s="10">
        <v>0.6</v>
      </c>
      <c r="F65" s="10">
        <v>0.39</v>
      </c>
      <c r="G65" s="10">
        <v>0.62</v>
      </c>
    </row>
    <row r="66" spans="1:7" x14ac:dyDescent="0.25">
      <c r="A66" s="16" t="s">
        <v>130</v>
      </c>
      <c r="B66" s="22" t="s">
        <v>182</v>
      </c>
      <c r="C66" s="1" t="s">
        <v>208</v>
      </c>
      <c r="D66" s="23">
        <v>0.35</v>
      </c>
      <c r="E66" s="10">
        <v>0.14000000000000001</v>
      </c>
      <c r="F66" s="10">
        <v>0.35</v>
      </c>
      <c r="G66" s="10">
        <v>0.05</v>
      </c>
    </row>
    <row r="67" spans="1:7" x14ac:dyDescent="0.25">
      <c r="A67" s="16" t="s">
        <v>131</v>
      </c>
      <c r="B67" s="22" t="s">
        <v>183</v>
      </c>
      <c r="C67" s="1" t="s">
        <v>216</v>
      </c>
      <c r="D67" s="23">
        <v>0.35</v>
      </c>
      <c r="E67" s="10">
        <v>0.21</v>
      </c>
      <c r="F67" s="10">
        <v>0.06</v>
      </c>
      <c r="G67" s="10">
        <v>0.04</v>
      </c>
    </row>
    <row r="68" spans="1:7" ht="31.5" x14ac:dyDescent="0.25">
      <c r="A68" s="16" t="s">
        <v>132</v>
      </c>
      <c r="B68" s="22" t="s">
        <v>184</v>
      </c>
      <c r="C68" s="1" t="s">
        <v>208</v>
      </c>
      <c r="D68" s="23">
        <v>0.35</v>
      </c>
      <c r="E68" s="10">
        <v>0.6</v>
      </c>
      <c r="F68" s="10">
        <v>0.39</v>
      </c>
      <c r="G68" s="10">
        <v>0.62</v>
      </c>
    </row>
    <row r="69" spans="1:7" x14ac:dyDescent="0.25">
      <c r="A69" s="16" t="s">
        <v>133</v>
      </c>
      <c r="B69" s="22" t="s">
        <v>185</v>
      </c>
      <c r="C69" s="1" t="s">
        <v>208</v>
      </c>
      <c r="D69" s="23">
        <v>0.35</v>
      </c>
      <c r="E69" s="10">
        <v>0.6</v>
      </c>
      <c r="F69" s="10">
        <v>0.35</v>
      </c>
      <c r="G69" s="10">
        <v>0.62</v>
      </c>
    </row>
    <row r="70" spans="1:7" x14ac:dyDescent="0.25">
      <c r="A70" s="16" t="s">
        <v>134</v>
      </c>
      <c r="B70" s="22" t="s">
        <v>186</v>
      </c>
      <c r="C70" s="1" t="s">
        <v>208</v>
      </c>
      <c r="D70" s="23">
        <v>0.35</v>
      </c>
      <c r="E70" s="10">
        <v>0.6</v>
      </c>
      <c r="F70" s="10">
        <v>0.39</v>
      </c>
      <c r="G70" s="10">
        <v>0.62</v>
      </c>
    </row>
    <row r="71" spans="1:7" x14ac:dyDescent="0.25">
      <c r="A71" s="16" t="s">
        <v>135</v>
      </c>
      <c r="B71" s="22" t="s">
        <v>74</v>
      </c>
      <c r="C71" s="1" t="s">
        <v>228</v>
      </c>
      <c r="D71" s="23">
        <v>0.09</v>
      </c>
      <c r="E71" s="10">
        <v>0.14000000000000001</v>
      </c>
      <c r="F71" s="10">
        <v>0.35</v>
      </c>
      <c r="G71" s="10">
        <v>0.04</v>
      </c>
    </row>
    <row r="72" spans="1:7" x14ac:dyDescent="0.25">
      <c r="A72" s="16" t="s">
        <v>136</v>
      </c>
      <c r="B72" s="22" t="s">
        <v>75</v>
      </c>
      <c r="C72" s="1" t="s">
        <v>223</v>
      </c>
      <c r="D72" s="23">
        <v>0.09</v>
      </c>
      <c r="E72" s="10">
        <v>0.21</v>
      </c>
      <c r="F72" s="10">
        <v>0.17</v>
      </c>
      <c r="G72" s="10">
        <v>0.09</v>
      </c>
    </row>
    <row r="73" spans="1:7" x14ac:dyDescent="0.25">
      <c r="A73" s="16" t="s">
        <v>137</v>
      </c>
      <c r="B73" s="22" t="s">
        <v>76</v>
      </c>
      <c r="C73" s="1" t="s">
        <v>234</v>
      </c>
      <c r="D73" s="23">
        <v>0.09</v>
      </c>
      <c r="E73" s="10">
        <v>0.14000000000000001</v>
      </c>
      <c r="F73" s="10">
        <v>0.17</v>
      </c>
      <c r="G73" s="10">
        <v>0.09</v>
      </c>
    </row>
    <row r="74" spans="1:7" x14ac:dyDescent="0.25">
      <c r="A74" s="16" t="s">
        <v>138</v>
      </c>
      <c r="B74" s="22" t="s">
        <v>77</v>
      </c>
      <c r="C74" s="1" t="s">
        <v>218</v>
      </c>
      <c r="D74" s="23">
        <v>0.09</v>
      </c>
      <c r="E74" s="10">
        <v>0.6</v>
      </c>
      <c r="F74" s="10">
        <v>0.39</v>
      </c>
      <c r="G74" s="10">
        <v>0.62</v>
      </c>
    </row>
    <row r="75" spans="1:7" x14ac:dyDescent="0.25">
      <c r="A75" s="16" t="s">
        <v>139</v>
      </c>
      <c r="B75" s="25" t="s">
        <v>78</v>
      </c>
      <c r="C75" s="2" t="s">
        <v>218</v>
      </c>
      <c r="D75" s="23">
        <v>0.09</v>
      </c>
      <c r="E75" s="10">
        <v>0.21</v>
      </c>
      <c r="F75" s="10">
        <v>0.39</v>
      </c>
      <c r="G75" s="10">
        <v>0.62</v>
      </c>
    </row>
    <row r="76" spans="1:7" x14ac:dyDescent="0.25">
      <c r="A76" s="16" t="s">
        <v>140</v>
      </c>
      <c r="B76" s="22" t="s">
        <v>79</v>
      </c>
      <c r="C76" s="1" t="s">
        <v>223</v>
      </c>
      <c r="D76" s="23">
        <v>0.09</v>
      </c>
      <c r="E76" s="10">
        <v>0.6</v>
      </c>
      <c r="F76" s="10">
        <v>0.39</v>
      </c>
      <c r="G76" s="10">
        <v>0.62</v>
      </c>
    </row>
    <row r="77" spans="1:7" x14ac:dyDescent="0.25">
      <c r="A77" s="16" t="s">
        <v>141</v>
      </c>
      <c r="B77" s="22" t="s">
        <v>187</v>
      </c>
      <c r="C77" s="1" t="s">
        <v>208</v>
      </c>
      <c r="D77" s="23">
        <v>0.09</v>
      </c>
      <c r="E77" s="10">
        <v>0.6</v>
      </c>
      <c r="F77" s="10">
        <v>0.39</v>
      </c>
      <c r="G77" s="10">
        <v>0.62</v>
      </c>
    </row>
    <row r="78" spans="1:7" x14ac:dyDescent="0.25">
      <c r="A78" s="16" t="s">
        <v>142</v>
      </c>
      <c r="B78" s="22" t="s">
        <v>80</v>
      </c>
      <c r="C78" s="1" t="s">
        <v>235</v>
      </c>
      <c r="D78" s="23">
        <v>0.16</v>
      </c>
      <c r="E78" s="10">
        <v>0.6</v>
      </c>
      <c r="F78" s="10">
        <v>0.39</v>
      </c>
      <c r="G78" s="10">
        <v>0.05</v>
      </c>
    </row>
    <row r="79" spans="1:7" x14ac:dyDescent="0.25">
      <c r="A79" s="16" t="s">
        <v>143</v>
      </c>
      <c r="B79" s="22" t="s">
        <v>81</v>
      </c>
      <c r="C79" s="1" t="s">
        <v>236</v>
      </c>
      <c r="D79" s="23">
        <v>0.16</v>
      </c>
      <c r="E79" s="10">
        <v>0.6</v>
      </c>
      <c r="F79" s="10">
        <v>0.39</v>
      </c>
      <c r="G79" s="10">
        <v>0.62</v>
      </c>
    </row>
    <row r="80" spans="1:7" x14ac:dyDescent="0.25">
      <c r="A80" s="16" t="s">
        <v>147</v>
      </c>
      <c r="B80" s="22" t="s">
        <v>82</v>
      </c>
      <c r="C80" s="1" t="s">
        <v>237</v>
      </c>
      <c r="D80" s="23">
        <v>0.16</v>
      </c>
      <c r="E80" s="17">
        <v>0.6</v>
      </c>
      <c r="F80" s="17">
        <v>0.35</v>
      </c>
      <c r="G80" s="17">
        <v>0.62</v>
      </c>
    </row>
    <row r="81" spans="1:7" ht="31.5" x14ac:dyDescent="0.25">
      <c r="A81" s="16" t="s">
        <v>148</v>
      </c>
      <c r="B81" s="22" t="s">
        <v>188</v>
      </c>
      <c r="C81" s="1" t="s">
        <v>238</v>
      </c>
      <c r="D81" s="23">
        <v>0.16</v>
      </c>
      <c r="E81" s="17">
        <v>0.6</v>
      </c>
      <c r="F81" s="17">
        <v>0.35</v>
      </c>
      <c r="G81" s="17">
        <v>0.62</v>
      </c>
    </row>
    <row r="82" spans="1:7" x14ac:dyDescent="0.25">
      <c r="A82" s="16" t="s">
        <v>149</v>
      </c>
      <c r="B82" s="22" t="s">
        <v>83</v>
      </c>
      <c r="C82" s="1" t="s">
        <v>239</v>
      </c>
      <c r="D82" s="23">
        <v>0.16</v>
      </c>
      <c r="E82" s="17">
        <v>0.6</v>
      </c>
      <c r="F82" s="17">
        <v>0.39</v>
      </c>
      <c r="G82" s="17">
        <v>0.62</v>
      </c>
    </row>
    <row r="83" spans="1:7" x14ac:dyDescent="0.25">
      <c r="A83" s="16" t="s">
        <v>150</v>
      </c>
      <c r="B83" s="22" t="s">
        <v>84</v>
      </c>
      <c r="C83" s="1" t="s">
        <v>237</v>
      </c>
      <c r="D83" s="23">
        <v>0.16</v>
      </c>
      <c r="E83" s="17">
        <v>0.14000000000000001</v>
      </c>
      <c r="F83" s="17">
        <v>0.35</v>
      </c>
      <c r="G83" s="17">
        <v>0.04</v>
      </c>
    </row>
    <row r="84" spans="1:7" x14ac:dyDescent="0.25">
      <c r="A84" s="16" t="s">
        <v>151</v>
      </c>
      <c r="B84" s="22" t="s">
        <v>85</v>
      </c>
      <c r="C84" s="1" t="s">
        <v>240</v>
      </c>
      <c r="D84" s="23">
        <v>0.16</v>
      </c>
      <c r="E84" s="17">
        <v>0.6</v>
      </c>
      <c r="F84" s="17">
        <v>0.39</v>
      </c>
      <c r="G84" s="17">
        <v>0.62</v>
      </c>
    </row>
    <row r="85" spans="1:7" x14ac:dyDescent="0.25">
      <c r="A85" s="16" t="s">
        <v>152</v>
      </c>
      <c r="B85" s="22" t="s">
        <v>189</v>
      </c>
      <c r="C85" s="1" t="s">
        <v>223</v>
      </c>
      <c r="D85" s="23">
        <v>0.16</v>
      </c>
      <c r="E85" s="17">
        <v>0.6</v>
      </c>
      <c r="F85" s="17">
        <v>0.39</v>
      </c>
      <c r="G85" s="17">
        <v>0.09</v>
      </c>
    </row>
    <row r="86" spans="1:7" x14ac:dyDescent="0.25">
      <c r="A86" s="16" t="s">
        <v>153</v>
      </c>
      <c r="B86" s="25" t="s">
        <v>86</v>
      </c>
      <c r="C86" s="2" t="s">
        <v>210</v>
      </c>
      <c r="D86" s="23">
        <v>0.16</v>
      </c>
      <c r="E86" s="17">
        <v>0.14000000000000001</v>
      </c>
      <c r="F86" s="17">
        <v>0.39</v>
      </c>
      <c r="G86" s="17">
        <v>0.03</v>
      </c>
    </row>
    <row r="87" spans="1:7" x14ac:dyDescent="0.25">
      <c r="A87" s="16" t="s">
        <v>154</v>
      </c>
      <c r="B87" s="25" t="s">
        <v>87</v>
      </c>
      <c r="C87" s="2" t="s">
        <v>239</v>
      </c>
      <c r="D87" s="23">
        <v>0.16</v>
      </c>
      <c r="E87" s="17">
        <v>0.21</v>
      </c>
      <c r="F87" s="17">
        <v>0.17</v>
      </c>
      <c r="G87" s="17">
        <v>0.09</v>
      </c>
    </row>
    <row r="88" spans="1:7" x14ac:dyDescent="0.25">
      <c r="A88" s="16" t="s">
        <v>155</v>
      </c>
      <c r="B88" s="22" t="s">
        <v>190</v>
      </c>
      <c r="C88" s="1" t="s">
        <v>241</v>
      </c>
      <c r="D88" s="23">
        <v>0.16</v>
      </c>
      <c r="E88" s="17">
        <v>0.6</v>
      </c>
      <c r="F88" s="17">
        <v>0.39</v>
      </c>
      <c r="G88" s="17">
        <v>0.62</v>
      </c>
    </row>
    <row r="89" spans="1:7" x14ac:dyDescent="0.25">
      <c r="A89" s="16" t="s">
        <v>156</v>
      </c>
      <c r="B89" s="22" t="s">
        <v>191</v>
      </c>
      <c r="C89" s="1" t="s">
        <v>217</v>
      </c>
      <c r="D89" s="23">
        <v>0.16</v>
      </c>
      <c r="E89" s="17">
        <v>0.21</v>
      </c>
      <c r="F89" s="17">
        <v>0.06</v>
      </c>
      <c r="G89" s="17">
        <v>0.62</v>
      </c>
    </row>
    <row r="90" spans="1:7" x14ac:dyDescent="0.25">
      <c r="A90" s="16" t="s">
        <v>157</v>
      </c>
      <c r="B90" s="22" t="s">
        <v>88</v>
      </c>
      <c r="C90" s="1" t="s">
        <v>242</v>
      </c>
      <c r="D90" s="23">
        <v>0.17</v>
      </c>
      <c r="E90" s="17">
        <v>0.04</v>
      </c>
      <c r="F90" s="17">
        <v>0.35</v>
      </c>
      <c r="G90" s="17">
        <v>0.06</v>
      </c>
    </row>
    <row r="91" spans="1:7" x14ac:dyDescent="0.25">
      <c r="A91" s="16" t="s">
        <v>158</v>
      </c>
      <c r="B91" s="22" t="s">
        <v>89</v>
      </c>
      <c r="C91" s="1" t="s">
        <v>243</v>
      </c>
      <c r="D91" s="23">
        <v>0.17</v>
      </c>
      <c r="E91" s="17">
        <v>0.6</v>
      </c>
      <c r="F91" s="17">
        <v>0.39</v>
      </c>
      <c r="G91" s="17">
        <v>0.06</v>
      </c>
    </row>
    <row r="92" spans="1:7" x14ac:dyDescent="0.25">
      <c r="A92" s="16" t="s">
        <v>159</v>
      </c>
      <c r="B92" s="22" t="s">
        <v>90</v>
      </c>
      <c r="C92" s="1" t="s">
        <v>255</v>
      </c>
      <c r="D92" s="23">
        <v>0.17</v>
      </c>
      <c r="E92" s="17">
        <v>0.6</v>
      </c>
      <c r="F92" s="17">
        <v>0.35</v>
      </c>
      <c r="G92" s="17">
        <v>0.06</v>
      </c>
    </row>
    <row r="93" spans="1:7" x14ac:dyDescent="0.25">
      <c r="A93" s="16" t="s">
        <v>160</v>
      </c>
      <c r="B93" s="22" t="s">
        <v>91</v>
      </c>
      <c r="C93" s="1" t="s">
        <v>239</v>
      </c>
      <c r="D93" s="23">
        <v>0.17</v>
      </c>
      <c r="E93" s="17">
        <v>0.6</v>
      </c>
      <c r="F93" s="17">
        <v>0.17</v>
      </c>
      <c r="G93" s="17">
        <v>0.62</v>
      </c>
    </row>
    <row r="94" spans="1:7" x14ac:dyDescent="0.25">
      <c r="A94" s="16" t="s">
        <v>161</v>
      </c>
      <c r="B94" s="22" t="s">
        <v>92</v>
      </c>
      <c r="C94" s="1" t="s">
        <v>244</v>
      </c>
      <c r="D94" s="23">
        <v>0.17</v>
      </c>
      <c r="E94" s="17">
        <v>0.21</v>
      </c>
      <c r="F94" s="17">
        <v>0.17</v>
      </c>
      <c r="G94" s="17">
        <v>0.62</v>
      </c>
    </row>
    <row r="95" spans="1:7" x14ac:dyDescent="0.25">
      <c r="A95" s="16" t="s">
        <v>162</v>
      </c>
      <c r="B95" s="22" t="s">
        <v>192</v>
      </c>
      <c r="C95" s="1" t="s">
        <v>208</v>
      </c>
      <c r="D95" s="23">
        <v>0.17</v>
      </c>
      <c r="E95" s="17">
        <v>0.6</v>
      </c>
      <c r="F95" s="17">
        <v>0.39</v>
      </c>
      <c r="G95" s="17">
        <v>0.62</v>
      </c>
    </row>
    <row r="96" spans="1:7" ht="31.5" x14ac:dyDescent="0.25">
      <c r="A96" s="16" t="s">
        <v>163</v>
      </c>
      <c r="B96" s="22" t="s">
        <v>193</v>
      </c>
      <c r="C96" s="24" t="s">
        <v>218</v>
      </c>
      <c r="D96" s="23">
        <v>0.17</v>
      </c>
      <c r="E96" s="17">
        <v>0.6</v>
      </c>
      <c r="F96" s="17">
        <v>0.35</v>
      </c>
      <c r="G96" s="17">
        <v>0.06</v>
      </c>
    </row>
    <row r="97" spans="1:12" x14ac:dyDescent="0.25">
      <c r="A97" s="16" t="s">
        <v>164</v>
      </c>
      <c r="B97" s="22" t="s">
        <v>194</v>
      </c>
      <c r="C97" s="1" t="s">
        <v>216</v>
      </c>
      <c r="D97" s="23">
        <v>0.17</v>
      </c>
      <c r="E97" s="17">
        <v>0.6</v>
      </c>
      <c r="F97" s="17">
        <v>0.39</v>
      </c>
      <c r="G97" s="17">
        <v>0.62</v>
      </c>
    </row>
    <row r="98" spans="1:12" x14ac:dyDescent="0.25">
      <c r="A98" s="16" t="s">
        <v>165</v>
      </c>
      <c r="B98" s="22" t="s">
        <v>195</v>
      </c>
      <c r="C98" s="1" t="s">
        <v>245</v>
      </c>
      <c r="D98" s="23">
        <v>0.17</v>
      </c>
      <c r="E98" s="17">
        <v>0.21</v>
      </c>
      <c r="F98" s="17">
        <v>0.06</v>
      </c>
      <c r="G98" s="17">
        <v>0.62</v>
      </c>
    </row>
    <row r="99" spans="1:12" x14ac:dyDescent="0.25">
      <c r="A99" s="16" t="s">
        <v>166</v>
      </c>
      <c r="B99" s="22" t="s">
        <v>196</v>
      </c>
      <c r="C99" s="1" t="s">
        <v>216</v>
      </c>
      <c r="D99" s="23">
        <v>0.17</v>
      </c>
      <c r="E99" s="17">
        <v>0.04</v>
      </c>
      <c r="F99" s="17">
        <v>0.17</v>
      </c>
      <c r="G99" s="17">
        <v>0.06</v>
      </c>
    </row>
    <row r="100" spans="1:12" x14ac:dyDescent="0.25">
      <c r="A100" s="16" t="s">
        <v>167</v>
      </c>
      <c r="B100" s="22" t="s">
        <v>197</v>
      </c>
      <c r="C100" s="1" t="s">
        <v>208</v>
      </c>
      <c r="D100" s="23">
        <v>0.17</v>
      </c>
      <c r="E100" s="17">
        <v>0.21</v>
      </c>
      <c r="F100" s="17">
        <v>0.06</v>
      </c>
      <c r="G100" s="17">
        <v>0.09</v>
      </c>
    </row>
    <row r="101" spans="1:12" x14ac:dyDescent="0.25">
      <c r="A101" s="16" t="s">
        <v>168</v>
      </c>
      <c r="B101" s="22" t="s">
        <v>198</v>
      </c>
      <c r="C101" s="1" t="s">
        <v>241</v>
      </c>
      <c r="D101" s="23">
        <v>0.17</v>
      </c>
      <c r="E101" s="17">
        <v>0.6</v>
      </c>
      <c r="F101" s="17">
        <v>0.39</v>
      </c>
      <c r="G101" s="17">
        <v>0.62</v>
      </c>
    </row>
    <row r="102" spans="1:12" x14ac:dyDescent="0.25">
      <c r="A102" s="16" t="s">
        <v>169</v>
      </c>
      <c r="B102" s="22" t="s">
        <v>199</v>
      </c>
      <c r="C102" s="1" t="s">
        <v>228</v>
      </c>
      <c r="D102" s="23">
        <v>0.17</v>
      </c>
      <c r="E102" s="17">
        <v>0.6</v>
      </c>
      <c r="F102" s="17">
        <v>0.35</v>
      </c>
      <c r="G102" s="17">
        <v>0.09</v>
      </c>
    </row>
    <row r="103" spans="1:12" x14ac:dyDescent="0.25">
      <c r="H103" s="20"/>
    </row>
    <row r="104" spans="1:12" ht="15.75" customHeight="1" x14ac:dyDescent="0.25">
      <c r="A104" s="14" t="s">
        <v>250</v>
      </c>
      <c r="H104" s="21"/>
      <c r="I104" s="14" t="s">
        <v>251</v>
      </c>
    </row>
    <row r="105" spans="1:12" ht="19.5" customHeight="1" x14ac:dyDescent="0.25">
      <c r="A105" s="13" t="s">
        <v>202</v>
      </c>
      <c r="B105" s="13" t="s">
        <v>205</v>
      </c>
      <c r="C105" s="19" t="s">
        <v>46</v>
      </c>
      <c r="D105" s="4" t="s">
        <v>14</v>
      </c>
      <c r="E105" s="13" t="s">
        <v>21</v>
      </c>
      <c r="F105" s="13" t="s">
        <v>27</v>
      </c>
      <c r="G105" s="13" t="s">
        <v>47</v>
      </c>
      <c r="I105" s="13" t="s">
        <v>202</v>
      </c>
      <c r="J105" s="13" t="s">
        <v>205</v>
      </c>
      <c r="K105" s="19" t="s">
        <v>46</v>
      </c>
      <c r="L105" s="13" t="s">
        <v>246</v>
      </c>
    </row>
    <row r="106" spans="1:12" ht="31.5" x14ac:dyDescent="0.25">
      <c r="A106" s="10" t="s">
        <v>43</v>
      </c>
      <c r="B106" s="1" t="s">
        <v>48</v>
      </c>
      <c r="C106" s="1" t="s">
        <v>206</v>
      </c>
      <c r="D106" s="18">
        <f>D26/D44</f>
        <v>0.65714285714285725</v>
      </c>
      <c r="E106" s="17">
        <f>E26/E68</f>
        <v>0.35</v>
      </c>
      <c r="F106" s="18">
        <f>F26/F68</f>
        <v>0.4358974358974359</v>
      </c>
      <c r="G106" s="17">
        <f>G26/G68</f>
        <v>1</v>
      </c>
      <c r="I106" s="10" t="s">
        <v>43</v>
      </c>
      <c r="J106" s="1" t="s">
        <v>48</v>
      </c>
      <c r="K106" s="1" t="s">
        <v>206</v>
      </c>
      <c r="L106" s="8">
        <f>0.5*((D106*E18)+(E106*E19)+(F106*E20)+(G106*E21))+0.5*((D106)^E18+(E106)^E19+(F106)^E20+(G106)^E21)</f>
        <v>2.1711719566730769</v>
      </c>
    </row>
    <row r="107" spans="1:12" x14ac:dyDescent="0.25">
      <c r="A107" s="10" t="s">
        <v>44</v>
      </c>
      <c r="B107" s="1" t="s">
        <v>49</v>
      </c>
      <c r="C107" s="1" t="s">
        <v>207</v>
      </c>
      <c r="D107" s="18">
        <f>D27/D44</f>
        <v>0.65714285714285725</v>
      </c>
      <c r="E107" s="18">
        <f>E27/E68</f>
        <v>0.23333333333333336</v>
      </c>
      <c r="F107" s="18">
        <f>F27/F68</f>
        <v>0.89743589743589736</v>
      </c>
      <c r="G107" s="18">
        <f>G27/G68</f>
        <v>8.0645161290322592E-2</v>
      </c>
      <c r="I107" s="10" t="s">
        <v>44</v>
      </c>
      <c r="J107" s="1" t="s">
        <v>49</v>
      </c>
      <c r="K107" s="1" t="s">
        <v>207</v>
      </c>
      <c r="L107" s="8">
        <f>0.5*((D107*E18)+(E107*E19)+(F107*E20)+(G107*E21))+0.5*((D107)^E18+(E107)^E19+(F107)^E20+(G107)^E21)</f>
        <v>1.800096346334302</v>
      </c>
    </row>
    <row r="108" spans="1:12" x14ac:dyDescent="0.25">
      <c r="A108" s="10" t="s">
        <v>45</v>
      </c>
      <c r="B108" s="1" t="s">
        <v>50</v>
      </c>
      <c r="C108" s="1" t="s">
        <v>208</v>
      </c>
      <c r="D108" s="18">
        <f>D29/D44</f>
        <v>0.65714285714285725</v>
      </c>
      <c r="E108" s="18">
        <f>E28/E68</f>
        <v>1.6666666666666666E-2</v>
      </c>
      <c r="F108" s="18">
        <f>F28/F68</f>
        <v>0.89743589743589736</v>
      </c>
      <c r="G108" s="17">
        <f>G28/G68</f>
        <v>1</v>
      </c>
      <c r="I108" s="10" t="s">
        <v>45</v>
      </c>
      <c r="J108" s="1" t="s">
        <v>50</v>
      </c>
      <c r="K108" s="1" t="s">
        <v>208</v>
      </c>
      <c r="L108" s="8">
        <f>0.5*((D108*E18)+(E108*E19)+(F108*E20)+(G108*E21))+0.5*((D108)^E18+(E108)^E19+(F108)^E20+(G108)^E21)</f>
        <v>2.1213165238087202</v>
      </c>
    </row>
    <row r="109" spans="1:12" ht="31.5" x14ac:dyDescent="0.25">
      <c r="A109" s="10" t="s">
        <v>93</v>
      </c>
      <c r="B109" s="1" t="s">
        <v>51</v>
      </c>
      <c r="C109" s="1" t="s">
        <v>209</v>
      </c>
      <c r="D109" s="18">
        <f>D29/D47</f>
        <v>0.65714285714285725</v>
      </c>
      <c r="E109" s="17">
        <f>E29/E68</f>
        <v>1</v>
      </c>
      <c r="F109" s="17">
        <f>F29/F68</f>
        <v>1</v>
      </c>
      <c r="G109" s="17">
        <f>G29/G69</f>
        <v>1</v>
      </c>
      <c r="I109" s="10" t="s">
        <v>93</v>
      </c>
      <c r="J109" s="1" t="s">
        <v>51</v>
      </c>
      <c r="K109" s="1" t="s">
        <v>209</v>
      </c>
      <c r="L109" s="8">
        <f>0.5*((D109*E18)+(E109*E19)+(F109*E20)+(G109*E21))+0.5*((D109)^E18+(E109)^E19+(F109)^E20+(G109)^E21)</f>
        <v>2.3333291150394762</v>
      </c>
    </row>
    <row r="110" spans="1:12" x14ac:dyDescent="0.25">
      <c r="A110" s="10" t="s">
        <v>94</v>
      </c>
      <c r="B110" s="1" t="s">
        <v>52</v>
      </c>
      <c r="C110" s="1" t="s">
        <v>210</v>
      </c>
      <c r="D110" s="18">
        <f>D30/D47</f>
        <v>0.65714285714285725</v>
      </c>
      <c r="E110" s="17">
        <f>E30/E68</f>
        <v>0.35</v>
      </c>
      <c r="F110" s="18">
        <f>F30/F68</f>
        <v>0.4358974358974359</v>
      </c>
      <c r="G110" s="17">
        <f>G30/G70</f>
        <v>1</v>
      </c>
      <c r="H110" s="21"/>
      <c r="I110" s="10" t="s">
        <v>94</v>
      </c>
      <c r="J110" s="1" t="s">
        <v>52</v>
      </c>
      <c r="K110" s="1" t="s">
        <v>210</v>
      </c>
      <c r="L110" s="8">
        <f>0.5*((D110*E18)+(E110*E19)+(F110*E20)+(G110*E21))+0.5*((D110)^E18+(E110)^E19+(F110)^E20+(G110)^E21)</f>
        <v>2.1711719566730769</v>
      </c>
    </row>
    <row r="111" spans="1:12" x14ac:dyDescent="0.25">
      <c r="A111" s="10" t="s">
        <v>95</v>
      </c>
      <c r="B111" s="1" t="s">
        <v>53</v>
      </c>
      <c r="C111" s="1" t="s">
        <v>211</v>
      </c>
      <c r="D111" s="18">
        <f>D32/D47</f>
        <v>0.65714285714285725</v>
      </c>
      <c r="E111" s="18">
        <f>E31/E68</f>
        <v>0.35</v>
      </c>
      <c r="F111" s="18">
        <f>F31/F68</f>
        <v>7.6923076923076913E-2</v>
      </c>
      <c r="G111" s="17">
        <f>G31/G68</f>
        <v>1</v>
      </c>
      <c r="H111" s="21"/>
      <c r="I111" s="10" t="s">
        <v>95</v>
      </c>
      <c r="J111" s="1" t="s">
        <v>53</v>
      </c>
      <c r="K111" s="1" t="s">
        <v>211</v>
      </c>
      <c r="L111" s="8">
        <f>0.5*((D111*E18)+(E111*E19)+(F111*E20)+(G111*E21))+0.5*((D111)^E18+(E111)^E19+(F111)^E20+(G111)^E21)</f>
        <v>2.0572264834841887</v>
      </c>
    </row>
    <row r="112" spans="1:12" x14ac:dyDescent="0.25">
      <c r="A112" s="10" t="s">
        <v>96</v>
      </c>
      <c r="B112" s="1" t="s">
        <v>54</v>
      </c>
      <c r="C112" s="1" t="s">
        <v>212</v>
      </c>
      <c r="D112" s="18">
        <f>D32/D50</f>
        <v>0.65714285714285725</v>
      </c>
      <c r="E112" s="17">
        <f>E32/E68</f>
        <v>1</v>
      </c>
      <c r="F112" s="17">
        <f>F32/F68</f>
        <v>1</v>
      </c>
      <c r="G112" s="17">
        <f>G32/G68</f>
        <v>1</v>
      </c>
      <c r="I112" s="10" t="s">
        <v>96</v>
      </c>
      <c r="J112" s="1" t="s">
        <v>54</v>
      </c>
      <c r="K112" s="1" t="s">
        <v>212</v>
      </c>
      <c r="L112" s="8">
        <f>0.5*((D112*E18)+(E112*E19)+(F112*E20)+(G112*E21))+0.5*((D112)^E18+(E112)^E19+(F112)^E20+(G112)^E21)</f>
        <v>2.3333291150394762</v>
      </c>
    </row>
    <row r="113" spans="1:12" x14ac:dyDescent="0.25">
      <c r="A113" s="10" t="s">
        <v>97</v>
      </c>
      <c r="B113" s="1" t="s">
        <v>55</v>
      </c>
      <c r="C113" s="1" t="s">
        <v>276</v>
      </c>
      <c r="D113" s="18">
        <f>D33/D50</f>
        <v>0.65714285714285725</v>
      </c>
      <c r="E113" s="18">
        <f>E33/E68</f>
        <v>0.23333333333333336</v>
      </c>
      <c r="F113" s="18">
        <f>F33/F68</f>
        <v>7.6923076923076913E-2</v>
      </c>
      <c r="G113" s="18">
        <f>G33/G68</f>
        <v>9.6774193548387094E-2</v>
      </c>
      <c r="I113" s="10" t="s">
        <v>97</v>
      </c>
      <c r="J113" s="1" t="s">
        <v>55</v>
      </c>
      <c r="K113" s="1" t="s">
        <v>276</v>
      </c>
      <c r="L113" s="8">
        <f>0.5*((D113*E18)+(E113*E19)+(F113*E20)+(G113*E21))+0.5*((D113)^E18+(E113)^E19+(F113)^E20+(G113)^E21)</f>
        <v>1.6279757866461229</v>
      </c>
    </row>
    <row r="114" spans="1:12" x14ac:dyDescent="0.25">
      <c r="A114" s="10" t="s">
        <v>98</v>
      </c>
      <c r="B114" s="1" t="s">
        <v>56</v>
      </c>
      <c r="C114" s="1" t="s">
        <v>213</v>
      </c>
      <c r="D114" s="18">
        <f>D35/D50</f>
        <v>0.65714285714285725</v>
      </c>
      <c r="E114" s="17">
        <f>E34/E68</f>
        <v>0.35</v>
      </c>
      <c r="F114" s="18">
        <f>F34/F68</f>
        <v>0.15384615384615383</v>
      </c>
      <c r="G114" s="17">
        <f>G34/G68</f>
        <v>1</v>
      </c>
      <c r="I114" s="10" t="s">
        <v>98</v>
      </c>
      <c r="J114" s="1" t="s">
        <v>56</v>
      </c>
      <c r="K114" s="1" t="s">
        <v>213</v>
      </c>
      <c r="L114" s="8">
        <f>0.5*((D114*E18)+(E114*E19)+(F114*E20)+(G114*E21))+0.5*((D114)^E18+(E114)^E19+(F114)^E20+(G114)^E21)</f>
        <v>2.0960049595105255</v>
      </c>
    </row>
    <row r="115" spans="1:12" x14ac:dyDescent="0.25">
      <c r="A115" s="10" t="s">
        <v>99</v>
      </c>
      <c r="B115" s="1" t="s">
        <v>57</v>
      </c>
      <c r="C115" s="1" t="s">
        <v>214</v>
      </c>
      <c r="D115" s="18">
        <f>D35/D53</f>
        <v>0.65714285714285725</v>
      </c>
      <c r="E115" s="18">
        <f>E35/E68</f>
        <v>0.23333333333333336</v>
      </c>
      <c r="F115" s="18">
        <f>F35/F68</f>
        <v>0.4358974358974359</v>
      </c>
      <c r="G115" s="18">
        <f>G35/G68</f>
        <v>9.6774193548387094E-2</v>
      </c>
      <c r="I115" s="10" t="s">
        <v>99</v>
      </c>
      <c r="J115" s="1" t="s">
        <v>57</v>
      </c>
      <c r="K115" s="1" t="s">
        <v>214</v>
      </c>
      <c r="L115" s="8">
        <f>0.5*((D115*E18)+(E115*E19)+(F115*E20)+(G115*E21))+0.5*((D115)^E18+(E115)^E19+(F115)^E20+(G115)^E21)</f>
        <v>1.7419212598350109</v>
      </c>
    </row>
    <row r="116" spans="1:12" ht="47.25" x14ac:dyDescent="0.25">
      <c r="A116" s="10" t="s">
        <v>100</v>
      </c>
      <c r="B116" s="2" t="s">
        <v>58</v>
      </c>
      <c r="C116" s="2" t="s">
        <v>215</v>
      </c>
      <c r="D116" s="18">
        <f>D36/D53</f>
        <v>0.65714285714285725</v>
      </c>
      <c r="E116" s="17">
        <f>E36/E68</f>
        <v>0.35</v>
      </c>
      <c r="F116" s="18">
        <f>F36/F68</f>
        <v>0.4358974358974359</v>
      </c>
      <c r="G116" s="17">
        <f>G36/G68</f>
        <v>1</v>
      </c>
      <c r="I116" s="10" t="s">
        <v>100</v>
      </c>
      <c r="J116" s="2" t="s">
        <v>58</v>
      </c>
      <c r="K116" s="2" t="s">
        <v>215</v>
      </c>
      <c r="L116" s="8">
        <f>0.5*((D116*E18)+(E116*E19)+(F116*E20)+(G116*E21))+0.5*((D116)^E18+(E116)^E19+(F116)^E20+(G116)^E21)</f>
        <v>2.1711719566730769</v>
      </c>
    </row>
    <row r="117" spans="1:12" x14ac:dyDescent="0.25">
      <c r="A117" s="10" t="s">
        <v>101</v>
      </c>
      <c r="B117" s="2" t="s">
        <v>200</v>
      </c>
      <c r="C117" s="7" t="s">
        <v>224</v>
      </c>
      <c r="D117" s="18">
        <f>D38/D53</f>
        <v>0.65714285714285725</v>
      </c>
      <c r="E117" s="17">
        <f>E37/E68</f>
        <v>1</v>
      </c>
      <c r="F117" s="18">
        <f>F37/F68</f>
        <v>0.89743589743589736</v>
      </c>
      <c r="G117" s="17">
        <f>G37/G68</f>
        <v>1</v>
      </c>
      <c r="H117" s="21"/>
      <c r="I117" s="10" t="s">
        <v>101</v>
      </c>
      <c r="J117" s="2" t="s">
        <v>200</v>
      </c>
      <c r="K117" s="7" t="s">
        <v>224</v>
      </c>
      <c r="L117" s="8">
        <f>0.5*((D117*E18)+(E117*E19)+(F117*E20)+(G117*E21))+0.5*((D117)^E18+(E117)^E19+(F117)^E20+(G117)^E21)</f>
        <v>2.3196778096916266</v>
      </c>
    </row>
    <row r="118" spans="1:12" x14ac:dyDescent="0.25">
      <c r="A118" s="10" t="s">
        <v>102</v>
      </c>
      <c r="B118" s="1" t="s">
        <v>59</v>
      </c>
      <c r="C118" s="7" t="s">
        <v>230</v>
      </c>
      <c r="D118" s="18">
        <f>D38/D56</f>
        <v>0.65714285714285725</v>
      </c>
      <c r="E118" s="17">
        <f>E38/E68</f>
        <v>1</v>
      </c>
      <c r="F118" s="17">
        <f>F38/F68</f>
        <v>1</v>
      </c>
      <c r="G118" s="17">
        <f>G38/G68</f>
        <v>1</v>
      </c>
      <c r="H118" s="21"/>
      <c r="I118" s="10" t="s">
        <v>102</v>
      </c>
      <c r="J118" s="1" t="s">
        <v>59</v>
      </c>
      <c r="K118" s="7" t="s">
        <v>230</v>
      </c>
      <c r="L118" s="8">
        <f>0.5*((D118*E18)+(E118*E19)+(F118*E20)+(G118*E21))+0.5*((D118)^E18+(E118)^E19+(F118)^E20+(G118)^E21)</f>
        <v>2.3333291150394762</v>
      </c>
    </row>
    <row r="119" spans="1:12" x14ac:dyDescent="0.25">
      <c r="A119" s="10" t="s">
        <v>103</v>
      </c>
      <c r="B119" s="1" t="s">
        <v>170</v>
      </c>
      <c r="C119" s="1" t="s">
        <v>208</v>
      </c>
      <c r="D119" s="18">
        <f>D39/D56</f>
        <v>0.65714285714285725</v>
      </c>
      <c r="E119" s="17">
        <f>E39/E68</f>
        <v>1</v>
      </c>
      <c r="F119" s="17">
        <f>F39/F68</f>
        <v>1</v>
      </c>
      <c r="G119" s="17">
        <f>G39/G68</f>
        <v>1</v>
      </c>
      <c r="I119" s="10" t="s">
        <v>103</v>
      </c>
      <c r="J119" s="1" t="s">
        <v>170</v>
      </c>
      <c r="K119" s="1" t="s">
        <v>208</v>
      </c>
      <c r="L119" s="8">
        <f>0.5*((D119*E18)+(E119*E19)+(F119*E20)+(G119*E21))+0.5*((D119)^E18+(E119)^E19+(F119)^E20+(G119)^E21)</f>
        <v>2.3333291150394762</v>
      </c>
    </row>
    <row r="120" spans="1:12" x14ac:dyDescent="0.25">
      <c r="A120" s="10" t="s">
        <v>104</v>
      </c>
      <c r="B120" s="1" t="s">
        <v>171</v>
      </c>
      <c r="C120" s="1" t="s">
        <v>216</v>
      </c>
      <c r="D120" s="18">
        <f>D41/D56</f>
        <v>0.65714285714285725</v>
      </c>
      <c r="E120" s="18">
        <f>E40/E68</f>
        <v>0.23333333333333336</v>
      </c>
      <c r="F120" s="18">
        <f>F40/F68</f>
        <v>0.89743589743589736</v>
      </c>
      <c r="G120" s="18">
        <f>G40/G68</f>
        <v>6.4516129032258063E-2</v>
      </c>
      <c r="I120" s="10" t="s">
        <v>104</v>
      </c>
      <c r="J120" s="1" t="s">
        <v>171</v>
      </c>
      <c r="K120" s="1" t="s">
        <v>216</v>
      </c>
      <c r="L120" s="8">
        <f>0.5*((D120*E18)+(E120*E19)+(F120*E20)+(G120*E21))+0.5*((D120)^E18+(E120)^E19+(F120)^E20+(G120)^E21)</f>
        <v>1.7821201215565319</v>
      </c>
    </row>
    <row r="121" spans="1:12" x14ac:dyDescent="0.25">
      <c r="A121" s="10" t="s">
        <v>105</v>
      </c>
      <c r="B121" s="1" t="s">
        <v>172</v>
      </c>
      <c r="C121" s="1" t="s">
        <v>217</v>
      </c>
      <c r="D121" s="18">
        <f>D41/D59</f>
        <v>0.65714285714285725</v>
      </c>
      <c r="E121" s="17">
        <f>E41/E68</f>
        <v>1</v>
      </c>
      <c r="F121" s="17">
        <f>F41/F68</f>
        <v>1</v>
      </c>
      <c r="G121" s="17">
        <f>G41/G68</f>
        <v>1</v>
      </c>
      <c r="I121" s="10" t="s">
        <v>105</v>
      </c>
      <c r="J121" s="1" t="s">
        <v>172</v>
      </c>
      <c r="K121" s="1" t="s">
        <v>217</v>
      </c>
      <c r="L121" s="8">
        <f>0.5*((D121*E18)+(E121*E19)+(F121*E20)+(G121*E21))+0.5*((D121)^E18+(E121)^E19+(F121)^E20+(G121)^E21)</f>
        <v>2.3333291150394762</v>
      </c>
    </row>
    <row r="122" spans="1:12" x14ac:dyDescent="0.25">
      <c r="A122" s="10" t="s">
        <v>106</v>
      </c>
      <c r="B122" s="1" t="s">
        <v>173</v>
      </c>
      <c r="C122" s="1" t="s">
        <v>218</v>
      </c>
      <c r="D122" s="18">
        <f>D42/D59</f>
        <v>0.65714285714285725</v>
      </c>
      <c r="E122" s="18">
        <f>E42/E68</f>
        <v>0.23333333333333336</v>
      </c>
      <c r="F122" s="18">
        <f>F42/F68</f>
        <v>0.89743589743589736</v>
      </c>
      <c r="G122" s="18">
        <f>G42/G68</f>
        <v>9.6774193548387094E-2</v>
      </c>
      <c r="I122" s="10" t="s">
        <v>106</v>
      </c>
      <c r="J122" s="1" t="s">
        <v>173</v>
      </c>
      <c r="K122" s="1" t="s">
        <v>218</v>
      </c>
      <c r="L122" s="8">
        <f>0.5*((D122*E18)+(E122*E19)+(F122*E20)+(G122*E21))+0.5*((D122)^E18+(E122)^E19+(F122)^E20+(G122)^E21)</f>
        <v>1.8160982628477675</v>
      </c>
    </row>
    <row r="123" spans="1:12" x14ac:dyDescent="0.25">
      <c r="A123" s="10" t="s">
        <v>107</v>
      </c>
      <c r="B123" s="1" t="s">
        <v>174</v>
      </c>
      <c r="C123" s="1" t="s">
        <v>219</v>
      </c>
      <c r="D123" s="18">
        <f>D43/D44</f>
        <v>0.65714285714285725</v>
      </c>
      <c r="E123" s="17">
        <f>E43/E68</f>
        <v>0.35</v>
      </c>
      <c r="F123" s="18">
        <f>F43/F68</f>
        <v>0.4358974358974359</v>
      </c>
      <c r="G123" s="18">
        <f>G43/G68</f>
        <v>9.6774193548387094E-2</v>
      </c>
      <c r="I123" s="10" t="s">
        <v>107</v>
      </c>
      <c r="J123" s="1" t="s">
        <v>174</v>
      </c>
      <c r="K123" s="1" t="s">
        <v>219</v>
      </c>
      <c r="L123" s="8">
        <f>0.5*((D123*E18)+(E123*E19)+(F123*E20)+(G123*E21))+0.5*((D123)^E18+(E123)^E19+(F123)^E20+(G123)^E21)</f>
        <v>1.7634729305111065</v>
      </c>
    </row>
    <row r="124" spans="1:12" ht="31.5" x14ac:dyDescent="0.25">
      <c r="A124" s="10" t="s">
        <v>108</v>
      </c>
      <c r="B124" s="1" t="s">
        <v>175</v>
      </c>
      <c r="C124" s="7" t="s">
        <v>220</v>
      </c>
      <c r="D124" s="17">
        <f>D44/D44</f>
        <v>1</v>
      </c>
      <c r="E124" s="17">
        <f>E44/E68</f>
        <v>1</v>
      </c>
      <c r="F124" s="18">
        <f>F44/F68</f>
        <v>0.89743589743589736</v>
      </c>
      <c r="G124" s="17">
        <f>G44/G68</f>
        <v>1</v>
      </c>
      <c r="H124" s="21"/>
      <c r="I124" s="10" t="s">
        <v>108</v>
      </c>
      <c r="J124" s="1" t="s">
        <v>175</v>
      </c>
      <c r="K124" s="7" t="s">
        <v>220</v>
      </c>
      <c r="L124" s="8">
        <f>0.5*((D124*E18)+(E124*E19)+(F124*E20)+(G124*E21))+0.5*((D124)^E18+(E124)^E19+(F124)^E20+(G124)^E21)</f>
        <v>2.4863486946521505</v>
      </c>
    </row>
    <row r="125" spans="1:12" x14ac:dyDescent="0.25">
      <c r="A125" s="10" t="s">
        <v>109</v>
      </c>
      <c r="B125" s="1" t="s">
        <v>60</v>
      </c>
      <c r="C125" s="7" t="s">
        <v>221</v>
      </c>
      <c r="D125" s="17">
        <f>D45/D44</f>
        <v>1</v>
      </c>
      <c r="E125" s="17">
        <f>E45/E68</f>
        <v>1</v>
      </c>
      <c r="F125" s="17">
        <f>F45/F68</f>
        <v>1</v>
      </c>
      <c r="G125" s="17">
        <f>G45/G68</f>
        <v>1</v>
      </c>
      <c r="H125" s="21"/>
      <c r="I125" s="10" t="s">
        <v>109</v>
      </c>
      <c r="J125" s="1" t="s">
        <v>60</v>
      </c>
      <c r="K125" s="7" t="s">
        <v>221</v>
      </c>
      <c r="L125" s="8">
        <f>0.5*((D125*E18)+(E125*E19)+(F125*E20)+(G125*E21))+0.5*((D125)^E18+(E125)^E19+(F125)^E20+(G125)^E21)</f>
        <v>2.5</v>
      </c>
    </row>
    <row r="126" spans="1:12" x14ac:dyDescent="0.25">
      <c r="A126" s="10" t="s">
        <v>110</v>
      </c>
      <c r="B126" s="1" t="s">
        <v>176</v>
      </c>
      <c r="C126" s="7" t="s">
        <v>208</v>
      </c>
      <c r="D126" s="17">
        <f>D46/D44</f>
        <v>1</v>
      </c>
      <c r="E126" s="17">
        <f>E46/E68</f>
        <v>0.35</v>
      </c>
      <c r="F126" s="18">
        <f>F46/F68</f>
        <v>0.4358974358974359</v>
      </c>
      <c r="G126" s="18">
        <f>G46/G68</f>
        <v>0.14516129032258063</v>
      </c>
      <c r="H126" s="21"/>
      <c r="I126" s="10" t="s">
        <v>110</v>
      </c>
      <c r="J126" s="1" t="s">
        <v>176</v>
      </c>
      <c r="K126" s="7" t="s">
        <v>208</v>
      </c>
      <c r="L126" s="8">
        <f>0.5*((D126*E18)+(E126*E19)+(F126*E20)+(G126*E21))+0.5*((D126)^E18+(E126)^E19+(F126)^E20+(G126)^E21)</f>
        <v>1.970694957184103</v>
      </c>
    </row>
    <row r="127" spans="1:12" x14ac:dyDescent="0.25">
      <c r="A127" s="10" t="s">
        <v>111</v>
      </c>
      <c r="B127" s="1" t="s">
        <v>61</v>
      </c>
      <c r="C127" s="7" t="s">
        <v>222</v>
      </c>
      <c r="D127" s="17">
        <f>D47/D47</f>
        <v>1</v>
      </c>
      <c r="E127" s="18">
        <f>E47/E68</f>
        <v>6.6666666666666666E-2</v>
      </c>
      <c r="F127" s="18">
        <f>F47/F68</f>
        <v>0.89743589743589736</v>
      </c>
      <c r="G127" s="18">
        <f>G47/G68</f>
        <v>9.6774193548387094E-2</v>
      </c>
      <c r="I127" s="10" t="s">
        <v>111</v>
      </c>
      <c r="J127" s="1" t="s">
        <v>61</v>
      </c>
      <c r="K127" s="7" t="s">
        <v>222</v>
      </c>
      <c r="L127" s="8">
        <f>0.5*((D127*E18)+(E127*E19)+(F127*E20)+(G127*E21))+0.5*((D127)^E18+(E127)^E19+(F127)^E20+(G127)^E21)</f>
        <v>1.9285014188191207</v>
      </c>
    </row>
    <row r="128" spans="1:12" x14ac:dyDescent="0.25">
      <c r="A128" s="10" t="s">
        <v>112</v>
      </c>
      <c r="B128" s="1" t="s">
        <v>62</v>
      </c>
      <c r="C128" s="7" t="s">
        <v>223</v>
      </c>
      <c r="D128" s="17">
        <f>D48/D47</f>
        <v>1</v>
      </c>
      <c r="E128" s="17">
        <f>E48/E68</f>
        <v>1</v>
      </c>
      <c r="F128" s="17">
        <f>F48/F68</f>
        <v>1</v>
      </c>
      <c r="G128" s="17">
        <f>G48/G68</f>
        <v>1</v>
      </c>
      <c r="I128" s="10" t="s">
        <v>112</v>
      </c>
      <c r="J128" s="1" t="s">
        <v>62</v>
      </c>
      <c r="K128" s="7" t="s">
        <v>223</v>
      </c>
      <c r="L128" s="8">
        <f>0.5*((D128*E18)+(E128*E19)+(F128*E20)+(G128*E21))+0.5*((D128)^E18+(E128)^E19+(F128)^E20+(G128)^E21)</f>
        <v>2.5</v>
      </c>
    </row>
    <row r="129" spans="1:12" x14ac:dyDescent="0.25">
      <c r="A129" s="10" t="s">
        <v>113</v>
      </c>
      <c r="B129" s="1" t="s">
        <v>63</v>
      </c>
      <c r="C129" s="1" t="s">
        <v>208</v>
      </c>
      <c r="D129" s="17">
        <f>D49/D47</f>
        <v>1</v>
      </c>
      <c r="E129" s="17">
        <f>E49/E68</f>
        <v>1</v>
      </c>
      <c r="F129" s="17">
        <f>F49/F68</f>
        <v>1</v>
      </c>
      <c r="G129" s="17">
        <f>G49/G68</f>
        <v>1</v>
      </c>
      <c r="I129" s="10" t="s">
        <v>113</v>
      </c>
      <c r="J129" s="1" t="s">
        <v>63</v>
      </c>
      <c r="K129" s="1" t="s">
        <v>208</v>
      </c>
      <c r="L129" s="8">
        <f>0.5*((D129*E18)+(E129*E19)+(F129*E20)+(G129*E21))+0.5*((D129)^E18+(E129)^E19+(F129)^E20+(G129)^E21)</f>
        <v>2.5</v>
      </c>
    </row>
    <row r="130" spans="1:12" x14ac:dyDescent="0.25">
      <c r="A130" s="10" t="s">
        <v>114</v>
      </c>
      <c r="B130" s="1" t="s">
        <v>64</v>
      </c>
      <c r="C130" s="1" t="s">
        <v>225</v>
      </c>
      <c r="D130" s="17">
        <f>D50/D50</f>
        <v>1</v>
      </c>
      <c r="E130" s="18">
        <f>E50/E68</f>
        <v>0.23333333333333336</v>
      </c>
      <c r="F130" s="17">
        <f>F50/F68</f>
        <v>1</v>
      </c>
      <c r="G130" s="18">
        <f>G50/G68</f>
        <v>8.0645161290322592E-2</v>
      </c>
      <c r="I130" s="10" t="s">
        <v>114</v>
      </c>
      <c r="J130" s="1" t="s">
        <v>64</v>
      </c>
      <c r="K130" s="1" t="s">
        <v>225</v>
      </c>
      <c r="L130" s="8">
        <f>0.5*((D130*E18)+(E130*E19)+(F130*E20)+(G130*E21))+0.5*((D130)^E18+(E130)^E19+(F130)^E20+(G130)^E21)</f>
        <v>1.9804185366426752</v>
      </c>
    </row>
    <row r="131" spans="1:12" ht="31.5" x14ac:dyDescent="0.25">
      <c r="A131" s="10" t="s">
        <v>115</v>
      </c>
      <c r="B131" s="2" t="s">
        <v>65</v>
      </c>
      <c r="C131" s="2" t="s">
        <v>226</v>
      </c>
      <c r="D131" s="17">
        <f>D51/D50</f>
        <v>1</v>
      </c>
      <c r="E131" s="17">
        <f>E51/E68</f>
        <v>1</v>
      </c>
      <c r="F131" s="18">
        <f>F51/F68</f>
        <v>0.89743589743589736</v>
      </c>
      <c r="G131" s="17">
        <f>G51/G68</f>
        <v>1</v>
      </c>
      <c r="I131" s="10" t="s">
        <v>115</v>
      </c>
      <c r="J131" s="2" t="s">
        <v>65</v>
      </c>
      <c r="K131" s="2" t="s">
        <v>226</v>
      </c>
      <c r="L131" s="8">
        <f>0.5*((D131*E18)+(E131*E19)+(F131*E20)+(G131*E21))+0.5*((D131)^E18+(E131)^E19+(F131)^E20+(G131)^E21)</f>
        <v>2.4863486946521505</v>
      </c>
    </row>
    <row r="132" spans="1:12" x14ac:dyDescent="0.25">
      <c r="A132" s="10" t="s">
        <v>116</v>
      </c>
      <c r="B132" s="1" t="s">
        <v>203</v>
      </c>
      <c r="C132" s="1" t="s">
        <v>227</v>
      </c>
      <c r="D132" s="17">
        <f>D52/D50</f>
        <v>1</v>
      </c>
      <c r="E132" s="17">
        <f>E52/E68</f>
        <v>1</v>
      </c>
      <c r="F132" s="18">
        <f>F52/F68</f>
        <v>0.89743589743589736</v>
      </c>
      <c r="G132" s="17">
        <f>G52/G68</f>
        <v>1</v>
      </c>
      <c r="H132" s="21"/>
      <c r="I132" s="10" t="s">
        <v>116</v>
      </c>
      <c r="J132" s="1" t="s">
        <v>203</v>
      </c>
      <c r="K132" s="1" t="s">
        <v>227</v>
      </c>
      <c r="L132" s="8">
        <f>0.5*((D132*E18)+(E132*E19)+(F132*E20)+(G132*E21))+0.5*((D132)^E18+(E132)^E19+(F132)^E20+(G132)^E21)</f>
        <v>2.4863486946521505</v>
      </c>
    </row>
    <row r="133" spans="1:12" x14ac:dyDescent="0.25">
      <c r="A133" s="10" t="s">
        <v>117</v>
      </c>
      <c r="B133" s="1" t="s">
        <v>66</v>
      </c>
      <c r="C133" s="1" t="s">
        <v>228</v>
      </c>
      <c r="D133" s="17">
        <f>D53/D53</f>
        <v>1</v>
      </c>
      <c r="E133" s="17">
        <f>E53/E68</f>
        <v>1</v>
      </c>
      <c r="F133" s="17">
        <f>F53/F68</f>
        <v>1</v>
      </c>
      <c r="G133" s="17">
        <f>G53/G68</f>
        <v>1</v>
      </c>
      <c r="H133" s="21"/>
      <c r="I133" s="10" t="s">
        <v>117</v>
      </c>
      <c r="J133" s="1" t="s">
        <v>66</v>
      </c>
      <c r="K133" s="1" t="s">
        <v>228</v>
      </c>
      <c r="L133" s="8">
        <f>0.5*((D133*E18)+(E133*E19)+(F133*E20)+(G133*E21))+0.5*((D133)^E18+(E133)^E19+(F133)^E20+(G133)^E21)</f>
        <v>2.5</v>
      </c>
    </row>
    <row r="134" spans="1:12" x14ac:dyDescent="0.25">
      <c r="A134" s="10" t="s">
        <v>118</v>
      </c>
      <c r="B134" s="1" t="s">
        <v>67</v>
      </c>
      <c r="C134" s="1" t="s">
        <v>229</v>
      </c>
      <c r="D134" s="17">
        <f>D54/D53</f>
        <v>1</v>
      </c>
      <c r="E134" s="17">
        <f>E54/E68</f>
        <v>1</v>
      </c>
      <c r="F134" s="18">
        <f>F54/F68</f>
        <v>0.89743589743589736</v>
      </c>
      <c r="G134" s="17">
        <f>G54/G68</f>
        <v>1</v>
      </c>
      <c r="H134" s="21"/>
      <c r="I134" s="10" t="s">
        <v>118</v>
      </c>
      <c r="J134" s="1" t="s">
        <v>67</v>
      </c>
      <c r="K134" s="1" t="s">
        <v>229</v>
      </c>
      <c r="L134" s="8">
        <f>0.5*((D134*E18)+(E134*E19)+(F134*E20)+(G134*E21))+0.5*((D134)^E18+(E134)^E19+(F134)^E20+(G134)^E21)</f>
        <v>2.4863486946521505</v>
      </c>
    </row>
    <row r="135" spans="1:12" x14ac:dyDescent="0.25">
      <c r="A135" s="10" t="s">
        <v>119</v>
      </c>
      <c r="B135" s="1" t="s">
        <v>177</v>
      </c>
      <c r="C135" s="1" t="s">
        <v>208</v>
      </c>
      <c r="D135" s="17">
        <f>D55/D53</f>
        <v>1</v>
      </c>
      <c r="E135" s="17">
        <f>E55/E68</f>
        <v>1</v>
      </c>
      <c r="F135" s="17">
        <f>F55/F68</f>
        <v>1</v>
      </c>
      <c r="G135" s="17">
        <f>G55/G68</f>
        <v>1</v>
      </c>
      <c r="H135" s="21"/>
      <c r="I135" s="10" t="s">
        <v>119</v>
      </c>
      <c r="J135" s="1" t="s">
        <v>177</v>
      </c>
      <c r="K135" s="1" t="s">
        <v>208</v>
      </c>
      <c r="L135" s="8">
        <f>0.5*((D135*E18)+(E135*E19)+(F135*E20)+(G135*E21))+0.5*((D135)^E18+(E135)^E19+(F135)^E20+(G135)^E21)</f>
        <v>2.5</v>
      </c>
    </row>
    <row r="136" spans="1:12" ht="31.5" x14ac:dyDescent="0.25">
      <c r="A136" s="10" t="s">
        <v>120</v>
      </c>
      <c r="B136" s="1" t="s">
        <v>68</v>
      </c>
      <c r="C136" s="1" t="s">
        <v>232</v>
      </c>
      <c r="D136" s="17">
        <f>D56/D56</f>
        <v>1</v>
      </c>
      <c r="E136" s="17">
        <f>E56/E68</f>
        <v>1</v>
      </c>
      <c r="F136" s="18">
        <f>F56/F68</f>
        <v>0.89743589743589736</v>
      </c>
      <c r="G136" s="17">
        <f>G56/G68</f>
        <v>1</v>
      </c>
      <c r="I136" s="10" t="s">
        <v>120</v>
      </c>
      <c r="J136" s="1" t="s">
        <v>68</v>
      </c>
      <c r="K136" s="1" t="s">
        <v>232</v>
      </c>
      <c r="L136" s="8">
        <f>0.5*((D136*E18)+(E136*E19)+(F136*E20)+(G136*E21))+0.5*((D136)^E18+(E136)^E19+(F136)^E20+(G136)^E21)</f>
        <v>2.4863486946521505</v>
      </c>
    </row>
    <row r="137" spans="1:12" x14ac:dyDescent="0.25">
      <c r="A137" s="10" t="s">
        <v>121</v>
      </c>
      <c r="B137" s="2" t="s">
        <v>69</v>
      </c>
      <c r="C137" s="2" t="s">
        <v>230</v>
      </c>
      <c r="D137" s="17">
        <f>D57/D56</f>
        <v>1</v>
      </c>
      <c r="E137" s="17">
        <f>E57/E68</f>
        <v>1</v>
      </c>
      <c r="F137" s="18">
        <f>F57/F68</f>
        <v>0.89743589743589736</v>
      </c>
      <c r="G137" s="17">
        <f>G57/G68</f>
        <v>1</v>
      </c>
      <c r="I137" s="10" t="s">
        <v>121</v>
      </c>
      <c r="J137" s="2" t="s">
        <v>69</v>
      </c>
      <c r="K137" s="2" t="s">
        <v>230</v>
      </c>
      <c r="L137" s="8">
        <f>0.5*((D137*E18)+(E137*E19)+(F137*E20)+(G137*E21))+0.5*((D137)^E18+(E137)^E19+(F137)^E20+(G137)^E21)</f>
        <v>2.4863486946521505</v>
      </c>
    </row>
    <row r="138" spans="1:12" ht="31.5" x14ac:dyDescent="0.25">
      <c r="A138" s="10" t="s">
        <v>122</v>
      </c>
      <c r="B138" s="2" t="s">
        <v>70</v>
      </c>
      <c r="C138" s="1" t="s">
        <v>275</v>
      </c>
      <c r="D138" s="17">
        <f>D58/D56</f>
        <v>1</v>
      </c>
      <c r="E138" s="17">
        <f>E58/E68</f>
        <v>1</v>
      </c>
      <c r="F138" s="18">
        <f>F58/F68</f>
        <v>0.89743589743589736</v>
      </c>
      <c r="G138" s="17">
        <f>G58/G68</f>
        <v>1</v>
      </c>
      <c r="I138" s="10" t="s">
        <v>122</v>
      </c>
      <c r="J138" s="2" t="s">
        <v>70</v>
      </c>
      <c r="K138" s="1" t="s">
        <v>275</v>
      </c>
      <c r="L138" s="8">
        <f>0.5*((D138*E18)+(E138*E19)+(F138*E20)+(G138*E21))+0.5*((D138)^E18+(E138)^E19+(F138)^E20+(G138)^E21)</f>
        <v>2.4863486946521505</v>
      </c>
    </row>
    <row r="139" spans="1:12" ht="31.5" x14ac:dyDescent="0.25">
      <c r="A139" s="10" t="s">
        <v>123</v>
      </c>
      <c r="B139" s="1" t="s">
        <v>71</v>
      </c>
      <c r="C139" s="1" t="s">
        <v>231</v>
      </c>
      <c r="D139" s="17">
        <f>D59/D59</f>
        <v>1</v>
      </c>
      <c r="E139" s="17">
        <f>E59/E68</f>
        <v>1</v>
      </c>
      <c r="F139" s="18">
        <f>F59/F68</f>
        <v>0.89743589743589736</v>
      </c>
      <c r="G139" s="17">
        <f>G59/G69</f>
        <v>1</v>
      </c>
      <c r="I139" s="10" t="s">
        <v>123</v>
      </c>
      <c r="J139" s="1" t="s">
        <v>71</v>
      </c>
      <c r="K139" s="1" t="s">
        <v>231</v>
      </c>
      <c r="L139" s="8">
        <f>0.5*((D139*E18)+(E139*E19)+(F139*E20)+(G139*E21))+0.5*((D139)^E18+(E139)^E19+(F139)^E20+(G139)^E21)</f>
        <v>2.4863486946521505</v>
      </c>
    </row>
    <row r="140" spans="1:12" ht="31.5" x14ac:dyDescent="0.25">
      <c r="A140" s="10" t="s">
        <v>124</v>
      </c>
      <c r="B140" s="1" t="s">
        <v>72</v>
      </c>
      <c r="C140" s="24" t="s">
        <v>213</v>
      </c>
      <c r="D140" s="17">
        <f>D60/D59</f>
        <v>1</v>
      </c>
      <c r="E140" s="17">
        <f>E60/E68</f>
        <v>1</v>
      </c>
      <c r="F140" s="18">
        <f>F60/F68</f>
        <v>0.89743589743589736</v>
      </c>
      <c r="G140" s="17">
        <f>G60/G68</f>
        <v>1</v>
      </c>
      <c r="I140" s="10" t="s">
        <v>124</v>
      </c>
      <c r="J140" s="1" t="s">
        <v>72</v>
      </c>
      <c r="K140" s="24" t="s">
        <v>213</v>
      </c>
      <c r="L140" s="8">
        <f>0.5*((D140*E18)+(E140*E19)+(F140*E20)+(G140*E21))+0.5*((D140)^E18+(E140)^E19+(F140)^E20+(G140)^E21)</f>
        <v>2.4863486946521505</v>
      </c>
    </row>
    <row r="141" spans="1:12" x14ac:dyDescent="0.25">
      <c r="A141" s="10" t="s">
        <v>125</v>
      </c>
      <c r="B141" s="2" t="s">
        <v>73</v>
      </c>
      <c r="C141" s="2" t="s">
        <v>218</v>
      </c>
      <c r="D141" s="17">
        <f>D61/D59</f>
        <v>1</v>
      </c>
      <c r="E141" s="17">
        <f>E61/E68</f>
        <v>1</v>
      </c>
      <c r="F141" s="18">
        <f>F61/F68</f>
        <v>0.89743589743589736</v>
      </c>
      <c r="G141" s="18">
        <f>G61/G68</f>
        <v>4.8387096774193547E-2</v>
      </c>
      <c r="I141" s="10" t="s">
        <v>125</v>
      </c>
      <c r="J141" s="2" t="s">
        <v>73</v>
      </c>
      <c r="K141" s="2" t="s">
        <v>218</v>
      </c>
      <c r="L141" s="8">
        <f>0.5*((D141*E18)+(E141*E19)+(F141*E20)+(G141*E21))+0.5*((D141)^E18+(E141)^E19+(F141)^E20+(G141)^E21)</f>
        <v>2.0237976777434521</v>
      </c>
    </row>
    <row r="142" spans="1:12" x14ac:dyDescent="0.25">
      <c r="A142" s="10" t="s">
        <v>126</v>
      </c>
      <c r="B142" s="1" t="s">
        <v>178</v>
      </c>
      <c r="C142" s="1" t="s">
        <v>219</v>
      </c>
      <c r="D142" s="17">
        <f>D62/D62</f>
        <v>1</v>
      </c>
      <c r="E142" s="17">
        <f>E62/E68</f>
        <v>0.35</v>
      </c>
      <c r="F142" s="18">
        <f>F62/F68</f>
        <v>0.4358974358974359</v>
      </c>
      <c r="G142" s="17">
        <f>G62/G68</f>
        <v>1</v>
      </c>
      <c r="I142" s="10" t="s">
        <v>126</v>
      </c>
      <c r="J142" s="1" t="s">
        <v>178</v>
      </c>
      <c r="K142" s="1" t="s">
        <v>219</v>
      </c>
      <c r="L142" s="8">
        <f>0.5*((D142*E18)+(E142*E19)+(F142*E20)+(G142*E21))+0.5*((D142)^E18+(E142)^+(F142)^E20+(G142)^E21)</f>
        <v>1.9052058488370547</v>
      </c>
    </row>
    <row r="143" spans="1:12" x14ac:dyDescent="0.25">
      <c r="A143" s="10" t="s">
        <v>127</v>
      </c>
      <c r="B143" s="1" t="s">
        <v>179</v>
      </c>
      <c r="C143" s="1" t="s">
        <v>216</v>
      </c>
      <c r="D143" s="17">
        <f>D63/D62</f>
        <v>1</v>
      </c>
      <c r="E143" s="17">
        <f>E63/E68</f>
        <v>1</v>
      </c>
      <c r="F143" s="18">
        <f>F63/F68</f>
        <v>0.89743589743589736</v>
      </c>
      <c r="G143" s="17">
        <f>G63/G68</f>
        <v>1</v>
      </c>
      <c r="I143" s="10" t="s">
        <v>127</v>
      </c>
      <c r="J143" s="1" t="s">
        <v>179</v>
      </c>
      <c r="K143" s="1" t="s">
        <v>216</v>
      </c>
      <c r="L143" s="8">
        <f>0.5*((D143*E18)+(E143*E19)+(F143*E20)+(G143*E21))+0.5*((D143)^E18+(E143)^E19+(F143)^E20+(G143)^E21)</f>
        <v>2.4863486946521505</v>
      </c>
    </row>
    <row r="144" spans="1:12" x14ac:dyDescent="0.25">
      <c r="A144" s="10" t="s">
        <v>128</v>
      </c>
      <c r="B144" s="1" t="s">
        <v>180</v>
      </c>
      <c r="C144" s="1" t="s">
        <v>233</v>
      </c>
      <c r="D144" s="17">
        <f>D64/D62</f>
        <v>1</v>
      </c>
      <c r="E144" s="17">
        <f>E64/E68</f>
        <v>1</v>
      </c>
      <c r="F144" s="17">
        <f>F64/F68</f>
        <v>1</v>
      </c>
      <c r="G144" s="18">
        <f>G64/G68</f>
        <v>6.4516129032258063E-2</v>
      </c>
      <c r="I144" s="10" t="s">
        <v>128</v>
      </c>
      <c r="J144" s="1" t="s">
        <v>180</v>
      </c>
      <c r="K144" s="1" t="s">
        <v>233</v>
      </c>
      <c r="L144" s="8">
        <f>0.5*((D144*E18)+(E144*E19)+(F144*E20)+(G144*E21))+0.5*((D144)^E18+(E144)^E19+(F144)^E20+(G144)^E21)</f>
        <v>2.0583228325467942</v>
      </c>
    </row>
    <row r="145" spans="1:12" x14ac:dyDescent="0.25">
      <c r="A145" s="10" t="s">
        <v>129</v>
      </c>
      <c r="B145" s="1" t="s">
        <v>181</v>
      </c>
      <c r="C145" s="1" t="s">
        <v>228</v>
      </c>
      <c r="D145" s="17">
        <f>D65/D65</f>
        <v>1</v>
      </c>
      <c r="E145" s="17">
        <f>E65/E68</f>
        <v>1</v>
      </c>
      <c r="F145" s="17">
        <f>F65/F68</f>
        <v>1</v>
      </c>
      <c r="G145" s="17">
        <f>G65/G68</f>
        <v>1</v>
      </c>
      <c r="I145" s="10" t="s">
        <v>129</v>
      </c>
      <c r="J145" s="1" t="s">
        <v>181</v>
      </c>
      <c r="K145" s="1" t="s">
        <v>228</v>
      </c>
      <c r="L145" s="8">
        <f>0.5*((D145*E18)+(E145*E19)+(F145*E20)+(G145*E21))+0.5*((D145)^E18+(E145)^E19+(F145)^E20+(G145)^E21)</f>
        <v>2.5</v>
      </c>
    </row>
    <row r="146" spans="1:12" x14ac:dyDescent="0.25">
      <c r="A146" s="10" t="s">
        <v>130</v>
      </c>
      <c r="B146" s="1" t="s">
        <v>182</v>
      </c>
      <c r="C146" s="1" t="s">
        <v>208</v>
      </c>
      <c r="D146" s="17">
        <f>D66/D65</f>
        <v>1</v>
      </c>
      <c r="E146" s="18">
        <f>E66/E68</f>
        <v>0.23333333333333336</v>
      </c>
      <c r="F146" s="18">
        <f>F66/F68</f>
        <v>0.89743589743589736</v>
      </c>
      <c r="G146" s="18">
        <f>G66/G68</f>
        <v>8.0645161290322592E-2</v>
      </c>
      <c r="I146" s="10" t="s">
        <v>130</v>
      </c>
      <c r="J146" s="1" t="s">
        <v>182</v>
      </c>
      <c r="K146" s="1" t="s">
        <v>208</v>
      </c>
      <c r="L146" s="8">
        <f>0.5*((D146*E18)+(E146*E19)+(F146*E20)+(G146*E21))+0.5*((D146)^E18+(E146)^E19+(F146)^E20+(G146)^E21)</f>
        <v>1.9667672312948261</v>
      </c>
    </row>
    <row r="147" spans="1:12" x14ac:dyDescent="0.25">
      <c r="A147" s="10" t="s">
        <v>131</v>
      </c>
      <c r="B147" s="1" t="s">
        <v>183</v>
      </c>
      <c r="C147" s="1" t="s">
        <v>216</v>
      </c>
      <c r="D147" s="17">
        <f>D67/D65</f>
        <v>1</v>
      </c>
      <c r="E147" s="17">
        <f>E67/E68</f>
        <v>0.35</v>
      </c>
      <c r="F147" s="18">
        <f>F67/F68</f>
        <v>0.15384615384615383</v>
      </c>
      <c r="G147" s="18">
        <f>G67/G68</f>
        <v>6.4516129032258063E-2</v>
      </c>
      <c r="H147" s="21"/>
      <c r="I147" s="10" t="s">
        <v>131</v>
      </c>
      <c r="J147" s="1" t="s">
        <v>183</v>
      </c>
      <c r="K147" s="1" t="s">
        <v>216</v>
      </c>
      <c r="L147" s="8">
        <f>0.5*((D147*E18)+(E147*E19)+(F147*E20)+(G147*E21))+0.5*((D147)^E18+(E147)^E19+(F147)^E20+(G147)^E21)</f>
        <v>1.8209986770178435</v>
      </c>
    </row>
    <row r="148" spans="1:12" ht="31.5" x14ac:dyDescent="0.25">
      <c r="A148" s="10" t="s">
        <v>132</v>
      </c>
      <c r="B148" s="1" t="s">
        <v>184</v>
      </c>
      <c r="C148" s="1" t="s">
        <v>208</v>
      </c>
      <c r="D148" s="17">
        <f>D68/D68</f>
        <v>1</v>
      </c>
      <c r="E148" s="17">
        <f>E68/E68</f>
        <v>1</v>
      </c>
      <c r="F148" s="17">
        <f>F68/F68</f>
        <v>1</v>
      </c>
      <c r="G148" s="17">
        <f>G68/G68</f>
        <v>1</v>
      </c>
      <c r="I148" s="10" t="s">
        <v>132</v>
      </c>
      <c r="J148" s="1" t="s">
        <v>184</v>
      </c>
      <c r="K148" s="1" t="s">
        <v>208</v>
      </c>
      <c r="L148" s="8">
        <f>0.5*((D148*E18)+(E148*E19)+(F148*E20)+(G148*E21))+0.5*((D148)^E18+(E148)^E19+(F148)^E20+(G148)^E21)</f>
        <v>2.5</v>
      </c>
    </row>
    <row r="149" spans="1:12" x14ac:dyDescent="0.25">
      <c r="A149" s="10" t="s">
        <v>133</v>
      </c>
      <c r="B149" s="1" t="s">
        <v>185</v>
      </c>
      <c r="C149" s="1" t="s">
        <v>208</v>
      </c>
      <c r="D149" s="17">
        <f>D69/D68</f>
        <v>1</v>
      </c>
      <c r="E149" s="17">
        <f>E69/E68</f>
        <v>1</v>
      </c>
      <c r="F149" s="18">
        <f>F69/F68</f>
        <v>0.89743589743589736</v>
      </c>
      <c r="G149" s="17">
        <f>G69/G68</f>
        <v>1</v>
      </c>
      <c r="I149" s="10" t="s">
        <v>133</v>
      </c>
      <c r="J149" s="1" t="s">
        <v>185</v>
      </c>
      <c r="K149" s="1" t="s">
        <v>208</v>
      </c>
      <c r="L149" s="8">
        <f>0.5*((D149*E18)+(E149*E19)+(F149*E20)+(G149*E21))+0.5*((D149)^E18+(E149)^E19+(F149)^E20+(G149)^E21)</f>
        <v>2.4863486946521505</v>
      </c>
    </row>
    <row r="150" spans="1:12" x14ac:dyDescent="0.25">
      <c r="A150" s="10" t="s">
        <v>134</v>
      </c>
      <c r="B150" s="1" t="s">
        <v>186</v>
      </c>
      <c r="C150" s="1" t="s">
        <v>208</v>
      </c>
      <c r="D150" s="17">
        <f>D70/D68</f>
        <v>1</v>
      </c>
      <c r="E150" s="17">
        <f>E70/E68</f>
        <v>1</v>
      </c>
      <c r="F150" s="17">
        <f>F70/F68</f>
        <v>1</v>
      </c>
      <c r="G150" s="17">
        <f>G70/G68</f>
        <v>1</v>
      </c>
      <c r="I150" s="10" t="s">
        <v>134</v>
      </c>
      <c r="J150" s="1" t="s">
        <v>186</v>
      </c>
      <c r="K150" s="1" t="s">
        <v>208</v>
      </c>
      <c r="L150" s="8">
        <f>0.5*((D150*E18)+(E150*E19)+(F150*E20)+(G150*E21))+0.5*((D150)^E18+(E150)^E19+(F150)^E20+(G150)^E21)</f>
        <v>2.5</v>
      </c>
    </row>
    <row r="151" spans="1:12" x14ac:dyDescent="0.25">
      <c r="A151" s="10" t="s">
        <v>135</v>
      </c>
      <c r="B151" s="1" t="s">
        <v>74</v>
      </c>
      <c r="C151" s="1" t="s">
        <v>228</v>
      </c>
      <c r="D151" s="18">
        <f>D71/D44</f>
        <v>0.25714285714285717</v>
      </c>
      <c r="E151" s="18">
        <f>E71/E68</f>
        <v>0.23333333333333336</v>
      </c>
      <c r="F151" s="18">
        <f>F71/F68</f>
        <v>0.89743589743589736</v>
      </c>
      <c r="G151" s="18">
        <f>G71/G68</f>
        <v>6.4516129032258063E-2</v>
      </c>
      <c r="I151" s="10" t="s">
        <v>135</v>
      </c>
      <c r="J151" s="1" t="s">
        <v>74</v>
      </c>
      <c r="K151" s="1" t="s">
        <v>228</v>
      </c>
      <c r="L151" s="8">
        <f>0.5*((D151*E18)+(E151*E19)+(F151*E20)+(G151*E21))+0.5*((D151)^E18+(E151)^E19+(F151)^E20+(G151)^E21)</f>
        <v>1.5456350268685761</v>
      </c>
    </row>
    <row r="152" spans="1:12" x14ac:dyDescent="0.25">
      <c r="A152" s="10" t="s">
        <v>136</v>
      </c>
      <c r="B152" s="1" t="s">
        <v>75</v>
      </c>
      <c r="C152" s="1" t="s">
        <v>223</v>
      </c>
      <c r="D152" s="18">
        <f>D72/D44</f>
        <v>0.25714285714285717</v>
      </c>
      <c r="E152" s="17">
        <f>E72/E68</f>
        <v>0.35</v>
      </c>
      <c r="F152" s="18">
        <f>F72/F68</f>
        <v>0.4358974358974359</v>
      </c>
      <c r="G152" s="18">
        <f>G72/G68</f>
        <v>0.14516129032258063</v>
      </c>
      <c r="I152" s="10" t="s">
        <v>136</v>
      </c>
      <c r="J152" s="1" t="s">
        <v>75</v>
      </c>
      <c r="K152" s="1" t="s">
        <v>223</v>
      </c>
      <c r="L152" s="8">
        <f>0.5*((D152*E18)+(E152*E19)+(F152*E20)+(G152*E21))+0.5*((D152)^E18+(E152)^E19+(F152)^E20+(G152)^E21)</f>
        <v>1.567538977535623</v>
      </c>
    </row>
    <row r="153" spans="1:12" x14ac:dyDescent="0.25">
      <c r="A153" s="10" t="s">
        <v>137</v>
      </c>
      <c r="B153" s="1" t="s">
        <v>76</v>
      </c>
      <c r="C153" s="1" t="s">
        <v>234</v>
      </c>
      <c r="D153" s="18">
        <f>D73/D44</f>
        <v>0.25714285714285717</v>
      </c>
      <c r="E153" s="18">
        <f>E73/E68</f>
        <v>0.23333333333333336</v>
      </c>
      <c r="F153" s="18">
        <f>F73/F68</f>
        <v>0.4358974358974359</v>
      </c>
      <c r="G153" s="18">
        <f>G73/G68</f>
        <v>0.14516129032258063</v>
      </c>
      <c r="H153" s="21"/>
      <c r="I153" s="10" t="s">
        <v>137</v>
      </c>
      <c r="J153" s="1" t="s">
        <v>76</v>
      </c>
      <c r="K153" s="1" t="s">
        <v>234</v>
      </c>
      <c r="L153" s="8">
        <f>0.5*((D153*E18)+(E153*E19)+(F153*E20)+(G153*E21))+0.5*((D153)^E18+(E153)^E19+(F153)^E20+(G153)^E21)</f>
        <v>1.5459873068595271</v>
      </c>
    </row>
    <row r="154" spans="1:12" x14ac:dyDescent="0.25">
      <c r="A154" s="10" t="s">
        <v>138</v>
      </c>
      <c r="B154" s="1" t="s">
        <v>77</v>
      </c>
      <c r="C154" s="1" t="s">
        <v>218</v>
      </c>
      <c r="D154" s="18">
        <f>D74/D47</f>
        <v>0.25714285714285717</v>
      </c>
      <c r="E154" s="17">
        <f>E74/E68</f>
        <v>1</v>
      </c>
      <c r="F154" s="17">
        <f>F74/F68</f>
        <v>1</v>
      </c>
      <c r="G154" s="17">
        <f>G74/G68</f>
        <v>1</v>
      </c>
      <c r="H154" s="21"/>
      <c r="I154" s="10" t="s">
        <v>138</v>
      </c>
      <c r="J154" s="1" t="s">
        <v>77</v>
      </c>
      <c r="K154" s="1" t="s">
        <v>218</v>
      </c>
      <c r="L154" s="8">
        <f>0.5*((D154*E18)+(E154*E19)+(F154*E20)+(G154*E21))+0.5*((D154)^E18+(E154)^E19+(F154)^E20+(G154)^E21)</f>
        <v>2.0968440203515204</v>
      </c>
    </row>
    <row r="155" spans="1:12" x14ac:dyDescent="0.25">
      <c r="A155" s="10" t="s">
        <v>139</v>
      </c>
      <c r="B155" s="2" t="s">
        <v>78</v>
      </c>
      <c r="C155" s="2" t="s">
        <v>218</v>
      </c>
      <c r="D155" s="18">
        <f>D75/D47</f>
        <v>0.25714285714285717</v>
      </c>
      <c r="E155" s="17">
        <f>E75/E68</f>
        <v>0.35</v>
      </c>
      <c r="F155" s="17">
        <f>F75/F68</f>
        <v>1</v>
      </c>
      <c r="G155" s="17">
        <f>G75/G68</f>
        <v>1</v>
      </c>
      <c r="H155" s="21"/>
      <c r="I155" s="10" t="s">
        <v>139</v>
      </c>
      <c r="J155" s="2" t="s">
        <v>78</v>
      </c>
      <c r="K155" s="2" t="s">
        <v>218</v>
      </c>
      <c r="L155" s="8">
        <f>0.5*((D155*E18)+(E155*E19)+(F155*E20)+(G155*E21))+0.5*((D155)^E18+(E155)^E19+(F155)^E20+(G155)^E21)</f>
        <v>2.0225151703457271</v>
      </c>
    </row>
    <row r="156" spans="1:12" x14ac:dyDescent="0.25">
      <c r="A156" s="10" t="s">
        <v>140</v>
      </c>
      <c r="B156" s="1" t="s">
        <v>79</v>
      </c>
      <c r="C156" s="1" t="s">
        <v>223</v>
      </c>
      <c r="D156" s="18">
        <f>D76/D47</f>
        <v>0.25714285714285717</v>
      </c>
      <c r="E156" s="17">
        <f>E76/E68</f>
        <v>1</v>
      </c>
      <c r="F156" s="17">
        <f>F76/F68</f>
        <v>1</v>
      </c>
      <c r="G156" s="17">
        <f>G76/G68</f>
        <v>1</v>
      </c>
      <c r="H156" s="21"/>
      <c r="I156" s="10" t="s">
        <v>140</v>
      </c>
      <c r="J156" s="1" t="s">
        <v>79</v>
      </c>
      <c r="K156" s="1" t="s">
        <v>223</v>
      </c>
      <c r="L156" s="8">
        <f>0.5*((D156*E18)+(E156*E19)+(F156*E20)+(G156*E21))+0.5*((D156)^E18+(E156)^E19+(F156)^E20+(G156)^E21)</f>
        <v>2.0968440203515204</v>
      </c>
    </row>
    <row r="157" spans="1:12" x14ac:dyDescent="0.25">
      <c r="A157" s="10" t="s">
        <v>141</v>
      </c>
      <c r="B157" s="1" t="s">
        <v>187</v>
      </c>
      <c r="C157" s="1" t="s">
        <v>208</v>
      </c>
      <c r="D157" s="18">
        <f>D77/D50</f>
        <v>0.25714285714285717</v>
      </c>
      <c r="E157" s="17">
        <f>E77/E68</f>
        <v>1</v>
      </c>
      <c r="F157" s="17">
        <f>F77/F68</f>
        <v>1</v>
      </c>
      <c r="G157" s="17">
        <f>G77/G68</f>
        <v>1</v>
      </c>
      <c r="H157" s="21"/>
      <c r="I157" s="10" t="s">
        <v>141</v>
      </c>
      <c r="J157" s="1" t="s">
        <v>187</v>
      </c>
      <c r="K157" s="1" t="s">
        <v>208</v>
      </c>
      <c r="L157" s="8">
        <f>0.5*((D157*E18)+(E157*E19)+(F157*E20)+(G157*E21))+0.5*((D157)^E18+(E157)^E19+(F157)^E20+(G157)^E21)</f>
        <v>2.0968440203515204</v>
      </c>
    </row>
    <row r="158" spans="1:12" x14ac:dyDescent="0.25">
      <c r="A158" s="10" t="s">
        <v>142</v>
      </c>
      <c r="B158" s="1" t="s">
        <v>80</v>
      </c>
      <c r="C158" s="1" t="s">
        <v>235</v>
      </c>
      <c r="D158" s="18">
        <f>D78/D44</f>
        <v>0.45714285714285718</v>
      </c>
      <c r="E158" s="17">
        <f>E78/E68</f>
        <v>1</v>
      </c>
      <c r="F158" s="17">
        <f>F78/F68</f>
        <v>1</v>
      </c>
      <c r="G158" s="18">
        <f>G78/G68</f>
        <v>8.0645161290322592E-2</v>
      </c>
      <c r="H158" s="21"/>
      <c r="I158" s="10" t="s">
        <v>142</v>
      </c>
      <c r="J158" s="1" t="s">
        <v>80</v>
      </c>
      <c r="K158" s="1" t="s">
        <v>235</v>
      </c>
      <c r="L158" s="8">
        <f>0.5*((D158*E18)+(E158*E19)+(F158*E20)+(G158*E21))+0.5*((D158)^E18+(E158)^E19+(F158)^E20+(G158)^E21)</f>
        <v>1.8002559052319951</v>
      </c>
    </row>
    <row r="159" spans="1:12" x14ac:dyDescent="0.25">
      <c r="A159" s="10" t="s">
        <v>143</v>
      </c>
      <c r="B159" s="1" t="s">
        <v>81</v>
      </c>
      <c r="C159" s="1" t="s">
        <v>236</v>
      </c>
      <c r="D159" s="18">
        <f>D79/D44</f>
        <v>0.45714285714285718</v>
      </c>
      <c r="E159" s="17">
        <f>E79/E68</f>
        <v>1</v>
      </c>
      <c r="F159" s="17">
        <f>F79/F68</f>
        <v>1</v>
      </c>
      <c r="G159" s="17">
        <f>G79/G68</f>
        <v>1</v>
      </c>
      <c r="I159" s="10" t="s">
        <v>143</v>
      </c>
      <c r="J159" s="1" t="s">
        <v>81</v>
      </c>
      <c r="K159" s="1" t="s">
        <v>236</v>
      </c>
      <c r="L159" s="8">
        <f>0.5*((D159*E18)+(E159*E19)+(F159*E20)+(G159*E21))+0.5*((D159)^E18+(E159)^E19+(F159)^E20+(G159)^E21)</f>
        <v>2.2239568479074308</v>
      </c>
    </row>
    <row r="160" spans="1:12" x14ac:dyDescent="0.25">
      <c r="A160" s="10" t="s">
        <v>147</v>
      </c>
      <c r="B160" s="1" t="s">
        <v>82</v>
      </c>
      <c r="C160" s="1" t="s">
        <v>237</v>
      </c>
      <c r="D160" s="18">
        <f>D80/D44</f>
        <v>0.45714285714285718</v>
      </c>
      <c r="E160" s="17">
        <f>E80/E68</f>
        <v>1</v>
      </c>
      <c r="F160" s="18">
        <f>F80/F68</f>
        <v>0.89743589743589736</v>
      </c>
      <c r="G160" s="17">
        <f>G80/G68</f>
        <v>1</v>
      </c>
      <c r="I160" s="10" t="s">
        <v>147</v>
      </c>
      <c r="J160" s="1" t="s">
        <v>82</v>
      </c>
      <c r="K160" s="1" t="s">
        <v>237</v>
      </c>
      <c r="L160" s="8">
        <f>0.5*((D160*E18)+(E160*E19)+(F160*E20)+(G160*E21))+0.5*((D160)^E18+(E160)^E19+(F160)^E20+(G160)^E21)</f>
        <v>2.2103055425595817</v>
      </c>
    </row>
    <row r="161" spans="1:12" ht="31.5" x14ac:dyDescent="0.25">
      <c r="A161" s="10" t="s">
        <v>148</v>
      </c>
      <c r="B161" s="1" t="s">
        <v>188</v>
      </c>
      <c r="C161" s="1" t="s">
        <v>238</v>
      </c>
      <c r="D161" s="18">
        <f>D81/D47</f>
        <v>0.45714285714285718</v>
      </c>
      <c r="E161" s="17">
        <f>E81/E68</f>
        <v>1</v>
      </c>
      <c r="F161" s="18">
        <f>F81/F68</f>
        <v>0.89743589743589736</v>
      </c>
      <c r="G161" s="17">
        <f>G81/G68</f>
        <v>1</v>
      </c>
      <c r="I161" s="10" t="s">
        <v>148</v>
      </c>
      <c r="J161" s="1" t="s">
        <v>188</v>
      </c>
      <c r="K161" s="1" t="s">
        <v>238</v>
      </c>
      <c r="L161" s="8">
        <f>0.5*((D161*E18)+(E161*E19)+(F161*E20)+(G161*E21))+0.5*((D161)^E18+(E161)^E19+(F161)^E20+(G161)^E21)</f>
        <v>2.2103055425595817</v>
      </c>
    </row>
    <row r="162" spans="1:12" x14ac:dyDescent="0.25">
      <c r="A162" s="10" t="s">
        <v>149</v>
      </c>
      <c r="B162" s="1" t="s">
        <v>83</v>
      </c>
      <c r="C162" s="1" t="s">
        <v>239</v>
      </c>
      <c r="D162" s="18">
        <f>D82/D47</f>
        <v>0.45714285714285718</v>
      </c>
      <c r="E162" s="17">
        <f>E82/E68</f>
        <v>1</v>
      </c>
      <c r="F162" s="17">
        <f>F82/F68</f>
        <v>1</v>
      </c>
      <c r="G162" s="17">
        <f>G82/G68</f>
        <v>1</v>
      </c>
      <c r="I162" s="10" t="s">
        <v>149</v>
      </c>
      <c r="J162" s="1" t="s">
        <v>83</v>
      </c>
      <c r="K162" s="1" t="s">
        <v>239</v>
      </c>
      <c r="L162" s="8">
        <f>0.5*((D162*E18)+(E162*E19)+(F162*E20)+(G162*E21))+0.5*((D162)^E18+(E162)^E19+(F162)^E20+(G162)^E21)</f>
        <v>2.2239568479074308</v>
      </c>
    </row>
    <row r="163" spans="1:12" x14ac:dyDescent="0.25">
      <c r="A163" s="10" t="s">
        <v>150</v>
      </c>
      <c r="B163" s="1" t="s">
        <v>84</v>
      </c>
      <c r="C163" s="1" t="s">
        <v>237</v>
      </c>
      <c r="D163" s="18">
        <f>D83/D47</f>
        <v>0.45714285714285718</v>
      </c>
      <c r="E163" s="18">
        <f>E83/E68</f>
        <v>0.23333333333333336</v>
      </c>
      <c r="F163" s="18">
        <f>F83/F68</f>
        <v>0.89743589743589736</v>
      </c>
      <c r="G163" s="18">
        <f>G83/G68</f>
        <v>6.4516129032258063E-2</v>
      </c>
      <c r="I163" s="10" t="s">
        <v>150</v>
      </c>
      <c r="J163" s="1" t="s">
        <v>84</v>
      </c>
      <c r="K163" s="1" t="s">
        <v>237</v>
      </c>
      <c r="L163" s="8">
        <f>0.5*((D163*E18)+(E163*E19)+(F163*E20)+(G163*E21))+0.5*((D163)^E18+(E163)^E19+(F163)^E20+(G163)^E21)</f>
        <v>1.6727478544244871</v>
      </c>
    </row>
    <row r="164" spans="1:12" x14ac:dyDescent="0.25">
      <c r="A164" s="10" t="s">
        <v>151</v>
      </c>
      <c r="B164" s="1" t="s">
        <v>85</v>
      </c>
      <c r="C164" s="1" t="s">
        <v>240</v>
      </c>
      <c r="D164" s="18">
        <f>D84/D50</f>
        <v>0.45714285714285718</v>
      </c>
      <c r="E164" s="17">
        <f>E84/E68</f>
        <v>1</v>
      </c>
      <c r="F164" s="17">
        <f>F84/F68</f>
        <v>1</v>
      </c>
      <c r="G164" s="17">
        <f>G84/G68</f>
        <v>1</v>
      </c>
      <c r="H164" s="21"/>
      <c r="I164" s="10" t="s">
        <v>151</v>
      </c>
      <c r="J164" s="1" t="s">
        <v>85</v>
      </c>
      <c r="K164" s="1" t="s">
        <v>240</v>
      </c>
      <c r="L164" s="8">
        <f>0.5*((D164*E18)+(E164*E19)+(F164*E20)+(G164*E21))+0.5*((D164)^E18+(E164)^E19+(F164)^E20+(G164)^E21)</f>
        <v>2.2239568479074308</v>
      </c>
    </row>
    <row r="165" spans="1:12" x14ac:dyDescent="0.25">
      <c r="A165" s="10" t="s">
        <v>152</v>
      </c>
      <c r="B165" s="1" t="s">
        <v>189</v>
      </c>
      <c r="C165" s="1" t="s">
        <v>223</v>
      </c>
      <c r="D165" s="18">
        <f>D85/D50</f>
        <v>0.45714285714285718</v>
      </c>
      <c r="E165" s="17">
        <f>E85/E68</f>
        <v>1</v>
      </c>
      <c r="F165" s="17">
        <f>F85/F68</f>
        <v>1</v>
      </c>
      <c r="G165" s="18">
        <f>G85/G68</f>
        <v>0.14516129032258063</v>
      </c>
      <c r="H165" s="21"/>
      <c r="I165" s="10" t="s">
        <v>152</v>
      </c>
      <c r="J165" s="1" t="s">
        <v>189</v>
      </c>
      <c r="K165" s="1" t="s">
        <v>223</v>
      </c>
      <c r="L165" s="8">
        <f>0.5*((D165*E18)+(E165*E19)+(F165*E20)+(G165*E21))+0.5*((D165)^E18+(E165)^E19+(F165)^E20+(G165)^E21)</f>
        <v>1.856808963457933</v>
      </c>
    </row>
    <row r="166" spans="1:12" x14ac:dyDescent="0.25">
      <c r="A166" s="10" t="s">
        <v>153</v>
      </c>
      <c r="B166" s="2" t="s">
        <v>86</v>
      </c>
      <c r="C166" s="2" t="s">
        <v>210</v>
      </c>
      <c r="D166" s="18">
        <f>D86/D50</f>
        <v>0.45714285714285718</v>
      </c>
      <c r="E166" s="18">
        <f>E86/E68</f>
        <v>0.23333333333333336</v>
      </c>
      <c r="F166" s="17">
        <f>F86/F68</f>
        <v>1</v>
      </c>
      <c r="G166" s="18">
        <f>G86/G68</f>
        <v>4.8387096774193547E-2</v>
      </c>
      <c r="H166" s="21"/>
      <c r="I166" s="10" t="s">
        <v>153</v>
      </c>
      <c r="J166" s="2" t="s">
        <v>86</v>
      </c>
      <c r="K166" s="2" t="s">
        <v>210</v>
      </c>
      <c r="L166" s="8">
        <f>0.5*((D166*E18)+(E166*E19)+(F166*E20)+(G166*E21))+0.5*((D166)^E18+(E166)^E19+(F166)^E20+(G166)^E21)</f>
        <v>1.6655253103168437</v>
      </c>
    </row>
    <row r="167" spans="1:12" x14ac:dyDescent="0.25">
      <c r="A167" s="10" t="s">
        <v>154</v>
      </c>
      <c r="B167" s="2" t="s">
        <v>87</v>
      </c>
      <c r="C167" s="2" t="s">
        <v>239</v>
      </c>
      <c r="D167" s="18">
        <f>D87/D53</f>
        <v>0.45714285714285718</v>
      </c>
      <c r="E167" s="17">
        <f>E87/E68</f>
        <v>0.35</v>
      </c>
      <c r="F167" s="18">
        <f>F87/F68</f>
        <v>0.4358974358974359</v>
      </c>
      <c r="G167" s="18">
        <f>G87/G68</f>
        <v>0.14516129032258063</v>
      </c>
      <c r="H167" s="21"/>
      <c r="I167" s="10" t="s">
        <v>154</v>
      </c>
      <c r="J167" s="2" t="s">
        <v>87</v>
      </c>
      <c r="K167" s="2" t="s">
        <v>239</v>
      </c>
      <c r="L167" s="8">
        <f>0.5*((D167*E18)+(E167*E19)+(F167*E20)+(G167*E21))+0.5*((D167)^E18+(E167)^E19+(F167)^E20+(G167)^E21)</f>
        <v>1.694651805091534</v>
      </c>
    </row>
    <row r="168" spans="1:12" x14ac:dyDescent="0.25">
      <c r="A168" s="10" t="s">
        <v>155</v>
      </c>
      <c r="B168" s="1" t="s">
        <v>190</v>
      </c>
      <c r="C168" s="1" t="s">
        <v>241</v>
      </c>
      <c r="D168" s="18">
        <f>D88/D53</f>
        <v>0.45714285714285718</v>
      </c>
      <c r="E168" s="17">
        <f>E88/E68</f>
        <v>1</v>
      </c>
      <c r="F168" s="17">
        <f>F88/F68</f>
        <v>1</v>
      </c>
      <c r="G168" s="17">
        <f>G88/G68</f>
        <v>1</v>
      </c>
      <c r="H168" s="21"/>
      <c r="I168" s="10" t="s">
        <v>155</v>
      </c>
      <c r="J168" s="1" t="s">
        <v>190</v>
      </c>
      <c r="K168" s="1" t="s">
        <v>241</v>
      </c>
      <c r="L168" s="8">
        <f>0.5*((D168*E18)+(E168*E19)+(F168*E20)+(G168*E21))+0.5*((D168)^E18+(E168)^E19+(F168)^E20+(G168)^E21)</f>
        <v>2.2239568479074308</v>
      </c>
    </row>
    <row r="169" spans="1:12" x14ac:dyDescent="0.25">
      <c r="A169" s="10" t="s">
        <v>156</v>
      </c>
      <c r="B169" s="1" t="s">
        <v>191</v>
      </c>
      <c r="C169" s="1" t="s">
        <v>217</v>
      </c>
      <c r="D169" s="18">
        <f>D89/D53</f>
        <v>0.45714285714285718</v>
      </c>
      <c r="E169" s="17">
        <f>E89/E68</f>
        <v>0.35</v>
      </c>
      <c r="F169" s="18">
        <f>F89/F68</f>
        <v>0.15384615384615383</v>
      </c>
      <c r="G169" s="17">
        <f>G89/G68</f>
        <v>1</v>
      </c>
      <c r="I169" s="10" t="s">
        <v>156</v>
      </c>
      <c r="J169" s="1" t="s">
        <v>191</v>
      </c>
      <c r="K169" s="1" t="s">
        <v>217</v>
      </c>
      <c r="L169" s="8">
        <f>0.5*((D169*E18)+(E169*E19)+(F169*E20)+(G169*E21))+0.5*((D169)^E18+(E169)^E19+(F169)^E20+(G169)^E21)</f>
        <v>1.9866326923784801</v>
      </c>
    </row>
    <row r="170" spans="1:12" x14ac:dyDescent="0.25">
      <c r="A170" s="10" t="s">
        <v>157</v>
      </c>
      <c r="B170" s="1" t="s">
        <v>88</v>
      </c>
      <c r="C170" s="1" t="s">
        <v>242</v>
      </c>
      <c r="D170" s="18">
        <f>D90/D44</f>
        <v>0.48571428571428577</v>
      </c>
      <c r="E170" s="18">
        <f>E90/E68</f>
        <v>6.6666666666666666E-2</v>
      </c>
      <c r="F170" s="18">
        <f>F90/F68</f>
        <v>0.89743589743589736</v>
      </c>
      <c r="G170" s="18">
        <f>G90/G68</f>
        <v>9.6774193548387094E-2</v>
      </c>
      <c r="I170" s="10" t="s">
        <v>157</v>
      </c>
      <c r="J170" s="1" t="s">
        <v>88</v>
      </c>
      <c r="K170" s="1" t="s">
        <v>242</v>
      </c>
      <c r="L170" s="8">
        <f>0.5*((D170*E18)+(E170*E19)+(F170*E20)+(G170*E21))+0.5*((D170)^E18+(E170)^E19+(F170)^E20+(G170)^E21)</f>
        <v>1.6688940913088401</v>
      </c>
    </row>
    <row r="171" spans="1:12" x14ac:dyDescent="0.25">
      <c r="A171" s="10" t="s">
        <v>158</v>
      </c>
      <c r="B171" s="1" t="s">
        <v>89</v>
      </c>
      <c r="C171" s="1" t="s">
        <v>243</v>
      </c>
      <c r="D171" s="18">
        <f>D91/D44</f>
        <v>0.48571428571428577</v>
      </c>
      <c r="E171" s="17">
        <f>E91/E68</f>
        <v>1</v>
      </c>
      <c r="F171" s="17">
        <f>F91/F68</f>
        <v>1</v>
      </c>
      <c r="G171" s="18">
        <f>G91/G68</f>
        <v>9.6774193548387094E-2</v>
      </c>
      <c r="I171" s="10" t="s">
        <v>158</v>
      </c>
      <c r="J171" s="1" t="s">
        <v>89</v>
      </c>
      <c r="K171" s="1" t="s">
        <v>243</v>
      </c>
      <c r="L171" s="8">
        <f>0.5*((D171*E18)+(E171*E19)+(F171*E20)+(G171*E21))+0.5*((D171)^E18+(E171)^E19+(F171)^E20+(G171)^E21)</f>
        <v>1.8326936463277488</v>
      </c>
    </row>
    <row r="172" spans="1:12" x14ac:dyDescent="0.25">
      <c r="A172" s="10" t="s">
        <v>159</v>
      </c>
      <c r="B172" s="1" t="s">
        <v>90</v>
      </c>
      <c r="C172" s="1" t="s">
        <v>255</v>
      </c>
      <c r="D172" s="18">
        <f>D92/D44</f>
        <v>0.48571428571428577</v>
      </c>
      <c r="E172" s="17">
        <f>E92/E68</f>
        <v>1</v>
      </c>
      <c r="F172" s="18">
        <f>F92/F68</f>
        <v>0.89743589743589736</v>
      </c>
      <c r="G172" s="18">
        <f>G92/G68</f>
        <v>9.6774193548387094E-2</v>
      </c>
      <c r="I172" s="10" t="s">
        <v>159</v>
      </c>
      <c r="J172" s="1" t="s">
        <v>90</v>
      </c>
      <c r="K172" s="1" t="s">
        <v>255</v>
      </c>
      <c r="L172" s="8">
        <f>0.5*((D172*E18)+(E172*E19)+(F172*E20)+(G172*E21))+0.5*((D172)^E18+(E172)^E19+(F172)^E20+(G172)^E21)</f>
        <v>1.8190423409798997</v>
      </c>
    </row>
    <row r="173" spans="1:12" x14ac:dyDescent="0.25">
      <c r="A173" s="10" t="s">
        <v>160</v>
      </c>
      <c r="B173" s="1" t="s">
        <v>91</v>
      </c>
      <c r="C173" s="1" t="s">
        <v>239</v>
      </c>
      <c r="D173" s="18">
        <f>D93/D47</f>
        <v>0.48571428571428577</v>
      </c>
      <c r="E173" s="17">
        <f>E93/E68</f>
        <v>1</v>
      </c>
      <c r="F173" s="18">
        <f>F93/F68</f>
        <v>0.4358974358974359</v>
      </c>
      <c r="G173" s="17">
        <f>G93/G68</f>
        <v>1</v>
      </c>
      <c r="I173" s="10" t="s">
        <v>160</v>
      </c>
      <c r="J173" s="1" t="s">
        <v>91</v>
      </c>
      <c r="K173" s="1" t="s">
        <v>239</v>
      </c>
      <c r="L173" s="8">
        <f>0.5*((D173*E18)+(E173*E19)+(F173*E20)+(G173*E21))+0.5*((D173)^E18+(E173)^E19+(F173)^E20+(G173)^E21)</f>
        <v>2.152564364129113</v>
      </c>
    </row>
    <row r="174" spans="1:12" x14ac:dyDescent="0.25">
      <c r="A174" s="10" t="s">
        <v>161</v>
      </c>
      <c r="B174" s="1" t="s">
        <v>92</v>
      </c>
      <c r="C174" s="1" t="s">
        <v>244</v>
      </c>
      <c r="D174" s="18">
        <f>D94/D47</f>
        <v>0.48571428571428577</v>
      </c>
      <c r="E174" s="17">
        <f>E94/E68</f>
        <v>0.35</v>
      </c>
      <c r="F174" s="18">
        <f>F94/F68</f>
        <v>0.4358974358974359</v>
      </c>
      <c r="G174" s="17">
        <f>G94/G68</f>
        <v>1</v>
      </c>
      <c r="H174" s="21"/>
      <c r="I174" s="10" t="s">
        <v>161</v>
      </c>
      <c r="J174" s="1" t="s">
        <v>92</v>
      </c>
      <c r="K174" s="1" t="s">
        <v>244</v>
      </c>
      <c r="L174" s="8">
        <f>0.5*((D174*E18)+(E174*E19)+(F174*E20)+(G174*E21))+0.5*((D174)^E18+(E174)^E19+(F174)^E20+(G174)^E21)</f>
        <v>2.0782355141233202</v>
      </c>
    </row>
    <row r="175" spans="1:12" x14ac:dyDescent="0.25">
      <c r="A175" s="10" t="s">
        <v>162</v>
      </c>
      <c r="B175" s="1" t="s">
        <v>192</v>
      </c>
      <c r="C175" s="1" t="s">
        <v>208</v>
      </c>
      <c r="D175" s="18">
        <f>D95/D47</f>
        <v>0.48571428571428577</v>
      </c>
      <c r="E175" s="17">
        <f>E95/E68</f>
        <v>1</v>
      </c>
      <c r="F175" s="17">
        <f>F95/F68</f>
        <v>1</v>
      </c>
      <c r="G175" s="17">
        <f>G95/G68</f>
        <v>1</v>
      </c>
      <c r="H175" s="21"/>
      <c r="I175" s="10" t="s">
        <v>162</v>
      </c>
      <c r="J175" s="1" t="s">
        <v>192</v>
      </c>
      <c r="K175" s="1" t="s">
        <v>208</v>
      </c>
      <c r="L175" s="8">
        <f>0.5*((D175*E18)+(E175*E19)+(F175*E20)+(G175*E21))+0.5*((D175)^E18+(E175)^E19+(F175)^E20+(G175)^E21)</f>
        <v>2.240392672489719</v>
      </c>
    </row>
    <row r="176" spans="1:12" ht="31.5" x14ac:dyDescent="0.25">
      <c r="A176" s="10" t="s">
        <v>163</v>
      </c>
      <c r="B176" s="1" t="s">
        <v>193</v>
      </c>
      <c r="C176" s="24" t="s">
        <v>218</v>
      </c>
      <c r="D176" s="18">
        <f>D96/D50</f>
        <v>0.48571428571428577</v>
      </c>
      <c r="E176" s="17">
        <f>E96/E68</f>
        <v>1</v>
      </c>
      <c r="F176" s="18">
        <f>F96/F68</f>
        <v>0.89743589743589736</v>
      </c>
      <c r="G176" s="18">
        <f>G96/G68</f>
        <v>9.6774193548387094E-2</v>
      </c>
      <c r="I176" s="10" t="s">
        <v>163</v>
      </c>
      <c r="J176" s="1" t="s">
        <v>193</v>
      </c>
      <c r="K176" s="24" t="s">
        <v>218</v>
      </c>
      <c r="L176" s="8">
        <f>0.5*((D176*E18)+(E176*E19)+(F176*E20)+(G176*E21))+0.5*((D176)^E18+(E176)^E19+(F176)^E20+(G176)^E21)</f>
        <v>1.8190423409798997</v>
      </c>
    </row>
    <row r="177" spans="1:14" x14ac:dyDescent="0.25">
      <c r="A177" s="10" t="s">
        <v>164</v>
      </c>
      <c r="B177" s="1" t="s">
        <v>194</v>
      </c>
      <c r="C177" s="1" t="s">
        <v>216</v>
      </c>
      <c r="D177" s="18">
        <f>D97/D50</f>
        <v>0.48571428571428577</v>
      </c>
      <c r="E177" s="17">
        <f>E97/E68</f>
        <v>1</v>
      </c>
      <c r="F177" s="17">
        <f>F97/F68</f>
        <v>1</v>
      </c>
      <c r="G177" s="17">
        <f>G97/G68</f>
        <v>1</v>
      </c>
      <c r="I177" s="10" t="s">
        <v>164</v>
      </c>
      <c r="J177" s="1" t="s">
        <v>194</v>
      </c>
      <c r="K177" s="1" t="s">
        <v>216</v>
      </c>
      <c r="L177" s="8">
        <f>0.5*((D177*E18)+(E177*E19)+(F177*E20)+(G177*E21))+0.5*((D177)^E18+(E177)^E19+(F177)^E20+(G177)^E21)</f>
        <v>2.240392672489719</v>
      </c>
    </row>
    <row r="178" spans="1:14" x14ac:dyDescent="0.25">
      <c r="A178" s="10" t="s">
        <v>165</v>
      </c>
      <c r="B178" s="1" t="s">
        <v>195</v>
      </c>
      <c r="C178" s="1" t="s">
        <v>245</v>
      </c>
      <c r="D178" s="18">
        <f>D98/D50</f>
        <v>0.48571428571428577</v>
      </c>
      <c r="E178" s="17">
        <f>E98/E68</f>
        <v>0.35</v>
      </c>
      <c r="F178" s="18">
        <f>F98/F68</f>
        <v>0.15384615384615383</v>
      </c>
      <c r="G178" s="17">
        <f>G98/G68</f>
        <v>1</v>
      </c>
      <c r="I178" s="10" t="s">
        <v>165</v>
      </c>
      <c r="J178" s="1" t="s">
        <v>195</v>
      </c>
      <c r="K178" s="1" t="s">
        <v>245</v>
      </c>
      <c r="L178" s="8">
        <f>0.5*((D178*E18)+(E178*E19)+(F178*E20)+(G178*E21))+0.5*((D178)^E18+(E178)^E19+(F178)^E20+(G178)^E21)</f>
        <v>2.0030685169607683</v>
      </c>
    </row>
    <row r="179" spans="1:14" x14ac:dyDescent="0.25">
      <c r="A179" s="10" t="s">
        <v>166</v>
      </c>
      <c r="B179" s="1" t="s">
        <v>196</v>
      </c>
      <c r="C179" s="1" t="s">
        <v>216</v>
      </c>
      <c r="D179" s="18">
        <f>D99/D53</f>
        <v>0.48571428571428577</v>
      </c>
      <c r="E179" s="18">
        <f>E99/E68</f>
        <v>6.6666666666666666E-2</v>
      </c>
      <c r="F179" s="18">
        <f>F99/F68</f>
        <v>0.4358974358974359</v>
      </c>
      <c r="G179" s="18">
        <f>G99/G68</f>
        <v>9.6774193548387094E-2</v>
      </c>
      <c r="I179" s="10" t="s">
        <v>166</v>
      </c>
      <c r="J179" s="1" t="s">
        <v>196</v>
      </c>
      <c r="K179" s="1" t="s">
        <v>216</v>
      </c>
      <c r="L179" s="8">
        <f>0.5*((D179*E18)+(E179*E19)+(F179*E20)+(G179*E21))+0.5*((D179)^E18+(E179)^E19+(F179)^E20+(G179)^E21)</f>
        <v>1.5947170882960831</v>
      </c>
    </row>
    <row r="180" spans="1:14" x14ac:dyDescent="0.25">
      <c r="A180" s="10" t="s">
        <v>167</v>
      </c>
      <c r="B180" s="1" t="s">
        <v>197</v>
      </c>
      <c r="C180" s="1" t="s">
        <v>208</v>
      </c>
      <c r="D180" s="18">
        <f>D100/D53</f>
        <v>0.48571428571428577</v>
      </c>
      <c r="E180" s="17">
        <f>E100/E68</f>
        <v>0.35</v>
      </c>
      <c r="F180" s="18">
        <f>F100/F68</f>
        <v>0.15384615384615383</v>
      </c>
      <c r="G180" s="18">
        <f>G100/G68</f>
        <v>0.14516129032258063</v>
      </c>
      <c r="I180" s="10" t="s">
        <v>167</v>
      </c>
      <c r="J180" s="1" t="s">
        <v>197</v>
      </c>
      <c r="K180" s="1" t="s">
        <v>208</v>
      </c>
      <c r="L180" s="8">
        <f>0.5*((D180*E18)+(E180*E19)+(F180*E20)+(G180*E21))+0.5*((D180)^E18+(E180)^E19+(F180)^E20+(G180)^E21)</f>
        <v>1.6359206325112705</v>
      </c>
    </row>
    <row r="181" spans="1:14" x14ac:dyDescent="0.25">
      <c r="A181" s="10" t="s">
        <v>168</v>
      </c>
      <c r="B181" s="1" t="s">
        <v>198</v>
      </c>
      <c r="C181" s="1" t="s">
        <v>241</v>
      </c>
      <c r="D181" s="18">
        <f>D101/D53</f>
        <v>0.48571428571428577</v>
      </c>
      <c r="E181" s="17">
        <f>E101/E68</f>
        <v>1</v>
      </c>
      <c r="F181" s="17">
        <f>F101/F68</f>
        <v>1</v>
      </c>
      <c r="G181" s="17">
        <f>G101/G68</f>
        <v>1</v>
      </c>
      <c r="I181" s="10" t="s">
        <v>168</v>
      </c>
      <c r="J181" s="1" t="s">
        <v>198</v>
      </c>
      <c r="K181" s="1" t="s">
        <v>241</v>
      </c>
      <c r="L181" s="8">
        <f>0.5*((D181*E18)+(E181*E19)+(F181*E20)+(G181*E21))+0.5*((D181)^E18+(E181)^E19+(F181)^E20+(G181)^E21)</f>
        <v>2.240392672489719</v>
      </c>
    </row>
    <row r="182" spans="1:14" x14ac:dyDescent="0.25">
      <c r="A182" s="10" t="s">
        <v>169</v>
      </c>
      <c r="B182" s="1" t="s">
        <v>199</v>
      </c>
      <c r="C182" s="1" t="s">
        <v>228</v>
      </c>
      <c r="D182" s="18">
        <f>D102/D56</f>
        <v>0.48571428571428577</v>
      </c>
      <c r="E182" s="17">
        <f>E102/E68</f>
        <v>1</v>
      </c>
      <c r="F182" s="18">
        <f>F102/F68</f>
        <v>0.89743589743589736</v>
      </c>
      <c r="G182" s="18">
        <f>G102/G68</f>
        <v>0.14516129032258063</v>
      </c>
      <c r="I182" s="10" t="s">
        <v>169</v>
      </c>
      <c r="J182" s="1" t="s">
        <v>199</v>
      </c>
      <c r="K182" s="1" t="s">
        <v>228</v>
      </c>
      <c r="L182" s="8">
        <f>0.5*((D182*E18)+(E182*E19)+(F182*E20)+(G182*E21))+0.5*((D182)^E18+(E182)^E19+(F182)^E20+(G182)^E21)</f>
        <v>1.8595934826923723</v>
      </c>
    </row>
    <row r="184" spans="1:14" x14ac:dyDescent="0.25">
      <c r="A184" s="14" t="s">
        <v>252</v>
      </c>
    </row>
    <row r="185" spans="1:14" x14ac:dyDescent="0.25">
      <c r="A185" s="13" t="s">
        <v>202</v>
      </c>
      <c r="B185" s="13" t="s">
        <v>253</v>
      </c>
      <c r="C185" s="13" t="s">
        <v>274</v>
      </c>
      <c r="D185" s="29"/>
      <c r="E185" s="55" t="s">
        <v>256</v>
      </c>
      <c r="F185" s="55"/>
      <c r="G185" s="55"/>
      <c r="H185" s="55"/>
      <c r="J185" s="55" t="s">
        <v>257</v>
      </c>
      <c r="K185" s="55"/>
      <c r="L185" s="55"/>
      <c r="M185" s="55"/>
    </row>
    <row r="186" spans="1:14" s="32" customFormat="1" x14ac:dyDescent="0.25">
      <c r="A186" s="17" t="s">
        <v>109</v>
      </c>
      <c r="B186" s="17">
        <v>2.5</v>
      </c>
      <c r="C186" s="41">
        <v>1</v>
      </c>
      <c r="E186" s="34" t="s">
        <v>202</v>
      </c>
      <c r="F186" s="27" t="s">
        <v>205</v>
      </c>
      <c r="G186" s="27" t="s">
        <v>46</v>
      </c>
      <c r="H186" s="35" t="s">
        <v>20</v>
      </c>
      <c r="J186" s="34" t="s">
        <v>202</v>
      </c>
      <c r="K186" s="27" t="s">
        <v>205</v>
      </c>
      <c r="L186" s="27" t="s">
        <v>46</v>
      </c>
      <c r="M186" s="35" t="s">
        <v>20</v>
      </c>
    </row>
    <row r="187" spans="1:14" s="32" customFormat="1" ht="31.5" x14ac:dyDescent="0.25">
      <c r="A187" s="17" t="s">
        <v>112</v>
      </c>
      <c r="B187" s="17">
        <v>2.5</v>
      </c>
      <c r="C187" s="41">
        <v>2</v>
      </c>
      <c r="E187" s="16" t="s">
        <v>113</v>
      </c>
      <c r="F187" s="22" t="s">
        <v>63</v>
      </c>
      <c r="G187" s="1" t="s">
        <v>208</v>
      </c>
      <c r="H187" s="8">
        <v>2.5</v>
      </c>
      <c r="J187" s="16" t="s">
        <v>115</v>
      </c>
      <c r="K187" s="25" t="s">
        <v>65</v>
      </c>
      <c r="L187" s="2" t="s">
        <v>226</v>
      </c>
      <c r="M187" s="8">
        <v>2.4900000000000002</v>
      </c>
    </row>
    <row r="188" spans="1:14" s="32" customFormat="1" x14ac:dyDescent="0.25">
      <c r="A188" s="17" t="s">
        <v>113</v>
      </c>
      <c r="B188" s="17">
        <v>2.5</v>
      </c>
      <c r="C188" s="41">
        <v>3</v>
      </c>
      <c r="E188" s="16" t="s">
        <v>119</v>
      </c>
      <c r="F188" s="22" t="s">
        <v>177</v>
      </c>
      <c r="G188" s="1" t="s">
        <v>208</v>
      </c>
      <c r="H188" s="8">
        <v>2.5</v>
      </c>
      <c r="J188" s="16" t="s">
        <v>168</v>
      </c>
      <c r="K188" s="22" t="s">
        <v>198</v>
      </c>
      <c r="L188" s="1" t="s">
        <v>241</v>
      </c>
      <c r="M188" s="8">
        <v>2.2400000000000002</v>
      </c>
    </row>
    <row r="189" spans="1:14" s="32" customFormat="1" ht="29.25" customHeight="1" x14ac:dyDescent="0.25">
      <c r="A189" s="17" t="s">
        <v>117</v>
      </c>
      <c r="B189" s="17">
        <v>2.5</v>
      </c>
      <c r="C189" s="41">
        <v>4</v>
      </c>
      <c r="E189" s="16" t="s">
        <v>132</v>
      </c>
      <c r="F189" s="22" t="s">
        <v>184</v>
      </c>
      <c r="G189" s="1" t="s">
        <v>208</v>
      </c>
      <c r="H189" s="8">
        <v>2.5</v>
      </c>
      <c r="J189" s="16" t="s">
        <v>155</v>
      </c>
      <c r="K189" s="22" t="s">
        <v>190</v>
      </c>
      <c r="L189" s="1" t="s">
        <v>241</v>
      </c>
      <c r="M189" s="8">
        <v>2.2200000000000002</v>
      </c>
    </row>
    <row r="190" spans="1:14" s="32" customFormat="1" ht="19.5" customHeight="1" x14ac:dyDescent="0.25">
      <c r="A190" s="17" t="s">
        <v>119</v>
      </c>
      <c r="B190" s="17">
        <v>2.5</v>
      </c>
      <c r="C190" s="41">
        <v>5</v>
      </c>
      <c r="E190" s="16" t="s">
        <v>134</v>
      </c>
      <c r="F190" s="22" t="s">
        <v>186</v>
      </c>
      <c r="G190" s="1" t="s">
        <v>208</v>
      </c>
      <c r="H190" s="8">
        <v>2.5</v>
      </c>
      <c r="J190" s="16" t="s">
        <v>151</v>
      </c>
      <c r="K190" s="22" t="s">
        <v>85</v>
      </c>
      <c r="L190" s="1" t="s">
        <v>241</v>
      </c>
      <c r="M190" s="8">
        <v>2.2200000000000002</v>
      </c>
    </row>
    <row r="191" spans="1:14" s="32" customFormat="1" ht="28.5" customHeight="1" x14ac:dyDescent="0.25">
      <c r="A191" s="17" t="s">
        <v>129</v>
      </c>
      <c r="B191" s="17">
        <v>2.5</v>
      </c>
      <c r="C191" s="41">
        <v>6</v>
      </c>
      <c r="E191" s="16" t="s">
        <v>133</v>
      </c>
      <c r="F191" s="22" t="s">
        <v>185</v>
      </c>
      <c r="G191" s="1" t="s">
        <v>208</v>
      </c>
      <c r="H191" s="8">
        <v>2.4900000000000002</v>
      </c>
      <c r="M191" s="3"/>
    </row>
    <row r="192" spans="1:14" s="32" customFormat="1" x14ac:dyDescent="0.25">
      <c r="A192" s="17" t="s">
        <v>132</v>
      </c>
      <c r="B192" s="17">
        <v>2.5</v>
      </c>
      <c r="C192" s="41">
        <v>7</v>
      </c>
      <c r="E192" s="16" t="s">
        <v>103</v>
      </c>
      <c r="F192" s="22" t="s">
        <v>170</v>
      </c>
      <c r="G192" s="1" t="s">
        <v>208</v>
      </c>
      <c r="H192" s="8">
        <v>2.33</v>
      </c>
      <c r="I192" s="3"/>
      <c r="J192" s="55" t="s">
        <v>258</v>
      </c>
      <c r="K192" s="55"/>
      <c r="L192" s="55"/>
      <c r="M192" s="55"/>
      <c r="N192" s="3"/>
    </row>
    <row r="193" spans="1:14" s="32" customFormat="1" x14ac:dyDescent="0.25">
      <c r="A193" s="17" t="s">
        <v>134</v>
      </c>
      <c r="B193" s="17">
        <v>2.5</v>
      </c>
      <c r="C193" s="41">
        <v>8</v>
      </c>
      <c r="E193" s="16" t="s">
        <v>162</v>
      </c>
      <c r="F193" s="22" t="s">
        <v>192</v>
      </c>
      <c r="G193" s="1" t="s">
        <v>208</v>
      </c>
      <c r="H193" s="8">
        <v>2.2400000000000002</v>
      </c>
      <c r="J193" s="34" t="s">
        <v>202</v>
      </c>
      <c r="K193" s="27" t="s">
        <v>205</v>
      </c>
      <c r="L193" s="27" t="s">
        <v>46</v>
      </c>
      <c r="M193" s="27" t="s">
        <v>20</v>
      </c>
    </row>
    <row r="194" spans="1:14" s="32" customFormat="1" x14ac:dyDescent="0.25">
      <c r="A194" s="17" t="s">
        <v>108</v>
      </c>
      <c r="B194" s="17">
        <v>2.4900000000000002</v>
      </c>
      <c r="C194" s="41">
        <v>9</v>
      </c>
      <c r="E194" s="16" t="s">
        <v>94</v>
      </c>
      <c r="F194" s="22" t="s">
        <v>52</v>
      </c>
      <c r="G194" s="1" t="s">
        <v>210</v>
      </c>
      <c r="H194" s="8">
        <v>2.17</v>
      </c>
      <c r="J194" s="16" t="s">
        <v>126</v>
      </c>
      <c r="K194" s="22" t="s">
        <v>178</v>
      </c>
      <c r="L194" s="1" t="s">
        <v>219</v>
      </c>
      <c r="M194" s="8">
        <v>1.91</v>
      </c>
    </row>
    <row r="195" spans="1:14" s="32" customFormat="1" x14ac:dyDescent="0.25">
      <c r="A195" s="17" t="s">
        <v>115</v>
      </c>
      <c r="B195" s="17">
        <v>2.4900000000000002</v>
      </c>
      <c r="C195" s="41">
        <v>10</v>
      </c>
      <c r="E195" s="16" t="s">
        <v>45</v>
      </c>
      <c r="F195" s="22" t="s">
        <v>50</v>
      </c>
      <c r="G195" s="1" t="s">
        <v>208</v>
      </c>
      <c r="H195" s="8">
        <v>2.12</v>
      </c>
      <c r="J195" s="16" t="s">
        <v>107</v>
      </c>
      <c r="K195" s="22" t="s">
        <v>174</v>
      </c>
      <c r="L195" s="1" t="s">
        <v>219</v>
      </c>
      <c r="M195" s="8">
        <v>1.76</v>
      </c>
    </row>
    <row r="196" spans="1:14" s="32" customFormat="1" x14ac:dyDescent="0.25">
      <c r="A196" s="17" t="s">
        <v>116</v>
      </c>
      <c r="B196" s="17">
        <v>2.4900000000000002</v>
      </c>
      <c r="C196" s="41">
        <v>11</v>
      </c>
      <c r="E196" s="16" t="s">
        <v>141</v>
      </c>
      <c r="F196" s="22" t="s">
        <v>187</v>
      </c>
      <c r="G196" s="1" t="s">
        <v>208</v>
      </c>
      <c r="H196" s="8">
        <v>2.1</v>
      </c>
      <c r="J196" s="16" t="s">
        <v>99</v>
      </c>
      <c r="K196" s="22" t="s">
        <v>57</v>
      </c>
      <c r="L196" s="1" t="s">
        <v>214</v>
      </c>
      <c r="M196" s="8">
        <v>1.74</v>
      </c>
    </row>
    <row r="197" spans="1:14" s="32" customFormat="1" x14ac:dyDescent="0.25">
      <c r="A197" s="17" t="s">
        <v>118</v>
      </c>
      <c r="B197" s="17">
        <v>2.4900000000000002</v>
      </c>
      <c r="C197" s="41">
        <v>12</v>
      </c>
      <c r="E197" s="16" t="s">
        <v>110</v>
      </c>
      <c r="F197" s="22" t="s">
        <v>176</v>
      </c>
      <c r="G197" s="7" t="s">
        <v>208</v>
      </c>
      <c r="H197" s="8">
        <v>1.97</v>
      </c>
    </row>
    <row r="198" spans="1:14" s="32" customFormat="1" x14ac:dyDescent="0.25">
      <c r="A198" s="17" t="s">
        <v>120</v>
      </c>
      <c r="B198" s="17">
        <v>2.4900000000000002</v>
      </c>
      <c r="C198" s="41">
        <v>13</v>
      </c>
      <c r="E198" s="16" t="s">
        <v>130</v>
      </c>
      <c r="F198" s="22" t="s">
        <v>182</v>
      </c>
      <c r="G198" s="1" t="s">
        <v>208</v>
      </c>
      <c r="H198" s="8">
        <v>1.97</v>
      </c>
      <c r="I198" s="3"/>
      <c r="J198" s="55" t="s">
        <v>264</v>
      </c>
      <c r="K198" s="55"/>
      <c r="L198" s="55"/>
      <c r="M198" s="55"/>
    </row>
    <row r="199" spans="1:14" s="32" customFormat="1" x14ac:dyDescent="0.25">
      <c r="A199" s="17" t="s">
        <v>121</v>
      </c>
      <c r="B199" s="17">
        <v>2.4900000000000002</v>
      </c>
      <c r="C199" s="41">
        <v>14</v>
      </c>
      <c r="E199" s="16" t="s">
        <v>153</v>
      </c>
      <c r="F199" s="25" t="s">
        <v>86</v>
      </c>
      <c r="G199" s="2" t="s">
        <v>210</v>
      </c>
      <c r="H199" s="8">
        <v>1.67</v>
      </c>
      <c r="J199" s="34" t="s">
        <v>202</v>
      </c>
      <c r="K199" s="27" t="s">
        <v>205</v>
      </c>
      <c r="L199" s="27" t="s">
        <v>46</v>
      </c>
      <c r="M199" s="35" t="s">
        <v>20</v>
      </c>
    </row>
    <row r="200" spans="1:14" s="32" customFormat="1" x14ac:dyDescent="0.25">
      <c r="A200" s="17" t="s">
        <v>122</v>
      </c>
      <c r="B200" s="17">
        <v>2.4900000000000002</v>
      </c>
      <c r="C200" s="41">
        <v>15</v>
      </c>
      <c r="E200" s="16" t="s">
        <v>167</v>
      </c>
      <c r="F200" s="22" t="s">
        <v>197</v>
      </c>
      <c r="G200" s="1" t="s">
        <v>208</v>
      </c>
      <c r="H200" s="8">
        <v>1.64</v>
      </c>
      <c r="J200" s="16" t="s">
        <v>96</v>
      </c>
      <c r="K200" s="22" t="s">
        <v>54</v>
      </c>
      <c r="L200" s="1" t="s">
        <v>212</v>
      </c>
      <c r="M200" s="8">
        <v>2.33</v>
      </c>
    </row>
    <row r="201" spans="1:14" s="32" customFormat="1" x14ac:dyDescent="0.25">
      <c r="A201" s="17" t="s">
        <v>123</v>
      </c>
      <c r="B201" s="17">
        <v>2.4900000000000002</v>
      </c>
      <c r="C201" s="41">
        <v>16</v>
      </c>
      <c r="E201" s="16" t="s">
        <v>97</v>
      </c>
      <c r="F201" s="22" t="s">
        <v>55</v>
      </c>
      <c r="G201" s="1" t="s">
        <v>208</v>
      </c>
      <c r="H201" s="8">
        <v>1.63</v>
      </c>
      <c r="J201" s="16" t="s">
        <v>95</v>
      </c>
      <c r="K201" s="22" t="s">
        <v>53</v>
      </c>
      <c r="L201" s="1" t="s">
        <v>211</v>
      </c>
      <c r="M201" s="8">
        <v>2.06</v>
      </c>
      <c r="N201" s="3"/>
    </row>
    <row r="202" spans="1:14" s="32" customFormat="1" x14ac:dyDescent="0.25">
      <c r="A202" s="17" t="s">
        <v>124</v>
      </c>
      <c r="B202" s="17">
        <v>2.4900000000000002</v>
      </c>
      <c r="C202" s="41">
        <v>17</v>
      </c>
      <c r="H202" s="3"/>
    </row>
    <row r="203" spans="1:14" s="32" customFormat="1" x14ac:dyDescent="0.25">
      <c r="A203" s="17" t="s">
        <v>127</v>
      </c>
      <c r="B203" s="17">
        <v>2.4900000000000002</v>
      </c>
      <c r="C203" s="41">
        <v>18</v>
      </c>
      <c r="D203" s="3"/>
      <c r="E203" s="55" t="s">
        <v>261</v>
      </c>
      <c r="F203" s="55"/>
      <c r="G203" s="55"/>
      <c r="H203" s="55"/>
      <c r="I203" s="3"/>
      <c r="J203" s="55" t="s">
        <v>262</v>
      </c>
      <c r="K203" s="55"/>
      <c r="L203" s="55"/>
      <c r="M203" s="55"/>
    </row>
    <row r="204" spans="1:14" s="32" customFormat="1" ht="15.75" customHeight="1" x14ac:dyDescent="0.25">
      <c r="A204" s="17" t="s">
        <v>133</v>
      </c>
      <c r="B204" s="17">
        <v>2.4900000000000002</v>
      </c>
      <c r="C204" s="41">
        <v>19</v>
      </c>
      <c r="E204" s="34" t="s">
        <v>202</v>
      </c>
      <c r="F204" s="27" t="s">
        <v>205</v>
      </c>
      <c r="G204" s="27" t="s">
        <v>46</v>
      </c>
      <c r="H204" s="35" t="s">
        <v>20</v>
      </c>
      <c r="J204" s="34" t="s">
        <v>202</v>
      </c>
      <c r="K204" s="27" t="s">
        <v>205</v>
      </c>
      <c r="L204" s="27" t="s">
        <v>46</v>
      </c>
      <c r="M204" s="35" t="s">
        <v>20</v>
      </c>
    </row>
    <row r="205" spans="1:14" s="32" customFormat="1" ht="16.5" customHeight="1" x14ac:dyDescent="0.25">
      <c r="A205" s="17" t="s">
        <v>93</v>
      </c>
      <c r="B205" s="17">
        <v>2.33</v>
      </c>
      <c r="C205" s="41">
        <v>20</v>
      </c>
      <c r="E205" s="16" t="s">
        <v>112</v>
      </c>
      <c r="F205" s="22" t="s">
        <v>62</v>
      </c>
      <c r="G205" s="2" t="s">
        <v>239</v>
      </c>
      <c r="H205" s="8">
        <v>2.5</v>
      </c>
      <c r="J205" s="16" t="s">
        <v>116</v>
      </c>
      <c r="K205" s="22" t="s">
        <v>203</v>
      </c>
      <c r="L205" s="1" t="s">
        <v>227</v>
      </c>
      <c r="M205" s="8">
        <v>2.4900000000000002</v>
      </c>
    </row>
    <row r="206" spans="1:14" s="32" customFormat="1" ht="15" customHeight="1" x14ac:dyDescent="0.25">
      <c r="A206" s="17" t="s">
        <v>96</v>
      </c>
      <c r="B206" s="17">
        <v>2.33</v>
      </c>
      <c r="C206" s="41">
        <v>21</v>
      </c>
      <c r="E206" s="16" t="s">
        <v>109</v>
      </c>
      <c r="F206" s="22" t="s">
        <v>60</v>
      </c>
      <c r="G206" s="2" t="s">
        <v>239</v>
      </c>
      <c r="H206" s="8">
        <v>2.5</v>
      </c>
      <c r="J206" s="16" t="s">
        <v>105</v>
      </c>
      <c r="K206" s="22" t="s">
        <v>172</v>
      </c>
      <c r="L206" s="1" t="s">
        <v>217</v>
      </c>
      <c r="M206" s="8">
        <v>2.33</v>
      </c>
    </row>
    <row r="207" spans="1:14" s="32" customFormat="1" ht="17.25" customHeight="1" x14ac:dyDescent="0.25">
      <c r="A207" s="17" t="s">
        <v>102</v>
      </c>
      <c r="B207" s="17">
        <v>2.33</v>
      </c>
      <c r="C207" s="41">
        <v>22</v>
      </c>
      <c r="E207" s="16" t="s">
        <v>118</v>
      </c>
      <c r="F207" s="22" t="s">
        <v>67</v>
      </c>
      <c r="G207" s="2" t="s">
        <v>239</v>
      </c>
      <c r="H207" s="8">
        <v>2.4900000000000002</v>
      </c>
      <c r="J207" s="16" t="s">
        <v>156</v>
      </c>
      <c r="K207" s="22" t="s">
        <v>191</v>
      </c>
      <c r="L207" s="1" t="s">
        <v>217</v>
      </c>
      <c r="M207" s="8">
        <v>1.99</v>
      </c>
    </row>
    <row r="208" spans="1:14" s="32" customFormat="1" ht="15.75" customHeight="1" x14ac:dyDescent="0.25">
      <c r="A208" s="17" t="s">
        <v>103</v>
      </c>
      <c r="B208" s="17">
        <v>2.33</v>
      </c>
      <c r="C208" s="41">
        <v>23</v>
      </c>
      <c r="E208" s="16" t="s">
        <v>121</v>
      </c>
      <c r="F208" s="25" t="s">
        <v>69</v>
      </c>
      <c r="G208" s="2" t="s">
        <v>239</v>
      </c>
      <c r="H208" s="8">
        <v>2.4900000000000002</v>
      </c>
    </row>
    <row r="209" spans="1:14" s="32" customFormat="1" ht="19.5" customHeight="1" x14ac:dyDescent="0.25">
      <c r="A209" s="17" t="s">
        <v>105</v>
      </c>
      <c r="B209" s="17">
        <v>2.33</v>
      </c>
      <c r="C209" s="41">
        <v>24</v>
      </c>
      <c r="E209" s="16" t="s">
        <v>102</v>
      </c>
      <c r="F209" s="22" t="s">
        <v>59</v>
      </c>
      <c r="G209" s="7" t="s">
        <v>239</v>
      </c>
      <c r="H209" s="8">
        <v>2.33</v>
      </c>
      <c r="I209" s="3"/>
      <c r="J209" s="55" t="s">
        <v>259</v>
      </c>
      <c r="K209" s="55"/>
      <c r="L209" s="55"/>
      <c r="M209" s="55"/>
    </row>
    <row r="210" spans="1:14" s="32" customFormat="1" x14ac:dyDescent="0.25">
      <c r="A210" s="17" t="s">
        <v>101</v>
      </c>
      <c r="B210" s="17">
        <v>2.3199999999999998</v>
      </c>
      <c r="C210" s="41">
        <v>25</v>
      </c>
      <c r="E210" s="16" t="s">
        <v>93</v>
      </c>
      <c r="F210" s="22" t="s">
        <v>51</v>
      </c>
      <c r="G210" s="2" t="s">
        <v>239</v>
      </c>
      <c r="H210" s="8">
        <v>2.33</v>
      </c>
      <c r="J210" s="34" t="s">
        <v>202</v>
      </c>
      <c r="K210" s="27" t="s">
        <v>205</v>
      </c>
      <c r="L210" s="27" t="s">
        <v>46</v>
      </c>
      <c r="M210" s="35" t="s">
        <v>20</v>
      </c>
      <c r="N210" s="3"/>
    </row>
    <row r="211" spans="1:14" s="32" customFormat="1" ht="31.5" x14ac:dyDescent="0.25">
      <c r="A211" s="17" t="s">
        <v>162</v>
      </c>
      <c r="B211" s="17">
        <v>2.2400000000000002</v>
      </c>
      <c r="C211" s="41">
        <v>26</v>
      </c>
      <c r="E211" s="16" t="s">
        <v>149</v>
      </c>
      <c r="F211" s="22" t="s">
        <v>83</v>
      </c>
      <c r="G211" s="1" t="s">
        <v>239</v>
      </c>
      <c r="H211" s="8">
        <v>2.2200000000000002</v>
      </c>
      <c r="J211" s="16" t="s">
        <v>124</v>
      </c>
      <c r="K211" s="22" t="s">
        <v>72</v>
      </c>
      <c r="L211" s="24" t="s">
        <v>213</v>
      </c>
      <c r="M211" s="8">
        <v>2.4900000000000002</v>
      </c>
    </row>
    <row r="212" spans="1:14" s="32" customFormat="1" x14ac:dyDescent="0.25">
      <c r="A212" s="17" t="s">
        <v>164</v>
      </c>
      <c r="B212" s="17">
        <v>2.2400000000000002</v>
      </c>
      <c r="C212" s="41">
        <v>27</v>
      </c>
      <c r="E212" s="16" t="s">
        <v>147</v>
      </c>
      <c r="F212" s="22" t="s">
        <v>82</v>
      </c>
      <c r="G212" s="2" t="s">
        <v>239</v>
      </c>
      <c r="H212" s="8">
        <v>2.21</v>
      </c>
      <c r="J212" s="16" t="s">
        <v>123</v>
      </c>
      <c r="K212" s="22" t="s">
        <v>71</v>
      </c>
      <c r="L212" s="1" t="s">
        <v>213</v>
      </c>
      <c r="M212" s="8">
        <v>2.4900000000000002</v>
      </c>
    </row>
    <row r="213" spans="1:14" s="32" customFormat="1" ht="28.5" customHeight="1" x14ac:dyDescent="0.25">
      <c r="A213" s="17" t="s">
        <v>168</v>
      </c>
      <c r="B213" s="17">
        <v>2.2400000000000002</v>
      </c>
      <c r="C213" s="41">
        <v>28</v>
      </c>
      <c r="E213" s="16" t="s">
        <v>148</v>
      </c>
      <c r="F213" s="22" t="s">
        <v>188</v>
      </c>
      <c r="G213" s="2" t="s">
        <v>239</v>
      </c>
      <c r="H213" s="8">
        <v>2.21</v>
      </c>
      <c r="J213" s="16" t="s">
        <v>101</v>
      </c>
      <c r="K213" s="25" t="s">
        <v>200</v>
      </c>
      <c r="L213" s="7" t="s">
        <v>213</v>
      </c>
      <c r="M213" s="8">
        <v>2.3199999999999998</v>
      </c>
    </row>
    <row r="214" spans="1:14" s="32" customFormat="1" x14ac:dyDescent="0.25">
      <c r="A214" s="17" t="s">
        <v>143</v>
      </c>
      <c r="B214" s="17">
        <v>2.2200000000000002</v>
      </c>
      <c r="C214" s="41">
        <v>29</v>
      </c>
      <c r="E214" s="16" t="s">
        <v>160</v>
      </c>
      <c r="F214" s="22" t="s">
        <v>91</v>
      </c>
      <c r="G214" s="1" t="s">
        <v>239</v>
      </c>
      <c r="H214" s="8">
        <v>2.15</v>
      </c>
      <c r="J214" s="16" t="s">
        <v>43</v>
      </c>
      <c r="K214" s="22" t="s">
        <v>48</v>
      </c>
      <c r="L214" s="1" t="s">
        <v>213</v>
      </c>
      <c r="M214" s="8">
        <v>2.17</v>
      </c>
      <c r="N214" s="3"/>
    </row>
    <row r="215" spans="1:14" s="32" customFormat="1" x14ac:dyDescent="0.25">
      <c r="A215" s="17" t="s">
        <v>149</v>
      </c>
      <c r="B215" s="17">
        <v>2.2200000000000002</v>
      </c>
      <c r="C215" s="41">
        <v>30</v>
      </c>
      <c r="E215" s="16" t="s">
        <v>140</v>
      </c>
      <c r="F215" s="22" t="s">
        <v>79</v>
      </c>
      <c r="G215" s="2" t="s">
        <v>239</v>
      </c>
      <c r="H215" s="8">
        <v>2.1</v>
      </c>
      <c r="J215" s="16" t="s">
        <v>98</v>
      </c>
      <c r="K215" s="22" t="s">
        <v>56</v>
      </c>
      <c r="L215" s="1" t="s">
        <v>213</v>
      </c>
      <c r="M215" s="8">
        <v>2.1</v>
      </c>
    </row>
    <row r="216" spans="1:14" s="32" customFormat="1" x14ac:dyDescent="0.25">
      <c r="A216" s="17" t="s">
        <v>151</v>
      </c>
      <c r="B216" s="17">
        <v>2.2200000000000002</v>
      </c>
      <c r="C216" s="41">
        <v>31</v>
      </c>
      <c r="E216" s="16" t="s">
        <v>128</v>
      </c>
      <c r="F216" s="22" t="s">
        <v>180</v>
      </c>
      <c r="G216" s="2" t="s">
        <v>239</v>
      </c>
      <c r="H216" s="8">
        <v>2.06</v>
      </c>
      <c r="J216" s="16" t="s">
        <v>138</v>
      </c>
      <c r="K216" s="22" t="s">
        <v>77</v>
      </c>
      <c r="L216" s="1" t="s">
        <v>213</v>
      </c>
      <c r="M216" s="8">
        <v>2.1</v>
      </c>
    </row>
    <row r="217" spans="1:14" s="32" customFormat="1" ht="18" customHeight="1" x14ac:dyDescent="0.25">
      <c r="A217" s="17" t="s">
        <v>155</v>
      </c>
      <c r="B217" s="17">
        <v>2.2200000000000002</v>
      </c>
      <c r="C217" s="41">
        <v>32</v>
      </c>
      <c r="E217" s="16" t="s">
        <v>152</v>
      </c>
      <c r="F217" s="22" t="s">
        <v>189</v>
      </c>
      <c r="G217" s="2" t="s">
        <v>239</v>
      </c>
      <c r="H217" s="8">
        <v>1.86</v>
      </c>
      <c r="J217" s="16" t="s">
        <v>165</v>
      </c>
      <c r="K217" s="22" t="s">
        <v>195</v>
      </c>
      <c r="L217" s="1" t="s">
        <v>245</v>
      </c>
      <c r="M217" s="8">
        <v>2</v>
      </c>
    </row>
    <row r="218" spans="1:14" s="32" customFormat="1" x14ac:dyDescent="0.25">
      <c r="A218" s="17" t="s">
        <v>147</v>
      </c>
      <c r="B218" s="17">
        <v>2.21</v>
      </c>
      <c r="C218" s="41">
        <v>33</v>
      </c>
      <c r="E218" s="16" t="s">
        <v>44</v>
      </c>
      <c r="F218" s="22" t="s">
        <v>49</v>
      </c>
      <c r="G218" s="2" t="s">
        <v>239</v>
      </c>
      <c r="H218" s="8">
        <v>1.8</v>
      </c>
      <c r="N218" s="3"/>
    </row>
    <row r="219" spans="1:14" s="32" customFormat="1" x14ac:dyDescent="0.25">
      <c r="A219" s="17" t="s">
        <v>148</v>
      </c>
      <c r="B219" s="17">
        <v>2.21</v>
      </c>
      <c r="C219" s="41">
        <v>34</v>
      </c>
      <c r="E219" s="16" t="s">
        <v>154</v>
      </c>
      <c r="F219" s="25" t="s">
        <v>87</v>
      </c>
      <c r="G219" s="2" t="s">
        <v>239</v>
      </c>
      <c r="H219" s="8">
        <v>1.69</v>
      </c>
      <c r="I219" s="3"/>
      <c r="J219" s="55" t="s">
        <v>267</v>
      </c>
      <c r="K219" s="55"/>
      <c r="L219" s="55"/>
      <c r="M219" s="55"/>
    </row>
    <row r="220" spans="1:14" s="32" customFormat="1" x14ac:dyDescent="0.25">
      <c r="A220" s="17" t="s">
        <v>43</v>
      </c>
      <c r="B220" s="17">
        <v>2.17</v>
      </c>
      <c r="C220" s="41">
        <v>35</v>
      </c>
      <c r="E220" s="16" t="s">
        <v>150</v>
      </c>
      <c r="F220" s="22" t="s">
        <v>84</v>
      </c>
      <c r="G220" s="2" t="s">
        <v>239</v>
      </c>
      <c r="H220" s="8">
        <v>1.67</v>
      </c>
      <c r="J220" s="34" t="s">
        <v>202</v>
      </c>
      <c r="K220" s="27" t="s">
        <v>205</v>
      </c>
      <c r="L220" s="27" t="s">
        <v>46</v>
      </c>
      <c r="M220" s="35" t="s">
        <v>20</v>
      </c>
    </row>
    <row r="221" spans="1:14" s="32" customFormat="1" ht="18" customHeight="1" x14ac:dyDescent="0.25">
      <c r="A221" s="17" t="s">
        <v>94</v>
      </c>
      <c r="B221" s="17">
        <v>2.17</v>
      </c>
      <c r="C221" s="41">
        <v>36</v>
      </c>
      <c r="E221" s="16" t="s">
        <v>136</v>
      </c>
      <c r="F221" s="22" t="s">
        <v>75</v>
      </c>
      <c r="G221" s="2" t="s">
        <v>239</v>
      </c>
      <c r="H221" s="8">
        <v>1.57</v>
      </c>
      <c r="J221" s="36" t="s">
        <v>111</v>
      </c>
      <c r="K221" s="37" t="s">
        <v>61</v>
      </c>
      <c r="L221" s="38" t="s">
        <v>222</v>
      </c>
      <c r="M221" s="39">
        <v>1.93</v>
      </c>
    </row>
    <row r="222" spans="1:14" s="32" customFormat="1" x14ac:dyDescent="0.25">
      <c r="A222" s="17" t="s">
        <v>100</v>
      </c>
      <c r="B222" s="17">
        <v>2.17</v>
      </c>
      <c r="C222" s="41">
        <v>37</v>
      </c>
      <c r="H222" s="3"/>
      <c r="N222" s="3"/>
    </row>
    <row r="223" spans="1:14" s="32" customFormat="1" x14ac:dyDescent="0.25">
      <c r="A223" s="17" t="s">
        <v>160</v>
      </c>
      <c r="B223" s="17">
        <v>2.15</v>
      </c>
      <c r="C223" s="41">
        <v>38</v>
      </c>
      <c r="D223" s="3"/>
      <c r="E223" s="55" t="s">
        <v>268</v>
      </c>
      <c r="F223" s="55"/>
      <c r="G223" s="55"/>
      <c r="H223" s="55"/>
      <c r="I223" s="3"/>
      <c r="J223" s="55" t="s">
        <v>265</v>
      </c>
      <c r="K223" s="55"/>
      <c r="L223" s="55"/>
      <c r="M223" s="55"/>
    </row>
    <row r="224" spans="1:14" s="32" customFormat="1" x14ac:dyDescent="0.25">
      <c r="A224" s="17" t="s">
        <v>45</v>
      </c>
      <c r="B224" s="17">
        <v>2.12</v>
      </c>
      <c r="C224" s="41">
        <v>39</v>
      </c>
      <c r="E224" s="34" t="s">
        <v>202</v>
      </c>
      <c r="F224" s="27" t="s">
        <v>205</v>
      </c>
      <c r="G224" s="27" t="s">
        <v>46</v>
      </c>
      <c r="H224" s="35" t="s">
        <v>20</v>
      </c>
      <c r="J224" s="34" t="s">
        <v>202</v>
      </c>
      <c r="K224" s="27" t="s">
        <v>205</v>
      </c>
      <c r="L224" s="27" t="s">
        <v>46</v>
      </c>
      <c r="M224" s="35" t="s">
        <v>20</v>
      </c>
    </row>
    <row r="225" spans="1:14" s="32" customFormat="1" ht="13.5" customHeight="1" x14ac:dyDescent="0.25">
      <c r="A225" s="17" t="s">
        <v>98</v>
      </c>
      <c r="B225" s="17">
        <v>2.1</v>
      </c>
      <c r="C225" s="41">
        <v>40</v>
      </c>
      <c r="E225" s="16" t="s">
        <v>108</v>
      </c>
      <c r="F225" s="22" t="s">
        <v>175</v>
      </c>
      <c r="G225" s="7" t="s">
        <v>254</v>
      </c>
      <c r="H225" s="8">
        <v>2.4900000000000002</v>
      </c>
      <c r="J225" s="16" t="s">
        <v>114</v>
      </c>
      <c r="K225" s="22" t="s">
        <v>64</v>
      </c>
      <c r="L225" s="1" t="s">
        <v>255</v>
      </c>
      <c r="M225" s="8">
        <v>1.98</v>
      </c>
    </row>
    <row r="226" spans="1:14" s="32" customFormat="1" x14ac:dyDescent="0.25">
      <c r="A226" s="17" t="s">
        <v>138</v>
      </c>
      <c r="B226" s="17">
        <v>2.1</v>
      </c>
      <c r="C226" s="41">
        <v>41</v>
      </c>
      <c r="E226" s="16" t="s">
        <v>158</v>
      </c>
      <c r="F226" s="22" t="s">
        <v>89</v>
      </c>
      <c r="G226" s="1" t="s">
        <v>254</v>
      </c>
      <c r="H226" s="8">
        <v>1.83</v>
      </c>
      <c r="J226" s="16" t="s">
        <v>159</v>
      </c>
      <c r="K226" s="22" t="s">
        <v>90</v>
      </c>
      <c r="L226" s="1" t="s">
        <v>255</v>
      </c>
      <c r="M226" s="8">
        <v>1.82</v>
      </c>
      <c r="N226" s="3"/>
    </row>
    <row r="227" spans="1:14" s="32" customFormat="1" x14ac:dyDescent="0.25">
      <c r="A227" s="17" t="s">
        <v>140</v>
      </c>
      <c r="B227" s="17">
        <v>2.1</v>
      </c>
      <c r="C227" s="41">
        <v>42</v>
      </c>
      <c r="H227" s="3"/>
    </row>
    <row r="228" spans="1:14" s="32" customFormat="1" ht="29.25" customHeight="1" x14ac:dyDescent="0.25">
      <c r="A228" s="17" t="s">
        <v>141</v>
      </c>
      <c r="B228" s="17">
        <v>2.1</v>
      </c>
      <c r="C228" s="41">
        <v>43</v>
      </c>
      <c r="E228" s="55" t="s">
        <v>263</v>
      </c>
      <c r="F228" s="55"/>
      <c r="G228" s="55"/>
      <c r="H228" s="55"/>
      <c r="J228" s="55" t="s">
        <v>270</v>
      </c>
      <c r="K228" s="55"/>
      <c r="L228" s="55"/>
      <c r="M228" s="55"/>
    </row>
    <row r="229" spans="1:14" s="32" customFormat="1" ht="15" customHeight="1" x14ac:dyDescent="0.25">
      <c r="A229" s="17" t="s">
        <v>161</v>
      </c>
      <c r="B229" s="17">
        <v>2.08</v>
      </c>
      <c r="C229" s="41">
        <v>44</v>
      </c>
      <c r="E229" s="34" t="s">
        <v>202</v>
      </c>
      <c r="F229" s="27" t="s">
        <v>205</v>
      </c>
      <c r="G229" s="27" t="s">
        <v>46</v>
      </c>
      <c r="H229" s="35" t="s">
        <v>20</v>
      </c>
      <c r="J229" s="34" t="s">
        <v>202</v>
      </c>
      <c r="K229" s="27" t="s">
        <v>205</v>
      </c>
      <c r="L229" s="27" t="s">
        <v>46</v>
      </c>
      <c r="M229" s="35" t="s">
        <v>20</v>
      </c>
    </row>
    <row r="230" spans="1:14" s="32" customFormat="1" ht="31.5" x14ac:dyDescent="0.25">
      <c r="A230" s="17" t="s">
        <v>95</v>
      </c>
      <c r="B230" s="17">
        <v>2.06</v>
      </c>
      <c r="C230" s="41">
        <v>45</v>
      </c>
      <c r="E230" s="16" t="s">
        <v>125</v>
      </c>
      <c r="F230" s="25" t="s">
        <v>73</v>
      </c>
      <c r="G230" s="2" t="s">
        <v>218</v>
      </c>
      <c r="H230" s="8">
        <v>2.02</v>
      </c>
      <c r="J230" s="16" t="s">
        <v>120</v>
      </c>
      <c r="K230" s="22" t="s">
        <v>68</v>
      </c>
      <c r="L230" s="1" t="s">
        <v>232</v>
      </c>
      <c r="M230" s="8">
        <v>2.4900000000000002</v>
      </c>
    </row>
    <row r="231" spans="1:14" s="32" customFormat="1" x14ac:dyDescent="0.25">
      <c r="A231" s="17" t="s">
        <v>128</v>
      </c>
      <c r="B231" s="17">
        <v>2.06</v>
      </c>
      <c r="C231" s="41">
        <v>46</v>
      </c>
      <c r="E231" s="16" t="s">
        <v>139</v>
      </c>
      <c r="F231" s="25" t="s">
        <v>78</v>
      </c>
      <c r="G231" s="2" t="s">
        <v>218</v>
      </c>
      <c r="H231" s="8">
        <v>2.02</v>
      </c>
    </row>
    <row r="232" spans="1:14" s="32" customFormat="1" x14ac:dyDescent="0.25">
      <c r="A232" s="17" t="s">
        <v>125</v>
      </c>
      <c r="B232" s="17">
        <v>2.02</v>
      </c>
      <c r="C232" s="41">
        <v>47</v>
      </c>
      <c r="E232" s="16" t="s">
        <v>106</v>
      </c>
      <c r="F232" s="22" t="s">
        <v>173</v>
      </c>
      <c r="G232" s="1" t="s">
        <v>218</v>
      </c>
      <c r="H232" s="8">
        <v>1.82</v>
      </c>
      <c r="J232" s="55" t="s">
        <v>271</v>
      </c>
      <c r="K232" s="55"/>
      <c r="L232" s="55"/>
      <c r="M232" s="55"/>
    </row>
    <row r="233" spans="1:14" s="32" customFormat="1" x14ac:dyDescent="0.25">
      <c r="A233" s="17" t="s">
        <v>139</v>
      </c>
      <c r="B233" s="17">
        <v>2.02</v>
      </c>
      <c r="C233" s="41">
        <v>48</v>
      </c>
      <c r="E233" s="16" t="s">
        <v>163</v>
      </c>
      <c r="F233" s="22" t="s">
        <v>193</v>
      </c>
      <c r="G233" s="24" t="s">
        <v>218</v>
      </c>
      <c r="H233" s="8">
        <v>1.82</v>
      </c>
      <c r="J233" s="34" t="s">
        <v>202</v>
      </c>
      <c r="K233" s="27" t="s">
        <v>205</v>
      </c>
      <c r="L233" s="27" t="s">
        <v>46</v>
      </c>
      <c r="M233" s="35" t="s">
        <v>20</v>
      </c>
    </row>
    <row r="234" spans="1:14" s="32" customFormat="1" ht="31.5" x14ac:dyDescent="0.25">
      <c r="A234" s="17" t="s">
        <v>165</v>
      </c>
      <c r="B234" s="18">
        <v>2</v>
      </c>
      <c r="C234" s="41">
        <v>49</v>
      </c>
      <c r="J234" s="16" t="s">
        <v>137</v>
      </c>
      <c r="K234" s="22" t="s">
        <v>76</v>
      </c>
      <c r="L234" s="1" t="s">
        <v>234</v>
      </c>
      <c r="M234" s="8">
        <v>1.55</v>
      </c>
    </row>
    <row r="235" spans="1:14" s="32" customFormat="1" x14ac:dyDescent="0.25">
      <c r="A235" s="17" t="s">
        <v>156</v>
      </c>
      <c r="B235" s="17">
        <v>1.99</v>
      </c>
      <c r="C235" s="41">
        <v>50</v>
      </c>
      <c r="E235" s="55" t="s">
        <v>260</v>
      </c>
      <c r="F235" s="55"/>
      <c r="G235" s="55"/>
      <c r="H235" s="55"/>
    </row>
    <row r="236" spans="1:14" s="32" customFormat="1" x14ac:dyDescent="0.25">
      <c r="A236" s="17" t="s">
        <v>114</v>
      </c>
      <c r="B236" s="17">
        <v>1.98</v>
      </c>
      <c r="C236" s="41">
        <v>51</v>
      </c>
      <c r="E236" s="34" t="s">
        <v>202</v>
      </c>
      <c r="F236" s="27" t="s">
        <v>205</v>
      </c>
      <c r="G236" s="27" t="s">
        <v>46</v>
      </c>
      <c r="H236" s="35" t="s">
        <v>20</v>
      </c>
      <c r="J236" s="55" t="s">
        <v>272</v>
      </c>
      <c r="K236" s="55"/>
      <c r="L236" s="55"/>
      <c r="M236" s="55"/>
    </row>
    <row r="237" spans="1:14" s="32" customFormat="1" x14ac:dyDescent="0.25">
      <c r="A237" s="17" t="s">
        <v>110</v>
      </c>
      <c r="B237" s="17">
        <v>1.97</v>
      </c>
      <c r="C237" s="41">
        <v>52</v>
      </c>
      <c r="E237" s="16" t="s">
        <v>127</v>
      </c>
      <c r="F237" s="22" t="s">
        <v>179</v>
      </c>
      <c r="G237" s="1" t="s">
        <v>216</v>
      </c>
      <c r="H237" s="8">
        <v>2.4900000000000002</v>
      </c>
      <c r="J237" s="34" t="s">
        <v>202</v>
      </c>
      <c r="K237" s="27" t="s">
        <v>205</v>
      </c>
      <c r="L237" s="27" t="s">
        <v>46</v>
      </c>
      <c r="M237" s="35" t="s">
        <v>20</v>
      </c>
    </row>
    <row r="238" spans="1:14" s="32" customFormat="1" ht="47.25" x14ac:dyDescent="0.25">
      <c r="A238" s="17" t="s">
        <v>130</v>
      </c>
      <c r="B238" s="17">
        <v>1.97</v>
      </c>
      <c r="C238" s="41">
        <v>53</v>
      </c>
      <c r="E238" s="16" t="s">
        <v>164</v>
      </c>
      <c r="F238" s="22" t="s">
        <v>194</v>
      </c>
      <c r="G238" s="1" t="s">
        <v>216</v>
      </c>
      <c r="H238" s="8">
        <v>2.2400000000000002</v>
      </c>
      <c r="J238" s="16" t="s">
        <v>100</v>
      </c>
      <c r="K238" s="25" t="s">
        <v>58</v>
      </c>
      <c r="L238" s="2" t="s">
        <v>215</v>
      </c>
      <c r="M238" s="8">
        <v>2.17</v>
      </c>
    </row>
    <row r="239" spans="1:14" s="32" customFormat="1" x14ac:dyDescent="0.25">
      <c r="A239" s="17" t="s">
        <v>111</v>
      </c>
      <c r="B239" s="17">
        <v>1.93</v>
      </c>
      <c r="C239" s="41">
        <v>54</v>
      </c>
      <c r="E239" s="16" t="s">
        <v>131</v>
      </c>
      <c r="F239" s="22" t="s">
        <v>183</v>
      </c>
      <c r="G239" s="1" t="s">
        <v>216</v>
      </c>
      <c r="H239" s="8">
        <v>1.82</v>
      </c>
    </row>
    <row r="240" spans="1:14" s="32" customFormat="1" x14ac:dyDescent="0.25">
      <c r="A240" s="17" t="s">
        <v>126</v>
      </c>
      <c r="B240" s="17">
        <v>1.91</v>
      </c>
      <c r="C240" s="41">
        <v>55</v>
      </c>
      <c r="E240" s="16" t="s">
        <v>104</v>
      </c>
      <c r="F240" s="22" t="s">
        <v>171</v>
      </c>
      <c r="G240" s="1" t="s">
        <v>216</v>
      </c>
      <c r="H240" s="8">
        <v>1.78</v>
      </c>
      <c r="J240" s="55" t="s">
        <v>273</v>
      </c>
      <c r="K240" s="55"/>
      <c r="L240" s="55"/>
      <c r="M240" s="55"/>
    </row>
    <row r="241" spans="1:13" s="32" customFormat="1" x14ac:dyDescent="0.25">
      <c r="A241" s="17" t="s">
        <v>152</v>
      </c>
      <c r="B241" s="17">
        <v>1.86</v>
      </c>
      <c r="C241" s="41">
        <v>56</v>
      </c>
      <c r="E241" s="16" t="s">
        <v>157</v>
      </c>
      <c r="F241" s="22" t="s">
        <v>88</v>
      </c>
      <c r="G241" s="1" t="s">
        <v>242</v>
      </c>
      <c r="H241" s="8">
        <v>1.67</v>
      </c>
      <c r="J241" s="34" t="s">
        <v>202</v>
      </c>
      <c r="K241" s="27" t="s">
        <v>205</v>
      </c>
      <c r="L241" s="27" t="s">
        <v>46</v>
      </c>
      <c r="M241" s="35" t="s">
        <v>20</v>
      </c>
    </row>
    <row r="242" spans="1:13" s="32" customFormat="1" ht="31.5" x14ac:dyDescent="0.25">
      <c r="A242" s="17" t="s">
        <v>169</v>
      </c>
      <c r="B242" s="17">
        <v>1.86</v>
      </c>
      <c r="C242" s="41">
        <v>57</v>
      </c>
      <c r="E242" s="16" t="s">
        <v>166</v>
      </c>
      <c r="F242" s="22" t="s">
        <v>196</v>
      </c>
      <c r="G242" s="1" t="s">
        <v>216</v>
      </c>
      <c r="H242" s="8">
        <v>1.59</v>
      </c>
      <c r="J242" s="16" t="s">
        <v>142</v>
      </c>
      <c r="K242" s="22" t="s">
        <v>80</v>
      </c>
      <c r="L242" s="1" t="s">
        <v>235</v>
      </c>
      <c r="M242" s="8">
        <v>1.8</v>
      </c>
    </row>
    <row r="243" spans="1:13" s="32" customFormat="1" x14ac:dyDescent="0.25">
      <c r="A243" s="17" t="s">
        <v>158</v>
      </c>
      <c r="B243" s="17">
        <v>1.83</v>
      </c>
      <c r="C243" s="41">
        <v>58</v>
      </c>
    </row>
    <row r="244" spans="1:13" s="32" customFormat="1" x14ac:dyDescent="0.25">
      <c r="A244" s="17" t="s">
        <v>106</v>
      </c>
      <c r="B244" s="17">
        <v>1.82</v>
      </c>
      <c r="C244" s="41">
        <v>59</v>
      </c>
      <c r="E244" s="55" t="s">
        <v>266</v>
      </c>
      <c r="F244" s="55"/>
      <c r="G244" s="55"/>
      <c r="H244" s="55"/>
      <c r="J244" s="55" t="s">
        <v>269</v>
      </c>
      <c r="K244" s="55"/>
      <c r="L244" s="55"/>
      <c r="M244" s="55"/>
    </row>
    <row r="245" spans="1:13" s="32" customFormat="1" x14ac:dyDescent="0.25">
      <c r="A245" s="17" t="s">
        <v>131</v>
      </c>
      <c r="B245" s="17">
        <v>1.82</v>
      </c>
      <c r="C245" s="41">
        <v>60</v>
      </c>
      <c r="D245" s="30"/>
      <c r="E245" s="34" t="s">
        <v>202</v>
      </c>
      <c r="F245" s="27" t="s">
        <v>205</v>
      </c>
      <c r="G245" s="27" t="s">
        <v>46</v>
      </c>
      <c r="H245" s="35" t="s">
        <v>20</v>
      </c>
      <c r="J245" s="34" t="s">
        <v>202</v>
      </c>
      <c r="K245" s="27" t="s">
        <v>205</v>
      </c>
      <c r="L245" s="27" t="s">
        <v>46</v>
      </c>
      <c r="M245" s="35" t="s">
        <v>20</v>
      </c>
    </row>
    <row r="246" spans="1:13" s="32" customFormat="1" x14ac:dyDescent="0.25">
      <c r="A246" s="17" t="s">
        <v>159</v>
      </c>
      <c r="B246" s="17">
        <v>1.82</v>
      </c>
      <c r="C246" s="41">
        <v>61</v>
      </c>
      <c r="D246" s="30"/>
      <c r="E246" s="16" t="s">
        <v>117</v>
      </c>
      <c r="F246" s="22" t="s">
        <v>66</v>
      </c>
      <c r="G246" s="1" t="s">
        <v>228</v>
      </c>
      <c r="H246" s="8">
        <v>2.5</v>
      </c>
      <c r="J246" s="16" t="s">
        <v>143</v>
      </c>
      <c r="K246" s="22" t="s">
        <v>81</v>
      </c>
      <c r="L246" s="1" t="s">
        <v>236</v>
      </c>
      <c r="M246" s="8">
        <v>2.2200000000000002</v>
      </c>
    </row>
    <row r="247" spans="1:13" s="32" customFormat="1" x14ac:dyDescent="0.25">
      <c r="A247" s="17" t="s">
        <v>163</v>
      </c>
      <c r="B247" s="17">
        <v>1.82</v>
      </c>
      <c r="C247" s="41">
        <v>62</v>
      </c>
      <c r="D247" s="31"/>
      <c r="E247" s="16" t="s">
        <v>129</v>
      </c>
      <c r="F247" s="22" t="s">
        <v>181</v>
      </c>
      <c r="G247" s="1" t="s">
        <v>228</v>
      </c>
      <c r="H247" s="8">
        <v>2.5</v>
      </c>
    </row>
    <row r="248" spans="1:13" s="32" customFormat="1" x14ac:dyDescent="0.25">
      <c r="A248" s="17" t="s">
        <v>44</v>
      </c>
      <c r="B248" s="17">
        <v>1.8</v>
      </c>
      <c r="C248" s="41">
        <v>63</v>
      </c>
      <c r="D248" s="30"/>
      <c r="E248" s="16" t="s">
        <v>122</v>
      </c>
      <c r="F248" s="25" t="s">
        <v>70</v>
      </c>
      <c r="G248" s="1" t="s">
        <v>244</v>
      </c>
      <c r="H248" s="8">
        <v>2.4900000000000002</v>
      </c>
    </row>
    <row r="249" spans="1:13" s="32" customFormat="1" x14ac:dyDescent="0.25">
      <c r="A249" s="17" t="s">
        <v>142</v>
      </c>
      <c r="B249" s="17">
        <v>1.8</v>
      </c>
      <c r="C249" s="41">
        <v>64</v>
      </c>
      <c r="D249" s="30"/>
      <c r="E249" s="16" t="s">
        <v>161</v>
      </c>
      <c r="F249" s="22" t="s">
        <v>92</v>
      </c>
      <c r="G249" s="1" t="s">
        <v>244</v>
      </c>
      <c r="H249" s="8">
        <v>2.08</v>
      </c>
    </row>
    <row r="250" spans="1:13" s="32" customFormat="1" x14ac:dyDescent="0.25">
      <c r="A250" s="17" t="s">
        <v>104</v>
      </c>
      <c r="B250" s="17">
        <v>1.78</v>
      </c>
      <c r="C250" s="41">
        <v>65</v>
      </c>
      <c r="D250" s="30"/>
      <c r="E250" s="16" t="s">
        <v>169</v>
      </c>
      <c r="F250" s="22" t="s">
        <v>199</v>
      </c>
      <c r="G250" s="1" t="s">
        <v>228</v>
      </c>
      <c r="H250" s="8">
        <v>1.86</v>
      </c>
    </row>
    <row r="251" spans="1:13" s="32" customFormat="1" x14ac:dyDescent="0.25">
      <c r="A251" s="17" t="s">
        <v>107</v>
      </c>
      <c r="B251" s="17">
        <v>1.76</v>
      </c>
      <c r="C251" s="41">
        <v>66</v>
      </c>
      <c r="D251" s="30"/>
      <c r="E251" s="16" t="s">
        <v>135</v>
      </c>
      <c r="F251" s="22" t="s">
        <v>74</v>
      </c>
      <c r="G251" s="1" t="s">
        <v>228</v>
      </c>
      <c r="H251" s="8">
        <v>1.55</v>
      </c>
    </row>
    <row r="252" spans="1:13" s="32" customFormat="1" x14ac:dyDescent="0.25">
      <c r="A252" s="17" t="s">
        <v>99</v>
      </c>
      <c r="B252" s="17">
        <v>1.74</v>
      </c>
      <c r="C252" s="41">
        <v>67</v>
      </c>
      <c r="D252" s="30"/>
    </row>
    <row r="253" spans="1:13" s="32" customFormat="1" x14ac:dyDescent="0.25">
      <c r="A253" s="17" t="s">
        <v>154</v>
      </c>
      <c r="B253" s="17">
        <v>1.69</v>
      </c>
      <c r="C253" s="41">
        <v>68</v>
      </c>
      <c r="D253" s="33"/>
    </row>
    <row r="254" spans="1:13" s="32" customFormat="1" x14ac:dyDescent="0.25">
      <c r="A254" s="17" t="s">
        <v>150</v>
      </c>
      <c r="B254" s="17">
        <v>1.67</v>
      </c>
      <c r="C254" s="41">
        <v>69</v>
      </c>
      <c r="D254" s="30"/>
    </row>
    <row r="255" spans="1:13" s="32" customFormat="1" x14ac:dyDescent="0.25">
      <c r="A255" s="17" t="s">
        <v>153</v>
      </c>
      <c r="B255" s="17">
        <v>1.67</v>
      </c>
      <c r="C255" s="41">
        <v>70</v>
      </c>
      <c r="D255" s="33"/>
    </row>
    <row r="256" spans="1:13" s="32" customFormat="1" x14ac:dyDescent="0.25">
      <c r="A256" s="17" t="s">
        <v>157</v>
      </c>
      <c r="B256" s="17">
        <v>1.67</v>
      </c>
      <c r="C256" s="41">
        <v>71</v>
      </c>
      <c r="D256" s="30"/>
    </row>
    <row r="257" spans="1:4" s="32" customFormat="1" x14ac:dyDescent="0.25">
      <c r="A257" s="17" t="s">
        <v>167</v>
      </c>
      <c r="B257" s="17">
        <v>1.64</v>
      </c>
      <c r="C257" s="41">
        <v>72</v>
      </c>
      <c r="D257" s="30"/>
    </row>
    <row r="258" spans="1:4" s="32" customFormat="1" x14ac:dyDescent="0.25">
      <c r="A258" s="17" t="s">
        <v>97</v>
      </c>
      <c r="B258" s="17">
        <v>1.63</v>
      </c>
      <c r="C258" s="41">
        <v>73</v>
      </c>
      <c r="D258" s="30"/>
    </row>
    <row r="259" spans="1:4" s="32" customFormat="1" x14ac:dyDescent="0.25">
      <c r="A259" s="17" t="s">
        <v>166</v>
      </c>
      <c r="B259" s="17">
        <v>1.59</v>
      </c>
      <c r="C259" s="41">
        <v>74</v>
      </c>
      <c r="D259" s="30"/>
    </row>
    <row r="260" spans="1:4" s="32" customFormat="1" x14ac:dyDescent="0.25">
      <c r="A260" s="17" t="s">
        <v>135</v>
      </c>
      <c r="B260" s="17">
        <v>1.55</v>
      </c>
      <c r="C260" s="41">
        <v>75</v>
      </c>
      <c r="D260" s="30"/>
    </row>
    <row r="261" spans="1:4" s="32" customFormat="1" x14ac:dyDescent="0.25">
      <c r="A261" s="17" t="s">
        <v>137</v>
      </c>
      <c r="B261" s="17">
        <v>1.55</v>
      </c>
      <c r="C261" s="41">
        <v>76</v>
      </c>
      <c r="D261" s="30"/>
    </row>
    <row r="262" spans="1:4" s="32" customFormat="1" x14ac:dyDescent="0.25">
      <c r="A262" s="17" t="s">
        <v>136</v>
      </c>
      <c r="B262" s="17">
        <v>0.157</v>
      </c>
      <c r="C262" s="41">
        <v>77</v>
      </c>
      <c r="D262" s="30"/>
    </row>
    <row r="264" spans="1:4" x14ac:dyDescent="0.25">
      <c r="A264" s="40"/>
      <c r="B264" s="40"/>
      <c r="C264" s="40"/>
      <c r="D264" s="40"/>
    </row>
  </sheetData>
  <sortState ref="E245:H251">
    <sortCondition descending="1" ref="H203:H209"/>
  </sortState>
  <mergeCells count="21">
    <mergeCell ref="B19:B20"/>
    <mergeCell ref="A23:G23"/>
    <mergeCell ref="A1:E1"/>
    <mergeCell ref="E185:H185"/>
    <mergeCell ref="J185:M185"/>
    <mergeCell ref="J192:M192"/>
    <mergeCell ref="J209:M209"/>
    <mergeCell ref="E235:H235"/>
    <mergeCell ref="E203:H203"/>
    <mergeCell ref="J203:M203"/>
    <mergeCell ref="E228:H228"/>
    <mergeCell ref="J236:M236"/>
    <mergeCell ref="J240:M240"/>
    <mergeCell ref="J198:M198"/>
    <mergeCell ref="J223:M223"/>
    <mergeCell ref="E244:H244"/>
    <mergeCell ref="J219:M219"/>
    <mergeCell ref="E223:H223"/>
    <mergeCell ref="J244:M244"/>
    <mergeCell ref="J228:M228"/>
    <mergeCell ref="J232:M2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1"/>
  <sheetViews>
    <sheetView tabSelected="1" workbookViewId="0">
      <selection activeCell="B2" sqref="B2"/>
    </sheetView>
  </sheetViews>
  <sheetFormatPr defaultRowHeight="15" x14ac:dyDescent="0.25"/>
  <cols>
    <col min="2" max="2" width="20.42578125" customWidth="1"/>
    <col min="3" max="4" width="15.28515625" customWidth="1"/>
    <col min="5" max="5" width="15" customWidth="1"/>
    <col min="6" max="6" width="16.7109375" customWidth="1"/>
    <col min="7" max="7" width="17.7109375" customWidth="1"/>
    <col min="8" max="8" width="16.5703125" customWidth="1"/>
  </cols>
  <sheetData>
    <row r="1" spans="1:8" ht="34.5" customHeight="1" thickBot="1" x14ac:dyDescent="0.3">
      <c r="A1" s="44" t="s">
        <v>278</v>
      </c>
      <c r="B1" s="45" t="s">
        <v>279</v>
      </c>
      <c r="C1" s="45" t="s">
        <v>280</v>
      </c>
      <c r="D1" s="46" t="s">
        <v>46</v>
      </c>
      <c r="E1" s="46" t="s">
        <v>21</v>
      </c>
      <c r="F1" s="46" t="s">
        <v>27</v>
      </c>
      <c r="G1" s="46" t="s">
        <v>281</v>
      </c>
      <c r="H1" s="46" t="s">
        <v>14</v>
      </c>
    </row>
    <row r="2" spans="1:8" ht="35.25" customHeight="1" thickBot="1" x14ac:dyDescent="0.3">
      <c r="A2" s="47" t="s">
        <v>48</v>
      </c>
      <c r="B2" s="48" t="s">
        <v>439</v>
      </c>
      <c r="C2" s="48" t="s">
        <v>282</v>
      </c>
      <c r="D2" s="48" t="s">
        <v>206</v>
      </c>
      <c r="E2" s="48" t="s">
        <v>23</v>
      </c>
      <c r="F2" s="48" t="s">
        <v>30</v>
      </c>
      <c r="G2" s="48" t="s">
        <v>34</v>
      </c>
      <c r="H2" s="48" t="s">
        <v>15</v>
      </c>
    </row>
    <row r="3" spans="1:8" ht="48" thickBot="1" x14ac:dyDescent="0.3">
      <c r="A3" s="47" t="s">
        <v>49</v>
      </c>
      <c r="B3" s="48" t="s">
        <v>283</v>
      </c>
      <c r="C3" s="48" t="s">
        <v>284</v>
      </c>
      <c r="D3" s="48" t="s">
        <v>207</v>
      </c>
      <c r="E3" s="48" t="s">
        <v>285</v>
      </c>
      <c r="F3" s="48" t="s">
        <v>286</v>
      </c>
      <c r="G3" s="48" t="s">
        <v>39</v>
      </c>
      <c r="H3" s="48" t="s">
        <v>287</v>
      </c>
    </row>
    <row r="4" spans="1:8" ht="79.5" thickBot="1" x14ac:dyDescent="0.3">
      <c r="A4" s="47" t="s">
        <v>50</v>
      </c>
      <c r="B4" s="48" t="s">
        <v>288</v>
      </c>
      <c r="C4" s="48" t="s">
        <v>289</v>
      </c>
      <c r="D4" s="48" t="s">
        <v>208</v>
      </c>
      <c r="E4" s="48" t="s">
        <v>26</v>
      </c>
      <c r="F4" s="48" t="s">
        <v>286</v>
      </c>
      <c r="G4" s="48" t="s">
        <v>34</v>
      </c>
      <c r="H4" s="48" t="s">
        <v>15</v>
      </c>
    </row>
    <row r="5" spans="1:8" ht="63.75" thickBot="1" x14ac:dyDescent="0.3">
      <c r="A5" s="47" t="s">
        <v>51</v>
      </c>
      <c r="B5" s="48" t="s">
        <v>290</v>
      </c>
      <c r="C5" s="48" t="s">
        <v>291</v>
      </c>
      <c r="D5" s="48" t="s">
        <v>209</v>
      </c>
      <c r="E5" s="48" t="s">
        <v>292</v>
      </c>
      <c r="F5" s="48" t="s">
        <v>29</v>
      </c>
      <c r="G5" s="48" t="s">
        <v>293</v>
      </c>
      <c r="H5" s="48" t="s">
        <v>15</v>
      </c>
    </row>
    <row r="6" spans="1:8" ht="16.5" thickBot="1" x14ac:dyDescent="0.3">
      <c r="A6" s="47" t="s">
        <v>52</v>
      </c>
      <c r="B6" s="48" t="s">
        <v>294</v>
      </c>
      <c r="C6" s="48" t="s">
        <v>295</v>
      </c>
      <c r="D6" s="48" t="s">
        <v>210</v>
      </c>
      <c r="E6" s="48" t="s">
        <v>296</v>
      </c>
      <c r="F6" s="48" t="s">
        <v>297</v>
      </c>
      <c r="G6" s="48" t="s">
        <v>34</v>
      </c>
      <c r="H6" s="48" t="s">
        <v>287</v>
      </c>
    </row>
    <row r="7" spans="1:8" ht="32.25" thickBot="1" x14ac:dyDescent="0.3">
      <c r="A7" s="47" t="s">
        <v>53</v>
      </c>
      <c r="B7" s="48" t="s">
        <v>298</v>
      </c>
      <c r="C7" s="48" t="s">
        <v>299</v>
      </c>
      <c r="D7" s="48" t="s">
        <v>211</v>
      </c>
      <c r="E7" s="48" t="s">
        <v>23</v>
      </c>
      <c r="F7" s="48" t="s">
        <v>28</v>
      </c>
      <c r="G7" s="48" t="s">
        <v>34</v>
      </c>
      <c r="H7" s="48" t="s">
        <v>287</v>
      </c>
    </row>
    <row r="8" spans="1:8" ht="32.25" thickBot="1" x14ac:dyDescent="0.3">
      <c r="A8" s="47" t="s">
        <v>54</v>
      </c>
      <c r="B8" s="48" t="s">
        <v>300</v>
      </c>
      <c r="C8" s="48" t="s">
        <v>301</v>
      </c>
      <c r="D8" s="48" t="s">
        <v>212</v>
      </c>
      <c r="E8" s="48" t="s">
        <v>22</v>
      </c>
      <c r="F8" s="48" t="s">
        <v>29</v>
      </c>
      <c r="G8" s="48" t="s">
        <v>34</v>
      </c>
      <c r="H8" s="48" t="s">
        <v>287</v>
      </c>
    </row>
    <row r="9" spans="1:8" ht="32.25" thickBot="1" x14ac:dyDescent="0.3">
      <c r="A9" s="47" t="s">
        <v>55</v>
      </c>
      <c r="B9" s="48" t="s">
        <v>302</v>
      </c>
      <c r="C9" s="48" t="s">
        <v>303</v>
      </c>
      <c r="D9" s="48" t="s">
        <v>304</v>
      </c>
      <c r="E9" s="48" t="s">
        <v>24</v>
      </c>
      <c r="F9" s="48" t="s">
        <v>28</v>
      </c>
      <c r="G9" s="48" t="s">
        <v>36</v>
      </c>
      <c r="H9" s="48" t="s">
        <v>287</v>
      </c>
    </row>
    <row r="10" spans="1:8" ht="32.25" thickBot="1" x14ac:dyDescent="0.3">
      <c r="A10" s="47" t="s">
        <v>56</v>
      </c>
      <c r="B10" s="48" t="s">
        <v>305</v>
      </c>
      <c r="C10" s="48" t="s">
        <v>306</v>
      </c>
      <c r="D10" s="48" t="s">
        <v>213</v>
      </c>
      <c r="E10" s="48" t="s">
        <v>23</v>
      </c>
      <c r="F10" s="48" t="s">
        <v>307</v>
      </c>
      <c r="G10" s="48" t="s">
        <v>34</v>
      </c>
      <c r="H10" s="48" t="s">
        <v>287</v>
      </c>
    </row>
    <row r="11" spans="1:8" ht="16.5" thickBot="1" x14ac:dyDescent="0.3">
      <c r="A11" s="47" t="s">
        <v>57</v>
      </c>
      <c r="B11" s="48" t="s">
        <v>308</v>
      </c>
      <c r="C11" s="48" t="s">
        <v>309</v>
      </c>
      <c r="D11" s="48" t="s">
        <v>214</v>
      </c>
      <c r="E11" s="48" t="s">
        <v>24</v>
      </c>
      <c r="F11" s="48" t="s">
        <v>30</v>
      </c>
      <c r="G11" s="48" t="s">
        <v>36</v>
      </c>
      <c r="H11" s="48" t="s">
        <v>287</v>
      </c>
    </row>
    <row r="12" spans="1:8" ht="63.75" thickBot="1" x14ac:dyDescent="0.3">
      <c r="A12" s="49" t="s">
        <v>58</v>
      </c>
      <c r="B12" s="50" t="s">
        <v>310</v>
      </c>
      <c r="C12" s="50" t="s">
        <v>311</v>
      </c>
      <c r="D12" s="50" t="s">
        <v>215</v>
      </c>
      <c r="E12" s="50" t="s">
        <v>23</v>
      </c>
      <c r="F12" s="50" t="s">
        <v>297</v>
      </c>
      <c r="G12" s="48" t="s">
        <v>34</v>
      </c>
      <c r="H12" s="48" t="s">
        <v>287</v>
      </c>
    </row>
    <row r="13" spans="1:8" ht="48" thickBot="1" x14ac:dyDescent="0.3">
      <c r="A13" s="49" t="s">
        <v>312</v>
      </c>
      <c r="B13" s="50" t="s">
        <v>313</v>
      </c>
      <c r="C13" s="50" t="s">
        <v>314</v>
      </c>
      <c r="D13" s="50" t="s">
        <v>315</v>
      </c>
      <c r="E13" s="50" t="s">
        <v>22</v>
      </c>
      <c r="F13" s="50" t="s">
        <v>286</v>
      </c>
      <c r="G13" s="48" t="s">
        <v>34</v>
      </c>
      <c r="H13" s="48" t="s">
        <v>287</v>
      </c>
    </row>
    <row r="14" spans="1:8" ht="16.5" thickBot="1" x14ac:dyDescent="0.3">
      <c r="A14" s="47" t="s">
        <v>59</v>
      </c>
      <c r="B14" s="48" t="s">
        <v>316</v>
      </c>
      <c r="C14" s="48" t="s">
        <v>317</v>
      </c>
      <c r="D14" s="48" t="s">
        <v>318</v>
      </c>
      <c r="E14" s="48" t="s">
        <v>292</v>
      </c>
      <c r="F14" s="48" t="s">
        <v>319</v>
      </c>
      <c r="G14" s="48" t="s">
        <v>293</v>
      </c>
      <c r="H14" s="48" t="s">
        <v>287</v>
      </c>
    </row>
    <row r="15" spans="1:8" ht="32.25" thickBot="1" x14ac:dyDescent="0.3">
      <c r="A15" s="47" t="s">
        <v>170</v>
      </c>
      <c r="B15" s="48" t="s">
        <v>320</v>
      </c>
      <c r="C15" s="48" t="s">
        <v>321</v>
      </c>
      <c r="D15" s="48" t="s">
        <v>208</v>
      </c>
      <c r="E15" s="48" t="s">
        <v>22</v>
      </c>
      <c r="F15" s="48" t="s">
        <v>29</v>
      </c>
      <c r="G15" s="48" t="s">
        <v>34</v>
      </c>
      <c r="H15" s="48" t="s">
        <v>15</v>
      </c>
    </row>
    <row r="16" spans="1:8" ht="32.25" thickBot="1" x14ac:dyDescent="0.3">
      <c r="A16" s="47" t="s">
        <v>171</v>
      </c>
      <c r="B16" s="48"/>
      <c r="C16" s="48"/>
      <c r="D16" s="48" t="s">
        <v>216</v>
      </c>
      <c r="E16" s="48" t="s">
        <v>24</v>
      </c>
      <c r="F16" s="48" t="s">
        <v>31</v>
      </c>
      <c r="G16" s="48" t="s">
        <v>201</v>
      </c>
      <c r="H16" s="48" t="s">
        <v>15</v>
      </c>
    </row>
    <row r="17" spans="1:8" ht="16.5" thickBot="1" x14ac:dyDescent="0.3">
      <c r="A17" s="47" t="s">
        <v>172</v>
      </c>
      <c r="B17" s="48" t="s">
        <v>322</v>
      </c>
      <c r="C17" s="48" t="s">
        <v>323</v>
      </c>
      <c r="D17" s="48" t="s">
        <v>217</v>
      </c>
      <c r="E17" s="48" t="s">
        <v>22</v>
      </c>
      <c r="F17" s="48" t="s">
        <v>29</v>
      </c>
      <c r="G17" s="48" t="s">
        <v>34</v>
      </c>
      <c r="H17" s="48" t="s">
        <v>15</v>
      </c>
    </row>
    <row r="18" spans="1:8" ht="32.25" thickBot="1" x14ac:dyDescent="0.3">
      <c r="A18" s="47" t="s">
        <v>173</v>
      </c>
      <c r="B18" s="48" t="s">
        <v>324</v>
      </c>
      <c r="C18" s="48" t="s">
        <v>325</v>
      </c>
      <c r="D18" s="48" t="s">
        <v>218</v>
      </c>
      <c r="E18" s="48" t="s">
        <v>24</v>
      </c>
      <c r="F18" s="48" t="s">
        <v>31</v>
      </c>
      <c r="G18" s="48" t="s">
        <v>36</v>
      </c>
      <c r="H18" s="48" t="s">
        <v>15</v>
      </c>
    </row>
    <row r="19" spans="1:8" ht="16.5" thickBot="1" x14ac:dyDescent="0.3">
      <c r="A19" s="47" t="s">
        <v>174</v>
      </c>
      <c r="B19" s="48" t="s">
        <v>326</v>
      </c>
      <c r="C19" s="48" t="s">
        <v>327</v>
      </c>
      <c r="D19" s="48" t="s">
        <v>219</v>
      </c>
      <c r="E19" s="48" t="s">
        <v>23</v>
      </c>
      <c r="F19" s="48" t="s">
        <v>30</v>
      </c>
      <c r="G19" s="48" t="s">
        <v>36</v>
      </c>
      <c r="H19" s="48" t="s">
        <v>15</v>
      </c>
    </row>
    <row r="20" spans="1:8" ht="31.5" customHeight="1" x14ac:dyDescent="0.25">
      <c r="A20" s="60" t="s">
        <v>175</v>
      </c>
      <c r="B20" s="60" t="s">
        <v>328</v>
      </c>
      <c r="C20" s="60" t="s">
        <v>329</v>
      </c>
      <c r="D20" s="60" t="s">
        <v>220</v>
      </c>
      <c r="E20" s="60" t="s">
        <v>22</v>
      </c>
      <c r="F20" s="60" t="s">
        <v>31</v>
      </c>
      <c r="G20" s="60" t="s">
        <v>34</v>
      </c>
      <c r="H20" s="60" t="s">
        <v>16</v>
      </c>
    </row>
    <row r="21" spans="1:8" ht="15.75" thickBot="1" x14ac:dyDescent="0.3">
      <c r="A21" s="61"/>
      <c r="B21" s="61"/>
      <c r="C21" s="61"/>
      <c r="D21" s="61"/>
      <c r="E21" s="61"/>
      <c r="F21" s="61"/>
      <c r="G21" s="61"/>
      <c r="H21" s="61"/>
    </row>
    <row r="22" spans="1:8" ht="47.25" customHeight="1" x14ac:dyDescent="0.25">
      <c r="A22" s="60" t="s">
        <v>60</v>
      </c>
      <c r="B22" s="60" t="s">
        <v>330</v>
      </c>
      <c r="C22" s="60" t="s">
        <v>331</v>
      </c>
      <c r="D22" s="60" t="s">
        <v>221</v>
      </c>
      <c r="E22" s="60" t="s">
        <v>22</v>
      </c>
      <c r="F22" s="60" t="s">
        <v>29</v>
      </c>
      <c r="G22" s="60" t="s">
        <v>34</v>
      </c>
      <c r="H22" s="60" t="s">
        <v>16</v>
      </c>
    </row>
    <row r="23" spans="1:8" ht="15.75" thickBot="1" x14ac:dyDescent="0.3">
      <c r="A23" s="61"/>
      <c r="B23" s="61"/>
      <c r="C23" s="61"/>
      <c r="D23" s="61"/>
      <c r="E23" s="61"/>
      <c r="F23" s="61"/>
      <c r="G23" s="61"/>
      <c r="H23" s="61"/>
    </row>
    <row r="24" spans="1:8" ht="32.25" thickBot="1" x14ac:dyDescent="0.3">
      <c r="A24" s="47" t="s">
        <v>176</v>
      </c>
      <c r="B24" s="48" t="s">
        <v>332</v>
      </c>
      <c r="C24" s="48" t="s">
        <v>333</v>
      </c>
      <c r="D24" s="48" t="s">
        <v>208</v>
      </c>
      <c r="E24" s="48" t="s">
        <v>23</v>
      </c>
      <c r="F24" s="48" t="s">
        <v>30</v>
      </c>
      <c r="G24" s="48" t="s">
        <v>35</v>
      </c>
      <c r="H24" s="48" t="s">
        <v>16</v>
      </c>
    </row>
    <row r="25" spans="1:8" ht="16.5" thickBot="1" x14ac:dyDescent="0.3">
      <c r="A25" s="47" t="s">
        <v>61</v>
      </c>
      <c r="B25" s="48" t="s">
        <v>334</v>
      </c>
      <c r="C25" s="48" t="s">
        <v>335</v>
      </c>
      <c r="D25" s="48" t="s">
        <v>222</v>
      </c>
      <c r="E25" s="48" t="s">
        <v>25</v>
      </c>
      <c r="F25" s="48" t="s">
        <v>31</v>
      </c>
      <c r="G25" s="48" t="s">
        <v>37</v>
      </c>
      <c r="H25" s="48" t="s">
        <v>16</v>
      </c>
    </row>
    <row r="26" spans="1:8" ht="48" thickBot="1" x14ac:dyDescent="0.3">
      <c r="A26" s="47" t="s">
        <v>62</v>
      </c>
      <c r="B26" s="50" t="s">
        <v>336</v>
      </c>
      <c r="C26" s="50" t="s">
        <v>337</v>
      </c>
      <c r="D26" s="48" t="s">
        <v>223</v>
      </c>
      <c r="E26" s="48" t="s">
        <v>22</v>
      </c>
      <c r="F26" s="48" t="s">
        <v>29</v>
      </c>
      <c r="G26" s="48" t="s">
        <v>34</v>
      </c>
      <c r="H26" s="48" t="s">
        <v>16</v>
      </c>
    </row>
    <row r="27" spans="1:8" ht="31.5" customHeight="1" x14ac:dyDescent="0.25">
      <c r="A27" s="60" t="s">
        <v>63</v>
      </c>
      <c r="B27" s="60" t="s">
        <v>338</v>
      </c>
      <c r="C27" s="60" t="s">
        <v>339</v>
      </c>
      <c r="D27" s="60" t="s">
        <v>208</v>
      </c>
      <c r="E27" s="60" t="s">
        <v>22</v>
      </c>
      <c r="F27" s="60" t="s">
        <v>29</v>
      </c>
      <c r="G27" s="60" t="s">
        <v>34</v>
      </c>
      <c r="H27" s="60" t="s">
        <v>16</v>
      </c>
    </row>
    <row r="28" spans="1:8" ht="15.75" customHeight="1" thickBot="1" x14ac:dyDescent="0.3">
      <c r="A28" s="61"/>
      <c r="B28" s="61"/>
      <c r="C28" s="61"/>
      <c r="D28" s="61"/>
      <c r="E28" s="61"/>
      <c r="F28" s="61"/>
      <c r="G28" s="61"/>
      <c r="H28" s="61"/>
    </row>
    <row r="29" spans="1:8" ht="15" customHeight="1" x14ac:dyDescent="0.25">
      <c r="A29" s="60" t="s">
        <v>64</v>
      </c>
      <c r="B29" s="60" t="s">
        <v>340</v>
      </c>
      <c r="C29" s="60" t="s">
        <v>311</v>
      </c>
      <c r="D29" s="60" t="s">
        <v>225</v>
      </c>
      <c r="E29" s="60" t="s">
        <v>24</v>
      </c>
      <c r="F29" s="60" t="s">
        <v>29</v>
      </c>
      <c r="G29" s="60" t="s">
        <v>39</v>
      </c>
      <c r="H29" s="60" t="s">
        <v>16</v>
      </c>
    </row>
    <row r="30" spans="1:8" ht="15" customHeight="1" x14ac:dyDescent="0.25">
      <c r="A30" s="62"/>
      <c r="B30" s="62"/>
      <c r="C30" s="62"/>
      <c r="D30" s="62"/>
      <c r="E30" s="62"/>
      <c r="F30" s="62"/>
      <c r="G30" s="62"/>
      <c r="H30" s="62"/>
    </row>
    <row r="31" spans="1:8" ht="15.75" customHeight="1" thickBot="1" x14ac:dyDescent="0.3">
      <c r="A31" s="61"/>
      <c r="B31" s="61"/>
      <c r="C31" s="61"/>
      <c r="D31" s="61"/>
      <c r="E31" s="61"/>
      <c r="F31" s="61"/>
      <c r="G31" s="61"/>
      <c r="H31" s="61"/>
    </row>
    <row r="32" spans="1:8" ht="48" thickBot="1" x14ac:dyDescent="0.3">
      <c r="A32" s="49" t="s">
        <v>65</v>
      </c>
      <c r="B32" s="50" t="s">
        <v>341</v>
      </c>
      <c r="C32" s="50" t="s">
        <v>342</v>
      </c>
      <c r="D32" s="50" t="s">
        <v>226</v>
      </c>
      <c r="E32" s="50" t="s">
        <v>292</v>
      </c>
      <c r="F32" s="48" t="s">
        <v>31</v>
      </c>
      <c r="G32" s="50" t="s">
        <v>34</v>
      </c>
      <c r="H32" s="50" t="s">
        <v>16</v>
      </c>
    </row>
    <row r="33" spans="1:8" ht="32.25" thickBot="1" x14ac:dyDescent="0.3">
      <c r="A33" s="47" t="s">
        <v>203</v>
      </c>
      <c r="B33" s="48" t="s">
        <v>343</v>
      </c>
      <c r="C33" s="48" t="s">
        <v>344</v>
      </c>
      <c r="D33" s="48" t="s">
        <v>227</v>
      </c>
      <c r="E33" s="48" t="s">
        <v>22</v>
      </c>
      <c r="F33" s="48" t="s">
        <v>286</v>
      </c>
      <c r="G33" s="48" t="s">
        <v>34</v>
      </c>
      <c r="H33" s="48" t="s">
        <v>345</v>
      </c>
    </row>
    <row r="34" spans="1:8" ht="32.25" thickBot="1" x14ac:dyDescent="0.3">
      <c r="A34" s="47" t="s">
        <v>66</v>
      </c>
      <c r="B34" s="48" t="s">
        <v>346</v>
      </c>
      <c r="C34" s="48" t="s">
        <v>347</v>
      </c>
      <c r="D34" s="48" t="s">
        <v>228</v>
      </c>
      <c r="E34" s="48" t="s">
        <v>22</v>
      </c>
      <c r="F34" s="48" t="s">
        <v>319</v>
      </c>
      <c r="G34" s="48" t="s">
        <v>34</v>
      </c>
      <c r="H34" s="48" t="s">
        <v>16</v>
      </c>
    </row>
    <row r="35" spans="1:8" ht="32.25" thickBot="1" x14ac:dyDescent="0.3">
      <c r="A35" s="47" t="s">
        <v>67</v>
      </c>
      <c r="B35" s="48" t="s">
        <v>348</v>
      </c>
      <c r="C35" s="48" t="s">
        <v>349</v>
      </c>
      <c r="D35" s="48" t="s">
        <v>229</v>
      </c>
      <c r="E35" s="48" t="s">
        <v>292</v>
      </c>
      <c r="F35" s="48" t="s">
        <v>286</v>
      </c>
      <c r="G35" s="48" t="s">
        <v>34</v>
      </c>
      <c r="H35" s="48" t="s">
        <v>345</v>
      </c>
    </row>
    <row r="36" spans="1:8" ht="16.5" thickBot="1" x14ac:dyDescent="0.3">
      <c r="A36" s="47" t="s">
        <v>177</v>
      </c>
      <c r="B36" s="48" t="s">
        <v>350</v>
      </c>
      <c r="C36" s="48" t="s">
        <v>321</v>
      </c>
      <c r="D36" s="48" t="s">
        <v>208</v>
      </c>
      <c r="E36" s="48" t="s">
        <v>22</v>
      </c>
      <c r="F36" s="48" t="s">
        <v>29</v>
      </c>
      <c r="G36" s="48" t="s">
        <v>34</v>
      </c>
      <c r="H36" s="48" t="s">
        <v>16</v>
      </c>
    </row>
    <row r="37" spans="1:8" ht="32.25" thickBot="1" x14ac:dyDescent="0.3">
      <c r="A37" s="47" t="s">
        <v>68</v>
      </c>
      <c r="B37" s="48" t="s">
        <v>351</v>
      </c>
      <c r="C37" s="48" t="s">
        <v>352</v>
      </c>
      <c r="D37" s="48" t="s">
        <v>353</v>
      </c>
      <c r="E37" s="48" t="s">
        <v>22</v>
      </c>
      <c r="F37" s="48" t="s">
        <v>31</v>
      </c>
      <c r="G37" s="48" t="s">
        <v>34</v>
      </c>
      <c r="H37" s="48" t="s">
        <v>345</v>
      </c>
    </row>
    <row r="38" spans="1:8" ht="32.25" thickBot="1" x14ac:dyDescent="0.3">
      <c r="A38" s="49" t="s">
        <v>69</v>
      </c>
      <c r="B38" s="50"/>
      <c r="C38" s="50"/>
      <c r="D38" s="50" t="s">
        <v>230</v>
      </c>
      <c r="E38" s="48" t="s">
        <v>22</v>
      </c>
      <c r="F38" s="48" t="s">
        <v>354</v>
      </c>
      <c r="G38" s="48" t="s">
        <v>34</v>
      </c>
      <c r="H38" s="50" t="s">
        <v>16</v>
      </c>
    </row>
    <row r="39" spans="1:8" ht="63.75" thickBot="1" x14ac:dyDescent="0.3">
      <c r="A39" s="49" t="s">
        <v>70</v>
      </c>
      <c r="B39" s="48" t="s">
        <v>355</v>
      </c>
      <c r="C39" s="48" t="s">
        <v>356</v>
      </c>
      <c r="D39" s="48" t="s">
        <v>357</v>
      </c>
      <c r="E39" s="48" t="s">
        <v>22</v>
      </c>
      <c r="F39" s="48" t="s">
        <v>31</v>
      </c>
      <c r="G39" s="48" t="s">
        <v>34</v>
      </c>
      <c r="H39" s="48" t="s">
        <v>16</v>
      </c>
    </row>
    <row r="40" spans="1:8" ht="32.25" thickBot="1" x14ac:dyDescent="0.3">
      <c r="A40" s="47" t="s">
        <v>71</v>
      </c>
      <c r="B40" s="48" t="s">
        <v>358</v>
      </c>
      <c r="C40" s="48" t="s">
        <v>359</v>
      </c>
      <c r="D40" s="48" t="s">
        <v>231</v>
      </c>
      <c r="E40" s="48" t="s">
        <v>22</v>
      </c>
      <c r="F40" s="50" t="s">
        <v>31</v>
      </c>
      <c r="G40" s="48" t="s">
        <v>34</v>
      </c>
      <c r="H40" s="48" t="s">
        <v>16</v>
      </c>
    </row>
    <row r="41" spans="1:8" ht="47.25" customHeight="1" x14ac:dyDescent="0.25">
      <c r="A41" s="60" t="s">
        <v>360</v>
      </c>
      <c r="B41" s="60" t="s">
        <v>361</v>
      </c>
      <c r="C41" s="60" t="s">
        <v>362</v>
      </c>
      <c r="D41" s="60" t="s">
        <v>213</v>
      </c>
      <c r="E41" s="60" t="s">
        <v>22</v>
      </c>
      <c r="F41" s="60" t="s">
        <v>31</v>
      </c>
      <c r="G41" s="60" t="s">
        <v>34</v>
      </c>
      <c r="H41" s="60" t="s">
        <v>345</v>
      </c>
    </row>
    <row r="42" spans="1:8" ht="15.75" customHeight="1" thickBot="1" x14ac:dyDescent="0.3">
      <c r="A42" s="61"/>
      <c r="B42" s="61"/>
      <c r="C42" s="61"/>
      <c r="D42" s="61"/>
      <c r="E42" s="61"/>
      <c r="F42" s="61"/>
      <c r="G42" s="61"/>
      <c r="H42" s="61"/>
    </row>
    <row r="43" spans="1:8" ht="32.25" thickBot="1" x14ac:dyDescent="0.3">
      <c r="A43" s="49" t="s">
        <v>73</v>
      </c>
      <c r="B43" s="50" t="s">
        <v>363</v>
      </c>
      <c r="C43" s="50" t="s">
        <v>364</v>
      </c>
      <c r="D43" s="50" t="s">
        <v>218</v>
      </c>
      <c r="E43" s="50" t="s">
        <v>22</v>
      </c>
      <c r="F43" s="50" t="s">
        <v>31</v>
      </c>
      <c r="G43" s="50" t="s">
        <v>40</v>
      </c>
      <c r="H43" s="50" t="s">
        <v>345</v>
      </c>
    </row>
    <row r="44" spans="1:8" ht="32.25" thickBot="1" x14ac:dyDescent="0.3">
      <c r="A44" s="47" t="s">
        <v>178</v>
      </c>
      <c r="B44" s="48" t="s">
        <v>365</v>
      </c>
      <c r="C44" s="48" t="s">
        <v>366</v>
      </c>
      <c r="D44" s="48" t="s">
        <v>219</v>
      </c>
      <c r="E44" s="48" t="s">
        <v>23</v>
      </c>
      <c r="F44" s="48" t="s">
        <v>30</v>
      </c>
      <c r="G44" s="48" t="s">
        <v>34</v>
      </c>
      <c r="H44" s="48" t="s">
        <v>16</v>
      </c>
    </row>
    <row r="45" spans="1:8" ht="31.5" customHeight="1" x14ac:dyDescent="0.25">
      <c r="A45" s="60" t="s">
        <v>179</v>
      </c>
      <c r="B45" s="60" t="s">
        <v>367</v>
      </c>
      <c r="C45" s="60" t="s">
        <v>368</v>
      </c>
      <c r="D45" s="60" t="s">
        <v>216</v>
      </c>
      <c r="E45" s="60" t="s">
        <v>22</v>
      </c>
      <c r="F45" s="60" t="s">
        <v>31</v>
      </c>
      <c r="G45" s="60" t="s">
        <v>34</v>
      </c>
      <c r="H45" s="60" t="s">
        <v>16</v>
      </c>
    </row>
    <row r="46" spans="1:8" ht="15.75" customHeight="1" thickBot="1" x14ac:dyDescent="0.3">
      <c r="A46" s="61"/>
      <c r="B46" s="61"/>
      <c r="C46" s="61"/>
      <c r="D46" s="61"/>
      <c r="E46" s="61"/>
      <c r="F46" s="61"/>
      <c r="G46" s="61"/>
      <c r="H46" s="61"/>
    </row>
    <row r="47" spans="1:8" ht="32.25" thickBot="1" x14ac:dyDescent="0.3">
      <c r="A47" s="47" t="s">
        <v>180</v>
      </c>
      <c r="B47" s="48" t="s">
        <v>369</v>
      </c>
      <c r="C47" s="48" t="s">
        <v>370</v>
      </c>
      <c r="D47" s="48" t="s">
        <v>233</v>
      </c>
      <c r="E47" s="48" t="s">
        <v>22</v>
      </c>
      <c r="F47" s="48" t="s">
        <v>29</v>
      </c>
      <c r="G47" s="48" t="s">
        <v>201</v>
      </c>
      <c r="H47" s="48" t="s">
        <v>16</v>
      </c>
    </row>
    <row r="48" spans="1:8" ht="32.25" thickBot="1" x14ac:dyDescent="0.3">
      <c r="A48" s="47" t="s">
        <v>181</v>
      </c>
      <c r="B48" s="48" t="s">
        <v>371</v>
      </c>
      <c r="C48" s="48" t="s">
        <v>282</v>
      </c>
      <c r="D48" s="48" t="s">
        <v>228</v>
      </c>
      <c r="E48" s="48" t="s">
        <v>22</v>
      </c>
      <c r="F48" s="48" t="s">
        <v>29</v>
      </c>
      <c r="G48" s="48" t="s">
        <v>34</v>
      </c>
      <c r="H48" s="48" t="s">
        <v>16</v>
      </c>
    </row>
    <row r="49" spans="1:8" ht="32.25" thickBot="1" x14ac:dyDescent="0.3">
      <c r="A49" s="47" t="s">
        <v>182</v>
      </c>
      <c r="B49" s="48" t="s">
        <v>372</v>
      </c>
      <c r="C49" s="48" t="s">
        <v>373</v>
      </c>
      <c r="D49" s="48" t="s">
        <v>208</v>
      </c>
      <c r="E49" s="48" t="s">
        <v>24</v>
      </c>
      <c r="F49" s="48" t="s">
        <v>31</v>
      </c>
      <c r="G49" s="48" t="s">
        <v>39</v>
      </c>
      <c r="H49" s="48" t="s">
        <v>16</v>
      </c>
    </row>
    <row r="50" spans="1:8" ht="32.25" thickBot="1" x14ac:dyDescent="0.3">
      <c r="A50" s="47" t="s">
        <v>183</v>
      </c>
      <c r="B50" s="48"/>
      <c r="C50" s="48"/>
      <c r="D50" s="48" t="s">
        <v>216</v>
      </c>
      <c r="E50" s="48" t="s">
        <v>23</v>
      </c>
      <c r="F50" s="48" t="s">
        <v>32</v>
      </c>
      <c r="G50" s="48" t="s">
        <v>201</v>
      </c>
      <c r="H50" s="48" t="s">
        <v>16</v>
      </c>
    </row>
    <row r="51" spans="1:8" ht="48" thickBot="1" x14ac:dyDescent="0.3">
      <c r="A51" s="47" t="s">
        <v>184</v>
      </c>
      <c r="B51" s="48"/>
      <c r="C51" s="48" t="s">
        <v>359</v>
      </c>
      <c r="D51" s="48" t="s">
        <v>208</v>
      </c>
      <c r="E51" s="48" t="s">
        <v>22</v>
      </c>
      <c r="F51" s="48" t="s">
        <v>29</v>
      </c>
      <c r="G51" s="48" t="s">
        <v>34</v>
      </c>
      <c r="H51" s="48" t="s">
        <v>16</v>
      </c>
    </row>
    <row r="52" spans="1:8" ht="32.25" thickBot="1" x14ac:dyDescent="0.3">
      <c r="A52" s="47" t="s">
        <v>185</v>
      </c>
      <c r="B52" s="48" t="s">
        <v>374</v>
      </c>
      <c r="C52" s="48" t="s">
        <v>375</v>
      </c>
      <c r="D52" s="48" t="s">
        <v>208</v>
      </c>
      <c r="E52" s="48" t="s">
        <v>22</v>
      </c>
      <c r="F52" s="48" t="s">
        <v>31</v>
      </c>
      <c r="G52" s="48" t="s">
        <v>34</v>
      </c>
      <c r="H52" s="48" t="s">
        <v>16</v>
      </c>
    </row>
    <row r="53" spans="1:8" ht="32.25" thickBot="1" x14ac:dyDescent="0.3">
      <c r="A53" s="47" t="s">
        <v>186</v>
      </c>
      <c r="B53" s="48" t="s">
        <v>376</v>
      </c>
      <c r="C53" s="48" t="s">
        <v>377</v>
      </c>
      <c r="D53" s="48" t="s">
        <v>208</v>
      </c>
      <c r="E53" s="48" t="s">
        <v>22</v>
      </c>
      <c r="F53" s="48" t="s">
        <v>29</v>
      </c>
      <c r="G53" s="48" t="s">
        <v>34</v>
      </c>
      <c r="H53" s="48" t="s">
        <v>16</v>
      </c>
    </row>
    <row r="54" spans="1:8" ht="15.75" customHeight="1" x14ac:dyDescent="0.25">
      <c r="A54" s="60" t="s">
        <v>74</v>
      </c>
      <c r="B54" s="60" t="s">
        <v>378</v>
      </c>
      <c r="C54" s="60" t="s">
        <v>379</v>
      </c>
      <c r="D54" s="60" t="s">
        <v>228</v>
      </c>
      <c r="E54" s="60" t="s">
        <v>24</v>
      </c>
      <c r="F54" s="60" t="s">
        <v>286</v>
      </c>
      <c r="G54" s="60" t="s">
        <v>38</v>
      </c>
      <c r="H54" s="60" t="s">
        <v>17</v>
      </c>
    </row>
    <row r="55" spans="1:8" ht="15.75" customHeight="1" thickBot="1" x14ac:dyDescent="0.3">
      <c r="A55" s="61"/>
      <c r="B55" s="61"/>
      <c r="C55" s="61"/>
      <c r="D55" s="61"/>
      <c r="E55" s="61"/>
      <c r="F55" s="61"/>
      <c r="G55" s="61"/>
      <c r="H55" s="61"/>
    </row>
    <row r="56" spans="1:8" ht="31.5" customHeight="1" x14ac:dyDescent="0.25">
      <c r="A56" s="60" t="s">
        <v>75</v>
      </c>
      <c r="B56" s="60" t="s">
        <v>380</v>
      </c>
      <c r="C56" s="60" t="s">
        <v>381</v>
      </c>
      <c r="D56" s="60" t="s">
        <v>223</v>
      </c>
      <c r="E56" s="60" t="s">
        <v>23</v>
      </c>
      <c r="F56" s="60" t="s">
        <v>30</v>
      </c>
      <c r="G56" s="60" t="s">
        <v>35</v>
      </c>
      <c r="H56" s="60" t="s">
        <v>17</v>
      </c>
    </row>
    <row r="57" spans="1:8" ht="15.75" customHeight="1" thickBot="1" x14ac:dyDescent="0.3">
      <c r="A57" s="61"/>
      <c r="B57" s="61"/>
      <c r="C57" s="61"/>
      <c r="D57" s="61"/>
      <c r="E57" s="61"/>
      <c r="F57" s="61"/>
      <c r="G57" s="61"/>
      <c r="H57" s="61"/>
    </row>
    <row r="58" spans="1:8" ht="32.25" thickBot="1" x14ac:dyDescent="0.3">
      <c r="A58" s="47" t="s">
        <v>76</v>
      </c>
      <c r="B58" s="48" t="s">
        <v>382</v>
      </c>
      <c r="C58" s="50" t="s">
        <v>383</v>
      </c>
      <c r="D58" s="48" t="s">
        <v>234</v>
      </c>
      <c r="E58" s="48" t="s">
        <v>24</v>
      </c>
      <c r="F58" s="48" t="s">
        <v>30</v>
      </c>
      <c r="G58" s="48" t="s">
        <v>35</v>
      </c>
      <c r="H58" s="48" t="s">
        <v>17</v>
      </c>
    </row>
    <row r="59" spans="1:8" ht="32.25" thickBot="1" x14ac:dyDescent="0.3">
      <c r="A59" s="47" t="s">
        <v>77</v>
      </c>
      <c r="B59" s="48" t="s">
        <v>384</v>
      </c>
      <c r="C59" s="48" t="s">
        <v>385</v>
      </c>
      <c r="D59" s="48" t="s">
        <v>386</v>
      </c>
      <c r="E59" s="48" t="s">
        <v>292</v>
      </c>
      <c r="F59" s="48" t="s">
        <v>319</v>
      </c>
      <c r="G59" s="48" t="s">
        <v>293</v>
      </c>
      <c r="H59" s="48" t="s">
        <v>387</v>
      </c>
    </row>
    <row r="60" spans="1:8" ht="16.5" thickBot="1" x14ac:dyDescent="0.3">
      <c r="A60" s="49" t="s">
        <v>78</v>
      </c>
      <c r="B60" s="54" t="s">
        <v>388</v>
      </c>
      <c r="C60" s="50" t="s">
        <v>389</v>
      </c>
      <c r="D60" s="50" t="s">
        <v>218</v>
      </c>
      <c r="E60" s="50" t="s">
        <v>23</v>
      </c>
      <c r="F60" s="50" t="s">
        <v>29</v>
      </c>
      <c r="G60" s="48" t="s">
        <v>34</v>
      </c>
      <c r="H60" s="50" t="s">
        <v>17</v>
      </c>
    </row>
    <row r="61" spans="1:8" ht="32.25" thickBot="1" x14ac:dyDescent="0.3">
      <c r="A61" s="47" t="s">
        <v>79</v>
      </c>
      <c r="B61" s="48" t="s">
        <v>390</v>
      </c>
      <c r="C61" s="48" t="s">
        <v>391</v>
      </c>
      <c r="D61" s="48" t="s">
        <v>223</v>
      </c>
      <c r="E61" s="48" t="s">
        <v>22</v>
      </c>
      <c r="F61" s="48" t="s">
        <v>29</v>
      </c>
      <c r="G61" s="48" t="s">
        <v>34</v>
      </c>
      <c r="H61" s="48" t="s">
        <v>17</v>
      </c>
    </row>
    <row r="62" spans="1:8" ht="32.25" thickBot="1" x14ac:dyDescent="0.3">
      <c r="A62" s="47" t="s">
        <v>187</v>
      </c>
      <c r="B62" s="48" t="s">
        <v>392</v>
      </c>
      <c r="C62" s="48" t="s">
        <v>393</v>
      </c>
      <c r="D62" s="48" t="s">
        <v>208</v>
      </c>
      <c r="E62" s="48" t="s">
        <v>22</v>
      </c>
      <c r="F62" s="48" t="s">
        <v>29</v>
      </c>
      <c r="G62" s="48" t="s">
        <v>34</v>
      </c>
      <c r="H62" s="48" t="s">
        <v>17</v>
      </c>
    </row>
    <row r="63" spans="1:8" ht="32.25" thickBot="1" x14ac:dyDescent="0.3">
      <c r="A63" s="47" t="s">
        <v>80</v>
      </c>
      <c r="B63" s="48" t="s">
        <v>394</v>
      </c>
      <c r="C63" s="48" t="s">
        <v>395</v>
      </c>
      <c r="D63" s="48" t="s">
        <v>235</v>
      </c>
      <c r="E63" s="48" t="s">
        <v>22</v>
      </c>
      <c r="F63" s="48" t="s">
        <v>29</v>
      </c>
      <c r="G63" s="48" t="s">
        <v>39</v>
      </c>
      <c r="H63" s="48" t="s">
        <v>18</v>
      </c>
    </row>
    <row r="64" spans="1:8" ht="16.5" thickBot="1" x14ac:dyDescent="0.3">
      <c r="A64" s="47" t="s">
        <v>81</v>
      </c>
      <c r="B64" s="48" t="s">
        <v>396</v>
      </c>
      <c r="C64" s="48" t="s">
        <v>397</v>
      </c>
      <c r="D64" s="48" t="s">
        <v>236</v>
      </c>
      <c r="E64" s="48" t="s">
        <v>22</v>
      </c>
      <c r="F64" s="48" t="s">
        <v>29</v>
      </c>
      <c r="G64" s="48" t="s">
        <v>34</v>
      </c>
      <c r="H64" s="48" t="s">
        <v>18</v>
      </c>
    </row>
    <row r="65" spans="1:8" ht="32.25" thickBot="1" x14ac:dyDescent="0.3">
      <c r="A65" s="47" t="s">
        <v>82</v>
      </c>
      <c r="B65" s="48" t="s">
        <v>398</v>
      </c>
      <c r="C65" s="48" t="s">
        <v>399</v>
      </c>
      <c r="D65" s="48" t="s">
        <v>237</v>
      </c>
      <c r="E65" s="48" t="s">
        <v>22</v>
      </c>
      <c r="F65" s="48" t="s">
        <v>31</v>
      </c>
      <c r="G65" s="48" t="s">
        <v>34</v>
      </c>
      <c r="H65" s="48" t="s">
        <v>18</v>
      </c>
    </row>
    <row r="66" spans="1:8" ht="48" thickBot="1" x14ac:dyDescent="0.3">
      <c r="A66" s="47" t="s">
        <v>188</v>
      </c>
      <c r="B66" s="48" t="s">
        <v>400</v>
      </c>
      <c r="C66" s="48" t="s">
        <v>401</v>
      </c>
      <c r="D66" s="48" t="s">
        <v>238</v>
      </c>
      <c r="E66" s="48" t="s">
        <v>22</v>
      </c>
      <c r="F66" s="48" t="s">
        <v>31</v>
      </c>
      <c r="G66" s="48" t="s">
        <v>38</v>
      </c>
      <c r="H66" s="48" t="s">
        <v>18</v>
      </c>
    </row>
    <row r="67" spans="1:8" ht="16.5" thickBot="1" x14ac:dyDescent="0.3">
      <c r="A67" s="47" t="s">
        <v>83</v>
      </c>
      <c r="B67" s="48" t="s">
        <v>402</v>
      </c>
      <c r="C67" s="48" t="s">
        <v>403</v>
      </c>
      <c r="D67" s="48" t="s">
        <v>239</v>
      </c>
      <c r="E67" s="48" t="s">
        <v>292</v>
      </c>
      <c r="F67" s="48" t="s">
        <v>319</v>
      </c>
      <c r="G67" s="48" t="s">
        <v>34</v>
      </c>
      <c r="H67" s="48" t="s">
        <v>18</v>
      </c>
    </row>
    <row r="68" spans="1:8" ht="16.5" thickBot="1" x14ac:dyDescent="0.3">
      <c r="A68" s="47" t="s">
        <v>84</v>
      </c>
      <c r="B68" s="48" t="s">
        <v>404</v>
      </c>
      <c r="C68" s="48" t="s">
        <v>405</v>
      </c>
      <c r="D68" s="48" t="s">
        <v>237</v>
      </c>
      <c r="E68" s="48" t="s">
        <v>24</v>
      </c>
      <c r="F68" s="48" t="s">
        <v>31</v>
      </c>
      <c r="G68" s="48" t="s">
        <v>38</v>
      </c>
      <c r="H68" s="48" t="s">
        <v>406</v>
      </c>
    </row>
    <row r="69" spans="1:8" ht="32.25" thickBot="1" x14ac:dyDescent="0.3">
      <c r="A69" s="47" t="s">
        <v>85</v>
      </c>
      <c r="B69" s="48" t="s">
        <v>407</v>
      </c>
      <c r="C69" s="48" t="s">
        <v>311</v>
      </c>
      <c r="D69" s="48" t="s">
        <v>240</v>
      </c>
      <c r="E69" s="48" t="s">
        <v>292</v>
      </c>
      <c r="F69" s="48" t="s">
        <v>319</v>
      </c>
      <c r="G69" s="48" t="s">
        <v>34</v>
      </c>
      <c r="H69" s="48" t="s">
        <v>406</v>
      </c>
    </row>
    <row r="70" spans="1:8" ht="32.25" thickBot="1" x14ac:dyDescent="0.3">
      <c r="A70" s="51" t="s">
        <v>278</v>
      </c>
      <c r="B70" s="52" t="s">
        <v>279</v>
      </c>
      <c r="C70" s="52" t="s">
        <v>280</v>
      </c>
      <c r="D70" s="53" t="s">
        <v>46</v>
      </c>
      <c r="E70" s="53" t="s">
        <v>249</v>
      </c>
      <c r="F70" s="53" t="s">
        <v>27</v>
      </c>
      <c r="G70" s="53" t="s">
        <v>281</v>
      </c>
      <c r="H70" s="53" t="s">
        <v>14</v>
      </c>
    </row>
    <row r="71" spans="1:8" ht="32.25" thickBot="1" x14ac:dyDescent="0.3">
      <c r="A71" s="47" t="s">
        <v>189</v>
      </c>
      <c r="B71" s="48" t="s">
        <v>408</v>
      </c>
      <c r="C71" s="48" t="s">
        <v>409</v>
      </c>
      <c r="D71" s="48" t="s">
        <v>223</v>
      </c>
      <c r="E71" s="48" t="s">
        <v>22</v>
      </c>
      <c r="F71" s="48" t="s">
        <v>29</v>
      </c>
      <c r="G71" s="48" t="s">
        <v>35</v>
      </c>
      <c r="H71" s="48" t="s">
        <v>18</v>
      </c>
    </row>
    <row r="72" spans="1:8" ht="16.5" thickBot="1" x14ac:dyDescent="0.3">
      <c r="A72" s="49" t="s">
        <v>86</v>
      </c>
      <c r="B72" s="50" t="s">
        <v>410</v>
      </c>
      <c r="C72" s="50" t="s">
        <v>359</v>
      </c>
      <c r="D72" s="50" t="s">
        <v>210</v>
      </c>
      <c r="E72" s="48" t="s">
        <v>24</v>
      </c>
      <c r="F72" s="50" t="s">
        <v>29</v>
      </c>
      <c r="G72" s="50" t="s">
        <v>411</v>
      </c>
      <c r="H72" s="48" t="s">
        <v>18</v>
      </c>
    </row>
    <row r="73" spans="1:8" ht="32.25" thickBot="1" x14ac:dyDescent="0.3">
      <c r="A73" s="49" t="s">
        <v>87</v>
      </c>
      <c r="B73" s="50" t="s">
        <v>412</v>
      </c>
      <c r="C73" s="50" t="s">
        <v>413</v>
      </c>
      <c r="D73" s="50" t="s">
        <v>239</v>
      </c>
      <c r="E73" s="50" t="s">
        <v>23</v>
      </c>
      <c r="F73" s="50" t="s">
        <v>30</v>
      </c>
      <c r="G73" s="50" t="s">
        <v>35</v>
      </c>
      <c r="H73" s="48" t="s">
        <v>18</v>
      </c>
    </row>
    <row r="74" spans="1:8" ht="16.5" thickBot="1" x14ac:dyDescent="0.3">
      <c r="A74" s="47" t="s">
        <v>190</v>
      </c>
      <c r="B74" s="48" t="s">
        <v>414</v>
      </c>
      <c r="C74" s="48" t="s">
        <v>368</v>
      </c>
      <c r="D74" s="48" t="s">
        <v>241</v>
      </c>
      <c r="E74" s="48" t="s">
        <v>22</v>
      </c>
      <c r="F74" s="48" t="s">
        <v>29</v>
      </c>
      <c r="G74" s="48" t="s">
        <v>34</v>
      </c>
      <c r="H74" s="48" t="s">
        <v>18</v>
      </c>
    </row>
    <row r="75" spans="1:8" ht="32.25" thickBot="1" x14ac:dyDescent="0.3">
      <c r="A75" s="47" t="s">
        <v>191</v>
      </c>
      <c r="B75" s="48" t="s">
        <v>415</v>
      </c>
      <c r="C75" s="48" t="s">
        <v>306</v>
      </c>
      <c r="D75" s="48" t="s">
        <v>217</v>
      </c>
      <c r="E75" s="48" t="s">
        <v>23</v>
      </c>
      <c r="F75" s="48" t="s">
        <v>32</v>
      </c>
      <c r="G75" s="48" t="s">
        <v>34</v>
      </c>
      <c r="H75" s="48" t="s">
        <v>18</v>
      </c>
    </row>
    <row r="76" spans="1:8" ht="32.25" thickBot="1" x14ac:dyDescent="0.3">
      <c r="A76" s="47" t="s">
        <v>88</v>
      </c>
      <c r="B76" s="48" t="s">
        <v>416</v>
      </c>
      <c r="C76" s="48" t="s">
        <v>417</v>
      </c>
      <c r="D76" s="48" t="s">
        <v>242</v>
      </c>
      <c r="E76" s="48" t="s">
        <v>25</v>
      </c>
      <c r="F76" s="48" t="s">
        <v>31</v>
      </c>
      <c r="G76" s="48" t="s">
        <v>37</v>
      </c>
      <c r="H76" s="48" t="s">
        <v>19</v>
      </c>
    </row>
    <row r="77" spans="1:8" ht="32.25" thickBot="1" x14ac:dyDescent="0.3">
      <c r="A77" s="47" t="s">
        <v>89</v>
      </c>
      <c r="B77" s="48" t="s">
        <v>418</v>
      </c>
      <c r="C77" s="48" t="s">
        <v>419</v>
      </c>
      <c r="D77" s="48" t="s">
        <v>243</v>
      </c>
      <c r="E77" s="48" t="s">
        <v>22</v>
      </c>
      <c r="F77" s="48" t="s">
        <v>29</v>
      </c>
      <c r="G77" s="48" t="s">
        <v>37</v>
      </c>
      <c r="H77" s="48" t="s">
        <v>19</v>
      </c>
    </row>
    <row r="78" spans="1:8" ht="48" thickBot="1" x14ac:dyDescent="0.3">
      <c r="A78" s="47" t="s">
        <v>90</v>
      </c>
      <c r="B78" s="48" t="s">
        <v>420</v>
      </c>
      <c r="C78" s="48" t="s">
        <v>421</v>
      </c>
      <c r="D78" s="48" t="s">
        <v>422</v>
      </c>
      <c r="E78" s="48" t="s">
        <v>22</v>
      </c>
      <c r="F78" s="48" t="s">
        <v>31</v>
      </c>
      <c r="G78" s="48" t="s">
        <v>37</v>
      </c>
      <c r="H78" s="48" t="s">
        <v>19</v>
      </c>
    </row>
    <row r="79" spans="1:8" ht="32.25" thickBot="1" x14ac:dyDescent="0.3">
      <c r="A79" s="47" t="s">
        <v>91</v>
      </c>
      <c r="B79" s="48" t="s">
        <v>423</v>
      </c>
      <c r="C79" s="48" t="s">
        <v>349</v>
      </c>
      <c r="D79" s="48" t="s">
        <v>239</v>
      </c>
      <c r="E79" s="48" t="s">
        <v>292</v>
      </c>
      <c r="F79" s="48" t="s">
        <v>297</v>
      </c>
      <c r="G79" s="48" t="s">
        <v>34</v>
      </c>
      <c r="H79" s="48" t="s">
        <v>424</v>
      </c>
    </row>
    <row r="80" spans="1:8" ht="31.5" customHeight="1" x14ac:dyDescent="0.25">
      <c r="A80" s="60" t="s">
        <v>92</v>
      </c>
      <c r="B80" s="60" t="s">
        <v>425</v>
      </c>
      <c r="C80" s="60" t="s">
        <v>295</v>
      </c>
      <c r="D80" s="60" t="s">
        <v>244</v>
      </c>
      <c r="E80" s="60" t="s">
        <v>23</v>
      </c>
      <c r="F80" s="60" t="s">
        <v>30</v>
      </c>
      <c r="G80" s="60" t="s">
        <v>34</v>
      </c>
      <c r="H80" s="60" t="s">
        <v>19</v>
      </c>
    </row>
    <row r="81" spans="1:8" ht="15.75" customHeight="1" thickBot="1" x14ac:dyDescent="0.3">
      <c r="A81" s="61"/>
      <c r="B81" s="61"/>
      <c r="C81" s="61"/>
      <c r="D81" s="61"/>
      <c r="E81" s="61"/>
      <c r="F81" s="61"/>
      <c r="G81" s="61"/>
      <c r="H81" s="61"/>
    </row>
    <row r="82" spans="1:8" ht="32.25" thickBot="1" x14ac:dyDescent="0.3">
      <c r="A82" s="47" t="s">
        <v>192</v>
      </c>
      <c r="B82" s="48" t="s">
        <v>426</v>
      </c>
      <c r="C82" s="48" t="s">
        <v>427</v>
      </c>
      <c r="D82" s="48" t="s">
        <v>208</v>
      </c>
      <c r="E82" s="48" t="s">
        <v>22</v>
      </c>
      <c r="F82" s="48" t="s">
        <v>29</v>
      </c>
      <c r="G82" s="48" t="s">
        <v>34</v>
      </c>
      <c r="H82" s="48" t="s">
        <v>19</v>
      </c>
    </row>
    <row r="83" spans="1:8" ht="16.5" customHeight="1" x14ac:dyDescent="0.25">
      <c r="A83" s="60" t="s">
        <v>193</v>
      </c>
      <c r="B83" s="60" t="s">
        <v>428</v>
      </c>
      <c r="C83" s="60" t="s">
        <v>429</v>
      </c>
      <c r="D83" s="60" t="s">
        <v>218</v>
      </c>
      <c r="E83" s="60" t="s">
        <v>22</v>
      </c>
      <c r="F83" s="60" t="s">
        <v>31</v>
      </c>
      <c r="G83" s="60" t="s">
        <v>36</v>
      </c>
      <c r="H83" s="60" t="s">
        <v>19</v>
      </c>
    </row>
    <row r="84" spans="1:8" ht="15" customHeight="1" x14ac:dyDescent="0.25">
      <c r="A84" s="62"/>
      <c r="B84" s="62"/>
      <c r="C84" s="62"/>
      <c r="D84" s="62"/>
      <c r="E84" s="62"/>
      <c r="F84" s="62"/>
      <c r="G84" s="62"/>
      <c r="H84" s="62"/>
    </row>
    <row r="85" spans="1:8" ht="15.75" customHeight="1" thickBot="1" x14ac:dyDescent="0.3">
      <c r="A85" s="61"/>
      <c r="B85" s="61"/>
      <c r="C85" s="61"/>
      <c r="D85" s="61"/>
      <c r="E85" s="61"/>
      <c r="F85" s="61"/>
      <c r="G85" s="61"/>
      <c r="H85" s="61"/>
    </row>
    <row r="86" spans="1:8" ht="32.25" thickBot="1" x14ac:dyDescent="0.3">
      <c r="A86" s="47" t="s">
        <v>194</v>
      </c>
      <c r="B86" s="48"/>
      <c r="C86" s="48"/>
      <c r="D86" s="48" t="s">
        <v>216</v>
      </c>
      <c r="E86" s="48" t="s">
        <v>22</v>
      </c>
      <c r="F86" s="48" t="s">
        <v>29</v>
      </c>
      <c r="G86" s="48" t="s">
        <v>34</v>
      </c>
      <c r="H86" s="48" t="s">
        <v>19</v>
      </c>
    </row>
    <row r="87" spans="1:8" ht="32.25" thickBot="1" x14ac:dyDescent="0.3">
      <c r="A87" s="47" t="s">
        <v>195</v>
      </c>
      <c r="B87" s="48" t="s">
        <v>430</v>
      </c>
      <c r="C87" s="48" t="s">
        <v>431</v>
      </c>
      <c r="D87" s="48" t="s">
        <v>245</v>
      </c>
      <c r="E87" s="48" t="s">
        <v>23</v>
      </c>
      <c r="F87" s="48" t="s">
        <v>32</v>
      </c>
      <c r="G87" s="48" t="s">
        <v>34</v>
      </c>
      <c r="H87" s="48" t="s">
        <v>19</v>
      </c>
    </row>
    <row r="88" spans="1:8" ht="16.5" thickBot="1" x14ac:dyDescent="0.3">
      <c r="A88" s="47" t="s">
        <v>196</v>
      </c>
      <c r="B88" s="48" t="s">
        <v>432</v>
      </c>
      <c r="C88" s="48" t="s">
        <v>433</v>
      </c>
      <c r="D88" s="48" t="s">
        <v>216</v>
      </c>
      <c r="E88" s="48" t="s">
        <v>25</v>
      </c>
      <c r="F88" s="48" t="s">
        <v>30</v>
      </c>
      <c r="G88" s="48" t="s">
        <v>37</v>
      </c>
      <c r="H88" s="48" t="s">
        <v>19</v>
      </c>
    </row>
    <row r="89" spans="1:8" ht="32.25" thickBot="1" x14ac:dyDescent="0.3">
      <c r="A89" s="47" t="s">
        <v>197</v>
      </c>
      <c r="B89" s="48" t="s">
        <v>434</v>
      </c>
      <c r="C89" s="48" t="s">
        <v>435</v>
      </c>
      <c r="D89" s="48" t="s">
        <v>208</v>
      </c>
      <c r="E89" s="48" t="s">
        <v>23</v>
      </c>
      <c r="F89" s="48" t="s">
        <v>32</v>
      </c>
      <c r="G89" s="48" t="s">
        <v>35</v>
      </c>
      <c r="H89" s="48" t="s">
        <v>19</v>
      </c>
    </row>
    <row r="90" spans="1:8" ht="32.25" thickBot="1" x14ac:dyDescent="0.3">
      <c r="A90" s="47" t="s">
        <v>198</v>
      </c>
      <c r="B90" s="48" t="s">
        <v>436</v>
      </c>
      <c r="C90" s="48" t="s">
        <v>377</v>
      </c>
      <c r="D90" s="48" t="s">
        <v>241</v>
      </c>
      <c r="E90" s="48" t="s">
        <v>22</v>
      </c>
      <c r="F90" s="48" t="s">
        <v>29</v>
      </c>
      <c r="G90" s="48" t="s">
        <v>34</v>
      </c>
      <c r="H90" s="48" t="s">
        <v>19</v>
      </c>
    </row>
    <row r="91" spans="1:8" ht="32.25" thickBot="1" x14ac:dyDescent="0.3">
      <c r="A91" s="47" t="s">
        <v>199</v>
      </c>
      <c r="B91" s="48" t="s">
        <v>437</v>
      </c>
      <c r="C91" s="48" t="s">
        <v>438</v>
      </c>
      <c r="D91" s="48" t="s">
        <v>228</v>
      </c>
      <c r="E91" s="48" t="s">
        <v>22</v>
      </c>
      <c r="F91" s="48" t="s">
        <v>31</v>
      </c>
      <c r="G91" s="48" t="s">
        <v>35</v>
      </c>
      <c r="H91" s="48" t="s">
        <v>19</v>
      </c>
    </row>
  </sheetData>
  <mergeCells count="80">
    <mergeCell ref="G20:G21"/>
    <mergeCell ref="H20:H21"/>
    <mergeCell ref="A22:A23"/>
    <mergeCell ref="B22:B23"/>
    <mergeCell ref="C22:C23"/>
    <mergeCell ref="D22:D23"/>
    <mergeCell ref="E22:E23"/>
    <mergeCell ref="F22:F23"/>
    <mergeCell ref="G22:G23"/>
    <mergeCell ref="H22:H23"/>
    <mergeCell ref="A20:A21"/>
    <mergeCell ref="B20:B21"/>
    <mergeCell ref="C20:C21"/>
    <mergeCell ref="D20:D21"/>
    <mergeCell ref="E20:E21"/>
    <mergeCell ref="F20:F21"/>
    <mergeCell ref="G27:G28"/>
    <mergeCell ref="H27:H28"/>
    <mergeCell ref="A29:A31"/>
    <mergeCell ref="B29:B31"/>
    <mergeCell ref="C29:C31"/>
    <mergeCell ref="D29:D31"/>
    <mergeCell ref="E29:E31"/>
    <mergeCell ref="F29:F31"/>
    <mergeCell ref="G29:G31"/>
    <mergeCell ref="H29:H31"/>
    <mergeCell ref="A27:A28"/>
    <mergeCell ref="B27:B28"/>
    <mergeCell ref="C27:C28"/>
    <mergeCell ref="D27:D28"/>
    <mergeCell ref="E27:E28"/>
    <mergeCell ref="F27:F28"/>
    <mergeCell ref="G41:G42"/>
    <mergeCell ref="H41:H42"/>
    <mergeCell ref="A45:A46"/>
    <mergeCell ref="B45:B46"/>
    <mergeCell ref="C45:C46"/>
    <mergeCell ref="D45:D46"/>
    <mergeCell ref="E45:E46"/>
    <mergeCell ref="F45:F46"/>
    <mergeCell ref="G45:G46"/>
    <mergeCell ref="H45:H46"/>
    <mergeCell ref="A41:A42"/>
    <mergeCell ref="B41:B42"/>
    <mergeCell ref="C41:C42"/>
    <mergeCell ref="D41:D42"/>
    <mergeCell ref="E41:E42"/>
    <mergeCell ref="F41:F42"/>
    <mergeCell ref="G54:G55"/>
    <mergeCell ref="H54:H55"/>
    <mergeCell ref="A56:A57"/>
    <mergeCell ref="B56:B57"/>
    <mergeCell ref="C56:C57"/>
    <mergeCell ref="D56:D57"/>
    <mergeCell ref="E56:E57"/>
    <mergeCell ref="F56:F57"/>
    <mergeCell ref="G56:G57"/>
    <mergeCell ref="H56:H57"/>
    <mergeCell ref="A54:A55"/>
    <mergeCell ref="B54:B55"/>
    <mergeCell ref="C54:C55"/>
    <mergeCell ref="D54:D55"/>
    <mergeCell ref="E54:E55"/>
    <mergeCell ref="F54:F55"/>
    <mergeCell ref="G80:G81"/>
    <mergeCell ref="H80:H81"/>
    <mergeCell ref="A83:A85"/>
    <mergeCell ref="B83:B85"/>
    <mergeCell ref="C83:C85"/>
    <mergeCell ref="D83:D85"/>
    <mergeCell ref="E83:E85"/>
    <mergeCell ref="F83:F85"/>
    <mergeCell ref="G83:G85"/>
    <mergeCell ref="H83:H85"/>
    <mergeCell ref="A80:A81"/>
    <mergeCell ref="B80:B81"/>
    <mergeCell ref="C80:C81"/>
    <mergeCell ref="D80:D81"/>
    <mergeCell ref="E80:E81"/>
    <mergeCell ref="F80:F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Wahyu Ningsih</dc:creator>
  <cp:lastModifiedBy>Alvian Wahyudhi</cp:lastModifiedBy>
  <dcterms:created xsi:type="dcterms:W3CDTF">2020-01-28T21:55:59Z</dcterms:created>
  <dcterms:modified xsi:type="dcterms:W3CDTF">2020-02-22T22:40:56Z</dcterms:modified>
</cp:coreProperties>
</file>