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120" yWindow="120" windowWidth="28515" windowHeight="14370" activeTab="2"/>
  </bookViews>
  <sheets>
    <sheet name="Tree" sheetId="1" r:id="rId1"/>
    <sheet name="Environment" sheetId="2" r:id="rId2"/>
    <sheet name="Mechanics" sheetId="3" r:id="rId3"/>
  </sheets>
  <definedNames>
    <definedName name="divider">Tree!$B$76</definedName>
    <definedName name="exponent">Tree!$B$77</definedName>
    <definedName name="Light_units_generated_standard">Tree!$B$47</definedName>
    <definedName name="Set_foilage_density">Tree!$D$67</definedName>
    <definedName name="Set_light_input">Tree!$F$67</definedName>
  </definedNames>
  <calcPr calcId="145621"/>
</workbook>
</file>

<file path=xl/calcChain.xml><?xml version="1.0" encoding="utf-8"?>
<calcChain xmlns="http://schemas.openxmlformats.org/spreadsheetml/2006/main">
  <c r="C107" i="1" l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07" i="1"/>
  <c r="C84" i="1" l="1"/>
  <c r="D85" i="1" s="1"/>
  <c r="C85" i="1"/>
  <c r="D86" i="1" s="1"/>
  <c r="C86" i="1"/>
  <c r="D87" i="1" s="1"/>
  <c r="C87" i="1"/>
  <c r="D88" i="1" s="1"/>
  <c r="C88" i="1"/>
  <c r="D89" i="1" s="1"/>
  <c r="C89" i="1"/>
  <c r="D90" i="1" s="1"/>
  <c r="C90" i="1"/>
  <c r="D91" i="1" s="1"/>
  <c r="C91" i="1"/>
  <c r="D92" i="1" s="1"/>
  <c r="C92" i="1"/>
  <c r="D93" i="1" s="1"/>
  <c r="C93" i="1"/>
  <c r="D94" i="1" s="1"/>
  <c r="C94" i="1"/>
  <c r="D95" i="1" s="1"/>
  <c r="C95" i="1"/>
  <c r="D96" i="1" s="1"/>
  <c r="C96" i="1"/>
  <c r="D97" i="1" s="1"/>
  <c r="C97" i="1"/>
  <c r="D98" i="1" s="1"/>
  <c r="C98" i="1"/>
  <c r="D99" i="1" s="1"/>
  <c r="C99" i="1"/>
  <c r="D100" i="1" s="1"/>
  <c r="C100" i="1"/>
  <c r="D101" i="1" s="1"/>
  <c r="C101" i="1"/>
  <c r="D102" i="1" s="1"/>
  <c r="C102" i="1"/>
  <c r="C83" i="1"/>
  <c r="D84" i="1" s="1"/>
  <c r="C82" i="1"/>
  <c r="D83" i="1" s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83" i="1"/>
  <c r="F69" i="1"/>
  <c r="E69" i="1"/>
  <c r="G69" i="1"/>
  <c r="H69" i="1"/>
  <c r="I69" i="1"/>
  <c r="J69" i="1"/>
  <c r="F70" i="1"/>
  <c r="G70" i="1"/>
  <c r="H70" i="1"/>
  <c r="I70" i="1"/>
  <c r="J70" i="1"/>
  <c r="G71" i="1"/>
  <c r="H71" i="1"/>
  <c r="I71" i="1"/>
  <c r="J71" i="1"/>
  <c r="H72" i="1"/>
  <c r="I72" i="1"/>
  <c r="J72" i="1"/>
  <c r="I73" i="1"/>
  <c r="J73" i="1"/>
  <c r="J74" i="1"/>
  <c r="C60" i="1"/>
  <c r="D60" i="1"/>
  <c r="E60" i="1"/>
  <c r="F60" i="1"/>
  <c r="G60" i="1"/>
  <c r="H60" i="1"/>
  <c r="I60" i="1"/>
  <c r="C61" i="1"/>
  <c r="D61" i="1"/>
  <c r="E61" i="1"/>
  <c r="F61" i="1"/>
  <c r="G61" i="1"/>
  <c r="H61" i="1"/>
  <c r="I61" i="1"/>
  <c r="C62" i="1"/>
  <c r="D62" i="1"/>
  <c r="E62" i="1"/>
  <c r="F62" i="1"/>
  <c r="G62" i="1"/>
  <c r="H62" i="1"/>
  <c r="I62" i="1"/>
  <c r="C63" i="1"/>
  <c r="D63" i="1"/>
  <c r="E63" i="1"/>
  <c r="F63" i="1"/>
  <c r="G63" i="1"/>
  <c r="H63" i="1"/>
  <c r="I63" i="1"/>
  <c r="C64" i="1"/>
  <c r="D64" i="1"/>
  <c r="E64" i="1"/>
  <c r="F64" i="1"/>
  <c r="G64" i="1"/>
  <c r="H64" i="1"/>
  <c r="I64" i="1"/>
  <c r="B61" i="1"/>
  <c r="B62" i="1"/>
  <c r="B63" i="1"/>
  <c r="B64" i="1"/>
  <c r="B60" i="1"/>
  <c r="C50" i="1"/>
  <c r="D50" i="1"/>
  <c r="E50" i="1"/>
  <c r="F50" i="1"/>
  <c r="G50" i="1"/>
  <c r="H50" i="1"/>
  <c r="I50" i="1"/>
  <c r="J50" i="1"/>
  <c r="C51" i="1"/>
  <c r="D51" i="1"/>
  <c r="E51" i="1"/>
  <c r="F51" i="1"/>
  <c r="G51" i="1"/>
  <c r="H51" i="1"/>
  <c r="I51" i="1"/>
  <c r="J51" i="1"/>
  <c r="C52" i="1"/>
  <c r="D52" i="1"/>
  <c r="E52" i="1"/>
  <c r="F52" i="1"/>
  <c r="G52" i="1"/>
  <c r="H52" i="1"/>
  <c r="I52" i="1"/>
  <c r="J52" i="1"/>
  <c r="C53" i="1"/>
  <c r="D53" i="1"/>
  <c r="E53" i="1"/>
  <c r="F53" i="1"/>
  <c r="G53" i="1"/>
  <c r="H53" i="1"/>
  <c r="I53" i="1"/>
  <c r="J53" i="1"/>
  <c r="C54" i="1"/>
  <c r="D54" i="1"/>
  <c r="E54" i="1"/>
  <c r="F54" i="1"/>
  <c r="G54" i="1"/>
  <c r="H54" i="1"/>
  <c r="I54" i="1"/>
  <c r="J54" i="1"/>
  <c r="C55" i="1"/>
  <c r="D55" i="1"/>
  <c r="E55" i="1"/>
  <c r="F55" i="1"/>
  <c r="G55" i="1"/>
  <c r="H55" i="1"/>
  <c r="I55" i="1"/>
  <c r="J55" i="1"/>
  <c r="B51" i="1"/>
  <c r="B52" i="1"/>
  <c r="B53" i="1"/>
  <c r="B54" i="1"/>
  <c r="B55" i="1"/>
  <c r="B50" i="1"/>
  <c r="B77" i="1"/>
  <c r="C69" i="1" s="1"/>
  <c r="B72" i="1" l="1"/>
  <c r="E74" i="1"/>
  <c r="E75" i="1"/>
  <c r="E72" i="1"/>
  <c r="J75" i="1"/>
  <c r="E73" i="1"/>
  <c r="F72" i="1"/>
  <c r="E70" i="1"/>
  <c r="B69" i="1"/>
  <c r="I75" i="1"/>
  <c r="I74" i="1"/>
  <c r="F71" i="1"/>
  <c r="B73" i="1"/>
  <c r="F75" i="1"/>
  <c r="F74" i="1"/>
  <c r="F73" i="1"/>
  <c r="E71" i="1"/>
  <c r="B75" i="1"/>
  <c r="B71" i="1"/>
  <c r="H75" i="1"/>
  <c r="D75" i="1"/>
  <c r="H74" i="1"/>
  <c r="D74" i="1"/>
  <c r="H73" i="1"/>
  <c r="D73" i="1"/>
  <c r="D72" i="1"/>
  <c r="D71" i="1"/>
  <c r="D70" i="1"/>
  <c r="D69" i="1"/>
  <c r="B74" i="1"/>
  <c r="B70" i="1"/>
  <c r="G75" i="1"/>
  <c r="C75" i="1"/>
  <c r="G74" i="1"/>
  <c r="C74" i="1"/>
  <c r="G73" i="1"/>
  <c r="C73" i="1"/>
  <c r="G72" i="1"/>
  <c r="C72" i="1"/>
  <c r="C71" i="1"/>
  <c r="C70" i="1"/>
  <c r="B78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B37" i="1"/>
  <c r="B38" i="1"/>
  <c r="B39" i="1"/>
  <c r="B40" i="1"/>
  <c r="B41" i="1"/>
  <c r="B42" i="1"/>
  <c r="B43" i="1"/>
  <c r="B44" i="1"/>
  <c r="B36" i="1"/>
  <c r="D17" i="1"/>
  <c r="D22" i="1" s="1"/>
  <c r="D18" i="1"/>
  <c r="D19" i="1"/>
  <c r="D20" i="1"/>
  <c r="D21" i="1"/>
  <c r="D16" i="1"/>
  <c r="B11" i="1" l="1"/>
  <c r="B12" i="1" s="1"/>
</calcChain>
</file>

<file path=xl/sharedStrings.xml><?xml version="1.0" encoding="utf-8"?>
<sst xmlns="http://schemas.openxmlformats.org/spreadsheetml/2006/main" count="168" uniqueCount="149">
  <si>
    <t>Basics</t>
  </si>
  <si>
    <t>Top:</t>
  </si>
  <si>
    <t>Width:</t>
  </si>
  <si>
    <t>Height</t>
  </si>
  <si>
    <t>Maximum Width is current Height</t>
  </si>
  <si>
    <t>Roots:</t>
  </si>
  <si>
    <t>Depth:</t>
  </si>
  <si>
    <t>No limitations on Root placement</t>
  </si>
  <si>
    <t>Expected Playing Time (seconds):</t>
  </si>
  <si>
    <t>Average Action Interval (seconds):</t>
  </si>
  <si>
    <t>Estimated Actions:</t>
  </si>
  <si>
    <t>Of which Growth Actions:</t>
  </si>
  <si>
    <t>Growth Actions to reach maximum size:</t>
  </si>
  <si>
    <t>Tree Height:</t>
  </si>
  <si>
    <t>Tree Width:</t>
  </si>
  <si>
    <t>Foilage Density:</t>
  </si>
  <si>
    <t>Root Areas:</t>
  </si>
  <si>
    <t>Root Width:</t>
  </si>
  <si>
    <t>Root Branching:</t>
  </si>
  <si>
    <t>Actions:</t>
  </si>
  <si>
    <t>Weight:</t>
  </si>
  <si>
    <t>Calculated Actions:</t>
  </si>
  <si>
    <t>Sum:</t>
  </si>
  <si>
    <t>Moisture intake per second (%):</t>
  </si>
  <si>
    <t>Light absorption (%):</t>
  </si>
  <si>
    <t>Tree top Width</t>
  </si>
  <si>
    <t>Tree Top Height</t>
  </si>
  <si>
    <t>Tree top width:</t>
  </si>
  <si>
    <t>Light units generated per second per horizontal segment:</t>
  </si>
  <si>
    <t>Light intake by width and density</t>
  </si>
  <si>
    <t>delta light intake</t>
  </si>
  <si>
    <t>New tree top width:</t>
  </si>
  <si>
    <t>New Foilage Density:</t>
  </si>
  <si>
    <t>Light units required by tree top size</t>
  </si>
  <si>
    <t>Tree top size by width and height</t>
  </si>
  <si>
    <t>divider:</t>
  </si>
  <si>
    <t>exponent:</t>
  </si>
  <si>
    <t>Set foilage density:</t>
  </si>
  <si>
    <t>Free light units by width</t>
  </si>
  <si>
    <t>Set light input:</t>
  </si>
  <si>
    <t>Weather Effects</t>
  </si>
  <si>
    <t>Weather effects length (seconds):</t>
  </si>
  <si>
    <t>Effect name:</t>
  </si>
  <si>
    <t>Sunshine</t>
  </si>
  <si>
    <t>Rain</t>
  </si>
  <si>
    <t>Effect1:</t>
  </si>
  <si>
    <t>Effect2:</t>
  </si>
  <si>
    <t>Spring</t>
  </si>
  <si>
    <t>Adds 2 points of light input</t>
  </si>
  <si>
    <t>Increases synthesis rate by 25% points</t>
  </si>
  <si>
    <t>Adds +5% points soil moisture</t>
  </si>
  <si>
    <t>Hazard name:</t>
  </si>
  <si>
    <t>Cold spell</t>
  </si>
  <si>
    <t>Reduces foilage density by 1 level</t>
  </si>
  <si>
    <t>Drought</t>
  </si>
  <si>
    <t>Reduces soil moisture by 20% points</t>
  </si>
  <si>
    <t>Storm</t>
  </si>
  <si>
    <t>5% chance for each height level above minimum height to break off</t>
  </si>
  <si>
    <t>(tree top size/(root areas*root strength)) % chance to uproot and kill tree</t>
  </si>
  <si>
    <t>Reduces water pool by 20%</t>
  </si>
  <si>
    <t>Cancels out with Sunshine</t>
  </si>
  <si>
    <t>Cancels out with Rain</t>
  </si>
  <si>
    <t>Ends Spring</t>
  </si>
  <si>
    <t>10% chance of gaining a bonus feature</t>
  </si>
  <si>
    <t>Bonus Features</t>
  </si>
  <si>
    <t>Feature name:</t>
  </si>
  <si>
    <t>Symbiotic Fungus Colony</t>
  </si>
  <si>
    <t>Adds 10% synthesis output</t>
  </si>
  <si>
    <t>Bird Nest</t>
  </si>
  <si>
    <t>Adds 1 weather effect point per 10 s</t>
  </si>
  <si>
    <t>Nutrient Synthesis rule</t>
  </si>
  <si>
    <t>Nutrient Synthesis</t>
  </si>
  <si>
    <t>(light_level/water_level)^(SIGN(light_level-water_level))</t>
  </si>
  <si>
    <t>Root Areas</t>
  </si>
  <si>
    <t>Water intake</t>
  </si>
  <si>
    <t>soil humidity</t>
  </si>
  <si>
    <t>root branching level</t>
  </si>
  <si>
    <t>Tree top size water requirement</t>
  </si>
  <si>
    <t>Water generated:</t>
  </si>
  <si>
    <t>humidity intake per second (%):</t>
  </si>
  <si>
    <t>soil_humidity*humidity_intake/8</t>
  </si>
  <si>
    <t>Mechanic description</t>
  </si>
  <si>
    <t>Trees take in Water through the Roots</t>
  </si>
  <si>
    <t>Roots grow in the Soil hexes</t>
  </si>
  <si>
    <t>Roots can grow into an enemy soil hex if their Strength is at least equal to the enemy root's Strength</t>
  </si>
  <si>
    <t>A high Root Strength decreases risk of uprooting in a Storm</t>
  </si>
  <si>
    <t>The Branching level indicates how much Soil Humidity a root converts into Water every second</t>
  </si>
  <si>
    <t>Roots can grow into any free hex adjacent to an already existing root</t>
  </si>
  <si>
    <t>Every horizontal segment has a Light input</t>
  </si>
  <si>
    <t>Trees take in Water and Energy to generate Nutrients</t>
  </si>
  <si>
    <t>Trees convert Light input into Energy through their Foilage</t>
  </si>
  <si>
    <t>Trees take in Light for every horizontal segment their Treetop occupies</t>
  </si>
  <si>
    <t>Treetop growth is not limited in Height</t>
  </si>
  <si>
    <t>A treetop's Width can never grow greater than twice its Height</t>
  </si>
  <si>
    <t>When growing in width, treetops always grow one space on BOTH sides</t>
  </si>
  <si>
    <t>When growing in width, treetops can overlap with other treetops</t>
  </si>
  <si>
    <t>If two or more treetops overlap, the tree with the greater Height converts first, only then is the remaining light converted by the next higher tree</t>
  </si>
  <si>
    <t>If two or more trees have the same height, they share Light input evenly</t>
  </si>
  <si>
    <t>A treetop's area determines how much Water and Energy the tree requires to sustain itself every second</t>
  </si>
  <si>
    <t>Water and Energy are first taken from the intake</t>
  </si>
  <si>
    <t>If an intake is not sufficient to sustain the tree, the tree takes the resource from its Reserves</t>
  </si>
  <si>
    <t>Any Water and Energy left over after sustaining the tree is partially converted into Nutrients, the rest is stored in the tree's Reserves</t>
  </si>
  <si>
    <t>A tree tries to convert 50% of the greater intake into nutrients</t>
  </si>
  <si>
    <t>One unit of Water and one unit of Energy are converted into one unit of Nutrient</t>
  </si>
  <si>
    <t>A tree's roots have a Strength level (1-5)</t>
  </si>
  <si>
    <t>A tree's roots have a Branching level (1-5)</t>
  </si>
  <si>
    <t>Treetops can grow in Height (4-10) and Width (3-19)</t>
  </si>
  <si>
    <t>Light input varies by weather (10 or 12)</t>
  </si>
  <si>
    <t>A tree's Foilage has a Density level (0-5)</t>
  </si>
  <si>
    <t>Foilage density determines how much Light input is converted into Energy (34%-100%)</t>
  </si>
  <si>
    <t>Every Soil hex has a soil humidity (0%-100%)</t>
  </si>
  <si>
    <t>If a tree has depleted a Reserve, it takes Damage</t>
  </si>
  <si>
    <t>When a tree takes damage, it converts Health into Nutrients</t>
  </si>
  <si>
    <t>When a tree's Health reaches zero, it is killed (GAME OVER)</t>
  </si>
  <si>
    <t>Missing Water or Energy is taken from the Reserve</t>
  </si>
  <si>
    <t>If a Reserve is depleted, no more Nutrients are generated</t>
  </si>
  <si>
    <t>Nutrients are used to grow all aspects of the tree (see above)</t>
  </si>
  <si>
    <t>A player gains Weather points over time</t>
  </si>
  <si>
    <t>Sunshine increases the Light input to 12</t>
  </si>
  <si>
    <t xml:space="preserve">Weather Effects last for 10 seconds or until Canceled </t>
  </si>
  <si>
    <t>Sunshine cancels out Rain</t>
  </si>
  <si>
    <t>Weather points can be used to activate Weather Effects (Sunshine, Rain, Spring)</t>
  </si>
  <si>
    <t>Rain adds +5% points humidity to all soil hexes every second</t>
  </si>
  <si>
    <t>Rain cancels out Sunshine</t>
  </si>
  <si>
    <t>Spring increases maximum Water/Energy conversion to 75%</t>
  </si>
  <si>
    <t>When a player activates a Weather Effect a random enemy player is awarded a Hazard point</t>
  </si>
  <si>
    <t>Hazard points can be spent to to activate Hazards (Cold Snap, Drought, Storm)</t>
  </si>
  <si>
    <t>When two effects cancel out, the new effect's duration is reduced by the current effect's remaining duration</t>
  </si>
  <si>
    <t>Cold Snap</t>
  </si>
  <si>
    <t>A Cold Snap reduces all trees' Foilage density by one (to a minimum of zero)</t>
  </si>
  <si>
    <t>A Cold Snap ends Spring immediately</t>
  </si>
  <si>
    <t>A Drought reduces all soil hexes' humidity by 20% points</t>
  </si>
  <si>
    <t>A Drought reduces all trees' Water Reserves by 20%</t>
  </si>
  <si>
    <t>A Storm has a chance to uproot and kill a tree (GAME OVER)</t>
  </si>
  <si>
    <t>A Storm blows either from left to right or from right to left</t>
  </si>
  <si>
    <t>The chance that a tree is uprooted is (tree top size/(root areas*root strength)) %</t>
  </si>
  <si>
    <t>A Storm "hits" trees in sequence (i.e. a storm blowing from left to right hits the left-most tree first, then the second tree from the left and so on)</t>
  </si>
  <si>
    <t>A Storm has a chance to break off Height from a treetop</t>
  </si>
  <si>
    <t>Heigth levels that are required to support a tree's Width cannot break off</t>
  </si>
  <si>
    <t>Any additional Height levels have a 5% chance to break off</t>
  </si>
  <si>
    <t>This chance is divided by 2 for every tree the sotrm has already hit</t>
  </si>
  <si>
    <t>A tree requires (treetop_size/0,5)^0,8745 units of Energy per second</t>
  </si>
  <si>
    <t>Tree top size</t>
  </si>
  <si>
    <t>A soil hex's soil humidity is reduced by (branching_level)% when a root converts humidity into water</t>
  </si>
  <si>
    <t>A tree requires treetop_size^1,65/10 units of Water per second</t>
  </si>
  <si>
    <t>A tree's roots serve as it Water Reserve</t>
  </si>
  <si>
    <t>Each root area can store 10 units of water</t>
  </si>
  <si>
    <t>A tree's foilage serves as its Energy Reserve</t>
  </si>
  <si>
    <t>Each treetop area can store foilage_density*2 units of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</si>
</sst>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U151"/>
  <sheetViews>
    <sheetView topLeftCell="A76" zoomScale="90" zoomScaleNormal="90" workbookViewId="0">
      <selection activeCell="B107" sqref="B107"/>
    </sheetView>
  </sheetViews>
  <sheetFormatPr baseColWidth="10" defaultRowHeight="15" x14ac:dyDescent="0.25"/>
  <cols>
    <col min="1" max="1" width="52.5703125" bestFit="1" customWidth="1"/>
    <col min="2" max="2" width="26.5703125" customWidth="1"/>
    <col min="3" max="3" width="19.42578125" bestFit="1" customWidth="1"/>
    <col min="4" max="4" width="16.85546875" customWidth="1"/>
  </cols>
  <sheetData>
    <row r="1" spans="1:8" x14ac:dyDescent="0.25">
      <c r="A1" t="s">
        <v>0</v>
      </c>
    </row>
    <row r="3" spans="1:8" x14ac:dyDescent="0.25">
      <c r="A3" t="s">
        <v>1</v>
      </c>
      <c r="D3" t="s">
        <v>5</v>
      </c>
      <c r="G3" t="s">
        <v>70</v>
      </c>
    </row>
    <row r="4" spans="1:8" x14ac:dyDescent="0.25">
      <c r="A4" t="s">
        <v>2</v>
      </c>
      <c r="B4">
        <v>20</v>
      </c>
      <c r="D4" t="s">
        <v>2</v>
      </c>
      <c r="E4">
        <v>20</v>
      </c>
      <c r="G4" t="s">
        <v>71</v>
      </c>
      <c r="H4" t="s">
        <v>72</v>
      </c>
    </row>
    <row r="5" spans="1:8" x14ac:dyDescent="0.25">
      <c r="A5" t="s">
        <v>3</v>
      </c>
      <c r="B5">
        <v>10</v>
      </c>
      <c r="D5" t="s">
        <v>6</v>
      </c>
      <c r="E5">
        <v>4</v>
      </c>
    </row>
    <row r="7" spans="1:8" x14ac:dyDescent="0.25">
      <c r="A7" t="s">
        <v>4</v>
      </c>
      <c r="D7" t="s">
        <v>7</v>
      </c>
    </row>
    <row r="9" spans="1:8" x14ac:dyDescent="0.25">
      <c r="A9" t="s">
        <v>8</v>
      </c>
      <c r="B9">
        <v>300</v>
      </c>
    </row>
    <row r="10" spans="1:8" x14ac:dyDescent="0.25">
      <c r="A10" t="s">
        <v>9</v>
      </c>
      <c r="B10">
        <v>3</v>
      </c>
    </row>
    <row r="11" spans="1:8" x14ac:dyDescent="0.25">
      <c r="A11" t="s">
        <v>10</v>
      </c>
      <c r="B11">
        <f>B9/B10</f>
        <v>100</v>
      </c>
    </row>
    <row r="12" spans="1:8" x14ac:dyDescent="0.25">
      <c r="A12" t="s">
        <v>11</v>
      </c>
      <c r="B12">
        <f>B11*0.8</f>
        <v>80</v>
      </c>
    </row>
    <row r="14" spans="1:8" x14ac:dyDescent="0.25">
      <c r="A14" t="s">
        <v>12</v>
      </c>
    </row>
    <row r="15" spans="1:8" x14ac:dyDescent="0.25">
      <c r="B15" t="s">
        <v>19</v>
      </c>
      <c r="C15" t="s">
        <v>20</v>
      </c>
      <c r="D15" t="s">
        <v>21</v>
      </c>
    </row>
    <row r="16" spans="1:8" x14ac:dyDescent="0.25">
      <c r="A16" t="s">
        <v>13</v>
      </c>
      <c r="B16">
        <v>10</v>
      </c>
      <c r="C16">
        <v>1</v>
      </c>
      <c r="D16">
        <f>B16*C16</f>
        <v>10</v>
      </c>
    </row>
    <row r="17" spans="1:5" x14ac:dyDescent="0.25">
      <c r="A17" t="s">
        <v>14</v>
      </c>
      <c r="B17">
        <v>10</v>
      </c>
      <c r="C17">
        <v>1</v>
      </c>
      <c r="D17">
        <f t="shared" ref="D17:D21" si="0">B17*C17</f>
        <v>10</v>
      </c>
    </row>
    <row r="18" spans="1:5" x14ac:dyDescent="0.25">
      <c r="A18" t="s">
        <v>15</v>
      </c>
      <c r="B18">
        <v>10</v>
      </c>
      <c r="C18">
        <v>0.5</v>
      </c>
      <c r="D18">
        <f t="shared" si="0"/>
        <v>5</v>
      </c>
    </row>
    <row r="19" spans="1:5" x14ac:dyDescent="0.25">
      <c r="A19" t="s">
        <v>16</v>
      </c>
      <c r="B19">
        <v>20</v>
      </c>
      <c r="C19">
        <v>0.5</v>
      </c>
      <c r="D19">
        <f t="shared" si="0"/>
        <v>10</v>
      </c>
    </row>
    <row r="20" spans="1:5" x14ac:dyDescent="0.25">
      <c r="A20" t="s">
        <v>18</v>
      </c>
      <c r="B20">
        <v>5</v>
      </c>
      <c r="C20">
        <v>4</v>
      </c>
      <c r="D20">
        <f t="shared" si="0"/>
        <v>20</v>
      </c>
    </row>
    <row r="21" spans="1:5" x14ac:dyDescent="0.25">
      <c r="A21" t="s">
        <v>17</v>
      </c>
      <c r="B21">
        <v>5</v>
      </c>
      <c r="C21">
        <v>3</v>
      </c>
      <c r="D21">
        <f t="shared" si="0"/>
        <v>15</v>
      </c>
    </row>
    <row r="22" spans="1:5" x14ac:dyDescent="0.25">
      <c r="A22" s="1" t="s">
        <v>22</v>
      </c>
      <c r="B22" s="1"/>
      <c r="C22" s="1"/>
      <c r="D22" s="1">
        <f>SUM(D16:D21)</f>
        <v>70</v>
      </c>
    </row>
    <row r="25" spans="1:5" x14ac:dyDescent="0.25">
      <c r="A25" t="s">
        <v>15</v>
      </c>
      <c r="C25" t="s">
        <v>24</v>
      </c>
      <c r="D25" t="s">
        <v>18</v>
      </c>
      <c r="E25" t="s">
        <v>23</v>
      </c>
    </row>
    <row r="26" spans="1:5" x14ac:dyDescent="0.25">
      <c r="A26">
        <v>0</v>
      </c>
      <c r="C26">
        <v>34</v>
      </c>
      <c r="D26">
        <v>1</v>
      </c>
      <c r="E26">
        <v>1</v>
      </c>
    </row>
    <row r="27" spans="1:5" x14ac:dyDescent="0.25">
      <c r="A27">
        <v>1</v>
      </c>
      <c r="C27">
        <v>68</v>
      </c>
      <c r="D27">
        <v>2</v>
      </c>
      <c r="E27">
        <v>2</v>
      </c>
    </row>
    <row r="28" spans="1:5" x14ac:dyDescent="0.25">
      <c r="A28">
        <v>2</v>
      </c>
      <c r="C28">
        <v>76</v>
      </c>
      <c r="D28">
        <v>3</v>
      </c>
      <c r="E28">
        <v>3</v>
      </c>
    </row>
    <row r="29" spans="1:5" x14ac:dyDescent="0.25">
      <c r="A29">
        <v>3</v>
      </c>
      <c r="C29">
        <v>84</v>
      </c>
      <c r="D29">
        <v>4</v>
      </c>
      <c r="E29">
        <v>4</v>
      </c>
    </row>
    <row r="30" spans="1:5" x14ac:dyDescent="0.25">
      <c r="A30">
        <v>4</v>
      </c>
      <c r="C30">
        <v>92</v>
      </c>
      <c r="D30">
        <v>5</v>
      </c>
      <c r="E30">
        <v>5</v>
      </c>
    </row>
    <row r="31" spans="1:5" x14ac:dyDescent="0.25">
      <c r="A31">
        <v>5</v>
      </c>
      <c r="C31">
        <v>100</v>
      </c>
    </row>
    <row r="33" spans="1:8" x14ac:dyDescent="0.25">
      <c r="A33" t="s">
        <v>34</v>
      </c>
    </row>
    <row r="34" spans="1:8" x14ac:dyDescent="0.25">
      <c r="B34" t="s">
        <v>26</v>
      </c>
    </row>
    <row r="35" spans="1:8" x14ac:dyDescent="0.25">
      <c r="A35" t="s">
        <v>25</v>
      </c>
      <c r="B35" s="2">
        <v>4</v>
      </c>
      <c r="C35" s="2">
        <v>5</v>
      </c>
      <c r="D35" s="2">
        <v>6</v>
      </c>
      <c r="E35" s="2">
        <v>7</v>
      </c>
      <c r="F35" s="2">
        <v>8</v>
      </c>
      <c r="G35" s="2">
        <v>9</v>
      </c>
      <c r="H35" s="2">
        <v>10</v>
      </c>
    </row>
    <row r="36" spans="1:8" x14ac:dyDescent="0.25">
      <c r="A36">
        <v>3</v>
      </c>
      <c r="B36" s="2">
        <f>IF($A36&lt;(2*B$35),$A36*B$35,"N/A")</f>
        <v>12</v>
      </c>
      <c r="C36" s="2">
        <f t="shared" ref="C36:H36" si="1">IF($A36&lt;(2*C$35),$A36*C$35,"N/A")</f>
        <v>15</v>
      </c>
      <c r="D36" s="2">
        <f t="shared" si="1"/>
        <v>18</v>
      </c>
      <c r="E36" s="2">
        <f t="shared" si="1"/>
        <v>21</v>
      </c>
      <c r="F36" s="2">
        <f t="shared" si="1"/>
        <v>24</v>
      </c>
      <c r="G36" s="2">
        <f t="shared" si="1"/>
        <v>27</v>
      </c>
      <c r="H36" s="2">
        <f t="shared" si="1"/>
        <v>30</v>
      </c>
    </row>
    <row r="37" spans="1:8" x14ac:dyDescent="0.25">
      <c r="A37">
        <v>5</v>
      </c>
      <c r="B37" s="2">
        <f t="shared" ref="B37:H44" si="2">IF($A37&lt;(2*B$35),$A37*B$35,"N/A")</f>
        <v>20</v>
      </c>
      <c r="C37" s="2">
        <f t="shared" si="2"/>
        <v>25</v>
      </c>
      <c r="D37" s="2">
        <f t="shared" si="2"/>
        <v>30</v>
      </c>
      <c r="E37" s="2">
        <f t="shared" si="2"/>
        <v>35</v>
      </c>
      <c r="F37" s="2">
        <f t="shared" si="2"/>
        <v>40</v>
      </c>
      <c r="G37" s="2">
        <f t="shared" si="2"/>
        <v>45</v>
      </c>
      <c r="H37" s="2">
        <f t="shared" si="2"/>
        <v>50</v>
      </c>
    </row>
    <row r="38" spans="1:8" x14ac:dyDescent="0.25">
      <c r="A38">
        <v>7</v>
      </c>
      <c r="B38" s="2">
        <f t="shared" si="2"/>
        <v>28</v>
      </c>
      <c r="C38" s="2">
        <f t="shared" si="2"/>
        <v>35</v>
      </c>
      <c r="D38" s="2">
        <f t="shared" si="2"/>
        <v>42</v>
      </c>
      <c r="E38" s="2">
        <f t="shared" si="2"/>
        <v>49</v>
      </c>
      <c r="F38" s="2">
        <f t="shared" si="2"/>
        <v>56</v>
      </c>
      <c r="G38" s="2">
        <f t="shared" si="2"/>
        <v>63</v>
      </c>
      <c r="H38" s="2">
        <f t="shared" si="2"/>
        <v>70</v>
      </c>
    </row>
    <row r="39" spans="1:8" x14ac:dyDescent="0.25">
      <c r="A39">
        <v>9</v>
      </c>
      <c r="B39" s="2" t="str">
        <f t="shared" si="2"/>
        <v>N/A</v>
      </c>
      <c r="C39" s="2">
        <f t="shared" si="2"/>
        <v>45</v>
      </c>
      <c r="D39" s="2">
        <f t="shared" si="2"/>
        <v>54</v>
      </c>
      <c r="E39" s="2">
        <f t="shared" si="2"/>
        <v>63</v>
      </c>
      <c r="F39" s="2">
        <f t="shared" si="2"/>
        <v>72</v>
      </c>
      <c r="G39" s="2">
        <f t="shared" si="2"/>
        <v>81</v>
      </c>
      <c r="H39" s="2">
        <f t="shared" si="2"/>
        <v>90</v>
      </c>
    </row>
    <row r="40" spans="1:8" x14ac:dyDescent="0.25">
      <c r="A40">
        <v>11</v>
      </c>
      <c r="B40" s="2" t="str">
        <f t="shared" si="2"/>
        <v>N/A</v>
      </c>
      <c r="C40" s="2" t="str">
        <f t="shared" si="2"/>
        <v>N/A</v>
      </c>
      <c r="D40" s="2">
        <f t="shared" si="2"/>
        <v>66</v>
      </c>
      <c r="E40" s="2">
        <f t="shared" si="2"/>
        <v>77</v>
      </c>
      <c r="F40" s="2">
        <f t="shared" si="2"/>
        <v>88</v>
      </c>
      <c r="G40" s="2">
        <f t="shared" si="2"/>
        <v>99</v>
      </c>
      <c r="H40" s="2">
        <f t="shared" si="2"/>
        <v>110</v>
      </c>
    </row>
    <row r="41" spans="1:8" x14ac:dyDescent="0.25">
      <c r="A41">
        <v>13</v>
      </c>
      <c r="B41" s="2" t="str">
        <f t="shared" si="2"/>
        <v>N/A</v>
      </c>
      <c r="C41" s="2" t="str">
        <f t="shared" si="2"/>
        <v>N/A</v>
      </c>
      <c r="D41" s="2" t="str">
        <f t="shared" si="2"/>
        <v>N/A</v>
      </c>
      <c r="E41" s="2">
        <f t="shared" si="2"/>
        <v>91</v>
      </c>
      <c r="F41" s="2">
        <f t="shared" si="2"/>
        <v>104</v>
      </c>
      <c r="G41" s="2">
        <f t="shared" si="2"/>
        <v>117</v>
      </c>
      <c r="H41" s="2">
        <f t="shared" si="2"/>
        <v>130</v>
      </c>
    </row>
    <row r="42" spans="1:8" x14ac:dyDescent="0.25">
      <c r="A42">
        <v>15</v>
      </c>
      <c r="B42" s="2" t="str">
        <f t="shared" si="2"/>
        <v>N/A</v>
      </c>
      <c r="C42" s="2" t="str">
        <f t="shared" si="2"/>
        <v>N/A</v>
      </c>
      <c r="D42" s="2" t="str">
        <f t="shared" si="2"/>
        <v>N/A</v>
      </c>
      <c r="E42" s="2" t="str">
        <f t="shared" si="2"/>
        <v>N/A</v>
      </c>
      <c r="F42" s="2">
        <f t="shared" si="2"/>
        <v>120</v>
      </c>
      <c r="G42" s="2">
        <f t="shared" si="2"/>
        <v>135</v>
      </c>
      <c r="H42" s="2">
        <f t="shared" si="2"/>
        <v>150</v>
      </c>
    </row>
    <row r="43" spans="1:8" x14ac:dyDescent="0.25">
      <c r="A43">
        <v>17</v>
      </c>
      <c r="B43" s="2" t="str">
        <f t="shared" si="2"/>
        <v>N/A</v>
      </c>
      <c r="C43" s="2" t="str">
        <f t="shared" si="2"/>
        <v>N/A</v>
      </c>
      <c r="D43" s="2" t="str">
        <f t="shared" si="2"/>
        <v>N/A</v>
      </c>
      <c r="E43" s="2" t="str">
        <f t="shared" si="2"/>
        <v>N/A</v>
      </c>
      <c r="F43" s="2" t="str">
        <f t="shared" si="2"/>
        <v>N/A</v>
      </c>
      <c r="G43" s="2">
        <f t="shared" si="2"/>
        <v>153</v>
      </c>
      <c r="H43" s="2">
        <f t="shared" si="2"/>
        <v>170</v>
      </c>
    </row>
    <row r="44" spans="1:8" x14ac:dyDescent="0.25">
      <c r="A44">
        <v>19</v>
      </c>
      <c r="B44" s="2" t="str">
        <f t="shared" si="2"/>
        <v>N/A</v>
      </c>
      <c r="C44" s="2" t="str">
        <f t="shared" si="2"/>
        <v>N/A</v>
      </c>
      <c r="D44" s="2" t="str">
        <f t="shared" si="2"/>
        <v>N/A</v>
      </c>
      <c r="E44" s="2" t="str">
        <f t="shared" si="2"/>
        <v>N/A</v>
      </c>
      <c r="F44" s="2" t="str">
        <f t="shared" si="2"/>
        <v>N/A</v>
      </c>
      <c r="G44" s="2" t="str">
        <f t="shared" si="2"/>
        <v>N/A</v>
      </c>
      <c r="H44" s="2">
        <f t="shared" si="2"/>
        <v>190</v>
      </c>
    </row>
    <row r="46" spans="1:8" x14ac:dyDescent="0.25">
      <c r="A46" t="s">
        <v>29</v>
      </c>
    </row>
    <row r="47" spans="1:8" x14ac:dyDescent="0.25">
      <c r="A47" t="s">
        <v>28</v>
      </c>
      <c r="B47">
        <v>10</v>
      </c>
    </row>
    <row r="48" spans="1:8" x14ac:dyDescent="0.25">
      <c r="B48" t="s">
        <v>27</v>
      </c>
    </row>
    <row r="49" spans="1:10" x14ac:dyDescent="0.25">
      <c r="A49" t="s">
        <v>15</v>
      </c>
      <c r="B49">
        <v>3</v>
      </c>
      <c r="C49">
        <v>5</v>
      </c>
      <c r="D49">
        <v>7</v>
      </c>
      <c r="E49">
        <v>9</v>
      </c>
      <c r="F49">
        <v>11</v>
      </c>
      <c r="G49">
        <v>13</v>
      </c>
      <c r="H49">
        <v>15</v>
      </c>
      <c r="I49">
        <v>17</v>
      </c>
      <c r="J49">
        <v>19</v>
      </c>
    </row>
    <row r="50" spans="1:10" x14ac:dyDescent="0.25">
      <c r="A50">
        <v>0</v>
      </c>
      <c r="B50" s="2">
        <f t="shared" ref="B50:J50" si="3">$C26/100*Light_units_generated_standard*B$49</f>
        <v>10.200000000000001</v>
      </c>
      <c r="C50" s="2">
        <f t="shared" si="3"/>
        <v>17</v>
      </c>
      <c r="D50" s="2">
        <f t="shared" si="3"/>
        <v>23.800000000000004</v>
      </c>
      <c r="E50" s="2">
        <f t="shared" si="3"/>
        <v>30.6</v>
      </c>
      <c r="F50" s="2">
        <f t="shared" si="3"/>
        <v>37.400000000000006</v>
      </c>
      <c r="G50" s="2">
        <f t="shared" si="3"/>
        <v>44.2</v>
      </c>
      <c r="H50" s="2">
        <f t="shared" si="3"/>
        <v>51.000000000000007</v>
      </c>
      <c r="I50" s="2">
        <f t="shared" si="3"/>
        <v>57.800000000000004</v>
      </c>
      <c r="J50" s="2">
        <f t="shared" si="3"/>
        <v>64.600000000000009</v>
      </c>
    </row>
    <row r="51" spans="1:10" x14ac:dyDescent="0.25">
      <c r="A51">
        <v>1</v>
      </c>
      <c r="B51" s="2">
        <f t="shared" ref="B51:J51" si="4">$C27/100*Light_units_generated_standard*B$49</f>
        <v>20.400000000000002</v>
      </c>
      <c r="C51" s="2">
        <f t="shared" si="4"/>
        <v>34</v>
      </c>
      <c r="D51" s="2">
        <f t="shared" si="4"/>
        <v>47.600000000000009</v>
      </c>
      <c r="E51" s="2">
        <f t="shared" si="4"/>
        <v>61.2</v>
      </c>
      <c r="F51" s="2">
        <f t="shared" si="4"/>
        <v>74.800000000000011</v>
      </c>
      <c r="G51" s="2">
        <f t="shared" si="4"/>
        <v>88.4</v>
      </c>
      <c r="H51" s="2">
        <f t="shared" si="4"/>
        <v>102.00000000000001</v>
      </c>
      <c r="I51" s="2">
        <f t="shared" si="4"/>
        <v>115.60000000000001</v>
      </c>
      <c r="J51" s="2">
        <f t="shared" si="4"/>
        <v>129.20000000000002</v>
      </c>
    </row>
    <row r="52" spans="1:10" x14ac:dyDescent="0.25">
      <c r="A52">
        <v>2</v>
      </c>
      <c r="B52" s="2">
        <f t="shared" ref="B52:J52" si="5">$C28/100*Light_units_generated_standard*B$49</f>
        <v>22.799999999999997</v>
      </c>
      <c r="C52" s="2">
        <f t="shared" si="5"/>
        <v>38</v>
      </c>
      <c r="D52" s="2">
        <f t="shared" si="5"/>
        <v>53.199999999999996</v>
      </c>
      <c r="E52" s="2">
        <f t="shared" si="5"/>
        <v>68.399999999999991</v>
      </c>
      <c r="F52" s="2">
        <f t="shared" si="5"/>
        <v>83.6</v>
      </c>
      <c r="G52" s="2">
        <f t="shared" si="5"/>
        <v>98.8</v>
      </c>
      <c r="H52" s="2">
        <f t="shared" si="5"/>
        <v>114</v>
      </c>
      <c r="I52" s="2">
        <f t="shared" si="5"/>
        <v>129.19999999999999</v>
      </c>
      <c r="J52" s="2">
        <f t="shared" si="5"/>
        <v>144.4</v>
      </c>
    </row>
    <row r="53" spans="1:10" x14ac:dyDescent="0.25">
      <c r="A53">
        <v>3</v>
      </c>
      <c r="B53" s="2">
        <f t="shared" ref="B53:J53" si="6">$C29/100*Light_units_generated_standard*B$49</f>
        <v>25.200000000000003</v>
      </c>
      <c r="C53" s="2">
        <f t="shared" si="6"/>
        <v>42</v>
      </c>
      <c r="D53" s="2">
        <f t="shared" si="6"/>
        <v>58.800000000000004</v>
      </c>
      <c r="E53" s="2">
        <f t="shared" si="6"/>
        <v>75.600000000000009</v>
      </c>
      <c r="F53" s="2">
        <f t="shared" si="6"/>
        <v>92.4</v>
      </c>
      <c r="G53" s="2">
        <f t="shared" si="6"/>
        <v>109.2</v>
      </c>
      <c r="H53" s="2">
        <f t="shared" si="6"/>
        <v>126</v>
      </c>
      <c r="I53" s="2">
        <f t="shared" si="6"/>
        <v>142.80000000000001</v>
      </c>
      <c r="J53" s="2">
        <f t="shared" si="6"/>
        <v>159.6</v>
      </c>
    </row>
    <row r="54" spans="1:10" x14ac:dyDescent="0.25">
      <c r="A54">
        <v>4</v>
      </c>
      <c r="B54" s="2">
        <f t="shared" ref="B54:J54" si="7">$C30/100*Light_units_generated_standard*B$49</f>
        <v>27.6</v>
      </c>
      <c r="C54" s="2">
        <f t="shared" si="7"/>
        <v>46.000000000000007</v>
      </c>
      <c r="D54" s="2">
        <f t="shared" si="7"/>
        <v>64.400000000000006</v>
      </c>
      <c r="E54" s="2">
        <f t="shared" si="7"/>
        <v>82.800000000000011</v>
      </c>
      <c r="F54" s="2">
        <f t="shared" si="7"/>
        <v>101.20000000000002</v>
      </c>
      <c r="G54" s="2">
        <f t="shared" si="7"/>
        <v>119.60000000000001</v>
      </c>
      <c r="H54" s="2">
        <f t="shared" si="7"/>
        <v>138.00000000000003</v>
      </c>
      <c r="I54" s="2">
        <f t="shared" si="7"/>
        <v>156.4</v>
      </c>
      <c r="J54" s="2">
        <f t="shared" si="7"/>
        <v>174.8</v>
      </c>
    </row>
    <row r="55" spans="1:10" x14ac:dyDescent="0.25">
      <c r="A55">
        <v>5</v>
      </c>
      <c r="B55" s="2">
        <f t="shared" ref="B55:J55" si="8">$C31/100*Light_units_generated_standard*B$49</f>
        <v>30</v>
      </c>
      <c r="C55" s="2">
        <f t="shared" si="8"/>
        <v>50</v>
      </c>
      <c r="D55" s="2">
        <f t="shared" si="8"/>
        <v>70</v>
      </c>
      <c r="E55" s="2">
        <f t="shared" si="8"/>
        <v>90</v>
      </c>
      <c r="F55" s="2">
        <f t="shared" si="8"/>
        <v>110</v>
      </c>
      <c r="G55" s="2">
        <f t="shared" si="8"/>
        <v>130</v>
      </c>
      <c r="H55" s="2">
        <f t="shared" si="8"/>
        <v>150</v>
      </c>
      <c r="I55" s="2">
        <f t="shared" si="8"/>
        <v>170</v>
      </c>
      <c r="J55" s="2">
        <f t="shared" si="8"/>
        <v>190</v>
      </c>
    </row>
    <row r="56" spans="1:10" x14ac:dyDescent="0.25">
      <c r="B56" s="2"/>
      <c r="C56" s="2"/>
      <c r="D56" s="2"/>
      <c r="E56" s="2"/>
      <c r="F56" s="2"/>
      <c r="G56" s="2"/>
      <c r="H56" s="2"/>
    </row>
    <row r="57" spans="1:10" x14ac:dyDescent="0.25">
      <c r="A57" s="3" t="s">
        <v>30</v>
      </c>
      <c r="C57" s="2"/>
      <c r="D57" s="2"/>
      <c r="E57" s="2"/>
      <c r="F57" s="2"/>
      <c r="G57" s="2"/>
      <c r="H57" s="2"/>
    </row>
    <row r="58" spans="1:10" x14ac:dyDescent="0.25">
      <c r="B58" t="s">
        <v>31</v>
      </c>
    </row>
    <row r="59" spans="1:10" x14ac:dyDescent="0.25">
      <c r="A59" t="s">
        <v>32</v>
      </c>
      <c r="B59">
        <v>5</v>
      </c>
      <c r="C59">
        <v>7</v>
      </c>
      <c r="D59">
        <v>9</v>
      </c>
      <c r="E59">
        <v>11</v>
      </c>
      <c r="F59">
        <v>13</v>
      </c>
      <c r="G59">
        <v>15</v>
      </c>
      <c r="H59">
        <v>17</v>
      </c>
      <c r="I59">
        <v>19</v>
      </c>
    </row>
    <row r="60" spans="1:10" x14ac:dyDescent="0.25">
      <c r="A60">
        <v>0</v>
      </c>
      <c r="B60" s="2">
        <f t="shared" ref="B60:I64" si="9">(B$59*$C26-(B$59-2)*$C27)/100*Light_units_generated_standard</f>
        <v>-3.4000000000000004</v>
      </c>
      <c r="C60" s="2">
        <f t="shared" si="9"/>
        <v>-10.199999999999999</v>
      </c>
      <c r="D60" s="2">
        <f t="shared" si="9"/>
        <v>-17</v>
      </c>
      <c r="E60" s="2">
        <f t="shared" si="9"/>
        <v>-23.799999999999997</v>
      </c>
      <c r="F60" s="2">
        <f t="shared" si="9"/>
        <v>-30.6</v>
      </c>
      <c r="G60" s="2">
        <f t="shared" si="9"/>
        <v>-37.400000000000006</v>
      </c>
      <c r="H60" s="2">
        <f t="shared" si="9"/>
        <v>-44.2</v>
      </c>
      <c r="I60" s="2">
        <f t="shared" si="9"/>
        <v>-51</v>
      </c>
      <c r="J60" s="2"/>
    </row>
    <row r="61" spans="1:10" x14ac:dyDescent="0.25">
      <c r="A61">
        <v>1</v>
      </c>
      <c r="B61" s="2">
        <f t="shared" si="9"/>
        <v>11.200000000000001</v>
      </c>
      <c r="C61" s="2">
        <f t="shared" si="9"/>
        <v>9.6</v>
      </c>
      <c r="D61" s="2">
        <f t="shared" si="9"/>
        <v>8</v>
      </c>
      <c r="E61" s="2">
        <f t="shared" si="9"/>
        <v>6.4</v>
      </c>
      <c r="F61" s="2">
        <f t="shared" si="9"/>
        <v>4.8</v>
      </c>
      <c r="G61" s="2">
        <f t="shared" si="9"/>
        <v>3.2</v>
      </c>
      <c r="H61" s="2">
        <f t="shared" si="9"/>
        <v>1.6</v>
      </c>
      <c r="I61" s="2">
        <f t="shared" si="9"/>
        <v>0</v>
      </c>
      <c r="J61" s="2"/>
    </row>
    <row r="62" spans="1:10" x14ac:dyDescent="0.25">
      <c r="A62">
        <v>2</v>
      </c>
      <c r="B62" s="2">
        <f t="shared" si="9"/>
        <v>12.8</v>
      </c>
      <c r="C62" s="2">
        <f t="shared" si="9"/>
        <v>11.200000000000001</v>
      </c>
      <c r="D62" s="2">
        <f t="shared" si="9"/>
        <v>9.6</v>
      </c>
      <c r="E62" s="2">
        <f t="shared" si="9"/>
        <v>8</v>
      </c>
      <c r="F62" s="2">
        <f t="shared" si="9"/>
        <v>6.4</v>
      </c>
      <c r="G62" s="2">
        <f t="shared" si="9"/>
        <v>4.8</v>
      </c>
      <c r="H62" s="2">
        <f t="shared" si="9"/>
        <v>3.2</v>
      </c>
      <c r="I62" s="2">
        <f t="shared" si="9"/>
        <v>1.6</v>
      </c>
      <c r="J62" s="2"/>
    </row>
    <row r="63" spans="1:10" x14ac:dyDescent="0.25">
      <c r="A63">
        <v>3</v>
      </c>
      <c r="B63" s="2">
        <f t="shared" si="9"/>
        <v>14.399999999999999</v>
      </c>
      <c r="C63" s="2">
        <f t="shared" si="9"/>
        <v>12.8</v>
      </c>
      <c r="D63" s="2">
        <f t="shared" si="9"/>
        <v>11.200000000000001</v>
      </c>
      <c r="E63" s="2">
        <f t="shared" si="9"/>
        <v>9.6</v>
      </c>
      <c r="F63" s="2">
        <f t="shared" si="9"/>
        <v>8</v>
      </c>
      <c r="G63" s="2">
        <f t="shared" si="9"/>
        <v>6.4</v>
      </c>
      <c r="H63" s="2">
        <f t="shared" si="9"/>
        <v>4.8</v>
      </c>
      <c r="I63" s="2">
        <f t="shared" si="9"/>
        <v>3.2</v>
      </c>
      <c r="J63" s="2"/>
    </row>
    <row r="64" spans="1:10" x14ac:dyDescent="0.25">
      <c r="A64">
        <v>4</v>
      </c>
      <c r="B64" s="2">
        <f t="shared" si="9"/>
        <v>16</v>
      </c>
      <c r="C64" s="2">
        <f t="shared" si="9"/>
        <v>14.399999999999999</v>
      </c>
      <c r="D64" s="2">
        <f t="shared" si="9"/>
        <v>12.8</v>
      </c>
      <c r="E64" s="2">
        <f t="shared" si="9"/>
        <v>11.200000000000001</v>
      </c>
      <c r="F64" s="2">
        <f t="shared" si="9"/>
        <v>9.6</v>
      </c>
      <c r="G64" s="2">
        <f t="shared" si="9"/>
        <v>8</v>
      </c>
      <c r="H64" s="2">
        <f t="shared" si="9"/>
        <v>6.4</v>
      </c>
      <c r="I64" s="2">
        <f t="shared" si="9"/>
        <v>4.8</v>
      </c>
      <c r="J64" s="2"/>
    </row>
    <row r="65" spans="1:10" x14ac:dyDescent="0.25"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t="s">
        <v>33</v>
      </c>
    </row>
    <row r="67" spans="1:10" x14ac:dyDescent="0.25">
      <c r="B67" t="s">
        <v>38</v>
      </c>
      <c r="C67" t="s">
        <v>37</v>
      </c>
      <c r="D67">
        <v>84</v>
      </c>
      <c r="E67" t="s">
        <v>39</v>
      </c>
      <c r="F67">
        <v>12</v>
      </c>
    </row>
    <row r="68" spans="1:10" x14ac:dyDescent="0.25">
      <c r="A68" t="s">
        <v>26</v>
      </c>
      <c r="B68">
        <v>3</v>
      </c>
      <c r="C68">
        <v>5</v>
      </c>
      <c r="D68">
        <v>7</v>
      </c>
      <c r="E68">
        <v>9</v>
      </c>
      <c r="F68">
        <v>11</v>
      </c>
      <c r="G68">
        <v>13</v>
      </c>
      <c r="H68">
        <v>15</v>
      </c>
      <c r="I68">
        <v>17</v>
      </c>
      <c r="J68">
        <v>19</v>
      </c>
    </row>
    <row r="69" spans="1:10" x14ac:dyDescent="0.25">
      <c r="A69">
        <v>4</v>
      </c>
      <c r="B69">
        <f t="shared" ref="B69:J75" si="10">IF(B$68&lt;2*$A69,Set_foilage_density/100*B$68*Set_light_input-($A69*B$68/divider)^exponent,"N/A")</f>
        <v>14.133739060297231</v>
      </c>
      <c r="C69">
        <f t="shared" si="10"/>
        <v>25.223145943577325</v>
      </c>
      <c r="D69">
        <f t="shared" si="10"/>
        <v>36.76982588570651</v>
      </c>
      <c r="E69" t="str">
        <f t="shared" si="10"/>
        <v>N/A</v>
      </c>
      <c r="F69" t="str">
        <f t="shared" si="10"/>
        <v>N/A</v>
      </c>
      <c r="G69" t="str">
        <f t="shared" si="10"/>
        <v>N/A</v>
      </c>
      <c r="H69" t="str">
        <f t="shared" si="10"/>
        <v>N/A</v>
      </c>
      <c r="I69" t="str">
        <f t="shared" si="10"/>
        <v>N/A</v>
      </c>
      <c r="J69" t="str">
        <f t="shared" si="10"/>
        <v>N/A</v>
      </c>
    </row>
    <row r="70" spans="1:10" x14ac:dyDescent="0.25">
      <c r="A70">
        <v>5</v>
      </c>
      <c r="B70">
        <f t="shared" si="10"/>
        <v>10.663162440087536</v>
      </c>
      <c r="C70">
        <f t="shared" si="10"/>
        <v>19.798038192885137</v>
      </c>
      <c r="D70">
        <f t="shared" si="10"/>
        <v>29.488720189424008</v>
      </c>
      <c r="E70">
        <f t="shared" si="10"/>
        <v>39.553574924127119</v>
      </c>
      <c r="F70" t="str">
        <f t="shared" si="10"/>
        <v>N/A</v>
      </c>
      <c r="G70" t="str">
        <f t="shared" si="10"/>
        <v>N/A</v>
      </c>
      <c r="H70" t="str">
        <f t="shared" si="10"/>
        <v>N/A</v>
      </c>
      <c r="I70" t="str">
        <f t="shared" si="10"/>
        <v>N/A</v>
      </c>
      <c r="J70" t="str">
        <f t="shared" si="10"/>
        <v>N/A</v>
      </c>
    </row>
    <row r="71" spans="1:10" x14ac:dyDescent="0.25">
      <c r="A71">
        <v>6</v>
      </c>
      <c r="B71">
        <f t="shared" si="10"/>
        <v>7.2792253112845628</v>
      </c>
      <c r="C71">
        <f t="shared" si="10"/>
        <v>14.508362858123391</v>
      </c>
      <c r="D71">
        <f t="shared" si="10"/>
        <v>22.389380050695053</v>
      </c>
      <c r="E71">
        <f t="shared" si="10"/>
        <v>30.709247282725549</v>
      </c>
      <c r="F71">
        <f t="shared" si="10"/>
        <v>39.357629041480976</v>
      </c>
      <c r="G71" t="str">
        <f t="shared" si="10"/>
        <v>N/A</v>
      </c>
      <c r="H71" t="str">
        <f t="shared" si="10"/>
        <v>N/A</v>
      </c>
      <c r="I71" t="str">
        <f t="shared" si="10"/>
        <v>N/A</v>
      </c>
      <c r="J71" t="str">
        <f t="shared" si="10"/>
        <v>N/A</v>
      </c>
    </row>
    <row r="72" spans="1:10" x14ac:dyDescent="0.25">
      <c r="A72">
        <v>7</v>
      </c>
      <c r="B72">
        <f t="shared" si="10"/>
        <v>3.9656788209434417</v>
      </c>
      <c r="C72">
        <f t="shared" si="10"/>
        <v>9.3287201894240113</v>
      </c>
      <c r="D72">
        <f t="shared" si="10"/>
        <v>15.437716144118653</v>
      </c>
      <c r="E72">
        <f t="shared" si="10"/>
        <v>22.048894060985958</v>
      </c>
      <c r="F72">
        <f t="shared" si="10"/>
        <v>29.035995538977545</v>
      </c>
      <c r="G72">
        <f t="shared" si="10"/>
        <v>36.322019720214584</v>
      </c>
      <c r="H72" t="str">
        <f t="shared" si="10"/>
        <v>N/A</v>
      </c>
      <c r="I72" t="str">
        <f t="shared" si="10"/>
        <v>N/A</v>
      </c>
      <c r="J72" t="str">
        <f t="shared" si="10"/>
        <v>N/A</v>
      </c>
    </row>
    <row r="73" spans="1:10" x14ac:dyDescent="0.25">
      <c r="A73">
        <v>8</v>
      </c>
      <c r="B73">
        <f t="shared" si="10"/>
        <v>0.71122286267887347</v>
      </c>
      <c r="C73">
        <f t="shared" si="10"/>
        <v>4.2414461783403894</v>
      </c>
      <c r="D73">
        <f t="shared" si="10"/>
        <v>8.6100213806505721</v>
      </c>
      <c r="E73">
        <f t="shared" si="10"/>
        <v>13.542981068570242</v>
      </c>
      <c r="F73">
        <f t="shared" si="10"/>
        <v>18.898427905880382</v>
      </c>
      <c r="G73">
        <f t="shared" si="10"/>
        <v>24.589823361054428</v>
      </c>
      <c r="H73">
        <f t="shared" si="10"/>
        <v>30.559054878056912</v>
      </c>
      <c r="I73" t="str">
        <f t="shared" si="10"/>
        <v>N/A</v>
      </c>
      <c r="J73" t="str">
        <f t="shared" si="10"/>
        <v>N/A</v>
      </c>
    </row>
    <row r="74" spans="1:10" x14ac:dyDescent="0.25">
      <c r="A74">
        <v>9</v>
      </c>
      <c r="B74">
        <f t="shared" si="10"/>
        <v>-2.492437173322287</v>
      </c>
      <c r="C74">
        <f t="shared" si="10"/>
        <v>-0.76642507587287412</v>
      </c>
      <c r="D74">
        <f t="shared" si="10"/>
        <v>1.8888940609859617</v>
      </c>
      <c r="E74">
        <f t="shared" si="10"/>
        <v>5.1698293427634212</v>
      </c>
      <c r="F74">
        <f t="shared" si="10"/>
        <v>8.9190885923653695</v>
      </c>
      <c r="G74">
        <f t="shared" si="10"/>
        <v>13.040744469723336</v>
      </c>
      <c r="H74">
        <f t="shared" si="10"/>
        <v>17.470379624245055</v>
      </c>
      <c r="I74">
        <f t="shared" si="10"/>
        <v>22.161867392269414</v>
      </c>
      <c r="J74" t="str">
        <f t="shared" si="10"/>
        <v>N/A</v>
      </c>
    </row>
    <row r="75" spans="1:10" x14ac:dyDescent="0.25">
      <c r="A75">
        <v>10</v>
      </c>
      <c r="B75">
        <f t="shared" si="10"/>
        <v>-5.6516371418766127</v>
      </c>
      <c r="C75">
        <f t="shared" si="10"/>
        <v>-5.7047976032470658</v>
      </c>
      <c r="D75">
        <f t="shared" si="10"/>
        <v>-4.7389581387866855</v>
      </c>
      <c r="E75">
        <f t="shared" si="10"/>
        <v>-3.0871206368255741</v>
      </c>
      <c r="F75">
        <f t="shared" si="10"/>
        <v>-0.92175846730008004</v>
      </c>
      <c r="G75">
        <f t="shared" si="10"/>
        <v>1.651942518107262</v>
      </c>
      <c r="H75">
        <f t="shared" si="10"/>
        <v>4.5633476715435108</v>
      </c>
      <c r="I75">
        <f t="shared" si="10"/>
        <v>7.7618783738264199</v>
      </c>
      <c r="J75">
        <f t="shared" si="10"/>
        <v>11.209608958440725</v>
      </c>
    </row>
    <row r="76" spans="1:10" x14ac:dyDescent="0.25">
      <c r="A76" t="s">
        <v>35</v>
      </c>
      <c r="B76">
        <v>0.5</v>
      </c>
    </row>
    <row r="77" spans="1:10" x14ac:dyDescent="0.25">
      <c r="A77" t="s">
        <v>36</v>
      </c>
      <c r="B77">
        <f>ROUND(LOG(190)/(LOG(190)-LOG(B76))*0.99,4)</f>
        <v>0.87450000000000006</v>
      </c>
    </row>
    <row r="78" spans="1:10" x14ac:dyDescent="0.25">
      <c r="A78" s="4">
        <v>190</v>
      </c>
      <c r="B78">
        <f>(190/B76)^B77</f>
        <v>180.31039104155926</v>
      </c>
    </row>
    <row r="82" spans="1:6" x14ac:dyDescent="0.25">
      <c r="A82" t="s">
        <v>73</v>
      </c>
      <c r="B82" t="s">
        <v>74</v>
      </c>
      <c r="C82">
        <f>F82</f>
        <v>50</v>
      </c>
      <c r="E82" t="s">
        <v>75</v>
      </c>
      <c r="F82">
        <v>50</v>
      </c>
    </row>
    <row r="83" spans="1:6" x14ac:dyDescent="0.25">
      <c r="A83">
        <v>1</v>
      </c>
      <c r="B83">
        <f t="shared" ref="B83:B102" si="11">$F$82*$F$83*A83/100</f>
        <v>0.5</v>
      </c>
      <c r="C83">
        <f>F$82*(1-F$83/100)^A83</f>
        <v>49.5</v>
      </c>
      <c r="D83">
        <f>C82*F$83/8</f>
        <v>6.25</v>
      </c>
      <c r="E83" t="s">
        <v>76</v>
      </c>
      <c r="F83">
        <v>1</v>
      </c>
    </row>
    <row r="84" spans="1:6" x14ac:dyDescent="0.25">
      <c r="A84">
        <v>2</v>
      </c>
      <c r="B84">
        <f t="shared" si="11"/>
        <v>1</v>
      </c>
      <c r="C84">
        <f t="shared" ref="C84:C102" si="12">F$82*(1-F$83/100)^A84</f>
        <v>49.004999999999995</v>
      </c>
      <c r="D84">
        <f t="shared" ref="D84:D102" si="13">C83*F$83/8</f>
        <v>6.1875</v>
      </c>
    </row>
    <row r="85" spans="1:6" x14ac:dyDescent="0.25">
      <c r="A85">
        <v>3</v>
      </c>
      <c r="B85">
        <f t="shared" si="11"/>
        <v>1.5</v>
      </c>
      <c r="C85">
        <f t="shared" si="12"/>
        <v>48.514949999999999</v>
      </c>
      <c r="D85">
        <f t="shared" si="13"/>
        <v>6.1256249999999994</v>
      </c>
    </row>
    <row r="86" spans="1:6" x14ac:dyDescent="0.25">
      <c r="A86">
        <v>4</v>
      </c>
      <c r="B86">
        <f t="shared" si="11"/>
        <v>2</v>
      </c>
      <c r="C86">
        <f t="shared" si="12"/>
        <v>48.0298005</v>
      </c>
      <c r="D86">
        <f t="shared" si="13"/>
        <v>6.0643687499999999</v>
      </c>
    </row>
    <row r="87" spans="1:6" x14ac:dyDescent="0.25">
      <c r="A87">
        <v>5</v>
      </c>
      <c r="B87">
        <f t="shared" si="11"/>
        <v>2.5</v>
      </c>
      <c r="C87">
        <f t="shared" si="12"/>
        <v>47.549502494999999</v>
      </c>
      <c r="D87">
        <f t="shared" si="13"/>
        <v>6.0037250625</v>
      </c>
    </row>
    <row r="88" spans="1:6" x14ac:dyDescent="0.25">
      <c r="A88">
        <v>6</v>
      </c>
      <c r="B88">
        <f t="shared" si="11"/>
        <v>3</v>
      </c>
      <c r="C88">
        <f t="shared" si="12"/>
        <v>47.074007470049992</v>
      </c>
      <c r="D88">
        <f t="shared" si="13"/>
        <v>5.9436878118749998</v>
      </c>
    </row>
    <row r="89" spans="1:6" x14ac:dyDescent="0.25">
      <c r="A89">
        <v>7</v>
      </c>
      <c r="B89">
        <f t="shared" si="11"/>
        <v>3.5</v>
      </c>
      <c r="C89">
        <f t="shared" si="12"/>
        <v>46.603267395349498</v>
      </c>
      <c r="D89">
        <f t="shared" si="13"/>
        <v>5.884250933756249</v>
      </c>
    </row>
    <row r="90" spans="1:6" x14ac:dyDescent="0.25">
      <c r="A90">
        <v>8</v>
      </c>
      <c r="B90">
        <f t="shared" si="11"/>
        <v>4</v>
      </c>
      <c r="C90">
        <f t="shared" si="12"/>
        <v>46.137234721395998</v>
      </c>
      <c r="D90">
        <f t="shared" si="13"/>
        <v>5.8254084244186872</v>
      </c>
    </row>
    <row r="91" spans="1:6" x14ac:dyDescent="0.25">
      <c r="A91">
        <v>9</v>
      </c>
      <c r="B91">
        <f t="shared" si="11"/>
        <v>4.5</v>
      </c>
      <c r="C91">
        <f t="shared" si="12"/>
        <v>45.675862374182039</v>
      </c>
      <c r="D91">
        <f t="shared" si="13"/>
        <v>5.7671543401744998</v>
      </c>
    </row>
    <row r="92" spans="1:6" x14ac:dyDescent="0.25">
      <c r="A92">
        <v>10</v>
      </c>
      <c r="B92">
        <f t="shared" si="11"/>
        <v>5</v>
      </c>
      <c r="C92">
        <f t="shared" si="12"/>
        <v>45.219103750440212</v>
      </c>
      <c r="D92">
        <f t="shared" si="13"/>
        <v>5.7094827967727548</v>
      </c>
    </row>
    <row r="93" spans="1:6" x14ac:dyDescent="0.25">
      <c r="A93">
        <v>11</v>
      </c>
      <c r="B93">
        <f t="shared" si="11"/>
        <v>5.5</v>
      </c>
      <c r="C93">
        <f t="shared" si="12"/>
        <v>44.766912712935813</v>
      </c>
      <c r="D93">
        <f t="shared" si="13"/>
        <v>5.6523879688050265</v>
      </c>
    </row>
    <row r="94" spans="1:6" x14ac:dyDescent="0.25">
      <c r="A94">
        <v>12</v>
      </c>
      <c r="B94">
        <f t="shared" si="11"/>
        <v>6</v>
      </c>
      <c r="C94">
        <f t="shared" si="12"/>
        <v>44.319243585806454</v>
      </c>
      <c r="D94">
        <f t="shared" si="13"/>
        <v>5.5958640891169766</v>
      </c>
    </row>
    <row r="95" spans="1:6" x14ac:dyDescent="0.25">
      <c r="A95">
        <v>13</v>
      </c>
      <c r="B95">
        <f t="shared" si="11"/>
        <v>6.5</v>
      </c>
      <c r="C95">
        <f t="shared" si="12"/>
        <v>43.876051149948388</v>
      </c>
      <c r="D95">
        <f t="shared" si="13"/>
        <v>5.5399054482258068</v>
      </c>
    </row>
    <row r="96" spans="1:6" x14ac:dyDescent="0.25">
      <c r="A96">
        <v>14</v>
      </c>
      <c r="B96">
        <f t="shared" si="11"/>
        <v>7</v>
      </c>
      <c r="C96">
        <f t="shared" si="12"/>
        <v>43.437290638448907</v>
      </c>
      <c r="D96">
        <f t="shared" si="13"/>
        <v>5.4845063937435485</v>
      </c>
    </row>
    <row r="97" spans="1:21" x14ac:dyDescent="0.25">
      <c r="A97">
        <v>15</v>
      </c>
      <c r="B97">
        <f t="shared" si="11"/>
        <v>7.5</v>
      </c>
      <c r="C97">
        <f t="shared" si="12"/>
        <v>43.002917732064418</v>
      </c>
      <c r="D97">
        <f t="shared" si="13"/>
        <v>5.4296613298061134</v>
      </c>
    </row>
    <row r="98" spans="1:21" x14ac:dyDescent="0.25">
      <c r="A98">
        <v>16</v>
      </c>
      <c r="B98">
        <f t="shared" si="11"/>
        <v>8</v>
      </c>
      <c r="C98">
        <f t="shared" si="12"/>
        <v>42.57288855474377</v>
      </c>
      <c r="D98">
        <f t="shared" si="13"/>
        <v>5.3753647165080523</v>
      </c>
    </row>
    <row r="99" spans="1:21" x14ac:dyDescent="0.25">
      <c r="A99">
        <v>17</v>
      </c>
      <c r="B99">
        <f t="shared" si="11"/>
        <v>8.5</v>
      </c>
      <c r="C99">
        <f t="shared" si="12"/>
        <v>42.147159669196334</v>
      </c>
      <c r="D99">
        <f t="shared" si="13"/>
        <v>5.3216110693429712</v>
      </c>
    </row>
    <row r="100" spans="1:21" x14ac:dyDescent="0.25">
      <c r="A100">
        <v>18</v>
      </c>
      <c r="B100">
        <f t="shared" si="11"/>
        <v>9</v>
      </c>
      <c r="C100">
        <f t="shared" si="12"/>
        <v>41.725688072504369</v>
      </c>
      <c r="D100">
        <f t="shared" si="13"/>
        <v>5.2683949586495418</v>
      </c>
    </row>
    <row r="101" spans="1:21" x14ac:dyDescent="0.25">
      <c r="A101">
        <v>19</v>
      </c>
      <c r="B101">
        <f t="shared" si="11"/>
        <v>9.5</v>
      </c>
      <c r="C101">
        <f t="shared" si="12"/>
        <v>41.30843119177932</v>
      </c>
      <c r="D101">
        <f t="shared" si="13"/>
        <v>5.2157110090630461</v>
      </c>
    </row>
    <row r="102" spans="1:21" x14ac:dyDescent="0.25">
      <c r="A102">
        <v>20</v>
      </c>
      <c r="B102">
        <f t="shared" si="11"/>
        <v>10</v>
      </c>
      <c r="C102">
        <f t="shared" si="12"/>
        <v>40.895346879861535</v>
      </c>
      <c r="D102">
        <f t="shared" si="13"/>
        <v>5.163553898972415</v>
      </c>
    </row>
    <row r="105" spans="1:21" x14ac:dyDescent="0.25">
      <c r="A105" t="s">
        <v>77</v>
      </c>
      <c r="B105" t="s">
        <v>73</v>
      </c>
    </row>
    <row r="106" spans="1:21" x14ac:dyDescent="0.25">
      <c r="A106" t="s">
        <v>142</v>
      </c>
      <c r="B106">
        <v>2</v>
      </c>
      <c r="C106">
        <v>3</v>
      </c>
      <c r="D106">
        <v>4</v>
      </c>
      <c r="E106">
        <v>5</v>
      </c>
      <c r="F106">
        <v>6</v>
      </c>
      <c r="G106">
        <v>7</v>
      </c>
      <c r="H106">
        <v>8</v>
      </c>
      <c r="I106">
        <v>9</v>
      </c>
      <c r="J106">
        <v>10</v>
      </c>
      <c r="K106">
        <v>11</v>
      </c>
      <c r="L106">
        <v>12</v>
      </c>
      <c r="M106">
        <v>13</v>
      </c>
      <c r="N106">
        <v>14</v>
      </c>
      <c r="O106">
        <v>15</v>
      </c>
      <c r="P106">
        <v>16</v>
      </c>
      <c r="Q106">
        <v>17</v>
      </c>
      <c r="R106">
        <v>18</v>
      </c>
      <c r="S106">
        <v>19</v>
      </c>
      <c r="T106">
        <v>20</v>
      </c>
      <c r="U106">
        <v>20</v>
      </c>
    </row>
    <row r="107" spans="1:21" x14ac:dyDescent="0.25">
      <c r="A107">
        <v>12</v>
      </c>
      <c r="B107">
        <f>B$106*$F$82*$F$83/8-$A107^1.65/10</f>
        <v>6.4653921137597994</v>
      </c>
      <c r="C107">
        <f t="shared" ref="C107:V120" si="14">C$106*$F$82*$F$83/8-$A107^1.65/10</f>
        <v>12.715392113759799</v>
      </c>
      <c r="D107">
        <f t="shared" si="14"/>
        <v>18.965392113759798</v>
      </c>
      <c r="E107">
        <f t="shared" si="14"/>
        <v>25.215392113759798</v>
      </c>
      <c r="F107">
        <f t="shared" si="14"/>
        <v>31.465392113759798</v>
      </c>
      <c r="G107">
        <f t="shared" si="14"/>
        <v>37.715392113759798</v>
      </c>
      <c r="H107">
        <f t="shared" si="14"/>
        <v>43.965392113759798</v>
      </c>
      <c r="I107">
        <f t="shared" si="14"/>
        <v>50.215392113759798</v>
      </c>
      <c r="J107">
        <f t="shared" si="14"/>
        <v>56.465392113759798</v>
      </c>
      <c r="K107">
        <f t="shared" si="14"/>
        <v>62.715392113759798</v>
      </c>
      <c r="L107">
        <f t="shared" si="14"/>
        <v>68.965392113759805</v>
      </c>
      <c r="M107">
        <f t="shared" si="14"/>
        <v>75.215392113759805</v>
      </c>
      <c r="N107">
        <f t="shared" si="14"/>
        <v>81.465392113759805</v>
      </c>
      <c r="O107">
        <f t="shared" si="14"/>
        <v>87.715392113759805</v>
      </c>
      <c r="P107">
        <f t="shared" si="14"/>
        <v>93.965392113759805</v>
      </c>
      <c r="Q107">
        <f t="shared" si="14"/>
        <v>100.2153921137598</v>
      </c>
      <c r="R107">
        <f t="shared" si="14"/>
        <v>106.4653921137598</v>
      </c>
      <c r="S107">
        <f t="shared" si="14"/>
        <v>112.7153921137598</v>
      </c>
      <c r="T107">
        <f t="shared" si="14"/>
        <v>118.9653921137598</v>
      </c>
      <c r="U107">
        <f t="shared" si="14"/>
        <v>118.9653921137598</v>
      </c>
    </row>
    <row r="108" spans="1:21" x14ac:dyDescent="0.25">
      <c r="A108">
        <v>16</v>
      </c>
      <c r="B108">
        <f t="shared" ref="B108:Q151" si="15">B$106*$F$82*$F$83/8-$A108^1.65/10</f>
        <v>2.7994139743334561</v>
      </c>
      <c r="C108">
        <f t="shared" si="15"/>
        <v>9.0494139743334561</v>
      </c>
      <c r="D108">
        <f t="shared" si="15"/>
        <v>15.299413974333456</v>
      </c>
      <c r="E108">
        <f t="shared" si="15"/>
        <v>21.549413974333454</v>
      </c>
      <c r="F108">
        <f t="shared" si="15"/>
        <v>27.799413974333454</v>
      </c>
      <c r="G108">
        <f t="shared" si="15"/>
        <v>34.049413974333454</v>
      </c>
      <c r="H108">
        <f t="shared" si="15"/>
        <v>40.299413974333454</v>
      </c>
      <c r="I108">
        <f t="shared" si="15"/>
        <v>46.549413974333454</v>
      </c>
      <c r="J108">
        <f t="shared" si="15"/>
        <v>52.799413974333454</v>
      </c>
      <c r="K108">
        <f t="shared" si="15"/>
        <v>59.049413974333454</v>
      </c>
      <c r="L108">
        <f t="shared" si="15"/>
        <v>65.299413974333461</v>
      </c>
      <c r="M108">
        <f t="shared" si="15"/>
        <v>71.549413974333461</v>
      </c>
      <c r="N108">
        <f t="shared" si="15"/>
        <v>77.799413974333461</v>
      </c>
      <c r="O108">
        <f t="shared" si="15"/>
        <v>84.049413974333461</v>
      </c>
      <c r="P108">
        <f t="shared" si="15"/>
        <v>90.299413974333461</v>
      </c>
      <c r="Q108">
        <f t="shared" si="15"/>
        <v>96.549413974333461</v>
      </c>
      <c r="R108">
        <f t="shared" si="14"/>
        <v>102.79941397433346</v>
      </c>
      <c r="S108">
        <f t="shared" si="14"/>
        <v>109.04941397433346</v>
      </c>
      <c r="T108">
        <f t="shared" si="14"/>
        <v>115.29941397433346</v>
      </c>
      <c r="U108">
        <f t="shared" si="14"/>
        <v>115.29941397433346</v>
      </c>
    </row>
    <row r="109" spans="1:21" x14ac:dyDescent="0.25">
      <c r="A109">
        <v>20</v>
      </c>
      <c r="B109">
        <f t="shared" si="15"/>
        <v>-1.5184337277217388</v>
      </c>
      <c r="C109">
        <f t="shared" si="14"/>
        <v>4.7315662722782612</v>
      </c>
      <c r="D109">
        <f t="shared" si="14"/>
        <v>10.981566272278261</v>
      </c>
      <c r="E109">
        <f t="shared" si="14"/>
        <v>17.231566272278261</v>
      </c>
      <c r="F109">
        <f t="shared" si="14"/>
        <v>23.481566272278261</v>
      </c>
      <c r="G109">
        <f t="shared" si="14"/>
        <v>29.731566272278261</v>
      </c>
      <c r="H109">
        <f t="shared" si="14"/>
        <v>35.981566272278258</v>
      </c>
      <c r="I109">
        <f t="shared" si="14"/>
        <v>42.231566272278258</v>
      </c>
      <c r="J109">
        <f t="shared" si="14"/>
        <v>48.481566272278258</v>
      </c>
      <c r="K109">
        <f t="shared" si="14"/>
        <v>54.731566272278258</v>
      </c>
      <c r="L109">
        <f t="shared" si="14"/>
        <v>60.981566272278258</v>
      </c>
      <c r="M109">
        <f t="shared" si="14"/>
        <v>67.231566272278258</v>
      </c>
      <c r="N109">
        <f t="shared" si="14"/>
        <v>73.481566272278258</v>
      </c>
      <c r="O109">
        <f t="shared" si="14"/>
        <v>79.731566272278258</v>
      </c>
      <c r="P109">
        <f t="shared" si="14"/>
        <v>85.981566272278258</v>
      </c>
      <c r="Q109">
        <f t="shared" si="14"/>
        <v>92.231566272278258</v>
      </c>
      <c r="R109">
        <f t="shared" si="14"/>
        <v>98.481566272278258</v>
      </c>
      <c r="S109">
        <f t="shared" si="14"/>
        <v>104.73156627227826</v>
      </c>
      <c r="T109">
        <f t="shared" si="14"/>
        <v>110.98156627227826</v>
      </c>
      <c r="U109">
        <f t="shared" si="14"/>
        <v>110.98156627227826</v>
      </c>
    </row>
    <row r="110" spans="1:21" x14ac:dyDescent="0.25">
      <c r="A110">
        <v>24</v>
      </c>
      <c r="B110">
        <f t="shared" si="15"/>
        <v>-6.4386295383455519</v>
      </c>
      <c r="C110">
        <f t="shared" si="14"/>
        <v>-0.18862953834555185</v>
      </c>
      <c r="D110">
        <f t="shared" si="14"/>
        <v>6.0613704616544481</v>
      </c>
      <c r="E110">
        <f t="shared" si="14"/>
        <v>12.311370461654448</v>
      </c>
      <c r="F110">
        <f t="shared" si="14"/>
        <v>18.561370461654448</v>
      </c>
      <c r="G110">
        <f t="shared" si="14"/>
        <v>24.811370461654448</v>
      </c>
      <c r="H110">
        <f t="shared" si="14"/>
        <v>31.061370461654448</v>
      </c>
      <c r="I110">
        <f t="shared" si="14"/>
        <v>37.311370461654448</v>
      </c>
      <c r="J110">
        <f t="shared" si="14"/>
        <v>43.561370461654448</v>
      </c>
      <c r="K110">
        <f t="shared" si="14"/>
        <v>49.811370461654448</v>
      </c>
      <c r="L110">
        <f t="shared" si="14"/>
        <v>56.061370461654448</v>
      </c>
      <c r="M110">
        <f t="shared" si="14"/>
        <v>62.311370461654448</v>
      </c>
      <c r="N110">
        <f t="shared" si="14"/>
        <v>68.561370461654448</v>
      </c>
      <c r="O110">
        <f t="shared" si="14"/>
        <v>74.811370461654448</v>
      </c>
      <c r="P110">
        <f t="shared" si="14"/>
        <v>81.061370461654448</v>
      </c>
      <c r="Q110">
        <f t="shared" si="14"/>
        <v>87.311370461654448</v>
      </c>
      <c r="R110">
        <f t="shared" si="14"/>
        <v>93.561370461654448</v>
      </c>
      <c r="S110">
        <f t="shared" si="14"/>
        <v>99.811370461654448</v>
      </c>
      <c r="T110">
        <f t="shared" si="14"/>
        <v>106.06137046165445</v>
      </c>
      <c r="U110">
        <f t="shared" si="14"/>
        <v>106.06137046165445</v>
      </c>
    </row>
    <row r="111" spans="1:21" x14ac:dyDescent="0.25">
      <c r="A111">
        <v>28</v>
      </c>
      <c r="B111">
        <f t="shared" si="15"/>
        <v>-11.923660346646535</v>
      </c>
      <c r="C111">
        <f t="shared" si="14"/>
        <v>-5.6736603466465354</v>
      </c>
      <c r="D111">
        <f t="shared" si="14"/>
        <v>0.5763396533534646</v>
      </c>
      <c r="E111">
        <f t="shared" si="14"/>
        <v>6.8263396533534646</v>
      </c>
      <c r="F111">
        <f t="shared" si="14"/>
        <v>13.076339653353465</v>
      </c>
      <c r="G111">
        <f t="shared" si="14"/>
        <v>19.326339653353465</v>
      </c>
      <c r="H111">
        <f t="shared" si="14"/>
        <v>25.576339653353465</v>
      </c>
      <c r="I111">
        <f t="shared" si="14"/>
        <v>31.826339653353465</v>
      </c>
      <c r="J111">
        <f t="shared" si="14"/>
        <v>38.076339653353465</v>
      </c>
      <c r="K111">
        <f t="shared" si="14"/>
        <v>44.326339653353465</v>
      </c>
      <c r="L111">
        <f t="shared" si="14"/>
        <v>50.576339653353465</v>
      </c>
      <c r="M111">
        <f t="shared" si="14"/>
        <v>56.826339653353465</v>
      </c>
      <c r="N111">
        <f t="shared" si="14"/>
        <v>63.076339653353465</v>
      </c>
      <c r="O111">
        <f t="shared" si="14"/>
        <v>69.326339653353472</v>
      </c>
      <c r="P111">
        <f t="shared" si="14"/>
        <v>75.576339653353472</v>
      </c>
      <c r="Q111">
        <f t="shared" si="14"/>
        <v>81.826339653353472</v>
      </c>
      <c r="R111">
        <f t="shared" si="14"/>
        <v>88.076339653353472</v>
      </c>
      <c r="S111">
        <f t="shared" si="14"/>
        <v>94.326339653353472</v>
      </c>
      <c r="T111">
        <f t="shared" si="14"/>
        <v>100.57633965335347</v>
      </c>
      <c r="U111">
        <f t="shared" si="14"/>
        <v>100.57633965335347</v>
      </c>
    </row>
    <row r="112" spans="1:21" x14ac:dyDescent="0.25">
      <c r="A112">
        <v>32</v>
      </c>
      <c r="B112">
        <f t="shared" si="15"/>
        <v>-17.94370214406964</v>
      </c>
      <c r="C112">
        <f t="shared" si="14"/>
        <v>-11.69370214406964</v>
      </c>
      <c r="D112">
        <f t="shared" si="14"/>
        <v>-5.4437021440696398</v>
      </c>
      <c r="E112">
        <f t="shared" si="14"/>
        <v>0.80629785593036019</v>
      </c>
      <c r="F112">
        <f t="shared" si="14"/>
        <v>7.0562978559303602</v>
      </c>
      <c r="G112">
        <f t="shared" si="14"/>
        <v>13.30629785593036</v>
      </c>
      <c r="H112">
        <f t="shared" si="14"/>
        <v>19.55629785593036</v>
      </c>
      <c r="I112">
        <f t="shared" si="14"/>
        <v>25.80629785593036</v>
      </c>
      <c r="J112">
        <f t="shared" si="14"/>
        <v>32.05629785593036</v>
      </c>
      <c r="K112">
        <f t="shared" si="14"/>
        <v>38.30629785593036</v>
      </c>
      <c r="L112">
        <f t="shared" si="14"/>
        <v>44.55629785593036</v>
      </c>
      <c r="M112">
        <f t="shared" si="14"/>
        <v>50.80629785593036</v>
      </c>
      <c r="N112">
        <f t="shared" si="14"/>
        <v>57.05629785593036</v>
      </c>
      <c r="O112">
        <f t="shared" si="14"/>
        <v>63.30629785593036</v>
      </c>
      <c r="P112">
        <f t="shared" si="14"/>
        <v>69.556297855930353</v>
      </c>
      <c r="Q112">
        <f t="shared" si="14"/>
        <v>75.806297855930353</v>
      </c>
      <c r="R112">
        <f t="shared" si="14"/>
        <v>82.056297855930353</v>
      </c>
      <c r="S112">
        <f t="shared" si="14"/>
        <v>88.306297855930353</v>
      </c>
      <c r="T112">
        <f t="shared" si="14"/>
        <v>94.556297855930353</v>
      </c>
      <c r="U112">
        <f t="shared" si="14"/>
        <v>94.556297855930353</v>
      </c>
    </row>
    <row r="113" spans="1:21" x14ac:dyDescent="0.25">
      <c r="A113">
        <v>36</v>
      </c>
      <c r="B113">
        <f t="shared" si="15"/>
        <v>-24.474228963249615</v>
      </c>
      <c r="C113">
        <f t="shared" si="14"/>
        <v>-18.224228963249615</v>
      </c>
      <c r="D113">
        <f t="shared" si="14"/>
        <v>-11.974228963249615</v>
      </c>
      <c r="E113">
        <f t="shared" si="14"/>
        <v>-5.7242289632496153</v>
      </c>
      <c r="F113">
        <f t="shared" si="14"/>
        <v>0.52577103675038472</v>
      </c>
      <c r="G113">
        <f t="shared" si="14"/>
        <v>6.7757710367503847</v>
      </c>
      <c r="H113">
        <f t="shared" si="14"/>
        <v>13.025771036750385</v>
      </c>
      <c r="I113">
        <f t="shared" si="14"/>
        <v>19.275771036750385</v>
      </c>
      <c r="J113">
        <f t="shared" si="14"/>
        <v>25.525771036750385</v>
      </c>
      <c r="K113">
        <f t="shared" si="14"/>
        <v>31.775771036750385</v>
      </c>
      <c r="L113">
        <f t="shared" si="14"/>
        <v>38.025771036750385</v>
      </c>
      <c r="M113">
        <f t="shared" si="14"/>
        <v>44.275771036750385</v>
      </c>
      <c r="N113">
        <f t="shared" si="14"/>
        <v>50.525771036750385</v>
      </c>
      <c r="O113">
        <f t="shared" si="14"/>
        <v>56.775771036750385</v>
      </c>
      <c r="P113">
        <f t="shared" si="14"/>
        <v>63.025771036750385</v>
      </c>
      <c r="Q113">
        <f t="shared" si="14"/>
        <v>69.275771036750385</v>
      </c>
      <c r="R113">
        <f t="shared" si="14"/>
        <v>75.525771036750385</v>
      </c>
      <c r="S113">
        <f t="shared" si="14"/>
        <v>81.775771036750385</v>
      </c>
      <c r="T113">
        <f t="shared" si="14"/>
        <v>88.025771036750385</v>
      </c>
      <c r="U113">
        <f t="shared" si="14"/>
        <v>88.025771036750385</v>
      </c>
    </row>
    <row r="114" spans="1:21" x14ac:dyDescent="0.25">
      <c r="A114">
        <v>40</v>
      </c>
      <c r="B114">
        <f t="shared" si="15"/>
        <v>-31.494560720759772</v>
      </c>
      <c r="C114">
        <f t="shared" si="14"/>
        <v>-25.244560720759772</v>
      </c>
      <c r="D114">
        <f t="shared" si="14"/>
        <v>-18.994560720759772</v>
      </c>
      <c r="E114">
        <f t="shared" si="14"/>
        <v>-12.744560720759772</v>
      </c>
      <c r="F114">
        <f t="shared" si="14"/>
        <v>-6.4945607207597718</v>
      </c>
      <c r="G114">
        <f t="shared" si="14"/>
        <v>-0.24456072075977175</v>
      </c>
      <c r="H114">
        <f t="shared" si="14"/>
        <v>6.0054392792402282</v>
      </c>
      <c r="I114">
        <f t="shared" si="14"/>
        <v>12.255439279240228</v>
      </c>
      <c r="J114">
        <f t="shared" si="14"/>
        <v>18.505439279240228</v>
      </c>
      <c r="K114">
        <f t="shared" si="14"/>
        <v>24.755439279240228</v>
      </c>
      <c r="L114">
        <f t="shared" si="14"/>
        <v>31.005439279240228</v>
      </c>
      <c r="M114">
        <f t="shared" si="14"/>
        <v>37.255439279240228</v>
      </c>
      <c r="N114">
        <f t="shared" si="14"/>
        <v>43.505439279240228</v>
      </c>
      <c r="O114">
        <f t="shared" si="14"/>
        <v>49.755439279240228</v>
      </c>
      <c r="P114">
        <f t="shared" si="14"/>
        <v>56.005439279240228</v>
      </c>
      <c r="Q114">
        <f t="shared" si="14"/>
        <v>62.255439279240228</v>
      </c>
      <c r="R114">
        <f t="shared" si="14"/>
        <v>68.505439279240221</v>
      </c>
      <c r="S114">
        <f t="shared" si="14"/>
        <v>74.755439279240221</v>
      </c>
      <c r="T114">
        <f t="shared" si="14"/>
        <v>81.005439279240221</v>
      </c>
      <c r="U114">
        <f t="shared" si="14"/>
        <v>81.005439279240221</v>
      </c>
    </row>
    <row r="115" spans="1:21" x14ac:dyDescent="0.25">
      <c r="A115">
        <v>44</v>
      </c>
      <c r="B115">
        <f t="shared" si="15"/>
        <v>-38.986920419229612</v>
      </c>
      <c r="C115">
        <f t="shared" si="14"/>
        <v>-32.736920419229612</v>
      </c>
      <c r="D115">
        <f t="shared" si="14"/>
        <v>-26.486920419229612</v>
      </c>
      <c r="E115">
        <f t="shared" si="14"/>
        <v>-20.236920419229612</v>
      </c>
      <c r="F115">
        <f t="shared" si="14"/>
        <v>-13.986920419229612</v>
      </c>
      <c r="G115">
        <f t="shared" si="14"/>
        <v>-7.7369204192296124</v>
      </c>
      <c r="H115">
        <f t="shared" si="14"/>
        <v>-1.4869204192296124</v>
      </c>
      <c r="I115">
        <f t="shared" si="14"/>
        <v>4.7630795807703876</v>
      </c>
      <c r="J115">
        <f t="shared" si="14"/>
        <v>11.013079580770388</v>
      </c>
      <c r="K115">
        <f t="shared" si="14"/>
        <v>17.263079580770388</v>
      </c>
      <c r="L115">
        <f t="shared" si="14"/>
        <v>23.513079580770388</v>
      </c>
      <c r="M115">
        <f t="shared" si="14"/>
        <v>29.763079580770388</v>
      </c>
      <c r="N115">
        <f t="shared" si="14"/>
        <v>36.013079580770388</v>
      </c>
      <c r="O115">
        <f t="shared" si="14"/>
        <v>42.263079580770388</v>
      </c>
      <c r="P115">
        <f t="shared" si="14"/>
        <v>48.513079580770388</v>
      </c>
      <c r="Q115">
        <f t="shared" si="14"/>
        <v>54.763079580770388</v>
      </c>
      <c r="R115">
        <f t="shared" si="14"/>
        <v>61.013079580770388</v>
      </c>
      <c r="S115">
        <f t="shared" si="14"/>
        <v>67.263079580770381</v>
      </c>
      <c r="T115">
        <f t="shared" si="14"/>
        <v>73.513079580770381</v>
      </c>
      <c r="U115">
        <f t="shared" si="14"/>
        <v>73.513079580770381</v>
      </c>
    </row>
    <row r="116" spans="1:21" x14ac:dyDescent="0.25">
      <c r="A116">
        <v>48</v>
      </c>
      <c r="B116">
        <f t="shared" si="15"/>
        <v>-46.935790286974395</v>
      </c>
      <c r="C116">
        <f t="shared" si="14"/>
        <v>-40.685790286974395</v>
      </c>
      <c r="D116">
        <f t="shared" si="14"/>
        <v>-34.435790286974395</v>
      </c>
      <c r="E116">
        <f t="shared" si="14"/>
        <v>-28.185790286974395</v>
      </c>
      <c r="F116">
        <f t="shared" si="14"/>
        <v>-21.935790286974395</v>
      </c>
      <c r="G116">
        <f t="shared" si="14"/>
        <v>-15.685790286974395</v>
      </c>
      <c r="H116">
        <f t="shared" si="14"/>
        <v>-9.4357902869743953</v>
      </c>
      <c r="I116">
        <f t="shared" si="14"/>
        <v>-3.1857902869743953</v>
      </c>
      <c r="J116">
        <f t="shared" si="14"/>
        <v>3.0642097130256047</v>
      </c>
      <c r="K116">
        <f t="shared" si="14"/>
        <v>9.3142097130256047</v>
      </c>
      <c r="L116">
        <f t="shared" si="14"/>
        <v>15.564209713025605</v>
      </c>
      <c r="M116">
        <f t="shared" si="14"/>
        <v>21.814209713025605</v>
      </c>
      <c r="N116">
        <f t="shared" si="14"/>
        <v>28.064209713025605</v>
      </c>
      <c r="O116">
        <f t="shared" si="14"/>
        <v>34.314209713025605</v>
      </c>
      <c r="P116">
        <f t="shared" si="14"/>
        <v>40.564209713025605</v>
      </c>
      <c r="Q116">
        <f t="shared" si="14"/>
        <v>46.814209713025605</v>
      </c>
      <c r="R116">
        <f t="shared" si="14"/>
        <v>53.064209713025605</v>
      </c>
      <c r="S116">
        <f t="shared" si="14"/>
        <v>59.314209713025605</v>
      </c>
      <c r="T116">
        <f t="shared" si="14"/>
        <v>65.564209713025605</v>
      </c>
      <c r="U116">
        <f t="shared" si="14"/>
        <v>65.564209713025605</v>
      </c>
    </row>
    <row r="117" spans="1:21" x14ac:dyDescent="0.25">
      <c r="A117">
        <v>52</v>
      </c>
      <c r="B117">
        <f t="shared" si="15"/>
        <v>-55.327454232362129</v>
      </c>
      <c r="C117">
        <f t="shared" si="14"/>
        <v>-49.077454232362129</v>
      </c>
      <c r="D117">
        <f t="shared" si="14"/>
        <v>-42.827454232362129</v>
      </c>
      <c r="E117">
        <f t="shared" si="14"/>
        <v>-36.577454232362129</v>
      </c>
      <c r="F117">
        <f t="shared" si="14"/>
        <v>-30.327454232362129</v>
      </c>
      <c r="G117">
        <f t="shared" si="14"/>
        <v>-24.077454232362129</v>
      </c>
      <c r="H117">
        <f t="shared" si="14"/>
        <v>-17.827454232362129</v>
      </c>
      <c r="I117">
        <f t="shared" si="14"/>
        <v>-11.577454232362129</v>
      </c>
      <c r="J117">
        <f t="shared" si="14"/>
        <v>-5.327454232362129</v>
      </c>
      <c r="K117">
        <f t="shared" si="14"/>
        <v>0.92254576763787099</v>
      </c>
      <c r="L117">
        <f t="shared" si="14"/>
        <v>7.172545767637871</v>
      </c>
      <c r="M117">
        <f t="shared" si="14"/>
        <v>13.422545767637871</v>
      </c>
      <c r="N117">
        <f t="shared" si="14"/>
        <v>19.672545767637871</v>
      </c>
      <c r="O117">
        <f t="shared" si="14"/>
        <v>25.922545767637871</v>
      </c>
      <c r="P117">
        <f t="shared" si="14"/>
        <v>32.172545767637871</v>
      </c>
      <c r="Q117">
        <f t="shared" si="14"/>
        <v>38.422545767637871</v>
      </c>
      <c r="R117">
        <f t="shared" si="14"/>
        <v>44.672545767637871</v>
      </c>
      <c r="S117">
        <f t="shared" si="14"/>
        <v>50.922545767637871</v>
      </c>
      <c r="T117">
        <f t="shared" si="14"/>
        <v>57.172545767637871</v>
      </c>
      <c r="U117">
        <f t="shared" si="14"/>
        <v>57.172545767637871</v>
      </c>
    </row>
    <row r="118" spans="1:21" x14ac:dyDescent="0.25">
      <c r="A118">
        <v>56</v>
      </c>
      <c r="B118">
        <f t="shared" si="15"/>
        <v>-64.14966208164131</v>
      </c>
      <c r="C118">
        <f t="shared" si="14"/>
        <v>-57.89966208164131</v>
      </c>
      <c r="D118">
        <f t="shared" si="14"/>
        <v>-51.64966208164131</v>
      </c>
      <c r="E118">
        <f t="shared" si="14"/>
        <v>-45.39966208164131</v>
      </c>
      <c r="F118">
        <f t="shared" si="14"/>
        <v>-39.14966208164131</v>
      </c>
      <c r="G118">
        <f t="shared" si="14"/>
        <v>-32.89966208164131</v>
      </c>
      <c r="H118">
        <f t="shared" si="14"/>
        <v>-26.64966208164131</v>
      </c>
      <c r="I118">
        <f t="shared" si="14"/>
        <v>-20.39966208164131</v>
      </c>
      <c r="J118">
        <f t="shared" si="14"/>
        <v>-14.14966208164131</v>
      </c>
      <c r="K118">
        <f t="shared" si="14"/>
        <v>-7.8996620816413099</v>
      </c>
      <c r="L118">
        <f t="shared" si="14"/>
        <v>-1.6496620816413099</v>
      </c>
      <c r="M118">
        <f t="shared" si="14"/>
        <v>4.6003379183586901</v>
      </c>
      <c r="N118">
        <f t="shared" si="14"/>
        <v>10.85033791835869</v>
      </c>
      <c r="O118">
        <f t="shared" si="14"/>
        <v>17.10033791835869</v>
      </c>
      <c r="P118">
        <f t="shared" si="14"/>
        <v>23.35033791835869</v>
      </c>
      <c r="Q118">
        <f t="shared" si="14"/>
        <v>29.60033791835869</v>
      </c>
      <c r="R118">
        <f t="shared" si="14"/>
        <v>35.85033791835869</v>
      </c>
      <c r="S118">
        <f t="shared" si="14"/>
        <v>42.10033791835869</v>
      </c>
      <c r="T118">
        <f t="shared" si="14"/>
        <v>48.35033791835869</v>
      </c>
      <c r="U118">
        <f t="shared" si="14"/>
        <v>48.35033791835869</v>
      </c>
    </row>
    <row r="119" spans="1:21" x14ac:dyDescent="0.25">
      <c r="A119">
        <v>60</v>
      </c>
      <c r="B119">
        <f t="shared" si="15"/>
        <v>-73.3913765609812</v>
      </c>
      <c r="C119">
        <f t="shared" si="14"/>
        <v>-67.1413765609812</v>
      </c>
      <c r="D119">
        <f t="shared" si="14"/>
        <v>-60.8913765609812</v>
      </c>
      <c r="E119">
        <f t="shared" si="14"/>
        <v>-54.6413765609812</v>
      </c>
      <c r="F119">
        <f t="shared" si="14"/>
        <v>-48.3913765609812</v>
      </c>
      <c r="G119">
        <f t="shared" si="14"/>
        <v>-42.1413765609812</v>
      </c>
      <c r="H119">
        <f t="shared" si="14"/>
        <v>-35.8913765609812</v>
      </c>
      <c r="I119">
        <f t="shared" si="14"/>
        <v>-29.6413765609812</v>
      </c>
      <c r="J119">
        <f t="shared" si="14"/>
        <v>-23.3913765609812</v>
      </c>
      <c r="K119">
        <f t="shared" si="14"/>
        <v>-17.1413765609812</v>
      </c>
      <c r="L119">
        <f t="shared" si="14"/>
        <v>-10.8913765609812</v>
      </c>
      <c r="M119">
        <f t="shared" si="14"/>
        <v>-4.6413765609812003</v>
      </c>
      <c r="N119">
        <f t="shared" si="14"/>
        <v>1.6086234390187997</v>
      </c>
      <c r="O119">
        <f t="shared" si="14"/>
        <v>7.8586234390187997</v>
      </c>
      <c r="P119">
        <f t="shared" si="14"/>
        <v>14.1086234390188</v>
      </c>
      <c r="Q119">
        <f t="shared" si="14"/>
        <v>20.3586234390188</v>
      </c>
      <c r="R119">
        <f t="shared" si="14"/>
        <v>26.6086234390188</v>
      </c>
      <c r="S119">
        <f t="shared" si="14"/>
        <v>32.8586234390188</v>
      </c>
      <c r="T119">
        <f t="shared" si="14"/>
        <v>39.1086234390188</v>
      </c>
      <c r="U119">
        <f t="shared" si="14"/>
        <v>39.1086234390188</v>
      </c>
    </row>
    <row r="120" spans="1:21" x14ac:dyDescent="0.25">
      <c r="A120">
        <v>64</v>
      </c>
      <c r="B120">
        <f t="shared" si="15"/>
        <v>-83.042578333368994</v>
      </c>
      <c r="C120">
        <f t="shared" si="14"/>
        <v>-76.792578333368994</v>
      </c>
      <c r="D120">
        <f t="shared" si="14"/>
        <v>-70.542578333368994</v>
      </c>
      <c r="E120">
        <f t="shared" si="14"/>
        <v>-64.292578333368994</v>
      </c>
      <c r="F120">
        <f t="shared" si="14"/>
        <v>-58.042578333368994</v>
      </c>
      <c r="G120">
        <f t="shared" si="14"/>
        <v>-51.792578333368994</v>
      </c>
      <c r="H120">
        <f t="shared" si="14"/>
        <v>-45.542578333368994</v>
      </c>
      <c r="I120">
        <f t="shared" si="14"/>
        <v>-39.292578333368994</v>
      </c>
      <c r="J120">
        <f t="shared" si="14"/>
        <v>-33.042578333368994</v>
      </c>
      <c r="K120">
        <f t="shared" si="14"/>
        <v>-26.792578333368994</v>
      </c>
      <c r="L120">
        <f t="shared" si="14"/>
        <v>-20.542578333368994</v>
      </c>
      <c r="M120">
        <f t="shared" ref="C120:V133" si="16">M$106*$F$82*$F$83/8-$A120^1.65/10</f>
        <v>-14.292578333368994</v>
      </c>
      <c r="N120">
        <f t="shared" si="16"/>
        <v>-8.0425783333689935</v>
      </c>
      <c r="O120">
        <f t="shared" si="16"/>
        <v>-1.7925783333689935</v>
      </c>
      <c r="P120">
        <f t="shared" si="16"/>
        <v>4.4574216666310065</v>
      </c>
      <c r="Q120">
        <f t="shared" si="16"/>
        <v>10.707421666631006</v>
      </c>
      <c r="R120">
        <f t="shared" si="16"/>
        <v>16.957421666631006</v>
      </c>
      <c r="S120">
        <f t="shared" si="16"/>
        <v>23.207421666631006</v>
      </c>
      <c r="T120">
        <f t="shared" si="16"/>
        <v>29.457421666631006</v>
      </c>
      <c r="U120">
        <f t="shared" si="16"/>
        <v>29.457421666631006</v>
      </c>
    </row>
    <row r="121" spans="1:21" x14ac:dyDescent="0.25">
      <c r="A121">
        <v>68</v>
      </c>
      <c r="B121">
        <f t="shared" si="15"/>
        <v>-93.094112887480307</v>
      </c>
      <c r="C121">
        <f t="shared" si="16"/>
        <v>-86.844112887480307</v>
      </c>
      <c r="D121">
        <f t="shared" si="16"/>
        <v>-80.594112887480307</v>
      </c>
      <c r="E121">
        <f t="shared" si="16"/>
        <v>-74.344112887480307</v>
      </c>
      <c r="F121">
        <f t="shared" si="16"/>
        <v>-68.094112887480307</v>
      </c>
      <c r="G121">
        <f t="shared" si="16"/>
        <v>-61.844112887480307</v>
      </c>
      <c r="H121">
        <f t="shared" si="16"/>
        <v>-55.594112887480307</v>
      </c>
      <c r="I121">
        <f t="shared" si="16"/>
        <v>-49.344112887480307</v>
      </c>
      <c r="J121">
        <f t="shared" si="16"/>
        <v>-43.094112887480307</v>
      </c>
      <c r="K121">
        <f t="shared" si="16"/>
        <v>-36.844112887480307</v>
      </c>
      <c r="L121">
        <f t="shared" si="16"/>
        <v>-30.594112887480307</v>
      </c>
      <c r="M121">
        <f t="shared" si="16"/>
        <v>-24.344112887480307</v>
      </c>
      <c r="N121">
        <f t="shared" si="16"/>
        <v>-18.094112887480307</v>
      </c>
      <c r="O121">
        <f t="shared" si="16"/>
        <v>-11.844112887480307</v>
      </c>
      <c r="P121">
        <f t="shared" si="16"/>
        <v>-5.594112887480307</v>
      </c>
      <c r="Q121">
        <f t="shared" si="16"/>
        <v>0.65588711251969301</v>
      </c>
      <c r="R121">
        <f t="shared" si="16"/>
        <v>6.905887112519693</v>
      </c>
      <c r="S121">
        <f t="shared" si="16"/>
        <v>13.155887112519693</v>
      </c>
      <c r="T121">
        <f t="shared" si="16"/>
        <v>19.405887112519693</v>
      </c>
      <c r="U121">
        <f t="shared" si="16"/>
        <v>19.405887112519693</v>
      </c>
    </row>
    <row r="122" spans="1:21" x14ac:dyDescent="0.25">
      <c r="A122">
        <v>72</v>
      </c>
      <c r="B122">
        <f t="shared" si="15"/>
        <v>-103.53756830623649</v>
      </c>
      <c r="C122">
        <f t="shared" si="16"/>
        <v>-97.287568306236494</v>
      </c>
      <c r="D122">
        <f t="shared" si="16"/>
        <v>-91.037568306236494</v>
      </c>
      <c r="E122">
        <f t="shared" si="16"/>
        <v>-84.787568306236494</v>
      </c>
      <c r="F122">
        <f t="shared" si="16"/>
        <v>-78.537568306236494</v>
      </c>
      <c r="G122">
        <f t="shared" si="16"/>
        <v>-72.287568306236494</v>
      </c>
      <c r="H122">
        <f t="shared" si="16"/>
        <v>-66.037568306236494</v>
      </c>
      <c r="I122">
        <f t="shared" si="16"/>
        <v>-59.787568306236494</v>
      </c>
      <c r="J122">
        <f t="shared" si="16"/>
        <v>-53.537568306236494</v>
      </c>
      <c r="K122">
        <f t="shared" si="16"/>
        <v>-47.287568306236494</v>
      </c>
      <c r="L122">
        <f t="shared" si="16"/>
        <v>-41.037568306236494</v>
      </c>
      <c r="M122">
        <f t="shared" si="16"/>
        <v>-34.787568306236494</v>
      </c>
      <c r="N122">
        <f t="shared" si="16"/>
        <v>-28.537568306236494</v>
      </c>
      <c r="O122">
        <f t="shared" si="16"/>
        <v>-22.287568306236494</v>
      </c>
      <c r="P122">
        <f t="shared" si="16"/>
        <v>-16.037568306236494</v>
      </c>
      <c r="Q122">
        <f t="shared" si="16"/>
        <v>-9.7875683062364942</v>
      </c>
      <c r="R122">
        <f t="shared" si="16"/>
        <v>-3.5375683062364942</v>
      </c>
      <c r="S122">
        <f t="shared" si="16"/>
        <v>2.7124316937635058</v>
      </c>
      <c r="T122">
        <f t="shared" si="16"/>
        <v>8.9624316937635058</v>
      </c>
      <c r="U122">
        <f t="shared" si="16"/>
        <v>8.9624316937635058</v>
      </c>
    </row>
    <row r="123" spans="1:21" x14ac:dyDescent="0.25">
      <c r="A123">
        <v>76</v>
      </c>
      <c r="B123">
        <f t="shared" si="15"/>
        <v>-114.36517628190953</v>
      </c>
      <c r="C123">
        <f t="shared" si="16"/>
        <v>-108.11517628190953</v>
      </c>
      <c r="D123">
        <f t="shared" si="16"/>
        <v>-101.86517628190953</v>
      </c>
      <c r="E123">
        <f t="shared" si="16"/>
        <v>-95.615176281909527</v>
      </c>
      <c r="F123">
        <f t="shared" si="16"/>
        <v>-89.365176281909527</v>
      </c>
      <c r="G123">
        <f t="shared" si="16"/>
        <v>-83.115176281909527</v>
      </c>
      <c r="H123">
        <f t="shared" si="16"/>
        <v>-76.865176281909527</v>
      </c>
      <c r="I123">
        <f t="shared" si="16"/>
        <v>-70.615176281909527</v>
      </c>
      <c r="J123">
        <f t="shared" si="16"/>
        <v>-64.365176281909527</v>
      </c>
      <c r="K123">
        <f t="shared" si="16"/>
        <v>-58.115176281909527</v>
      </c>
      <c r="L123">
        <f t="shared" si="16"/>
        <v>-51.865176281909527</v>
      </c>
      <c r="M123">
        <f t="shared" si="16"/>
        <v>-45.615176281909527</v>
      </c>
      <c r="N123">
        <f t="shared" si="16"/>
        <v>-39.365176281909527</v>
      </c>
      <c r="O123">
        <f t="shared" si="16"/>
        <v>-33.115176281909527</v>
      </c>
      <c r="P123">
        <f t="shared" si="16"/>
        <v>-26.865176281909527</v>
      </c>
      <c r="Q123">
        <f t="shared" si="16"/>
        <v>-20.615176281909527</v>
      </c>
      <c r="R123">
        <f t="shared" si="16"/>
        <v>-14.365176281909527</v>
      </c>
      <c r="S123">
        <f t="shared" si="16"/>
        <v>-8.1151762819095268</v>
      </c>
      <c r="T123">
        <f t="shared" si="16"/>
        <v>-1.8651762819095268</v>
      </c>
      <c r="U123">
        <f t="shared" si="16"/>
        <v>-1.8651762819095268</v>
      </c>
    </row>
    <row r="124" spans="1:21" x14ac:dyDescent="0.25">
      <c r="A124">
        <v>80</v>
      </c>
      <c r="B124">
        <f t="shared" si="15"/>
        <v>-125.56973094184448</v>
      </c>
      <c r="C124">
        <f t="shared" si="16"/>
        <v>-119.31973094184448</v>
      </c>
      <c r="D124">
        <f t="shared" si="16"/>
        <v>-113.06973094184448</v>
      </c>
      <c r="E124">
        <f t="shared" si="16"/>
        <v>-106.81973094184448</v>
      </c>
      <c r="F124">
        <f t="shared" si="16"/>
        <v>-100.56973094184448</v>
      </c>
      <c r="G124">
        <f t="shared" si="16"/>
        <v>-94.319730941844483</v>
      </c>
      <c r="H124">
        <f t="shared" si="16"/>
        <v>-88.069730941844483</v>
      </c>
      <c r="I124">
        <f t="shared" si="16"/>
        <v>-81.819730941844483</v>
      </c>
      <c r="J124">
        <f t="shared" si="16"/>
        <v>-75.569730941844483</v>
      </c>
      <c r="K124">
        <f t="shared" si="16"/>
        <v>-69.319730941844483</v>
      </c>
      <c r="L124">
        <f t="shared" si="16"/>
        <v>-63.069730941844483</v>
      </c>
      <c r="M124">
        <f t="shared" si="16"/>
        <v>-56.819730941844483</v>
      </c>
      <c r="N124">
        <f t="shared" si="16"/>
        <v>-50.569730941844483</v>
      </c>
      <c r="O124">
        <f t="shared" si="16"/>
        <v>-44.319730941844483</v>
      </c>
      <c r="P124">
        <f t="shared" si="16"/>
        <v>-38.069730941844483</v>
      </c>
      <c r="Q124">
        <f t="shared" si="16"/>
        <v>-31.819730941844483</v>
      </c>
      <c r="R124">
        <f t="shared" si="16"/>
        <v>-25.569730941844483</v>
      </c>
      <c r="S124">
        <f t="shared" si="16"/>
        <v>-19.319730941844483</v>
      </c>
      <c r="T124">
        <f t="shared" si="16"/>
        <v>-13.069730941844483</v>
      </c>
      <c r="U124">
        <f t="shared" si="16"/>
        <v>-13.069730941844483</v>
      </c>
    </row>
    <row r="125" spans="1:21" x14ac:dyDescent="0.25">
      <c r="A125">
        <v>84</v>
      </c>
      <c r="B125">
        <f t="shared" si="15"/>
        <v>-137.14452153330922</v>
      </c>
      <c r="C125">
        <f t="shared" si="16"/>
        <v>-130.89452153330922</v>
      </c>
      <c r="D125">
        <f t="shared" si="16"/>
        <v>-124.64452153330922</v>
      </c>
      <c r="E125">
        <f t="shared" si="16"/>
        <v>-118.39452153330922</v>
      </c>
      <c r="F125">
        <f t="shared" si="16"/>
        <v>-112.14452153330922</v>
      </c>
      <c r="G125">
        <f t="shared" si="16"/>
        <v>-105.89452153330922</v>
      </c>
      <c r="H125">
        <f t="shared" si="16"/>
        <v>-99.644521533309216</v>
      </c>
      <c r="I125">
        <f t="shared" si="16"/>
        <v>-93.394521533309216</v>
      </c>
      <c r="J125">
        <f t="shared" si="16"/>
        <v>-87.144521533309216</v>
      </c>
      <c r="K125">
        <f t="shared" si="16"/>
        <v>-80.894521533309216</v>
      </c>
      <c r="L125">
        <f t="shared" si="16"/>
        <v>-74.644521533309216</v>
      </c>
      <c r="M125">
        <f t="shared" si="16"/>
        <v>-68.394521533309216</v>
      </c>
      <c r="N125">
        <f t="shared" si="16"/>
        <v>-62.144521533309216</v>
      </c>
      <c r="O125">
        <f t="shared" si="16"/>
        <v>-55.894521533309216</v>
      </c>
      <c r="P125">
        <f t="shared" si="16"/>
        <v>-49.644521533309216</v>
      </c>
      <c r="Q125">
        <f t="shared" si="16"/>
        <v>-43.394521533309216</v>
      </c>
      <c r="R125">
        <f t="shared" si="16"/>
        <v>-37.144521533309216</v>
      </c>
      <c r="S125">
        <f t="shared" si="16"/>
        <v>-30.894521533309216</v>
      </c>
      <c r="T125">
        <f t="shared" si="16"/>
        <v>-24.644521533309216</v>
      </c>
      <c r="U125">
        <f t="shared" si="16"/>
        <v>-24.644521533309216</v>
      </c>
    </row>
    <row r="126" spans="1:21" x14ac:dyDescent="0.25">
      <c r="A126">
        <v>88</v>
      </c>
      <c r="B126">
        <f t="shared" si="15"/>
        <v>-149.08327604241236</v>
      </c>
      <c r="C126">
        <f t="shared" si="16"/>
        <v>-142.83327604241236</v>
      </c>
      <c r="D126">
        <f t="shared" si="16"/>
        <v>-136.58327604241236</v>
      </c>
      <c r="E126">
        <f t="shared" si="16"/>
        <v>-130.33327604241236</v>
      </c>
      <c r="F126">
        <f t="shared" si="16"/>
        <v>-124.08327604241236</v>
      </c>
      <c r="G126">
        <f t="shared" si="16"/>
        <v>-117.83327604241236</v>
      </c>
      <c r="H126">
        <f t="shared" si="16"/>
        <v>-111.58327604241236</v>
      </c>
      <c r="I126">
        <f t="shared" si="16"/>
        <v>-105.33327604241236</v>
      </c>
      <c r="J126">
        <f t="shared" si="16"/>
        <v>-99.083276042412365</v>
      </c>
      <c r="K126">
        <f t="shared" si="16"/>
        <v>-92.833276042412365</v>
      </c>
      <c r="L126">
        <f t="shared" si="16"/>
        <v>-86.583276042412365</v>
      </c>
      <c r="M126">
        <f t="shared" si="16"/>
        <v>-80.333276042412365</v>
      </c>
      <c r="N126">
        <f t="shared" si="16"/>
        <v>-74.083276042412365</v>
      </c>
      <c r="O126">
        <f t="shared" si="16"/>
        <v>-67.833276042412365</v>
      </c>
      <c r="P126">
        <f t="shared" si="16"/>
        <v>-61.583276042412365</v>
      </c>
      <c r="Q126">
        <f t="shared" si="16"/>
        <v>-55.333276042412365</v>
      </c>
      <c r="R126">
        <f t="shared" si="16"/>
        <v>-49.083276042412365</v>
      </c>
      <c r="S126">
        <f t="shared" si="16"/>
        <v>-42.833276042412365</v>
      </c>
      <c r="T126">
        <f t="shared" si="16"/>
        <v>-36.583276042412365</v>
      </c>
      <c r="U126">
        <f t="shared" si="16"/>
        <v>-36.583276042412365</v>
      </c>
    </row>
    <row r="127" spans="1:21" x14ac:dyDescent="0.25">
      <c r="A127">
        <v>92</v>
      </c>
      <c r="B127">
        <f t="shared" si="15"/>
        <v>-161.38011354650774</v>
      </c>
      <c r="C127">
        <f t="shared" si="16"/>
        <v>-155.13011354650774</v>
      </c>
      <c r="D127">
        <f t="shared" si="16"/>
        <v>-148.88011354650774</v>
      </c>
      <c r="E127">
        <f t="shared" si="16"/>
        <v>-142.63011354650774</v>
      </c>
      <c r="F127">
        <f t="shared" si="16"/>
        <v>-136.38011354650774</v>
      </c>
      <c r="G127">
        <f t="shared" si="16"/>
        <v>-130.13011354650774</v>
      </c>
      <c r="H127">
        <f t="shared" si="16"/>
        <v>-123.88011354650774</v>
      </c>
      <c r="I127">
        <f t="shared" si="16"/>
        <v>-117.63011354650774</v>
      </c>
      <c r="J127">
        <f t="shared" si="16"/>
        <v>-111.38011354650774</v>
      </c>
      <c r="K127">
        <f t="shared" si="16"/>
        <v>-105.13011354650774</v>
      </c>
      <c r="L127">
        <f t="shared" si="16"/>
        <v>-98.880113546507744</v>
      </c>
      <c r="M127">
        <f t="shared" si="16"/>
        <v>-92.630113546507744</v>
      </c>
      <c r="N127">
        <f t="shared" si="16"/>
        <v>-86.380113546507744</v>
      </c>
      <c r="O127">
        <f t="shared" si="16"/>
        <v>-80.130113546507744</v>
      </c>
      <c r="P127">
        <f t="shared" si="16"/>
        <v>-73.880113546507744</v>
      </c>
      <c r="Q127">
        <f t="shared" si="16"/>
        <v>-67.630113546507744</v>
      </c>
      <c r="R127">
        <f t="shared" si="16"/>
        <v>-61.380113546507744</v>
      </c>
      <c r="S127">
        <f t="shared" si="16"/>
        <v>-55.130113546507744</v>
      </c>
      <c r="T127">
        <f t="shared" si="16"/>
        <v>-48.880113546507744</v>
      </c>
      <c r="U127">
        <f t="shared" si="16"/>
        <v>-48.880113546507744</v>
      </c>
    </row>
    <row r="128" spans="1:21" x14ac:dyDescent="0.25">
      <c r="A128">
        <v>96</v>
      </c>
      <c r="B128">
        <f t="shared" si="15"/>
        <v>-174.029503620345</v>
      </c>
      <c r="C128">
        <f t="shared" si="16"/>
        <v>-167.779503620345</v>
      </c>
      <c r="D128">
        <f t="shared" si="16"/>
        <v>-161.529503620345</v>
      </c>
      <c r="E128">
        <f t="shared" si="16"/>
        <v>-155.279503620345</v>
      </c>
      <c r="F128">
        <f t="shared" si="16"/>
        <v>-149.029503620345</v>
      </c>
      <c r="G128">
        <f t="shared" si="16"/>
        <v>-142.779503620345</v>
      </c>
      <c r="H128">
        <f t="shared" si="16"/>
        <v>-136.529503620345</v>
      </c>
      <c r="I128">
        <f t="shared" si="16"/>
        <v>-130.279503620345</v>
      </c>
      <c r="J128">
        <f t="shared" si="16"/>
        <v>-124.029503620345</v>
      </c>
      <c r="K128">
        <f t="shared" si="16"/>
        <v>-117.779503620345</v>
      </c>
      <c r="L128">
        <f t="shared" si="16"/>
        <v>-111.529503620345</v>
      </c>
      <c r="M128">
        <f t="shared" si="16"/>
        <v>-105.279503620345</v>
      </c>
      <c r="N128">
        <f t="shared" si="16"/>
        <v>-99.029503620344997</v>
      </c>
      <c r="O128">
        <f t="shared" si="16"/>
        <v>-92.779503620344997</v>
      </c>
      <c r="P128">
        <f t="shared" si="16"/>
        <v>-86.529503620344997</v>
      </c>
      <c r="Q128">
        <f t="shared" si="16"/>
        <v>-80.279503620344997</v>
      </c>
      <c r="R128">
        <f t="shared" si="16"/>
        <v>-74.029503620344997</v>
      </c>
      <c r="S128">
        <f t="shared" si="16"/>
        <v>-67.779503620344997</v>
      </c>
      <c r="T128">
        <f t="shared" si="16"/>
        <v>-61.529503620344997</v>
      </c>
      <c r="U128">
        <f t="shared" si="16"/>
        <v>-61.529503620344997</v>
      </c>
    </row>
    <row r="129" spans="1:21" x14ac:dyDescent="0.25">
      <c r="A129">
        <v>100</v>
      </c>
      <c r="B129">
        <f t="shared" si="15"/>
        <v>-187.02623149688804</v>
      </c>
      <c r="C129">
        <f t="shared" si="16"/>
        <v>-180.77623149688804</v>
      </c>
      <c r="D129">
        <f t="shared" si="16"/>
        <v>-174.52623149688804</v>
      </c>
      <c r="E129">
        <f t="shared" si="16"/>
        <v>-168.27623149688804</v>
      </c>
      <c r="F129">
        <f t="shared" si="16"/>
        <v>-162.02623149688804</v>
      </c>
      <c r="G129">
        <f t="shared" si="16"/>
        <v>-155.77623149688804</v>
      </c>
      <c r="H129">
        <f t="shared" si="16"/>
        <v>-149.52623149688804</v>
      </c>
      <c r="I129">
        <f t="shared" si="16"/>
        <v>-143.27623149688804</v>
      </c>
      <c r="J129">
        <f t="shared" si="16"/>
        <v>-137.02623149688804</v>
      </c>
      <c r="K129">
        <f t="shared" si="16"/>
        <v>-130.77623149688804</v>
      </c>
      <c r="L129">
        <f t="shared" si="16"/>
        <v>-124.52623149688804</v>
      </c>
      <c r="M129">
        <f t="shared" si="16"/>
        <v>-118.27623149688804</v>
      </c>
      <c r="N129">
        <f t="shared" si="16"/>
        <v>-112.02623149688804</v>
      </c>
      <c r="O129">
        <f t="shared" si="16"/>
        <v>-105.77623149688804</v>
      </c>
      <c r="P129">
        <f t="shared" si="16"/>
        <v>-99.526231496888045</v>
      </c>
      <c r="Q129">
        <f t="shared" si="16"/>
        <v>-93.276231496888045</v>
      </c>
      <c r="R129">
        <f t="shared" si="16"/>
        <v>-87.026231496888045</v>
      </c>
      <c r="S129">
        <f t="shared" si="16"/>
        <v>-80.776231496888045</v>
      </c>
      <c r="T129">
        <f t="shared" si="16"/>
        <v>-74.526231496888045</v>
      </c>
      <c r="U129">
        <f t="shared" si="16"/>
        <v>-74.526231496888045</v>
      </c>
    </row>
    <row r="130" spans="1:21" x14ac:dyDescent="0.25">
      <c r="A130">
        <v>104</v>
      </c>
      <c r="B130">
        <f t="shared" si="15"/>
        <v>-200.3653679661239</v>
      </c>
      <c r="C130">
        <f t="shared" si="16"/>
        <v>-194.1153679661239</v>
      </c>
      <c r="D130">
        <f t="shared" si="16"/>
        <v>-187.8653679661239</v>
      </c>
      <c r="E130">
        <f t="shared" si="16"/>
        <v>-181.6153679661239</v>
      </c>
      <c r="F130">
        <f t="shared" si="16"/>
        <v>-175.3653679661239</v>
      </c>
      <c r="G130">
        <f t="shared" si="16"/>
        <v>-169.1153679661239</v>
      </c>
      <c r="H130">
        <f t="shared" si="16"/>
        <v>-162.8653679661239</v>
      </c>
      <c r="I130">
        <f t="shared" si="16"/>
        <v>-156.6153679661239</v>
      </c>
      <c r="J130">
        <f t="shared" si="16"/>
        <v>-150.3653679661239</v>
      </c>
      <c r="K130">
        <f t="shared" si="16"/>
        <v>-144.1153679661239</v>
      </c>
      <c r="L130">
        <f t="shared" si="16"/>
        <v>-137.8653679661239</v>
      </c>
      <c r="M130">
        <f t="shared" si="16"/>
        <v>-131.6153679661239</v>
      </c>
      <c r="N130">
        <f t="shared" si="16"/>
        <v>-125.3653679661239</v>
      </c>
      <c r="O130">
        <f t="shared" si="16"/>
        <v>-119.1153679661239</v>
      </c>
      <c r="P130">
        <f t="shared" si="16"/>
        <v>-112.8653679661239</v>
      </c>
      <c r="Q130">
        <f t="shared" si="16"/>
        <v>-106.6153679661239</v>
      </c>
      <c r="R130">
        <f t="shared" si="16"/>
        <v>-100.3653679661239</v>
      </c>
      <c r="S130">
        <f t="shared" si="16"/>
        <v>-94.115367966123898</v>
      </c>
      <c r="T130">
        <f t="shared" si="16"/>
        <v>-87.865367966123898</v>
      </c>
      <c r="U130">
        <f t="shared" si="16"/>
        <v>-87.865367966123898</v>
      </c>
    </row>
    <row r="131" spans="1:21" x14ac:dyDescent="0.25">
      <c r="A131">
        <v>108</v>
      </c>
      <c r="B131">
        <f t="shared" si="15"/>
        <v>-214.04224320754685</v>
      </c>
      <c r="C131">
        <f t="shared" si="16"/>
        <v>-207.79224320754685</v>
      </c>
      <c r="D131">
        <f t="shared" si="16"/>
        <v>-201.54224320754685</v>
      </c>
      <c r="E131">
        <f t="shared" si="16"/>
        <v>-195.29224320754685</v>
      </c>
      <c r="F131">
        <f t="shared" si="16"/>
        <v>-189.04224320754685</v>
      </c>
      <c r="G131">
        <f t="shared" si="16"/>
        <v>-182.79224320754685</v>
      </c>
      <c r="H131">
        <f t="shared" si="16"/>
        <v>-176.54224320754685</v>
      </c>
      <c r="I131">
        <f t="shared" si="16"/>
        <v>-170.29224320754685</v>
      </c>
      <c r="J131">
        <f t="shared" si="16"/>
        <v>-164.04224320754685</v>
      </c>
      <c r="K131">
        <f t="shared" si="16"/>
        <v>-157.79224320754685</v>
      </c>
      <c r="L131">
        <f t="shared" si="16"/>
        <v>-151.54224320754685</v>
      </c>
      <c r="M131">
        <f t="shared" si="16"/>
        <v>-145.29224320754685</v>
      </c>
      <c r="N131">
        <f t="shared" si="16"/>
        <v>-139.04224320754685</v>
      </c>
      <c r="O131">
        <f t="shared" si="16"/>
        <v>-132.79224320754685</v>
      </c>
      <c r="P131">
        <f t="shared" si="16"/>
        <v>-126.54224320754685</v>
      </c>
      <c r="Q131">
        <f t="shared" si="16"/>
        <v>-120.29224320754685</v>
      </c>
      <c r="R131">
        <f t="shared" si="16"/>
        <v>-114.04224320754685</v>
      </c>
      <c r="S131">
        <f t="shared" si="16"/>
        <v>-107.79224320754685</v>
      </c>
      <c r="T131">
        <f t="shared" si="16"/>
        <v>-101.54224320754685</v>
      </c>
      <c r="U131">
        <f t="shared" si="16"/>
        <v>-101.54224320754685</v>
      </c>
    </row>
    <row r="132" spans="1:21" x14ac:dyDescent="0.25">
      <c r="A132">
        <v>112</v>
      </c>
      <c r="B132">
        <f t="shared" si="15"/>
        <v>-228.05242391366102</v>
      </c>
      <c r="C132">
        <f t="shared" si="16"/>
        <v>-221.80242391366102</v>
      </c>
      <c r="D132">
        <f t="shared" si="16"/>
        <v>-215.55242391366102</v>
      </c>
      <c r="E132">
        <f t="shared" si="16"/>
        <v>-209.30242391366102</v>
      </c>
      <c r="F132">
        <f t="shared" si="16"/>
        <v>-203.05242391366102</v>
      </c>
      <c r="G132">
        <f t="shared" si="16"/>
        <v>-196.80242391366102</v>
      </c>
      <c r="H132">
        <f t="shared" si="16"/>
        <v>-190.55242391366102</v>
      </c>
      <c r="I132">
        <f t="shared" si="16"/>
        <v>-184.30242391366102</v>
      </c>
      <c r="J132">
        <f t="shared" si="16"/>
        <v>-178.05242391366102</v>
      </c>
      <c r="K132">
        <f t="shared" si="16"/>
        <v>-171.80242391366102</v>
      </c>
      <c r="L132">
        <f t="shared" si="16"/>
        <v>-165.55242391366102</v>
      </c>
      <c r="M132">
        <f t="shared" si="16"/>
        <v>-159.30242391366102</v>
      </c>
      <c r="N132">
        <f t="shared" si="16"/>
        <v>-153.05242391366102</v>
      </c>
      <c r="O132">
        <f t="shared" si="16"/>
        <v>-146.80242391366102</v>
      </c>
      <c r="P132">
        <f t="shared" si="16"/>
        <v>-140.55242391366102</v>
      </c>
      <c r="Q132">
        <f t="shared" si="16"/>
        <v>-134.30242391366102</v>
      </c>
      <c r="R132">
        <f t="shared" si="16"/>
        <v>-128.05242391366102</v>
      </c>
      <c r="S132">
        <f t="shared" si="16"/>
        <v>-121.80242391366102</v>
      </c>
      <c r="T132">
        <f t="shared" si="16"/>
        <v>-115.55242391366102</v>
      </c>
      <c r="U132">
        <f t="shared" si="16"/>
        <v>-115.55242391366102</v>
      </c>
    </row>
    <row r="133" spans="1:21" x14ac:dyDescent="0.25">
      <c r="A133">
        <v>116</v>
      </c>
      <c r="B133">
        <f t="shared" si="15"/>
        <v>-242.39169318635467</v>
      </c>
      <c r="C133">
        <f t="shared" si="16"/>
        <v>-236.14169318635467</v>
      </c>
      <c r="D133">
        <f t="shared" si="16"/>
        <v>-229.89169318635467</v>
      </c>
      <c r="E133">
        <f t="shared" si="16"/>
        <v>-223.64169318635467</v>
      </c>
      <c r="F133">
        <f t="shared" si="16"/>
        <v>-217.39169318635467</v>
      </c>
      <c r="G133">
        <f t="shared" si="16"/>
        <v>-211.14169318635467</v>
      </c>
      <c r="H133">
        <f t="shared" ref="C133:V145" si="17">H$106*$F$82*$F$83/8-$A133^1.65/10</f>
        <v>-204.89169318635467</v>
      </c>
      <c r="I133">
        <f t="shared" si="17"/>
        <v>-198.64169318635467</v>
      </c>
      <c r="J133">
        <f t="shared" si="17"/>
        <v>-192.39169318635467</v>
      </c>
      <c r="K133">
        <f t="shared" si="17"/>
        <v>-186.14169318635467</v>
      </c>
      <c r="L133">
        <f t="shared" si="17"/>
        <v>-179.89169318635467</v>
      </c>
      <c r="M133">
        <f t="shared" si="17"/>
        <v>-173.64169318635467</v>
      </c>
      <c r="N133">
        <f t="shared" si="17"/>
        <v>-167.39169318635467</v>
      </c>
      <c r="O133">
        <f t="shared" si="17"/>
        <v>-161.14169318635467</v>
      </c>
      <c r="P133">
        <f t="shared" si="17"/>
        <v>-154.89169318635467</v>
      </c>
      <c r="Q133">
        <f t="shared" si="17"/>
        <v>-148.64169318635467</v>
      </c>
      <c r="R133">
        <f t="shared" si="17"/>
        <v>-142.39169318635467</v>
      </c>
      <c r="S133">
        <f t="shared" si="17"/>
        <v>-136.14169318635467</v>
      </c>
      <c r="T133">
        <f t="shared" si="17"/>
        <v>-129.89169318635467</v>
      </c>
      <c r="U133">
        <f t="shared" si="17"/>
        <v>-129.89169318635467</v>
      </c>
    </row>
    <row r="134" spans="1:21" x14ac:dyDescent="0.25">
      <c r="A134">
        <v>120</v>
      </c>
      <c r="B134">
        <f t="shared" si="15"/>
        <v>-257.05603278483039</v>
      </c>
      <c r="C134">
        <f t="shared" si="17"/>
        <v>-250.80603278483039</v>
      </c>
      <c r="D134">
        <f t="shared" si="17"/>
        <v>-244.55603278483039</v>
      </c>
      <c r="E134">
        <f t="shared" si="17"/>
        <v>-238.30603278483039</v>
      </c>
      <c r="F134">
        <f t="shared" si="17"/>
        <v>-232.05603278483039</v>
      </c>
      <c r="G134">
        <f t="shared" si="17"/>
        <v>-225.80603278483039</v>
      </c>
      <c r="H134">
        <f t="shared" si="17"/>
        <v>-219.55603278483039</v>
      </c>
      <c r="I134">
        <f t="shared" si="17"/>
        <v>-213.30603278483039</v>
      </c>
      <c r="J134">
        <f t="shared" si="17"/>
        <v>-207.05603278483039</v>
      </c>
      <c r="K134">
        <f t="shared" si="17"/>
        <v>-200.80603278483039</v>
      </c>
      <c r="L134">
        <f t="shared" si="17"/>
        <v>-194.55603278483039</v>
      </c>
      <c r="M134">
        <f t="shared" si="17"/>
        <v>-188.30603278483039</v>
      </c>
      <c r="N134">
        <f t="shared" si="17"/>
        <v>-182.05603278483039</v>
      </c>
      <c r="O134">
        <f t="shared" si="17"/>
        <v>-175.80603278483039</v>
      </c>
      <c r="P134">
        <f t="shared" si="17"/>
        <v>-169.55603278483039</v>
      </c>
      <c r="Q134">
        <f t="shared" si="17"/>
        <v>-163.30603278483039</v>
      </c>
      <c r="R134">
        <f t="shared" si="17"/>
        <v>-157.05603278483039</v>
      </c>
      <c r="S134">
        <f t="shared" si="17"/>
        <v>-150.80603278483039</v>
      </c>
      <c r="T134">
        <f t="shared" si="17"/>
        <v>-144.55603278483039</v>
      </c>
      <c r="U134">
        <f t="shared" si="17"/>
        <v>-144.55603278483039</v>
      </c>
    </row>
    <row r="135" spans="1:21" x14ac:dyDescent="0.25">
      <c r="A135">
        <v>124</v>
      </c>
      <c r="B135">
        <f t="shared" si="15"/>
        <v>-272.04160737989019</v>
      </c>
      <c r="C135">
        <f t="shared" si="17"/>
        <v>-265.79160737989019</v>
      </c>
      <c r="D135">
        <f t="shared" si="17"/>
        <v>-259.54160737989019</v>
      </c>
      <c r="E135">
        <f t="shared" si="17"/>
        <v>-253.29160737989019</v>
      </c>
      <c r="F135">
        <f t="shared" si="17"/>
        <v>-247.04160737989019</v>
      </c>
      <c r="G135">
        <f t="shared" si="17"/>
        <v>-240.79160737989019</v>
      </c>
      <c r="H135">
        <f t="shared" si="17"/>
        <v>-234.54160737989019</v>
      </c>
      <c r="I135">
        <f t="shared" si="17"/>
        <v>-228.29160737989019</v>
      </c>
      <c r="J135">
        <f t="shared" si="17"/>
        <v>-222.04160737989019</v>
      </c>
      <c r="K135">
        <f t="shared" si="17"/>
        <v>-215.79160737989019</v>
      </c>
      <c r="L135">
        <f t="shared" si="17"/>
        <v>-209.54160737989019</v>
      </c>
      <c r="M135">
        <f t="shared" si="17"/>
        <v>-203.29160737989019</v>
      </c>
      <c r="N135">
        <f t="shared" si="17"/>
        <v>-197.04160737989019</v>
      </c>
      <c r="O135">
        <f t="shared" si="17"/>
        <v>-190.79160737989019</v>
      </c>
      <c r="P135">
        <f t="shared" si="17"/>
        <v>-184.54160737989019</v>
      </c>
      <c r="Q135">
        <f t="shared" si="17"/>
        <v>-178.29160737989019</v>
      </c>
      <c r="R135">
        <f t="shared" si="17"/>
        <v>-172.04160737989019</v>
      </c>
      <c r="S135">
        <f t="shared" si="17"/>
        <v>-165.79160737989019</v>
      </c>
      <c r="T135">
        <f t="shared" si="17"/>
        <v>-159.54160737989019</v>
      </c>
      <c r="U135">
        <f t="shared" si="17"/>
        <v>-159.54160737989019</v>
      </c>
    </row>
    <row r="136" spans="1:21" x14ac:dyDescent="0.25">
      <c r="A136">
        <v>128</v>
      </c>
      <c r="B136">
        <f t="shared" si="15"/>
        <v>-287.34475052966371</v>
      </c>
      <c r="C136">
        <f t="shared" si="17"/>
        <v>-281.09475052966371</v>
      </c>
      <c r="D136">
        <f t="shared" si="17"/>
        <v>-274.84475052966371</v>
      </c>
      <c r="E136">
        <f t="shared" si="17"/>
        <v>-268.59475052966371</v>
      </c>
      <c r="F136">
        <f t="shared" si="17"/>
        <v>-262.34475052966371</v>
      </c>
      <c r="G136">
        <f t="shared" si="17"/>
        <v>-256.09475052966371</v>
      </c>
      <c r="H136">
        <f t="shared" si="17"/>
        <v>-249.84475052966371</v>
      </c>
      <c r="I136">
        <f t="shared" si="17"/>
        <v>-243.59475052966371</v>
      </c>
      <c r="J136">
        <f t="shared" si="17"/>
        <v>-237.34475052966371</v>
      </c>
      <c r="K136">
        <f t="shared" si="17"/>
        <v>-231.09475052966371</v>
      </c>
      <c r="L136">
        <f t="shared" si="17"/>
        <v>-224.84475052966371</v>
      </c>
      <c r="M136">
        <f t="shared" si="17"/>
        <v>-218.59475052966371</v>
      </c>
      <c r="N136">
        <f t="shared" si="17"/>
        <v>-212.34475052966371</v>
      </c>
      <c r="O136">
        <f t="shared" si="17"/>
        <v>-206.09475052966371</v>
      </c>
      <c r="P136">
        <f t="shared" si="17"/>
        <v>-199.84475052966371</v>
      </c>
      <c r="Q136">
        <f t="shared" si="17"/>
        <v>-193.59475052966371</v>
      </c>
      <c r="R136">
        <f t="shared" si="17"/>
        <v>-187.34475052966371</v>
      </c>
      <c r="S136">
        <f t="shared" si="17"/>
        <v>-181.09475052966371</v>
      </c>
      <c r="T136">
        <f t="shared" si="17"/>
        <v>-174.84475052966371</v>
      </c>
      <c r="U136">
        <f t="shared" si="17"/>
        <v>-174.84475052966371</v>
      </c>
    </row>
    <row r="137" spans="1:21" x14ac:dyDescent="0.25">
      <c r="A137">
        <v>132</v>
      </c>
      <c r="B137">
        <f t="shared" si="15"/>
        <v>-302.96195214007173</v>
      </c>
      <c r="C137">
        <f t="shared" si="17"/>
        <v>-296.71195214007173</v>
      </c>
      <c r="D137">
        <f t="shared" si="17"/>
        <v>-290.46195214007173</v>
      </c>
      <c r="E137">
        <f t="shared" si="17"/>
        <v>-284.21195214007173</v>
      </c>
      <c r="F137">
        <f t="shared" si="17"/>
        <v>-277.96195214007173</v>
      </c>
      <c r="G137">
        <f t="shared" si="17"/>
        <v>-271.71195214007173</v>
      </c>
      <c r="H137">
        <f t="shared" si="17"/>
        <v>-265.46195214007173</v>
      </c>
      <c r="I137">
        <f t="shared" si="17"/>
        <v>-259.21195214007173</v>
      </c>
      <c r="J137">
        <f t="shared" si="17"/>
        <v>-252.96195214007173</v>
      </c>
      <c r="K137">
        <f t="shared" si="17"/>
        <v>-246.71195214007173</v>
      </c>
      <c r="L137">
        <f t="shared" si="17"/>
        <v>-240.46195214007173</v>
      </c>
      <c r="M137">
        <f t="shared" si="17"/>
        <v>-234.21195214007173</v>
      </c>
      <c r="N137">
        <f t="shared" si="17"/>
        <v>-227.96195214007173</v>
      </c>
      <c r="O137">
        <f t="shared" si="17"/>
        <v>-221.71195214007173</v>
      </c>
      <c r="P137">
        <f t="shared" si="17"/>
        <v>-215.46195214007173</v>
      </c>
      <c r="Q137">
        <f t="shared" si="17"/>
        <v>-209.21195214007173</v>
      </c>
      <c r="R137">
        <f t="shared" si="17"/>
        <v>-202.96195214007173</v>
      </c>
      <c r="S137">
        <f t="shared" si="17"/>
        <v>-196.71195214007173</v>
      </c>
      <c r="T137">
        <f t="shared" si="17"/>
        <v>-190.46195214007173</v>
      </c>
      <c r="U137">
        <f t="shared" si="17"/>
        <v>-190.46195214007173</v>
      </c>
    </row>
    <row r="138" spans="1:21" x14ac:dyDescent="0.25">
      <c r="A138">
        <v>136</v>
      </c>
      <c r="B138">
        <f t="shared" si="15"/>
        <v>-318.8898472121258</v>
      </c>
      <c r="C138">
        <f t="shared" si="17"/>
        <v>-312.6398472121258</v>
      </c>
      <c r="D138">
        <f t="shared" si="17"/>
        <v>-306.3898472121258</v>
      </c>
      <c r="E138">
        <f t="shared" si="17"/>
        <v>-300.1398472121258</v>
      </c>
      <c r="F138">
        <f t="shared" si="17"/>
        <v>-293.8898472121258</v>
      </c>
      <c r="G138">
        <f t="shared" si="17"/>
        <v>-287.6398472121258</v>
      </c>
      <c r="H138">
        <f t="shared" si="17"/>
        <v>-281.3898472121258</v>
      </c>
      <c r="I138">
        <f t="shared" si="17"/>
        <v>-275.1398472121258</v>
      </c>
      <c r="J138">
        <f t="shared" si="17"/>
        <v>-268.8898472121258</v>
      </c>
      <c r="K138">
        <f t="shared" si="17"/>
        <v>-262.6398472121258</v>
      </c>
      <c r="L138">
        <f t="shared" si="17"/>
        <v>-256.3898472121258</v>
      </c>
      <c r="M138">
        <f t="shared" si="17"/>
        <v>-250.1398472121258</v>
      </c>
      <c r="N138">
        <f t="shared" si="17"/>
        <v>-243.8898472121258</v>
      </c>
      <c r="O138">
        <f t="shared" si="17"/>
        <v>-237.6398472121258</v>
      </c>
      <c r="P138">
        <f t="shared" si="17"/>
        <v>-231.3898472121258</v>
      </c>
      <c r="Q138">
        <f t="shared" si="17"/>
        <v>-225.1398472121258</v>
      </c>
      <c r="R138">
        <f t="shared" si="17"/>
        <v>-218.8898472121258</v>
      </c>
      <c r="S138">
        <f t="shared" si="17"/>
        <v>-212.6398472121258</v>
      </c>
      <c r="T138">
        <f t="shared" si="17"/>
        <v>-206.3898472121258</v>
      </c>
      <c r="U138">
        <f t="shared" si="17"/>
        <v>-206.3898472121258</v>
      </c>
    </row>
    <row r="139" spans="1:21" x14ac:dyDescent="0.25">
      <c r="A139">
        <v>140</v>
      </c>
      <c r="B139">
        <f t="shared" si="15"/>
        <v>-335.12520570964909</v>
      </c>
      <c r="C139">
        <f t="shared" si="17"/>
        <v>-328.87520570964909</v>
      </c>
      <c r="D139">
        <f t="shared" si="17"/>
        <v>-322.62520570964909</v>
      </c>
      <c r="E139">
        <f t="shared" si="17"/>
        <v>-316.37520570964909</v>
      </c>
      <c r="F139">
        <f t="shared" si="17"/>
        <v>-310.12520570964909</v>
      </c>
      <c r="G139">
        <f t="shared" si="17"/>
        <v>-303.87520570964909</v>
      </c>
      <c r="H139">
        <f t="shared" si="17"/>
        <v>-297.62520570964909</v>
      </c>
      <c r="I139">
        <f t="shared" si="17"/>
        <v>-291.37520570964909</v>
      </c>
      <c r="J139">
        <f t="shared" si="17"/>
        <v>-285.12520570964909</v>
      </c>
      <c r="K139">
        <f t="shared" si="17"/>
        <v>-278.87520570964909</v>
      </c>
      <c r="L139">
        <f t="shared" si="17"/>
        <v>-272.62520570964909</v>
      </c>
      <c r="M139">
        <f t="shared" si="17"/>
        <v>-266.37520570964909</v>
      </c>
      <c r="N139">
        <f t="shared" si="17"/>
        <v>-260.12520570964909</v>
      </c>
      <c r="O139">
        <f t="shared" si="17"/>
        <v>-253.87520570964909</v>
      </c>
      <c r="P139">
        <f t="shared" si="17"/>
        <v>-247.62520570964909</v>
      </c>
      <c r="Q139">
        <f t="shared" si="17"/>
        <v>-241.37520570964909</v>
      </c>
      <c r="R139">
        <f t="shared" si="17"/>
        <v>-235.12520570964909</v>
      </c>
      <c r="S139">
        <f t="shared" si="17"/>
        <v>-228.87520570964909</v>
      </c>
      <c r="T139">
        <f t="shared" si="17"/>
        <v>-222.62520570964909</v>
      </c>
      <c r="U139">
        <f t="shared" si="17"/>
        <v>-222.62520570964909</v>
      </c>
    </row>
    <row r="140" spans="1:21" x14ac:dyDescent="0.25">
      <c r="A140">
        <v>144</v>
      </c>
      <c r="B140">
        <f t="shared" si="15"/>
        <v>-351.6649234067242</v>
      </c>
      <c r="C140">
        <f t="shared" si="17"/>
        <v>-345.4149234067242</v>
      </c>
      <c r="D140">
        <f t="shared" si="17"/>
        <v>-339.1649234067242</v>
      </c>
      <c r="E140">
        <f t="shared" si="17"/>
        <v>-332.9149234067242</v>
      </c>
      <c r="F140">
        <f t="shared" si="17"/>
        <v>-326.6649234067242</v>
      </c>
      <c r="G140">
        <f t="shared" si="17"/>
        <v>-320.4149234067242</v>
      </c>
      <c r="H140">
        <f t="shared" si="17"/>
        <v>-314.1649234067242</v>
      </c>
      <c r="I140">
        <f t="shared" si="17"/>
        <v>-307.9149234067242</v>
      </c>
      <c r="J140">
        <f t="shared" si="17"/>
        <v>-301.6649234067242</v>
      </c>
      <c r="K140">
        <f t="shared" si="17"/>
        <v>-295.4149234067242</v>
      </c>
      <c r="L140">
        <f t="shared" si="17"/>
        <v>-289.1649234067242</v>
      </c>
      <c r="M140">
        <f t="shared" si="17"/>
        <v>-282.9149234067242</v>
      </c>
      <c r="N140">
        <f t="shared" si="17"/>
        <v>-276.6649234067242</v>
      </c>
      <c r="O140">
        <f t="shared" si="17"/>
        <v>-270.4149234067242</v>
      </c>
      <c r="P140">
        <f t="shared" si="17"/>
        <v>-264.1649234067242</v>
      </c>
      <c r="Q140">
        <f t="shared" si="17"/>
        <v>-257.9149234067242</v>
      </c>
      <c r="R140">
        <f t="shared" si="17"/>
        <v>-251.6649234067242</v>
      </c>
      <c r="S140">
        <f t="shared" si="17"/>
        <v>-245.4149234067242</v>
      </c>
      <c r="T140">
        <f t="shared" si="17"/>
        <v>-239.1649234067242</v>
      </c>
      <c r="U140">
        <f t="shared" si="17"/>
        <v>-239.1649234067242</v>
      </c>
    </row>
    <row r="141" spans="1:21" x14ac:dyDescent="0.25">
      <c r="A141">
        <v>148</v>
      </c>
      <c r="B141">
        <f t="shared" si="15"/>
        <v>-368.50601359526411</v>
      </c>
      <c r="C141">
        <f t="shared" si="17"/>
        <v>-362.25601359526411</v>
      </c>
      <c r="D141">
        <f t="shared" si="17"/>
        <v>-356.00601359526411</v>
      </c>
      <c r="E141">
        <f t="shared" si="17"/>
        <v>-349.75601359526411</v>
      </c>
      <c r="F141">
        <f t="shared" si="17"/>
        <v>-343.50601359526411</v>
      </c>
      <c r="G141">
        <f t="shared" si="17"/>
        <v>-337.25601359526411</v>
      </c>
      <c r="H141">
        <f t="shared" si="17"/>
        <v>-331.00601359526411</v>
      </c>
      <c r="I141">
        <f t="shared" si="17"/>
        <v>-324.75601359526411</v>
      </c>
      <c r="J141">
        <f t="shared" si="17"/>
        <v>-318.50601359526411</v>
      </c>
      <c r="K141">
        <f t="shared" si="17"/>
        <v>-312.25601359526411</v>
      </c>
      <c r="L141">
        <f t="shared" si="17"/>
        <v>-306.00601359526411</v>
      </c>
      <c r="M141">
        <f t="shared" si="17"/>
        <v>-299.75601359526411</v>
      </c>
      <c r="N141">
        <f t="shared" si="17"/>
        <v>-293.50601359526411</v>
      </c>
      <c r="O141">
        <f t="shared" si="17"/>
        <v>-287.25601359526411</v>
      </c>
      <c r="P141">
        <f t="shared" si="17"/>
        <v>-281.00601359526411</v>
      </c>
      <c r="Q141">
        <f t="shared" si="17"/>
        <v>-274.75601359526411</v>
      </c>
      <c r="R141">
        <f t="shared" si="17"/>
        <v>-268.50601359526411</v>
      </c>
      <c r="S141">
        <f t="shared" si="17"/>
        <v>-262.25601359526411</v>
      </c>
      <c r="T141">
        <f t="shared" si="17"/>
        <v>-256.00601359526411</v>
      </c>
      <c r="U141">
        <f t="shared" si="17"/>
        <v>-256.00601359526411</v>
      </c>
    </row>
    <row r="142" spans="1:21" x14ac:dyDescent="0.25">
      <c r="A142">
        <v>152</v>
      </c>
      <c r="B142">
        <f t="shared" si="15"/>
        <v>-385.64559955061725</v>
      </c>
      <c r="C142">
        <f t="shared" si="17"/>
        <v>-379.39559955061725</v>
      </c>
      <c r="D142">
        <f t="shared" si="17"/>
        <v>-373.14559955061725</v>
      </c>
      <c r="E142">
        <f t="shared" si="17"/>
        <v>-366.89559955061725</v>
      </c>
      <c r="F142">
        <f t="shared" si="17"/>
        <v>-360.64559955061725</v>
      </c>
      <c r="G142">
        <f t="shared" si="17"/>
        <v>-354.39559955061725</v>
      </c>
      <c r="H142">
        <f t="shared" si="17"/>
        <v>-348.14559955061725</v>
      </c>
      <c r="I142">
        <f t="shared" si="17"/>
        <v>-341.89559955061725</v>
      </c>
      <c r="J142">
        <f t="shared" si="17"/>
        <v>-335.64559955061725</v>
      </c>
      <c r="K142">
        <f t="shared" si="17"/>
        <v>-329.39559955061725</v>
      </c>
      <c r="L142">
        <f t="shared" si="17"/>
        <v>-323.14559955061725</v>
      </c>
      <c r="M142">
        <f t="shared" si="17"/>
        <v>-316.89559955061725</v>
      </c>
      <c r="N142">
        <f t="shared" si="17"/>
        <v>-310.64559955061725</v>
      </c>
      <c r="O142">
        <f t="shared" si="17"/>
        <v>-304.39559955061725</v>
      </c>
      <c r="P142">
        <f t="shared" si="17"/>
        <v>-298.14559955061725</v>
      </c>
      <c r="Q142">
        <f t="shared" si="17"/>
        <v>-291.89559955061725</v>
      </c>
      <c r="R142">
        <f t="shared" si="17"/>
        <v>-285.64559955061725</v>
      </c>
      <c r="S142">
        <f t="shared" si="17"/>
        <v>-279.39559955061725</v>
      </c>
      <c r="T142">
        <f t="shared" si="17"/>
        <v>-273.14559955061725</v>
      </c>
      <c r="U142">
        <f t="shared" si="17"/>
        <v>-273.14559955061725</v>
      </c>
    </row>
    <row r="143" spans="1:21" x14ac:dyDescent="0.25">
      <c r="A143">
        <v>156</v>
      </c>
      <c r="B143">
        <f t="shared" si="15"/>
        <v>-403.08090766758869</v>
      </c>
      <c r="C143">
        <f t="shared" si="17"/>
        <v>-396.83090766758869</v>
      </c>
      <c r="D143">
        <f t="shared" si="17"/>
        <v>-390.58090766758869</v>
      </c>
      <c r="E143">
        <f t="shared" si="17"/>
        <v>-384.33090766758869</v>
      </c>
      <c r="F143">
        <f t="shared" si="17"/>
        <v>-378.08090766758869</v>
      </c>
      <c r="G143">
        <f t="shared" si="17"/>
        <v>-371.83090766758869</v>
      </c>
      <c r="H143">
        <f t="shared" si="17"/>
        <v>-365.58090766758869</v>
      </c>
      <c r="I143">
        <f t="shared" si="17"/>
        <v>-359.33090766758869</v>
      </c>
      <c r="J143">
        <f t="shared" si="17"/>
        <v>-353.08090766758869</v>
      </c>
      <c r="K143">
        <f t="shared" si="17"/>
        <v>-346.83090766758869</v>
      </c>
      <c r="L143">
        <f t="shared" si="17"/>
        <v>-340.58090766758869</v>
      </c>
      <c r="M143">
        <f t="shared" si="17"/>
        <v>-334.33090766758869</v>
      </c>
      <c r="N143">
        <f t="shared" si="17"/>
        <v>-328.08090766758869</v>
      </c>
      <c r="O143">
        <f t="shared" si="17"/>
        <v>-321.83090766758869</v>
      </c>
      <c r="P143">
        <f t="shared" si="17"/>
        <v>-315.58090766758869</v>
      </c>
      <c r="Q143">
        <f t="shared" si="17"/>
        <v>-309.33090766758869</v>
      </c>
      <c r="R143">
        <f t="shared" si="17"/>
        <v>-303.08090766758869</v>
      </c>
      <c r="S143">
        <f t="shared" si="17"/>
        <v>-296.83090766758869</v>
      </c>
      <c r="T143">
        <f t="shared" si="17"/>
        <v>-290.58090766758869</v>
      </c>
      <c r="U143">
        <f t="shared" si="17"/>
        <v>-290.58090766758869</v>
      </c>
    </row>
    <row r="144" spans="1:21" x14ac:dyDescent="0.25">
      <c r="A144">
        <v>160</v>
      </c>
      <c r="B144">
        <f t="shared" si="15"/>
        <v>-420.8092611914164</v>
      </c>
      <c r="C144">
        <f t="shared" si="17"/>
        <v>-414.5592611914164</v>
      </c>
      <c r="D144">
        <f t="shared" si="17"/>
        <v>-408.3092611914164</v>
      </c>
      <c r="E144">
        <f t="shared" si="17"/>
        <v>-402.0592611914164</v>
      </c>
      <c r="F144">
        <f t="shared" si="17"/>
        <v>-395.8092611914164</v>
      </c>
      <c r="G144">
        <f t="shared" si="17"/>
        <v>-389.5592611914164</v>
      </c>
      <c r="H144">
        <f t="shared" si="17"/>
        <v>-383.3092611914164</v>
      </c>
      <c r="I144">
        <f t="shared" si="17"/>
        <v>-377.0592611914164</v>
      </c>
      <c r="J144">
        <f t="shared" si="17"/>
        <v>-370.8092611914164</v>
      </c>
      <c r="K144">
        <f t="shared" si="17"/>
        <v>-364.5592611914164</v>
      </c>
      <c r="L144">
        <f t="shared" si="17"/>
        <v>-358.3092611914164</v>
      </c>
      <c r="M144">
        <f t="shared" si="17"/>
        <v>-352.0592611914164</v>
      </c>
      <c r="N144">
        <f t="shared" si="17"/>
        <v>-345.8092611914164</v>
      </c>
      <c r="O144">
        <f t="shared" si="17"/>
        <v>-339.5592611914164</v>
      </c>
      <c r="P144">
        <f t="shared" si="17"/>
        <v>-333.3092611914164</v>
      </c>
      <c r="Q144">
        <f t="shared" si="17"/>
        <v>-327.0592611914164</v>
      </c>
      <c r="R144">
        <f t="shared" si="17"/>
        <v>-320.8092611914164</v>
      </c>
      <c r="S144">
        <f t="shared" si="17"/>
        <v>-314.5592611914164</v>
      </c>
      <c r="T144">
        <f t="shared" si="17"/>
        <v>-308.3092611914164</v>
      </c>
      <c r="U144">
        <f t="shared" si="17"/>
        <v>-308.3092611914164</v>
      </c>
    </row>
    <row r="145" spans="1:21" x14ac:dyDescent="0.25">
      <c r="A145">
        <v>164</v>
      </c>
      <c r="B145">
        <f t="shared" si="15"/>
        <v>-438.82807447841742</v>
      </c>
      <c r="C145">
        <f t="shared" si="17"/>
        <v>-432.57807447841742</v>
      </c>
      <c r="D145">
        <f t="shared" si="17"/>
        <v>-426.32807447841742</v>
      </c>
      <c r="E145">
        <f t="shared" si="17"/>
        <v>-420.07807447841742</v>
      </c>
      <c r="F145">
        <f t="shared" si="17"/>
        <v>-413.82807447841742</v>
      </c>
      <c r="G145">
        <f t="shared" si="17"/>
        <v>-407.57807447841742</v>
      </c>
      <c r="H145">
        <f t="shared" si="17"/>
        <v>-401.32807447841742</v>
      </c>
      <c r="I145">
        <f t="shared" si="17"/>
        <v>-395.07807447841742</v>
      </c>
      <c r="J145">
        <f t="shared" si="17"/>
        <v>-388.82807447841742</v>
      </c>
      <c r="K145">
        <f t="shared" si="17"/>
        <v>-382.57807447841742</v>
      </c>
      <c r="L145">
        <f t="shared" si="17"/>
        <v>-376.32807447841742</v>
      </c>
      <c r="M145">
        <f t="shared" si="17"/>
        <v>-370.07807447841742</v>
      </c>
      <c r="N145">
        <f t="shared" si="17"/>
        <v>-363.82807447841742</v>
      </c>
      <c r="O145">
        <f t="shared" si="17"/>
        <v>-357.57807447841742</v>
      </c>
      <c r="P145">
        <f t="shared" si="17"/>
        <v>-351.32807447841742</v>
      </c>
      <c r="Q145">
        <f t="shared" si="17"/>
        <v>-345.07807447841742</v>
      </c>
      <c r="R145">
        <f t="shared" si="17"/>
        <v>-338.82807447841742</v>
      </c>
      <c r="S145">
        <f t="shared" si="17"/>
        <v>-332.57807447841742</v>
      </c>
      <c r="T145">
        <f t="shared" si="17"/>
        <v>-326.32807447841742</v>
      </c>
      <c r="U145">
        <f t="shared" si="17"/>
        <v>-326.32807447841742</v>
      </c>
    </row>
    <row r="146" spans="1:21" x14ac:dyDescent="0.25">
      <c r="A146">
        <v>168</v>
      </c>
      <c r="B146">
        <f t="shared" si="15"/>
        <v>-457.13484772960908</v>
      </c>
      <c r="C146">
        <f t="shared" ref="C146:V151" si="18">C$106*$F$82*$F$83/8-$A146^1.65/10</f>
        <v>-450.88484772960908</v>
      </c>
      <c r="D146">
        <f t="shared" si="18"/>
        <v>-444.63484772960908</v>
      </c>
      <c r="E146">
        <f t="shared" si="18"/>
        <v>-438.38484772960908</v>
      </c>
      <c r="F146">
        <f t="shared" si="18"/>
        <v>-432.13484772960908</v>
      </c>
      <c r="G146">
        <f t="shared" si="18"/>
        <v>-425.88484772960908</v>
      </c>
      <c r="H146">
        <f t="shared" si="18"/>
        <v>-419.63484772960908</v>
      </c>
      <c r="I146">
        <f t="shared" si="18"/>
        <v>-413.38484772960908</v>
      </c>
      <c r="J146">
        <f t="shared" si="18"/>
        <v>-407.13484772960908</v>
      </c>
      <c r="K146">
        <f t="shared" si="18"/>
        <v>-400.88484772960908</v>
      </c>
      <c r="L146">
        <f t="shared" si="18"/>
        <v>-394.63484772960908</v>
      </c>
      <c r="M146">
        <f t="shared" si="18"/>
        <v>-388.38484772960908</v>
      </c>
      <c r="N146">
        <f t="shared" si="18"/>
        <v>-382.13484772960908</v>
      </c>
      <c r="O146">
        <f t="shared" si="18"/>
        <v>-375.88484772960908</v>
      </c>
      <c r="P146">
        <f t="shared" si="18"/>
        <v>-369.63484772960908</v>
      </c>
      <c r="Q146">
        <f t="shared" si="18"/>
        <v>-363.38484772960908</v>
      </c>
      <c r="R146">
        <f t="shared" si="18"/>
        <v>-357.13484772960908</v>
      </c>
      <c r="S146">
        <f t="shared" si="18"/>
        <v>-350.88484772960908</v>
      </c>
      <c r="T146">
        <f t="shared" si="18"/>
        <v>-344.63484772960908</v>
      </c>
      <c r="U146">
        <f t="shared" si="18"/>
        <v>-344.63484772960908</v>
      </c>
    </row>
    <row r="147" spans="1:21" x14ac:dyDescent="0.25">
      <c r="A147">
        <v>172</v>
      </c>
      <c r="B147">
        <f t="shared" si="15"/>
        <v>-475.72716214791882</v>
      </c>
      <c r="C147">
        <f t="shared" si="18"/>
        <v>-469.47716214791882</v>
      </c>
      <c r="D147">
        <f t="shared" si="18"/>
        <v>-463.22716214791882</v>
      </c>
      <c r="E147">
        <f t="shared" si="18"/>
        <v>-456.97716214791882</v>
      </c>
      <c r="F147">
        <f t="shared" si="18"/>
        <v>-450.72716214791882</v>
      </c>
      <c r="G147">
        <f t="shared" si="18"/>
        <v>-444.47716214791882</v>
      </c>
      <c r="H147">
        <f t="shared" si="18"/>
        <v>-438.22716214791882</v>
      </c>
      <c r="I147">
        <f t="shared" si="18"/>
        <v>-431.97716214791882</v>
      </c>
      <c r="J147">
        <f t="shared" si="18"/>
        <v>-425.72716214791882</v>
      </c>
      <c r="K147">
        <f t="shared" si="18"/>
        <v>-419.47716214791882</v>
      </c>
      <c r="L147">
        <f t="shared" si="18"/>
        <v>-413.22716214791882</v>
      </c>
      <c r="M147">
        <f t="shared" si="18"/>
        <v>-406.97716214791882</v>
      </c>
      <c r="N147">
        <f t="shared" si="18"/>
        <v>-400.72716214791882</v>
      </c>
      <c r="O147">
        <f t="shared" si="18"/>
        <v>-394.47716214791882</v>
      </c>
      <c r="P147">
        <f t="shared" si="18"/>
        <v>-388.22716214791882</v>
      </c>
      <c r="Q147">
        <f t="shared" si="18"/>
        <v>-381.97716214791882</v>
      </c>
      <c r="R147">
        <f t="shared" si="18"/>
        <v>-375.72716214791882</v>
      </c>
      <c r="S147">
        <f t="shared" si="18"/>
        <v>-369.47716214791882</v>
      </c>
      <c r="T147">
        <f t="shared" si="18"/>
        <v>-363.22716214791882</v>
      </c>
      <c r="U147">
        <f t="shared" si="18"/>
        <v>-363.22716214791882</v>
      </c>
    </row>
    <row r="148" spans="1:21" x14ac:dyDescent="0.25">
      <c r="A148">
        <v>176</v>
      </c>
      <c r="B148">
        <f t="shared" si="15"/>
        <v>-494.60267547574995</v>
      </c>
      <c r="C148">
        <f t="shared" si="18"/>
        <v>-488.35267547574995</v>
      </c>
      <c r="D148">
        <f t="shared" si="18"/>
        <v>-482.10267547574995</v>
      </c>
      <c r="E148">
        <f t="shared" si="18"/>
        <v>-475.85267547574995</v>
      </c>
      <c r="F148">
        <f t="shared" si="18"/>
        <v>-469.60267547574995</v>
      </c>
      <c r="G148">
        <f t="shared" si="18"/>
        <v>-463.35267547574995</v>
      </c>
      <c r="H148">
        <f t="shared" si="18"/>
        <v>-457.10267547574995</v>
      </c>
      <c r="I148">
        <f t="shared" si="18"/>
        <v>-450.85267547574995</v>
      </c>
      <c r="J148">
        <f t="shared" si="18"/>
        <v>-444.60267547574995</v>
      </c>
      <c r="K148">
        <f t="shared" si="18"/>
        <v>-438.35267547574995</v>
      </c>
      <c r="L148">
        <f t="shared" si="18"/>
        <v>-432.10267547574995</v>
      </c>
      <c r="M148">
        <f t="shared" si="18"/>
        <v>-425.85267547574995</v>
      </c>
      <c r="N148">
        <f t="shared" si="18"/>
        <v>-419.60267547574995</v>
      </c>
      <c r="O148">
        <f t="shared" si="18"/>
        <v>-413.35267547574995</v>
      </c>
      <c r="P148">
        <f t="shared" si="18"/>
        <v>-407.10267547574995</v>
      </c>
      <c r="Q148">
        <f t="shared" si="18"/>
        <v>-400.85267547574995</v>
      </c>
      <c r="R148">
        <f t="shared" si="18"/>
        <v>-394.60267547574995</v>
      </c>
      <c r="S148">
        <f t="shared" si="18"/>
        <v>-388.35267547574995</v>
      </c>
      <c r="T148">
        <f t="shared" si="18"/>
        <v>-382.10267547574995</v>
      </c>
      <c r="U148">
        <f t="shared" si="18"/>
        <v>-382.10267547574995</v>
      </c>
    </row>
    <row r="149" spans="1:21" x14ac:dyDescent="0.25">
      <c r="A149">
        <v>180</v>
      </c>
      <c r="B149">
        <f t="shared" si="15"/>
        <v>-513.75911787502048</v>
      </c>
      <c r="C149">
        <f t="shared" si="18"/>
        <v>-507.50911787502048</v>
      </c>
      <c r="D149">
        <f t="shared" si="18"/>
        <v>-501.25911787502048</v>
      </c>
      <c r="E149">
        <f t="shared" si="18"/>
        <v>-495.00911787502048</v>
      </c>
      <c r="F149">
        <f t="shared" si="18"/>
        <v>-488.75911787502048</v>
      </c>
      <c r="G149">
        <f t="shared" si="18"/>
        <v>-482.50911787502048</v>
      </c>
      <c r="H149">
        <f t="shared" si="18"/>
        <v>-476.25911787502048</v>
      </c>
      <c r="I149">
        <f t="shared" si="18"/>
        <v>-470.00911787502048</v>
      </c>
      <c r="J149">
        <f t="shared" si="18"/>
        <v>-463.75911787502048</v>
      </c>
      <c r="K149">
        <f t="shared" si="18"/>
        <v>-457.50911787502048</v>
      </c>
      <c r="L149">
        <f t="shared" si="18"/>
        <v>-451.25911787502048</v>
      </c>
      <c r="M149">
        <f t="shared" si="18"/>
        <v>-445.00911787502048</v>
      </c>
      <c r="N149">
        <f t="shared" si="18"/>
        <v>-438.75911787502048</v>
      </c>
      <c r="O149">
        <f t="shared" si="18"/>
        <v>-432.50911787502048</v>
      </c>
      <c r="P149">
        <f t="shared" si="18"/>
        <v>-426.25911787502048</v>
      </c>
      <c r="Q149">
        <f t="shared" si="18"/>
        <v>-420.00911787502048</v>
      </c>
      <c r="R149">
        <f t="shared" si="18"/>
        <v>-413.75911787502048</v>
      </c>
      <c r="S149">
        <f t="shared" si="18"/>
        <v>-407.50911787502048</v>
      </c>
      <c r="T149">
        <f t="shared" si="18"/>
        <v>-401.25911787502048</v>
      </c>
      <c r="U149">
        <f t="shared" si="18"/>
        <v>-401.25911787502048</v>
      </c>
    </row>
    <row r="150" spans="1:21" x14ac:dyDescent="0.25">
      <c r="A150">
        <v>184</v>
      </c>
      <c r="B150">
        <f t="shared" si="15"/>
        <v>-533.19428811628529</v>
      </c>
      <c r="C150">
        <f t="shared" si="18"/>
        <v>-526.94428811628529</v>
      </c>
      <c r="D150">
        <f t="shared" si="18"/>
        <v>-520.69428811628529</v>
      </c>
      <c r="E150">
        <f t="shared" si="18"/>
        <v>-514.44428811628529</v>
      </c>
      <c r="F150">
        <f t="shared" si="18"/>
        <v>-508.19428811628529</v>
      </c>
      <c r="G150">
        <f t="shared" si="18"/>
        <v>-501.94428811628529</v>
      </c>
      <c r="H150">
        <f t="shared" si="18"/>
        <v>-495.69428811628529</v>
      </c>
      <c r="I150">
        <f t="shared" si="18"/>
        <v>-489.44428811628529</v>
      </c>
      <c r="J150">
        <f t="shared" si="18"/>
        <v>-483.19428811628529</v>
      </c>
      <c r="K150">
        <f t="shared" si="18"/>
        <v>-476.94428811628529</v>
      </c>
      <c r="L150">
        <f t="shared" si="18"/>
        <v>-470.69428811628529</v>
      </c>
      <c r="M150">
        <f t="shared" si="18"/>
        <v>-464.44428811628529</v>
      </c>
      <c r="N150">
        <f t="shared" si="18"/>
        <v>-458.19428811628529</v>
      </c>
      <c r="O150">
        <f t="shared" si="18"/>
        <v>-451.94428811628529</v>
      </c>
      <c r="P150">
        <f t="shared" si="18"/>
        <v>-445.69428811628529</v>
      </c>
      <c r="Q150">
        <f t="shared" si="18"/>
        <v>-439.44428811628529</v>
      </c>
      <c r="R150">
        <f t="shared" si="18"/>
        <v>-433.19428811628529</v>
      </c>
      <c r="S150">
        <f t="shared" si="18"/>
        <v>-426.94428811628529</v>
      </c>
      <c r="T150">
        <f t="shared" si="18"/>
        <v>-420.69428811628529</v>
      </c>
      <c r="U150">
        <f t="shared" si="18"/>
        <v>-420.69428811628529</v>
      </c>
    </row>
    <row r="151" spans="1:21" x14ac:dyDescent="0.25">
      <c r="A151">
        <v>188</v>
      </c>
      <c r="B151">
        <f t="shared" si="15"/>
        <v>-552.90605004750807</v>
      </c>
      <c r="C151">
        <f t="shared" si="18"/>
        <v>-546.65605004750807</v>
      </c>
      <c r="D151">
        <f t="shared" si="18"/>
        <v>-540.40605004750807</v>
      </c>
      <c r="E151">
        <f t="shared" si="18"/>
        <v>-534.15605004750807</v>
      </c>
      <c r="F151">
        <f t="shared" si="18"/>
        <v>-527.90605004750807</v>
      </c>
      <c r="G151">
        <f t="shared" si="18"/>
        <v>-521.65605004750807</v>
      </c>
      <c r="H151">
        <f t="shared" si="18"/>
        <v>-515.40605004750807</v>
      </c>
      <c r="I151">
        <f t="shared" si="18"/>
        <v>-509.15605004750807</v>
      </c>
      <c r="J151">
        <f t="shared" si="18"/>
        <v>-502.90605004750807</v>
      </c>
      <c r="K151">
        <f t="shared" si="18"/>
        <v>-496.65605004750807</v>
      </c>
      <c r="L151">
        <f t="shared" si="18"/>
        <v>-490.40605004750807</v>
      </c>
      <c r="M151">
        <f t="shared" si="18"/>
        <v>-484.15605004750807</v>
      </c>
      <c r="N151">
        <f t="shared" si="18"/>
        <v>-477.90605004750807</v>
      </c>
      <c r="O151">
        <f t="shared" si="18"/>
        <v>-471.65605004750807</v>
      </c>
      <c r="P151">
        <f t="shared" si="18"/>
        <v>-465.40605004750807</v>
      </c>
      <c r="Q151">
        <f t="shared" si="18"/>
        <v>-459.15605004750807</v>
      </c>
      <c r="R151">
        <f t="shared" si="18"/>
        <v>-452.90605004750807</v>
      </c>
      <c r="S151">
        <f t="shared" si="18"/>
        <v>-446.65605004750807</v>
      </c>
      <c r="T151">
        <f t="shared" si="18"/>
        <v>-440.40605004750807</v>
      </c>
      <c r="U151">
        <f t="shared" si="18"/>
        <v>-440.40605004750807</v>
      </c>
    </row>
  </sheetData>
  <conditionalFormatting sqref="B60:I6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9:J7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" priority="8" operator="lessThan">
      <formula>0</formula>
    </cfRule>
  </conditionalFormatting>
  <conditionalFormatting sqref="K69:S75">
    <cfRule type="cellIs" dxfId="3" priority="7" operator="lessThan">
      <formula>0</formula>
    </cfRule>
  </conditionalFormatting>
  <conditionalFormatting sqref="B69:S75">
    <cfRule type="cellIs" dxfId="2" priority="6" operator="equal">
      <formula>"N/A"</formula>
    </cfRule>
  </conditionalFormatting>
  <conditionalFormatting sqref="K69:S75">
    <cfRule type="cellIs" dxfId="1" priority="5" operator="lessThan">
      <formula>0</formula>
    </cfRule>
  </conditionalFormatting>
  <conditionalFormatting sqref="B107:V151">
    <cfRule type="cellIs" dxfId="0" priority="1" operator="lessThan">
      <formula>0</formula>
    </cfRule>
  </conditionalFormatting>
  <dataValidations count="2">
    <dataValidation type="list" allowBlank="1" showInputMessage="1" showErrorMessage="1" sqref="F67">
      <formula1>"8,10,12"</formula1>
    </dataValidation>
    <dataValidation type="list" allowBlank="1" showInputMessage="1" showErrorMessage="1" sqref="D67">
      <formula1>C26:C31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C18"/>
  <sheetViews>
    <sheetView workbookViewId="0">
      <selection activeCell="B12" sqref="B12"/>
    </sheetView>
  </sheetViews>
  <sheetFormatPr baseColWidth="10" defaultRowHeight="15" x14ac:dyDescent="0.25"/>
  <cols>
    <col min="1" max="1" width="31.5703125" bestFit="1" customWidth="1"/>
    <col min="2" max="2" width="66.140625" bestFit="1" customWidth="1"/>
  </cols>
  <sheetData>
    <row r="1" spans="1:3" x14ac:dyDescent="0.25">
      <c r="A1" t="s">
        <v>40</v>
      </c>
    </row>
    <row r="2" spans="1:3" x14ac:dyDescent="0.25">
      <c r="A2" t="s">
        <v>41</v>
      </c>
      <c r="B2">
        <v>10</v>
      </c>
    </row>
    <row r="4" spans="1:3" x14ac:dyDescent="0.25">
      <c r="A4" t="s">
        <v>42</v>
      </c>
      <c r="B4" t="s">
        <v>45</v>
      </c>
      <c r="C4" t="s">
        <v>46</v>
      </c>
    </row>
    <row r="5" spans="1:3" x14ac:dyDescent="0.25">
      <c r="A5" t="s">
        <v>43</v>
      </c>
      <c r="B5" t="s">
        <v>48</v>
      </c>
      <c r="C5" t="s">
        <v>61</v>
      </c>
    </row>
    <row r="6" spans="1:3" x14ac:dyDescent="0.25">
      <c r="A6" t="s">
        <v>44</v>
      </c>
      <c r="B6" t="s">
        <v>50</v>
      </c>
      <c r="C6" t="s">
        <v>60</v>
      </c>
    </row>
    <row r="7" spans="1:3" x14ac:dyDescent="0.25">
      <c r="A7" t="s">
        <v>47</v>
      </c>
      <c r="B7" t="s">
        <v>49</v>
      </c>
      <c r="C7" t="s">
        <v>63</v>
      </c>
    </row>
    <row r="9" spans="1:3" x14ac:dyDescent="0.25">
      <c r="A9" t="s">
        <v>51</v>
      </c>
      <c r="B9" t="s">
        <v>45</v>
      </c>
      <c r="C9" t="s">
        <v>46</v>
      </c>
    </row>
    <row r="10" spans="1:3" x14ac:dyDescent="0.25">
      <c r="A10" t="s">
        <v>52</v>
      </c>
      <c r="B10" t="s">
        <v>53</v>
      </c>
      <c r="C10" t="s">
        <v>62</v>
      </c>
    </row>
    <row r="11" spans="1:3" x14ac:dyDescent="0.25">
      <c r="A11" t="s">
        <v>54</v>
      </c>
      <c r="B11" t="s">
        <v>55</v>
      </c>
      <c r="C11" t="s">
        <v>59</v>
      </c>
    </row>
    <row r="12" spans="1:3" x14ac:dyDescent="0.25">
      <c r="A12" t="s">
        <v>56</v>
      </c>
      <c r="B12" t="s">
        <v>58</v>
      </c>
      <c r="C12" t="s">
        <v>57</v>
      </c>
    </row>
    <row r="14" spans="1:3" x14ac:dyDescent="0.25">
      <c r="A14" t="s">
        <v>64</v>
      </c>
    </row>
    <row r="16" spans="1:3" x14ac:dyDescent="0.25">
      <c r="A16" t="s">
        <v>65</v>
      </c>
      <c r="B16" t="s">
        <v>45</v>
      </c>
    </row>
    <row r="17" spans="1:2" x14ac:dyDescent="0.25">
      <c r="A17" t="s">
        <v>66</v>
      </c>
      <c r="B17" t="s">
        <v>67</v>
      </c>
    </row>
    <row r="18" spans="1:2" x14ac:dyDescent="0.25">
      <c r="A18" t="s">
        <v>68</v>
      </c>
      <c r="B18" t="s">
        <v>69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H86"/>
  <sheetViews>
    <sheetView tabSelected="1" topLeftCell="A40" workbookViewId="0">
      <selection activeCell="D31" sqref="D31"/>
    </sheetView>
  </sheetViews>
  <sheetFormatPr baseColWidth="10" defaultRowHeight="15" x14ac:dyDescent="0.25"/>
  <cols>
    <col min="1" max="1" width="52.5703125" bestFit="1" customWidth="1"/>
    <col min="2" max="2" width="36.140625" customWidth="1"/>
    <col min="3" max="3" width="39.5703125" customWidth="1"/>
    <col min="4" max="4" width="16.42578125" customWidth="1"/>
  </cols>
  <sheetData>
    <row r="1" spans="1:5" x14ac:dyDescent="0.25">
      <c r="A1" t="s">
        <v>81</v>
      </c>
    </row>
    <row r="3" spans="1:5" x14ac:dyDescent="0.25">
      <c r="A3" t="s">
        <v>89</v>
      </c>
    </row>
    <row r="4" spans="1:5" x14ac:dyDescent="0.25">
      <c r="B4" t="s">
        <v>82</v>
      </c>
    </row>
    <row r="5" spans="1:5" x14ac:dyDescent="0.25">
      <c r="C5" t="s">
        <v>83</v>
      </c>
    </row>
    <row r="6" spans="1:5" x14ac:dyDescent="0.25">
      <c r="D6" t="s">
        <v>87</v>
      </c>
    </row>
    <row r="7" spans="1:5" x14ac:dyDescent="0.25">
      <c r="C7" t="s">
        <v>104</v>
      </c>
    </row>
    <row r="8" spans="1:5" x14ac:dyDescent="0.25">
      <c r="D8" t="s">
        <v>84</v>
      </c>
    </row>
    <row r="9" spans="1:5" x14ac:dyDescent="0.25">
      <c r="D9" t="s">
        <v>85</v>
      </c>
    </row>
    <row r="10" spans="1:5" x14ac:dyDescent="0.25">
      <c r="C10" t="s">
        <v>105</v>
      </c>
    </row>
    <row r="11" spans="1:5" x14ac:dyDescent="0.25">
      <c r="D11" t="s">
        <v>86</v>
      </c>
    </row>
    <row r="12" spans="1:5" x14ac:dyDescent="0.25">
      <c r="E12" t="s">
        <v>110</v>
      </c>
    </row>
    <row r="13" spans="1:5" x14ac:dyDescent="0.25">
      <c r="E13" t="s">
        <v>143</v>
      </c>
    </row>
    <row r="14" spans="1:5" x14ac:dyDescent="0.25">
      <c r="C14" t="s">
        <v>145</v>
      </c>
    </row>
    <row r="15" spans="1:5" x14ac:dyDescent="0.25">
      <c r="D15" t="s">
        <v>146</v>
      </c>
    </row>
    <row r="16" spans="1:5" x14ac:dyDescent="0.25">
      <c r="B16" t="s">
        <v>91</v>
      </c>
    </row>
    <row r="17" spans="2:5" x14ac:dyDescent="0.25">
      <c r="C17" t="s">
        <v>106</v>
      </c>
    </row>
    <row r="18" spans="2:5" x14ac:dyDescent="0.25">
      <c r="D18" t="s">
        <v>92</v>
      </c>
    </row>
    <row r="19" spans="2:5" x14ac:dyDescent="0.25">
      <c r="D19" t="s">
        <v>93</v>
      </c>
    </row>
    <row r="20" spans="2:5" x14ac:dyDescent="0.25">
      <c r="E20" t="s">
        <v>94</v>
      </c>
    </row>
    <row r="21" spans="2:5" x14ac:dyDescent="0.25">
      <c r="E21" t="s">
        <v>95</v>
      </c>
    </row>
    <row r="22" spans="2:5" x14ac:dyDescent="0.25">
      <c r="C22" t="s">
        <v>88</v>
      </c>
    </row>
    <row r="23" spans="2:5" x14ac:dyDescent="0.25">
      <c r="D23" t="s">
        <v>107</v>
      </c>
    </row>
    <row r="24" spans="2:5" x14ac:dyDescent="0.25">
      <c r="C24" t="s">
        <v>90</v>
      </c>
    </row>
    <row r="25" spans="2:5" x14ac:dyDescent="0.25">
      <c r="D25" t="s">
        <v>108</v>
      </c>
    </row>
    <row r="26" spans="2:5" x14ac:dyDescent="0.25">
      <c r="E26" t="s">
        <v>109</v>
      </c>
    </row>
    <row r="27" spans="2:5" x14ac:dyDescent="0.25">
      <c r="D27" t="s">
        <v>96</v>
      </c>
    </row>
    <row r="28" spans="2:5" x14ac:dyDescent="0.25">
      <c r="E28" t="s">
        <v>97</v>
      </c>
    </row>
    <row r="29" spans="2:5" x14ac:dyDescent="0.25">
      <c r="C29" t="s">
        <v>147</v>
      </c>
    </row>
    <row r="30" spans="2:5" x14ac:dyDescent="0.25">
      <c r="D30" t="s">
        <v>148</v>
      </c>
    </row>
    <row r="31" spans="2:5" x14ac:dyDescent="0.25">
      <c r="B31" t="s">
        <v>98</v>
      </c>
    </row>
    <row r="32" spans="2:5" x14ac:dyDescent="0.25">
      <c r="C32" t="s">
        <v>99</v>
      </c>
    </row>
    <row r="33" spans="1:8" x14ac:dyDescent="0.25">
      <c r="D33" t="s">
        <v>141</v>
      </c>
    </row>
    <row r="34" spans="1:8" x14ac:dyDescent="0.25">
      <c r="D34" t="s">
        <v>144</v>
      </c>
    </row>
    <row r="35" spans="1:8" x14ac:dyDescent="0.25">
      <c r="E35" t="s">
        <v>100</v>
      </c>
    </row>
    <row r="36" spans="1:8" x14ac:dyDescent="0.25">
      <c r="F36" t="s">
        <v>111</v>
      </c>
    </row>
    <row r="37" spans="1:8" x14ac:dyDescent="0.25">
      <c r="G37" t="s">
        <v>112</v>
      </c>
    </row>
    <row r="38" spans="1:8" x14ac:dyDescent="0.25">
      <c r="H38" t="s">
        <v>113</v>
      </c>
    </row>
    <row r="39" spans="1:8" x14ac:dyDescent="0.25">
      <c r="C39" t="s">
        <v>101</v>
      </c>
    </row>
    <row r="40" spans="1:8" x14ac:dyDescent="0.25">
      <c r="D40" t="s">
        <v>102</v>
      </c>
    </row>
    <row r="41" spans="1:8" x14ac:dyDescent="0.25">
      <c r="E41" t="s">
        <v>103</v>
      </c>
    </row>
    <row r="42" spans="1:8" x14ac:dyDescent="0.25">
      <c r="E42" t="s">
        <v>114</v>
      </c>
    </row>
    <row r="43" spans="1:8" x14ac:dyDescent="0.25">
      <c r="E43" t="s">
        <v>115</v>
      </c>
    </row>
    <row r="44" spans="1:8" x14ac:dyDescent="0.25">
      <c r="B44" t="s">
        <v>116</v>
      </c>
    </row>
    <row r="45" spans="1:8" x14ac:dyDescent="0.25">
      <c r="A45" t="s">
        <v>117</v>
      </c>
    </row>
    <row r="46" spans="1:8" x14ac:dyDescent="0.25">
      <c r="B46" t="s">
        <v>121</v>
      </c>
    </row>
    <row r="47" spans="1:8" x14ac:dyDescent="0.25">
      <c r="B47" t="s">
        <v>119</v>
      </c>
    </row>
    <row r="48" spans="1:8" x14ac:dyDescent="0.25">
      <c r="C48" t="s">
        <v>43</v>
      </c>
    </row>
    <row r="49" spans="1:4" x14ac:dyDescent="0.25">
      <c r="D49" t="s">
        <v>118</v>
      </c>
    </row>
    <row r="50" spans="1:4" x14ac:dyDescent="0.25">
      <c r="D50" t="s">
        <v>120</v>
      </c>
    </row>
    <row r="51" spans="1:4" x14ac:dyDescent="0.25">
      <c r="C51" t="s">
        <v>44</v>
      </c>
    </row>
    <row r="52" spans="1:4" x14ac:dyDescent="0.25">
      <c r="D52" t="s">
        <v>122</v>
      </c>
    </row>
    <row r="53" spans="1:4" x14ac:dyDescent="0.25">
      <c r="D53" t="s">
        <v>123</v>
      </c>
    </row>
    <row r="54" spans="1:4" x14ac:dyDescent="0.25">
      <c r="C54" t="s">
        <v>47</v>
      </c>
    </row>
    <row r="55" spans="1:4" x14ac:dyDescent="0.25">
      <c r="D55" t="s">
        <v>124</v>
      </c>
    </row>
    <row r="56" spans="1:4" x14ac:dyDescent="0.25">
      <c r="B56" t="s">
        <v>127</v>
      </c>
    </row>
    <row r="57" spans="1:4" x14ac:dyDescent="0.25">
      <c r="B57" t="s">
        <v>125</v>
      </c>
    </row>
    <row r="58" spans="1:4" x14ac:dyDescent="0.25">
      <c r="A58" t="s">
        <v>126</v>
      </c>
    </row>
    <row r="59" spans="1:4" x14ac:dyDescent="0.25">
      <c r="B59" t="s">
        <v>128</v>
      </c>
    </row>
    <row r="60" spans="1:4" x14ac:dyDescent="0.25">
      <c r="C60" t="s">
        <v>129</v>
      </c>
    </row>
    <row r="61" spans="1:4" x14ac:dyDescent="0.25">
      <c r="C61" t="s">
        <v>130</v>
      </c>
    </row>
    <row r="62" spans="1:4" x14ac:dyDescent="0.25">
      <c r="B62" t="s">
        <v>54</v>
      </c>
    </row>
    <row r="63" spans="1:4" x14ac:dyDescent="0.25">
      <c r="C63" t="s">
        <v>131</v>
      </c>
    </row>
    <row r="64" spans="1:4" x14ac:dyDescent="0.25">
      <c r="C64" t="s">
        <v>132</v>
      </c>
    </row>
    <row r="65" spans="1:7" x14ac:dyDescent="0.25">
      <c r="B65" t="s">
        <v>56</v>
      </c>
    </row>
    <row r="66" spans="1:7" x14ac:dyDescent="0.25">
      <c r="C66" t="s">
        <v>134</v>
      </c>
    </row>
    <row r="67" spans="1:7" x14ac:dyDescent="0.25">
      <c r="D67" t="s">
        <v>136</v>
      </c>
    </row>
    <row r="68" spans="1:7" x14ac:dyDescent="0.25">
      <c r="C68" t="s">
        <v>133</v>
      </c>
    </row>
    <row r="69" spans="1:7" x14ac:dyDescent="0.25">
      <c r="D69" t="s">
        <v>135</v>
      </c>
    </row>
    <row r="70" spans="1:7" x14ac:dyDescent="0.25">
      <c r="D70" t="s">
        <v>140</v>
      </c>
    </row>
    <row r="71" spans="1:7" x14ac:dyDescent="0.25">
      <c r="C71" t="s">
        <v>137</v>
      </c>
    </row>
    <row r="72" spans="1:7" x14ac:dyDescent="0.25">
      <c r="D72" t="s">
        <v>138</v>
      </c>
    </row>
    <row r="73" spans="1:7" x14ac:dyDescent="0.25">
      <c r="D73" t="s">
        <v>139</v>
      </c>
    </row>
    <row r="74" spans="1:7" x14ac:dyDescent="0.25">
      <c r="D74" t="s">
        <v>140</v>
      </c>
    </row>
    <row r="78" spans="1:7" x14ac:dyDescent="0.25">
      <c r="A78" t="s">
        <v>15</v>
      </c>
      <c r="B78" t="s">
        <v>24</v>
      </c>
      <c r="C78" t="s">
        <v>18</v>
      </c>
      <c r="D78" t="s">
        <v>79</v>
      </c>
      <c r="G78" t="s">
        <v>78</v>
      </c>
    </row>
    <row r="79" spans="1:7" x14ac:dyDescent="0.25">
      <c r="A79">
        <v>0</v>
      </c>
      <c r="B79">
        <v>34</v>
      </c>
      <c r="C79">
        <v>1</v>
      </c>
      <c r="D79">
        <v>1</v>
      </c>
      <c r="G79" t="s">
        <v>80</v>
      </c>
    </row>
    <row r="80" spans="1:7" x14ac:dyDescent="0.25">
      <c r="A80">
        <v>1</v>
      </c>
      <c r="B80">
        <v>68</v>
      </c>
      <c r="C80">
        <v>2</v>
      </c>
      <c r="D80">
        <v>2</v>
      </c>
    </row>
    <row r="81" spans="1:4" x14ac:dyDescent="0.25">
      <c r="A81">
        <v>2</v>
      </c>
      <c r="B81">
        <v>76</v>
      </c>
      <c r="C81">
        <v>3</v>
      </c>
      <c r="D81">
        <v>3</v>
      </c>
    </row>
    <row r="82" spans="1:4" x14ac:dyDescent="0.25">
      <c r="A82">
        <v>3</v>
      </c>
      <c r="B82">
        <v>84</v>
      </c>
      <c r="C82">
        <v>4</v>
      </c>
      <c r="D82">
        <v>4</v>
      </c>
    </row>
    <row r="83" spans="1:4" x14ac:dyDescent="0.25">
      <c r="A83">
        <v>4</v>
      </c>
      <c r="B83">
        <v>92</v>
      </c>
      <c r="C83">
        <v>5</v>
      </c>
      <c r="D83">
        <v>5</v>
      </c>
    </row>
    <row r="84" spans="1:4" x14ac:dyDescent="0.25">
      <c r="A84">
        <v>5</v>
      </c>
      <c r="B84">
        <v>100</v>
      </c>
    </row>
    <row r="86" spans="1:4" x14ac:dyDescent="0.25">
      <c r="A86" t="s">
        <v>28</v>
      </c>
      <c r="B86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5</vt:i4>
      </vt:variant>
    </vt:vector>
  </HeadingPairs>
  <TitlesOfParts>
    <vt:vector size="8" baseType="lpstr">
      <vt:lpstr>Tree</vt:lpstr>
      <vt:lpstr>Environment</vt:lpstr>
      <vt:lpstr>Mechanics</vt:lpstr>
      <vt:lpstr>divider</vt:lpstr>
      <vt:lpstr>exponent</vt:lpstr>
      <vt:lpstr>Light_units_generated_standard</vt:lpstr>
      <vt:lpstr>Set_foilage_density</vt:lpstr>
      <vt:lpstr>Set_light_input</vt:lpstr>
    </vt:vector>
  </TitlesOfParts>
  <Company>InnoGames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anwar.dalati</dc:creator>
  <cp:lastModifiedBy>anwar.dalati</cp:lastModifiedBy>
  <dcterms:created xsi:type="dcterms:W3CDTF">2012-04-13T21:06:35Z</dcterms:created>
  <dcterms:modified xsi:type="dcterms:W3CDTF">2012-04-14T16:19:00Z</dcterms:modified>
</cp:coreProperties>
</file>