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JOB\2019\MEI PERBAIKAN MODEL\Model\Uji Kebijakan RPJMN\Model\Update Data Energy\"/>
    </mc:Choice>
  </mc:AlternateContent>
  <xr:revisionPtr revIDLastSave="0" documentId="13_ncr:1_{CB81F7A5-8DCF-4F2F-9CCB-E23A997A52EF}" xr6:coauthVersionLast="45" xr6:coauthVersionMax="45" xr10:uidLastSave="{00000000-0000-0000-0000-000000000000}"/>
  <bookViews>
    <workbookView xWindow="18255" yWindow="7320" windowWidth="15360" windowHeight="7620" xr2:uid="{B06B31FB-F23D-4F88-B973-3077177C7DC4}"/>
  </bookViews>
  <sheets>
    <sheet name="Industrial" sheetId="1" r:id="rId1"/>
    <sheet name="Domestic" sheetId="2" r:id="rId2"/>
    <sheet name="Transport" sheetId="3" r:id="rId3"/>
    <sheet name="Commercial" sheetId="4" r:id="rId4"/>
    <sheet name="Total" sheetId="5" r:id="rId5"/>
    <sheet name="Primary Energy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5" l="1"/>
  <c r="P26" i="6" l="1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F25" i="6"/>
  <c r="G25" i="6"/>
  <c r="I25" i="6"/>
  <c r="C25" i="6"/>
  <c r="D25" i="6"/>
  <c r="E25" i="6"/>
  <c r="H25" i="6"/>
  <c r="J25" i="6"/>
  <c r="P25" i="6"/>
  <c r="K25" i="6"/>
  <c r="L25" i="6"/>
  <c r="F26" i="6"/>
  <c r="G26" i="6"/>
  <c r="O26" i="6"/>
  <c r="F27" i="6"/>
  <c r="G27" i="6"/>
  <c r="O27" i="6"/>
  <c r="F28" i="6"/>
  <c r="G28" i="6"/>
  <c r="O28" i="6"/>
  <c r="F29" i="6"/>
  <c r="G29" i="6"/>
  <c r="O29" i="6"/>
  <c r="F30" i="6"/>
  <c r="G30" i="6"/>
  <c r="O30" i="6"/>
  <c r="F31" i="6"/>
  <c r="G31" i="6"/>
  <c r="O31" i="6"/>
  <c r="F32" i="6"/>
  <c r="G32" i="6"/>
  <c r="O32" i="6"/>
  <c r="F33" i="6"/>
  <c r="G33" i="6"/>
  <c r="O33" i="6"/>
  <c r="F34" i="6"/>
  <c r="G34" i="6"/>
  <c r="O34" i="6"/>
  <c r="F35" i="6"/>
  <c r="G35" i="6"/>
  <c r="O35" i="6"/>
  <c r="F36" i="6"/>
  <c r="G36" i="6"/>
  <c r="O36" i="6"/>
  <c r="F37" i="6"/>
  <c r="G37" i="6"/>
  <c r="O37" i="6"/>
  <c r="F38" i="6"/>
  <c r="G38" i="6"/>
  <c r="O38" i="6"/>
  <c r="F39" i="6"/>
  <c r="G39" i="6"/>
  <c r="O39" i="6"/>
  <c r="F40" i="6"/>
  <c r="G40" i="6"/>
  <c r="O40" i="6"/>
  <c r="F41" i="6"/>
  <c r="G41" i="6"/>
  <c r="O41" i="6"/>
  <c r="F42" i="6"/>
  <c r="G42" i="6"/>
  <c r="O42" i="6"/>
  <c r="O25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3" i="6"/>
  <c r="M3" i="6"/>
  <c r="C26" i="6"/>
  <c r="C51" i="6"/>
  <c r="C27" i="6"/>
  <c r="C52" i="6"/>
  <c r="C28" i="6"/>
  <c r="C53" i="6"/>
  <c r="C29" i="6"/>
  <c r="C54" i="6"/>
  <c r="C30" i="6"/>
  <c r="C55" i="6"/>
  <c r="C31" i="6"/>
  <c r="C56" i="6"/>
  <c r="C32" i="6"/>
  <c r="C57" i="6"/>
  <c r="C33" i="6"/>
  <c r="C58" i="6"/>
  <c r="C34" i="6"/>
  <c r="C59" i="6"/>
  <c r="C35" i="6"/>
  <c r="C60" i="6"/>
  <c r="C36" i="6"/>
  <c r="C61" i="6"/>
  <c r="C37" i="6"/>
  <c r="C62" i="6"/>
  <c r="C38" i="6"/>
  <c r="C63" i="6"/>
  <c r="C39" i="6"/>
  <c r="C64" i="6"/>
  <c r="C40" i="6"/>
  <c r="C65" i="6"/>
  <c r="C41" i="6"/>
  <c r="C66" i="6"/>
  <c r="C42" i="6"/>
  <c r="C67" i="6"/>
  <c r="D67" i="6"/>
  <c r="F67" i="6"/>
  <c r="G67" i="6" s="1"/>
  <c r="C50" i="6"/>
  <c r="D50" i="6"/>
  <c r="F50" i="6" s="1"/>
  <c r="G50" i="6" s="1"/>
  <c r="E23" i="5"/>
  <c r="J23" i="5" s="1"/>
  <c r="M25" i="6"/>
  <c r="N25" i="6"/>
  <c r="H26" i="6"/>
  <c r="I26" i="6"/>
  <c r="K26" i="6"/>
  <c r="D26" i="6"/>
  <c r="E26" i="6"/>
  <c r="J26" i="6"/>
  <c r="L26" i="6"/>
  <c r="M26" i="6"/>
  <c r="N26" i="6"/>
  <c r="H27" i="6"/>
  <c r="I27" i="6"/>
  <c r="K27" i="6"/>
  <c r="D27" i="6"/>
  <c r="E27" i="6"/>
  <c r="J27" i="6"/>
  <c r="L27" i="6"/>
  <c r="M27" i="6"/>
  <c r="N27" i="6"/>
  <c r="H28" i="6"/>
  <c r="I28" i="6"/>
  <c r="K28" i="6"/>
  <c r="D28" i="6"/>
  <c r="E28" i="6"/>
  <c r="J28" i="6"/>
  <c r="L28" i="6"/>
  <c r="M28" i="6"/>
  <c r="N28" i="6"/>
  <c r="H29" i="6"/>
  <c r="I29" i="6"/>
  <c r="K29" i="6"/>
  <c r="D29" i="6"/>
  <c r="E29" i="6"/>
  <c r="J29" i="6"/>
  <c r="L29" i="6"/>
  <c r="M29" i="6"/>
  <c r="N29" i="6"/>
  <c r="H30" i="6"/>
  <c r="I30" i="6"/>
  <c r="K30" i="6"/>
  <c r="D30" i="6"/>
  <c r="E30" i="6"/>
  <c r="J30" i="6"/>
  <c r="L30" i="6"/>
  <c r="M30" i="6"/>
  <c r="N30" i="6"/>
  <c r="H31" i="6"/>
  <c r="I31" i="6"/>
  <c r="K31" i="6"/>
  <c r="D31" i="6"/>
  <c r="E31" i="6"/>
  <c r="J31" i="6"/>
  <c r="L31" i="6"/>
  <c r="M31" i="6"/>
  <c r="N31" i="6"/>
  <c r="H32" i="6"/>
  <c r="I32" i="6"/>
  <c r="K32" i="6"/>
  <c r="D32" i="6"/>
  <c r="E32" i="6"/>
  <c r="J32" i="6"/>
  <c r="L32" i="6"/>
  <c r="M32" i="6"/>
  <c r="N32" i="6"/>
  <c r="H33" i="6"/>
  <c r="I33" i="6"/>
  <c r="K33" i="6"/>
  <c r="D33" i="6"/>
  <c r="E33" i="6"/>
  <c r="J33" i="6"/>
  <c r="L33" i="6"/>
  <c r="M33" i="6"/>
  <c r="N33" i="6"/>
  <c r="H34" i="6"/>
  <c r="I34" i="6"/>
  <c r="K34" i="6"/>
  <c r="D34" i="6"/>
  <c r="E34" i="6"/>
  <c r="J34" i="6"/>
  <c r="L34" i="6"/>
  <c r="M34" i="6"/>
  <c r="N34" i="6"/>
  <c r="H35" i="6"/>
  <c r="I35" i="6"/>
  <c r="K35" i="6"/>
  <c r="D35" i="6"/>
  <c r="E35" i="6"/>
  <c r="J35" i="6"/>
  <c r="L35" i="6"/>
  <c r="M35" i="6"/>
  <c r="N35" i="6"/>
  <c r="H36" i="6"/>
  <c r="I36" i="6"/>
  <c r="K36" i="6"/>
  <c r="D36" i="6"/>
  <c r="E36" i="6"/>
  <c r="J36" i="6"/>
  <c r="L36" i="6"/>
  <c r="M36" i="6"/>
  <c r="N36" i="6"/>
  <c r="H37" i="6"/>
  <c r="I37" i="6"/>
  <c r="K37" i="6"/>
  <c r="D37" i="6"/>
  <c r="E37" i="6"/>
  <c r="J37" i="6"/>
  <c r="L37" i="6"/>
  <c r="M37" i="6"/>
  <c r="N37" i="6"/>
  <c r="H38" i="6"/>
  <c r="I38" i="6"/>
  <c r="K38" i="6"/>
  <c r="D38" i="6"/>
  <c r="E38" i="6"/>
  <c r="J38" i="6"/>
  <c r="L38" i="6"/>
  <c r="M38" i="6"/>
  <c r="N38" i="6"/>
  <c r="H39" i="6"/>
  <c r="I39" i="6"/>
  <c r="K39" i="6"/>
  <c r="D39" i="6"/>
  <c r="E39" i="6"/>
  <c r="J39" i="6"/>
  <c r="L39" i="6"/>
  <c r="M39" i="6"/>
  <c r="N39" i="6"/>
  <c r="H40" i="6"/>
  <c r="I40" i="6"/>
  <c r="K40" i="6"/>
  <c r="D40" i="6"/>
  <c r="E40" i="6"/>
  <c r="J40" i="6"/>
  <c r="L40" i="6"/>
  <c r="M40" i="6"/>
  <c r="N40" i="6"/>
  <c r="H41" i="6"/>
  <c r="I41" i="6"/>
  <c r="K41" i="6"/>
  <c r="D41" i="6"/>
  <c r="E41" i="6"/>
  <c r="J41" i="6"/>
  <c r="L41" i="6"/>
  <c r="M41" i="6"/>
  <c r="N41" i="6"/>
  <c r="H42" i="6"/>
  <c r="I42" i="6"/>
  <c r="K42" i="6"/>
  <c r="D42" i="6"/>
  <c r="E42" i="6"/>
  <c r="J42" i="6"/>
  <c r="L42" i="6"/>
  <c r="M42" i="6"/>
  <c r="N42" i="6"/>
  <c r="N43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D24" i="5"/>
  <c r="E24" i="5"/>
  <c r="J24" i="5" s="1"/>
  <c r="F24" i="5"/>
  <c r="D25" i="5"/>
  <c r="E25" i="5"/>
  <c r="J25" i="5" s="1"/>
  <c r="F25" i="5"/>
  <c r="D26" i="5"/>
  <c r="E26" i="5"/>
  <c r="J26" i="5" s="1"/>
  <c r="F26" i="5"/>
  <c r="D27" i="5"/>
  <c r="E27" i="5"/>
  <c r="J27" i="5" s="1"/>
  <c r="F27" i="5"/>
  <c r="D28" i="5"/>
  <c r="E28" i="5"/>
  <c r="J28" i="5" s="1"/>
  <c r="F28" i="5"/>
  <c r="D29" i="5"/>
  <c r="E29" i="5"/>
  <c r="J29" i="5" s="1"/>
  <c r="F29" i="5"/>
  <c r="D30" i="5"/>
  <c r="E30" i="5"/>
  <c r="J30" i="5" s="1"/>
  <c r="F30" i="5"/>
  <c r="D31" i="5"/>
  <c r="E31" i="5"/>
  <c r="J31" i="5" s="1"/>
  <c r="F31" i="5"/>
  <c r="D32" i="5"/>
  <c r="E32" i="5"/>
  <c r="J32" i="5" s="1"/>
  <c r="F32" i="5"/>
  <c r="D33" i="5"/>
  <c r="E33" i="5"/>
  <c r="J33" i="5" s="1"/>
  <c r="F33" i="5"/>
  <c r="D34" i="5"/>
  <c r="E34" i="5"/>
  <c r="J34" i="5" s="1"/>
  <c r="F34" i="5"/>
  <c r="D35" i="5"/>
  <c r="E35" i="5"/>
  <c r="J35" i="5" s="1"/>
  <c r="F35" i="5"/>
  <c r="D36" i="5"/>
  <c r="E36" i="5"/>
  <c r="J36" i="5" s="1"/>
  <c r="F36" i="5"/>
  <c r="D37" i="5"/>
  <c r="E37" i="5"/>
  <c r="J37" i="5" s="1"/>
  <c r="F37" i="5"/>
  <c r="D38" i="5"/>
  <c r="E38" i="5"/>
  <c r="J38" i="5" s="1"/>
  <c r="F38" i="5"/>
  <c r="D39" i="5"/>
  <c r="E39" i="5"/>
  <c r="J39" i="5" s="1"/>
  <c r="F39" i="5"/>
  <c r="F23" i="5"/>
  <c r="D23" i="5"/>
  <c r="C23" i="5"/>
  <c r="B24" i="5"/>
  <c r="B25" i="5"/>
  <c r="D52" i="6" s="1"/>
  <c r="F52" i="6" s="1"/>
  <c r="G52" i="6" s="1"/>
  <c r="B26" i="5"/>
  <c r="D53" i="6" s="1"/>
  <c r="F53" i="6" s="1"/>
  <c r="G53" i="6" s="1"/>
  <c r="B27" i="5"/>
  <c r="B28" i="5"/>
  <c r="B29" i="5"/>
  <c r="B30" i="5"/>
  <c r="D57" i="6" s="1"/>
  <c r="F57" i="6" s="1"/>
  <c r="G57" i="6" s="1"/>
  <c r="B31" i="5"/>
  <c r="D58" i="6" s="1"/>
  <c r="F58" i="6" s="1"/>
  <c r="G58" i="6" s="1"/>
  <c r="B32" i="5"/>
  <c r="D59" i="6" s="1"/>
  <c r="F59" i="6" s="1"/>
  <c r="G59" i="6" s="1"/>
  <c r="B33" i="5"/>
  <c r="D60" i="6" s="1"/>
  <c r="F60" i="6" s="1"/>
  <c r="G60" i="6" s="1"/>
  <c r="B34" i="5"/>
  <c r="D61" i="6" s="1"/>
  <c r="F61" i="6" s="1"/>
  <c r="G61" i="6" s="1"/>
  <c r="B35" i="5"/>
  <c r="B36" i="5"/>
  <c r="D63" i="6" s="1"/>
  <c r="F63" i="6" s="1"/>
  <c r="G63" i="6" s="1"/>
  <c r="B37" i="5"/>
  <c r="D64" i="6" s="1"/>
  <c r="F64" i="6" s="1"/>
  <c r="G64" i="6" s="1"/>
  <c r="B38" i="5"/>
  <c r="D65" i="6" s="1"/>
  <c r="F65" i="6" s="1"/>
  <c r="G65" i="6" s="1"/>
  <c r="B39" i="5"/>
  <c r="D66" i="6" s="1"/>
  <c r="F66" i="6" s="1"/>
  <c r="G66" i="6" s="1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F3" i="5"/>
  <c r="E3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3" i="5"/>
  <c r="H17" i="5" l="1"/>
  <c r="H29" i="5"/>
  <c r="H28" i="5"/>
  <c r="H15" i="5"/>
  <c r="H7" i="5"/>
  <c r="H11" i="5"/>
  <c r="H3" i="5"/>
  <c r="H35" i="5"/>
  <c r="H27" i="5"/>
  <c r="H18" i="5"/>
  <c r="H10" i="5"/>
  <c r="H8" i="5"/>
  <c r="H13" i="5"/>
  <c r="H5" i="5"/>
  <c r="H12" i="5"/>
  <c r="H4" i="5"/>
  <c r="H24" i="5"/>
  <c r="H23" i="5"/>
  <c r="H14" i="5"/>
  <c r="H19" i="5"/>
  <c r="H37" i="5"/>
  <c r="H16" i="5"/>
  <c r="H32" i="5"/>
  <c r="D62" i="6"/>
  <c r="F62" i="6" s="1"/>
  <c r="G62" i="6" s="1"/>
  <c r="H36" i="5"/>
  <c r="H34" i="5"/>
  <c r="H39" i="5"/>
  <c r="H31" i="5"/>
  <c r="H33" i="5"/>
  <c r="H38" i="5"/>
  <c r="H30" i="5"/>
  <c r="H6" i="5"/>
  <c r="H9" i="5"/>
  <c r="D51" i="6"/>
  <c r="F51" i="6" s="1"/>
  <c r="G51" i="6" s="1"/>
  <c r="H25" i="5"/>
  <c r="H26" i="5"/>
  <c r="D56" i="6"/>
  <c r="F56" i="6" s="1"/>
  <c r="G56" i="6" s="1"/>
  <c r="D54" i="6"/>
  <c r="F54" i="6" s="1"/>
  <c r="G54" i="6" s="1"/>
  <c r="D55" i="6"/>
  <c r="F55" i="6" s="1"/>
  <c r="G55" i="6" s="1"/>
</calcChain>
</file>

<file path=xl/sharedStrings.xml><?xml version="1.0" encoding="utf-8"?>
<sst xmlns="http://schemas.openxmlformats.org/spreadsheetml/2006/main" count="205" uniqueCount="71">
  <si>
    <t>Industrial Test</t>
  </si>
  <si>
    <t>Year</t>
  </si>
  <si>
    <t>TJ/year</t>
  </si>
  <si>
    <t>HEESI</t>
  </si>
  <si>
    <t>Indicated Demand</t>
  </si>
  <si>
    <t>Normalized Demand</t>
  </si>
  <si>
    <t>PETROLEUM</t>
  </si>
  <si>
    <t>COAL</t>
  </si>
  <si>
    <t>NATURAL GAS</t>
  </si>
  <si>
    <t>ELECTRICITY</t>
  </si>
  <si>
    <t>BIOFUELS and WASTE</t>
  </si>
  <si>
    <t>in HEESI, Waste assumed as BIOMASS</t>
  </si>
  <si>
    <t>DOMESTIC TEST</t>
  </si>
  <si>
    <t>LPG doesn’t included in Natural Gas</t>
  </si>
  <si>
    <t>COMMERCIAL MODEL TEST; for HEESI data, commercial consist of COMMERCIAL + OTHER SECTOR</t>
  </si>
  <si>
    <t>Including Fuel Oil in Other Sectors HEESI</t>
  </si>
  <si>
    <t>Industrial</t>
  </si>
  <si>
    <t>Commercial</t>
  </si>
  <si>
    <t>Transport</t>
  </si>
  <si>
    <t>Domestic</t>
  </si>
  <si>
    <t>TOTAL</t>
  </si>
  <si>
    <t>Coal</t>
  </si>
  <si>
    <t>Petroleum</t>
  </si>
  <si>
    <t>Natural gas</t>
  </si>
  <si>
    <t>Electricity</t>
  </si>
  <si>
    <t>Biofuel and Waste</t>
  </si>
  <si>
    <t>Crude Oil &amp; product</t>
  </si>
  <si>
    <t>Natural Gas &amp; Product</t>
  </si>
  <si>
    <t>Hydropower</t>
  </si>
  <si>
    <t>Geothermal</t>
  </si>
  <si>
    <t>Biomass</t>
  </si>
  <si>
    <t>Biofuel</t>
  </si>
  <si>
    <t>Total (HEESI)</t>
  </si>
  <si>
    <t>BoE/year</t>
  </si>
  <si>
    <t>BOE to JT</t>
  </si>
  <si>
    <t>TJ/BoE</t>
  </si>
  <si>
    <t>RE</t>
  </si>
  <si>
    <t>Boe/TJ</t>
  </si>
  <si>
    <t>BoE/GWH</t>
  </si>
  <si>
    <t>Primary</t>
  </si>
  <si>
    <t>Sectoral</t>
  </si>
  <si>
    <t>TOTAL SECTORAL+ELECTRICITY</t>
  </si>
  <si>
    <t>GAP</t>
  </si>
  <si>
    <t>RE Electricity Input</t>
  </si>
  <si>
    <t>Share RE Biofuel n electricity</t>
  </si>
  <si>
    <t>normalized electricity demand[indonesia,industrial]</t>
  </si>
  <si>
    <t>normalized natural gas demand[indonesia,industrial]</t>
  </si>
  <si>
    <t>normalized petroleum demand[indonesia,industrial]</t>
  </si>
  <si>
    <t>normalized coal demand[indonesia,industrial]</t>
  </si>
  <si>
    <t>normalized biofuels and waste demand[indonesia,industrial]</t>
  </si>
  <si>
    <t>normalized electricity demand[indonesia,residential]</t>
  </si>
  <si>
    <t>normalized natural gas demand[indonesia,residential]</t>
  </si>
  <si>
    <t>normalized petroleum demand[indonesia,residential]</t>
  </si>
  <si>
    <t>normalized coal demand[indonesia,residential]</t>
  </si>
  <si>
    <t>normalized biofuels and waste demand[indonesia,residential]</t>
  </si>
  <si>
    <t>normalized electricity demand[indonesia,transport]</t>
  </si>
  <si>
    <t>normalized natural gas demand[indonesia,transport]</t>
  </si>
  <si>
    <t>normalized petroleum demand[indonesia,transport]</t>
  </si>
  <si>
    <t>normalized coal demand[indonesia,transport]</t>
  </si>
  <si>
    <t>normalized biofuels and waste demand[indonesia,transport]</t>
  </si>
  <si>
    <t>total country normalized electricity demand[indonesia]</t>
  </si>
  <si>
    <t>total country normalized natural gas demand[indonesia]</t>
  </si>
  <si>
    <t>total country normalized petroleum demand[indonesia]</t>
  </si>
  <si>
    <t>total country normalized coal demand[indonesia]</t>
  </si>
  <si>
    <t>total country normalized biofuels and waste demand[indonesia]</t>
  </si>
  <si>
    <t>total indicated country energy demand[indonesia]</t>
  </si>
  <si>
    <t>normalized electricity demand[indonesia,commercial]</t>
  </si>
  <si>
    <t>normalized natural gas demand[indonesia,commercial]</t>
  </si>
  <si>
    <t>normalized petroleum demand[indonesia,commercial]</t>
  </si>
  <si>
    <t>normalized coal demand[indonesia,commercial]</t>
  </si>
  <si>
    <t>normalized biofuels and waste demand[indonesia,commercial]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</si>
</sst>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_-;_-@_-"/>
    <numFmt numFmtId="166" formatCode="_-* #,##0.00_-;\-* #,##0.00_-;_-* &quot;-&quot;_-;_-@_-"/>
    <numFmt numFmtId="167" formatCode="_-* #,##0.000_-;\-* #,##0.000_-;_-* &quot;-&quot;_-;_-@_-"/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1" fontId="0" fillId="0" borderId="1" xfId="1" applyFont="1" applyBorder="1"/>
    <xf numFmtId="41" fontId="0" fillId="0" borderId="1" xfId="1" applyFont="1" applyFill="1" applyBorder="1"/>
    <xf numFmtId="0" fontId="0" fillId="0" borderId="0" xfId="0" applyAlignment="1">
      <alignment horizontal="left" vertical="center"/>
    </xf>
    <xf numFmtId="41" fontId="0" fillId="0" borderId="2" xfId="1" applyFont="1" applyFill="1" applyBorder="1"/>
    <xf numFmtId="41" fontId="3" fillId="0" borderId="1" xfId="1" applyFont="1" applyFill="1" applyBorder="1"/>
    <xf numFmtId="0" fontId="3" fillId="0" borderId="1" xfId="0" applyFont="1" applyFill="1" applyBorder="1"/>
    <xf numFmtId="164" fontId="0" fillId="0" borderId="1" xfId="0" applyNumberFormat="1" applyFill="1" applyBorder="1"/>
    <xf numFmtId="165" fontId="0" fillId="0" borderId="1" xfId="1" applyNumberFormat="1" applyFont="1" applyFill="1" applyBorder="1"/>
    <xf numFmtId="166" fontId="0" fillId="0" borderId="1" xfId="1" applyNumberFormat="1" applyFont="1" applyFill="1" applyBorder="1"/>
    <xf numFmtId="167" fontId="0" fillId="0" borderId="1" xfId="1" applyNumberFormat="1" applyFont="1" applyFill="1" applyBorder="1"/>
    <xf numFmtId="166" fontId="0" fillId="0" borderId="1" xfId="1" applyNumberFormat="1" applyFont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1" fontId="0" fillId="0" borderId="0" xfId="0" applyNumberFormat="1"/>
    <xf numFmtId="0" fontId="0" fillId="0" borderId="1" xfId="0" applyBorder="1"/>
    <xf numFmtId="41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1" fontId="2" fillId="0" borderId="1" xfId="1" applyFont="1" applyBorder="1"/>
    <xf numFmtId="41" fontId="0" fillId="0" borderId="3" xfId="1" applyFont="1" applyBorder="1"/>
    <xf numFmtId="43" fontId="0" fillId="0" borderId="1" xfId="1" applyNumberFormat="1" applyFont="1" applyBorder="1"/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41" fontId="1" fillId="0" borderId="1" xfId="1" applyFont="1" applyBorder="1"/>
    <xf numFmtId="43" fontId="1" fillId="0" borderId="1" xfId="1" applyNumberFormat="1" applyFont="1" applyBorder="1"/>
    <xf numFmtId="0" fontId="0" fillId="0" borderId="4" xfId="0" applyFill="1" applyBorder="1" applyAlignment="1">
      <alignment horizontal="center" vertical="center"/>
    </xf>
    <xf numFmtId="43" fontId="0" fillId="0" borderId="0" xfId="0" applyNumberFormat="1"/>
    <xf numFmtId="168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41" fontId="0" fillId="0" borderId="0" xfId="1" applyFont="1"/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3" borderId="1" xfId="0" applyNumberFormat="1" applyFill="1" applyBorder="1"/>
    <xf numFmtId="0" fontId="0" fillId="3" borderId="1" xfId="0" applyFill="1" applyBorder="1"/>
    <xf numFmtId="0" fontId="5" fillId="0" borderId="0" xfId="0" applyFont="1"/>
    <xf numFmtId="0" fontId="5" fillId="4" borderId="0" xfId="0" applyFont="1" applyFill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Industrial!$C$3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Industrial!$C$4:$C$20</c:f>
              <c:numCache>
                <c:formatCode>_(* #,##0.00_);_(* \(#,##0.00\);_(* "-"??_);_(@_)</c:formatCode>
                <c:ptCount val="17"/>
                <c:pt idx="0">
                  <c:v>221130.15813500001</c:v>
                </c:pt>
                <c:pt idx="1">
                  <c:v>226966.59943700003</c:v>
                </c:pt>
                <c:pt idx="2">
                  <c:v>237256.84500299999</c:v>
                </c:pt>
                <c:pt idx="3">
                  <c:v>420303.30596300005</c:v>
                </c:pt>
                <c:pt idx="4">
                  <c:v>339076.43891200004</c:v>
                </c:pt>
                <c:pt idx="5">
                  <c:v>402787.86419400002</c:v>
                </c:pt>
                <c:pt idx="6">
                  <c:v>545327.95423100004</c:v>
                </c:pt>
                <c:pt idx="7">
                  <c:v>746336.46095900005</c:v>
                </c:pt>
                <c:pt idx="8">
                  <c:v>576241.51597000007</c:v>
                </c:pt>
                <c:pt idx="9">
                  <c:v>506601.88144099998</c:v>
                </c:pt>
                <c:pt idx="10">
                  <c:v>841891.36315600004</c:v>
                </c:pt>
                <c:pt idx="11">
                  <c:v>884783.70064900001</c:v>
                </c:pt>
                <c:pt idx="12">
                  <c:v>753427.06417599996</c:v>
                </c:pt>
                <c:pt idx="13">
                  <c:v>262205.49031700002</c:v>
                </c:pt>
                <c:pt idx="14">
                  <c:v>337228.84428600001</c:v>
                </c:pt>
                <c:pt idx="15">
                  <c:v>429951.17591400002</c:v>
                </c:pt>
                <c:pt idx="16">
                  <c:v>389163.38329300005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47EC-8A10-5DCD487DD5A6}"/>
            </c:ext>
          </c:extLst>
        </c:ser>
        <c:ser>
          <c:idx val="1"/>
          <c:order val="1"/>
          <c:tx>
            <c:strRef>
              <c:f>Industrial!$D$3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Industrial!$D$4:$D$20</c:f>
              <c:numCache>
                <c:formatCode>_(* #,##0_);_(* \(#,##0\);_(* "-"_);_(@_)</c:formatCode>
                <c:ptCount val="17"/>
                <c:pt idx="0">
                  <c:v>211366</c:v>
                </c:pt>
                <c:pt idx="1">
                  <c:v>216659.109375</c:v>
                </c:pt>
                <c:pt idx="2">
                  <c:v>223915.609375</c:v>
                </c:pt>
                <c:pt idx="3">
                  <c:v>226731.296875</c:v>
                </c:pt>
                <c:pt idx="4">
                  <c:v>234328.953125</c:v>
                </c:pt>
                <c:pt idx="5">
                  <c:v>238305.71875</c:v>
                </c:pt>
                <c:pt idx="6">
                  <c:v>243754.71875</c:v>
                </c:pt>
                <c:pt idx="7">
                  <c:v>248657.6875</c:v>
                </c:pt>
                <c:pt idx="8">
                  <c:v>254442.578125</c:v>
                </c:pt>
                <c:pt idx="9">
                  <c:v>260364.34375</c:v>
                </c:pt>
                <c:pt idx="10">
                  <c:v>267520.5625</c:v>
                </c:pt>
                <c:pt idx="11">
                  <c:v>276437.75</c:v>
                </c:pt>
                <c:pt idx="12">
                  <c:v>285393.71875</c:v>
                </c:pt>
                <c:pt idx="13">
                  <c:v>293058.5</c:v>
                </c:pt>
                <c:pt idx="14">
                  <c:v>299368.625</c:v>
                </c:pt>
                <c:pt idx="15">
                  <c:v>306559.5625</c:v>
                </c:pt>
                <c:pt idx="16">
                  <c:v>314248.84375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C-47EC-8A10-5DCD487DD5A6}"/>
            </c:ext>
          </c:extLst>
        </c:ser>
        <c:ser>
          <c:idx val="2"/>
          <c:order val="2"/>
          <c:tx>
            <c:strRef>
              <c:f>Industrial!$E$3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Industrial!$B$4:$B$20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Industrial!$E$4:$E$20</c:f>
              <c:numCache>
                <c:formatCode>_(* #,##0_);_(* \(#,##0\);_(* "-"_);_(@_)</c:formatCode>
                <c:ptCount val="17"/>
                <c:pt idx="0">
                  <c:v>211366</c:v>
                </c:pt>
                <c:pt idx="1">
                  <c:v>214065.578125</c:v>
                </c:pt>
                <c:pt idx="2">
                  <c:v>222990.171875</c:v>
                </c:pt>
                <c:pt idx="3">
                  <c:v>226913.484375</c:v>
                </c:pt>
                <c:pt idx="4">
                  <c:v>233056.890625</c:v>
                </c:pt>
                <c:pt idx="5">
                  <c:v>236415.734375</c:v>
                </c:pt>
                <c:pt idx="6">
                  <c:v>246264.890625</c:v>
                </c:pt>
                <c:pt idx="7">
                  <c:v>253393.703125</c:v>
                </c:pt>
                <c:pt idx="8">
                  <c:v>265433.71875</c:v>
                </c:pt>
                <c:pt idx="9">
                  <c:v>288668.625</c:v>
                </c:pt>
                <c:pt idx="10">
                  <c:v>283199.21875</c:v>
                </c:pt>
                <c:pt idx="11">
                  <c:v>281746.28125</c:v>
                </c:pt>
                <c:pt idx="12">
                  <c:v>294515.96875</c:v>
                </c:pt>
                <c:pt idx="13">
                  <c:v>303813.78125</c:v>
                </c:pt>
                <c:pt idx="14">
                  <c:v>315644.78125</c:v>
                </c:pt>
                <c:pt idx="15">
                  <c:v>322101.53125</c:v>
                </c:pt>
                <c:pt idx="16">
                  <c:v>329754.625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C-47EC-8A10-5DCD487D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123616"/>
        <c:axId val="671124272"/>
      </c:lineChart>
      <c:catAx>
        <c:axId val="6711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4272"/>
        <c:crosses val="autoZero"/>
        <c:auto val="1"/>
        <c:lblAlgn val="ctr"/>
        <c:lblOffset val="100"/>
        <c:noMultiLvlLbl val="0"/>
      </c:catAx>
      <c:valAx>
        <c:axId val="6711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Biofuels and Waste</a:t>
            </a:r>
          </a:p>
        </c:rich>
      </c:tx>
      <c:layout>
        <c:manualLayout>
          <c:xMode val="edge"/>
          <c:yMode val="edge"/>
          <c:x val="0.44337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Domestic!$C$3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Domestic!$B$84:$B$100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Domestic!$C$84:$C$100</c:f>
              <c:numCache>
                <c:formatCode>_(* #,##0_);_(* \(#,##0\);_(* "-"_);_(@_)</c:formatCode>
                <c:ptCount val="17"/>
                <c:pt idx="0">
                  <c:v>1276246.7746000001</c:v>
                </c:pt>
                <c:pt idx="1">
                  <c:v>1298962.3887799999</c:v>
                </c:pt>
                <c:pt idx="2">
                  <c:v>1324302.5649000001</c:v>
                </c:pt>
                <c:pt idx="3">
                  <c:v>1348235.63322</c:v>
                </c:pt>
                <c:pt idx="4">
                  <c:v>1366882.8705</c:v>
                </c:pt>
                <c:pt idx="5">
                  <c:v>1374725.9670200001</c:v>
                </c:pt>
                <c:pt idx="6">
                  <c:v>1396010.00196</c:v>
                </c:pt>
                <c:pt idx="7">
                  <c:v>1434986.88802</c:v>
                </c:pt>
                <c:pt idx="8">
                  <c:v>1452740.9177399999</c:v>
                </c:pt>
                <c:pt idx="9">
                  <c:v>1472789.1449599999</c:v>
                </c:pt>
                <c:pt idx="10">
                  <c:v>1532958.2980599999</c:v>
                </c:pt>
                <c:pt idx="11">
                  <c:v>1552266.26422</c:v>
                </c:pt>
                <c:pt idx="12">
                  <c:v>1569806.1688399999</c:v>
                </c:pt>
                <c:pt idx="13">
                  <c:v>1592650.2580800001</c:v>
                </c:pt>
                <c:pt idx="14">
                  <c:v>1612025.5207</c:v>
                </c:pt>
                <c:pt idx="15">
                  <c:v>1610679.5915000001</c:v>
                </c:pt>
                <c:pt idx="16">
                  <c:v>1610312.5199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8-4C25-9F37-5FE1FA51E799}"/>
            </c:ext>
          </c:extLst>
        </c:ser>
        <c:ser>
          <c:idx val="1"/>
          <c:order val="1"/>
          <c:tx>
            <c:strRef>
              <c:f>Domestic!$D$3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Domestic!$B$84:$B$100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Domestic!$D$84:$D$100</c:f>
              <c:numCache>
                <c:formatCode>_(* #,##0_);_(* \(#,##0\);_(* "-"_);_(@_)</c:formatCode>
                <c:ptCount val="17"/>
                <c:pt idx="0">
                  <c:v>1192935.375</c:v>
                </c:pt>
                <c:pt idx="1">
                  <c:v>1207994.875</c:v>
                </c:pt>
                <c:pt idx="2">
                  <c:v>1227743.75</c:v>
                </c:pt>
                <c:pt idx="3">
                  <c:v>1238895.875</c:v>
                </c:pt>
                <c:pt idx="4">
                  <c:v>1260120.5</c:v>
                </c:pt>
                <c:pt idx="5">
                  <c:v>1274332.375</c:v>
                </c:pt>
                <c:pt idx="6">
                  <c:v>1291814.25</c:v>
                </c:pt>
                <c:pt idx="7">
                  <c:v>1308574.125</c:v>
                </c:pt>
                <c:pt idx="8">
                  <c:v>1327454.375</c:v>
                </c:pt>
                <c:pt idx="9">
                  <c:v>1346892.75</c:v>
                </c:pt>
                <c:pt idx="10">
                  <c:v>1367168.875</c:v>
                </c:pt>
                <c:pt idx="11">
                  <c:v>1391112.75</c:v>
                </c:pt>
                <c:pt idx="12">
                  <c:v>1415217.125</c:v>
                </c:pt>
                <c:pt idx="13">
                  <c:v>1436027.625</c:v>
                </c:pt>
                <c:pt idx="14">
                  <c:v>1453916.25</c:v>
                </c:pt>
                <c:pt idx="15">
                  <c:v>1473429.75</c:v>
                </c:pt>
                <c:pt idx="16">
                  <c:v>1493832.125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8-4C25-9F37-5FE1FA51E799}"/>
            </c:ext>
          </c:extLst>
        </c:ser>
        <c:ser>
          <c:idx val="2"/>
          <c:order val="2"/>
          <c:tx>
            <c:strRef>
              <c:f>Domestic!$E$3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Domestic!$B$84:$B$100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Domestic!$E$84:$E$100</c:f>
              <c:numCache>
                <c:formatCode>_(* #,##0_);_(* \(#,##0\);_(* "-"_);_(@_)</c:formatCode>
                <c:ptCount val="17"/>
                <c:pt idx="0">
                  <c:v>1192935.375</c:v>
                </c:pt>
                <c:pt idx="1">
                  <c:v>1206086.25</c:v>
                </c:pt>
                <c:pt idx="2">
                  <c:v>1246127.625</c:v>
                </c:pt>
                <c:pt idx="3">
                  <c:v>1248951.375</c:v>
                </c:pt>
                <c:pt idx="4">
                  <c:v>1275243.375</c:v>
                </c:pt>
                <c:pt idx="5">
                  <c:v>1300153.25</c:v>
                </c:pt>
                <c:pt idx="6">
                  <c:v>1347016.125</c:v>
                </c:pt>
                <c:pt idx="7">
                  <c:v>1374031.75</c:v>
                </c:pt>
                <c:pt idx="8">
                  <c:v>1408585.75</c:v>
                </c:pt>
                <c:pt idx="9">
                  <c:v>1488916.375</c:v>
                </c:pt>
                <c:pt idx="10">
                  <c:v>1451388.25</c:v>
                </c:pt>
                <c:pt idx="11">
                  <c:v>1450604.375</c:v>
                </c:pt>
                <c:pt idx="12">
                  <c:v>1511908.125</c:v>
                </c:pt>
                <c:pt idx="13">
                  <c:v>1534727.75</c:v>
                </c:pt>
                <c:pt idx="14">
                  <c:v>1555190.375</c:v>
                </c:pt>
                <c:pt idx="15">
                  <c:v>1539834</c:v>
                </c:pt>
                <c:pt idx="16">
                  <c:v>1520925.625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8-4C25-9F37-5FE1FA51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830960"/>
        <c:axId val="668831288"/>
      </c:lineChart>
      <c:catAx>
        <c:axId val="6688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1288"/>
        <c:crosses val="autoZero"/>
        <c:auto val="1"/>
        <c:lblAlgn val="ctr"/>
        <c:lblOffset val="100"/>
        <c:noMultiLvlLbl val="0"/>
      </c:catAx>
      <c:valAx>
        <c:axId val="6688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Transport!$C$3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Transport!$B$4:$B$20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Transport!$C$4:$C$20</c:f>
              <c:numCache>
                <c:formatCode>_(* #,##0.00_);_(* \(#,##0.00\);_(*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A-44A3-B529-2710E18DCED3}"/>
            </c:ext>
          </c:extLst>
        </c:ser>
        <c:ser>
          <c:idx val="1"/>
          <c:order val="1"/>
          <c:tx>
            <c:strRef>
              <c:f>Transport!$D$3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Transport!$B$4:$B$20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Transport!$D$4:$D$20</c:f>
              <c:numCache>
                <c:formatCode>_(* #,##0.00_);_(* \(#,##0.00\);_(*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A-44A3-B529-2710E18DCED3}"/>
            </c:ext>
          </c:extLst>
        </c:ser>
        <c:ser>
          <c:idx val="2"/>
          <c:order val="2"/>
          <c:tx>
            <c:strRef>
              <c:f>Transport!$E$3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Transport!$B$4:$B$20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Transport!$E$4:$E$20</c:f>
              <c:numCache>
                <c:formatCode>_(* #,##0.00_);_(* \(#,##0.00\);_(*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A-44A3-B529-2710E18D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73048"/>
        <c:axId val="665275016"/>
      </c:lineChart>
      <c:catAx>
        <c:axId val="66527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5016"/>
        <c:crosses val="autoZero"/>
        <c:auto val="1"/>
        <c:lblAlgn val="ctr"/>
        <c:lblOffset val="100"/>
        <c:noMultiLvlLbl val="0"/>
      </c:catAx>
      <c:valAx>
        <c:axId val="6652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Petroleum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Transport!$C$3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Transport!$B$24:$B$40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Transport!$C$24:$C$40</c:f>
              <c:numCache>
                <c:formatCode>_(* #,##0_);_(* \(#,##0\);_(* "-"_);_(@_)</c:formatCode>
                <c:ptCount val="17"/>
                <c:pt idx="0">
                  <c:v>850254.06494000007</c:v>
                </c:pt>
                <c:pt idx="1">
                  <c:v>906000.00526000001</c:v>
                </c:pt>
                <c:pt idx="2">
                  <c:v>925931.99314000004</c:v>
                </c:pt>
                <c:pt idx="3">
                  <c:v>954955.12098000001</c:v>
                </c:pt>
                <c:pt idx="4">
                  <c:v>1090545.2521599999</c:v>
                </c:pt>
                <c:pt idx="5">
                  <c:v>1100315.4745799999</c:v>
                </c:pt>
                <c:pt idx="6">
                  <c:v>1031691.4389600001</c:v>
                </c:pt>
                <c:pt idx="7">
                  <c:v>1019553.6047200001</c:v>
                </c:pt>
                <c:pt idx="8">
                  <c:v>1095733.19744</c:v>
                </c:pt>
                <c:pt idx="9">
                  <c:v>1186956.6078999999</c:v>
                </c:pt>
                <c:pt idx="10">
                  <c:v>1236762.10616</c:v>
                </c:pt>
                <c:pt idx="11">
                  <c:v>1416113.2899200001</c:v>
                </c:pt>
                <c:pt idx="12">
                  <c:v>1652262.6859200001</c:v>
                </c:pt>
                <c:pt idx="13">
                  <c:v>1677033.9010600001</c:v>
                </c:pt>
                <c:pt idx="14">
                  <c:v>1649442.35246</c:v>
                </c:pt>
                <c:pt idx="15">
                  <c:v>1769181.1083800001</c:v>
                </c:pt>
                <c:pt idx="16">
                  <c:v>1599282.01832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A-44A3-B529-2710E18DCED3}"/>
            </c:ext>
          </c:extLst>
        </c:ser>
        <c:ser>
          <c:idx val="1"/>
          <c:order val="1"/>
          <c:tx>
            <c:strRef>
              <c:f>Transport!$D$3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Transport!$B$24:$B$40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Transport!$D$24:$D$40</c:f>
              <c:numCache>
                <c:formatCode>_(* #,##0_);_(* \(#,##0\);_(* "-"_);_(@_)</c:formatCode>
                <c:ptCount val="17"/>
                <c:pt idx="0">
                  <c:v>819698</c:v>
                </c:pt>
                <c:pt idx="1">
                  <c:v>852836.1875</c:v>
                </c:pt>
                <c:pt idx="2">
                  <c:v>897387.6875</c:v>
                </c:pt>
                <c:pt idx="3">
                  <c:v>918087.75</c:v>
                </c:pt>
                <c:pt idx="4">
                  <c:v>966069.5</c:v>
                </c:pt>
                <c:pt idx="5">
                  <c:v>994258.5625</c:v>
                </c:pt>
                <c:pt idx="6">
                  <c:v>1031434.25</c:v>
                </c:pt>
                <c:pt idx="7">
                  <c:v>1066045</c:v>
                </c:pt>
                <c:pt idx="8">
                  <c:v>1106497.875</c:v>
                </c:pt>
                <c:pt idx="9">
                  <c:v>1148500</c:v>
                </c:pt>
                <c:pt idx="10">
                  <c:v>1198848.375</c:v>
                </c:pt>
                <c:pt idx="11">
                  <c:v>1261206.875</c:v>
                </c:pt>
                <c:pt idx="12">
                  <c:v>1325158.25</c:v>
                </c:pt>
                <c:pt idx="13">
                  <c:v>1382087.75</c:v>
                </c:pt>
                <c:pt idx="14">
                  <c:v>1431195.625</c:v>
                </c:pt>
                <c:pt idx="15">
                  <c:v>1487013.625</c:v>
                </c:pt>
                <c:pt idx="16">
                  <c:v>1547213.125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A-44A3-B529-2710E18DCED3}"/>
            </c:ext>
          </c:extLst>
        </c:ser>
        <c:ser>
          <c:idx val="2"/>
          <c:order val="2"/>
          <c:tx>
            <c:strRef>
              <c:f>Transport!$E$3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Transport!$B$24:$B$40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Transport!$E$24:$E$40</c:f>
              <c:numCache>
                <c:formatCode>General</c:formatCode>
                <c:ptCount val="17"/>
                <c:pt idx="0">
                  <c:v>819698</c:v>
                </c:pt>
                <c:pt idx="1">
                  <c:v>824180.4375</c:v>
                </c:pt>
                <c:pt idx="2">
                  <c:v>837902.9375</c:v>
                </c:pt>
                <c:pt idx="3">
                  <c:v>840098</c:v>
                </c:pt>
                <c:pt idx="4">
                  <c:v>843582.25</c:v>
                </c:pt>
                <c:pt idx="5">
                  <c:v>836251.6875</c:v>
                </c:pt>
                <c:pt idx="6">
                  <c:v>836185.25</c:v>
                </c:pt>
                <c:pt idx="7">
                  <c:v>842474.0625</c:v>
                </c:pt>
                <c:pt idx="8">
                  <c:v>858331.875</c:v>
                </c:pt>
                <c:pt idx="9">
                  <c:v>913748.25</c:v>
                </c:pt>
                <c:pt idx="10">
                  <c:v>983470.6875</c:v>
                </c:pt>
                <c:pt idx="11">
                  <c:v>1020036.125</c:v>
                </c:pt>
                <c:pt idx="12">
                  <c:v>1056573.875</c:v>
                </c:pt>
                <c:pt idx="13">
                  <c:v>1105196.75</c:v>
                </c:pt>
                <c:pt idx="14">
                  <c:v>1190512</c:v>
                </c:pt>
                <c:pt idx="15">
                  <c:v>1282982.875</c:v>
                </c:pt>
                <c:pt idx="16">
                  <c:v>1396461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A-44A3-B529-2710E18D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73048"/>
        <c:axId val="665275016"/>
      </c:lineChart>
      <c:catAx>
        <c:axId val="66527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5016"/>
        <c:crosses val="autoZero"/>
        <c:auto val="1"/>
        <c:lblAlgn val="ctr"/>
        <c:lblOffset val="100"/>
        <c:noMultiLvlLbl val="0"/>
      </c:catAx>
      <c:valAx>
        <c:axId val="6652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Natural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Transport!$C$3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Transport!$B$44:$B$60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Transport!$C$44:$C$60</c:f>
              <c:numCache>
                <c:formatCode>_(* #,##0_);_(* \(#,##0\);_(* "-"_);_(@_)</c:formatCode>
                <c:ptCount val="17"/>
                <c:pt idx="0">
                  <c:v>1064.50764</c:v>
                </c:pt>
                <c:pt idx="1">
                  <c:v>850.38254000000006</c:v>
                </c:pt>
                <c:pt idx="2">
                  <c:v>721.90747999999996</c:v>
                </c:pt>
                <c:pt idx="3">
                  <c:v>660.72888</c:v>
                </c:pt>
                <c:pt idx="4">
                  <c:v>520.0181</c:v>
                </c:pt>
                <c:pt idx="5">
                  <c:v>263.06798000000003</c:v>
                </c:pt>
                <c:pt idx="6">
                  <c:v>256.95012000000003</c:v>
                </c:pt>
                <c:pt idx="7">
                  <c:v>299.77514000000002</c:v>
                </c:pt>
                <c:pt idx="8">
                  <c:v>758.61464000000001</c:v>
                </c:pt>
                <c:pt idx="9">
                  <c:v>1168.51126</c:v>
                </c:pt>
                <c:pt idx="10">
                  <c:v>1192.9827</c:v>
                </c:pt>
                <c:pt idx="11">
                  <c:v>1107.33266</c:v>
                </c:pt>
                <c:pt idx="12">
                  <c:v>942.15044</c:v>
                </c:pt>
                <c:pt idx="13">
                  <c:v>1131.8041000000001</c:v>
                </c:pt>
                <c:pt idx="14">
                  <c:v>1266.3970200000001</c:v>
                </c:pt>
                <c:pt idx="15">
                  <c:v>1504.9935600000001</c:v>
                </c:pt>
                <c:pt idx="16">
                  <c:v>1504.9935600000001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A-44A3-B529-2710E18DCED3}"/>
            </c:ext>
          </c:extLst>
        </c:ser>
        <c:ser>
          <c:idx val="1"/>
          <c:order val="1"/>
          <c:tx>
            <c:strRef>
              <c:f>Transport!$D$3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Transport!$B$44:$B$60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Transport!$D$44:$D$60</c:f>
              <c:numCache>
                <c:formatCode>_-* #,##0.00_-;\-* #,##0.00_-;_-* "-"_-;_-@_-</c:formatCode>
                <c:ptCount val="17"/>
                <c:pt idx="0">
                  <c:v>500</c:v>
                </c:pt>
                <c:pt idx="1">
                  <c:v>520.21368408203125</c:v>
                </c:pt>
                <c:pt idx="2">
                  <c:v>547.38922119140625</c:v>
                </c:pt>
                <c:pt idx="3">
                  <c:v>560.015869140625</c:v>
                </c:pt>
                <c:pt idx="4">
                  <c:v>589.2838134765625</c:v>
                </c:pt>
                <c:pt idx="5">
                  <c:v>606.47857666015625</c:v>
                </c:pt>
                <c:pt idx="6">
                  <c:v>629.155029296875</c:v>
                </c:pt>
                <c:pt idx="7">
                  <c:v>650.266845703125</c:v>
                </c:pt>
                <c:pt idx="8">
                  <c:v>674.94244384765625</c:v>
                </c:pt>
                <c:pt idx="9">
                  <c:v>700.56292724609375</c:v>
                </c:pt>
                <c:pt idx="10">
                  <c:v>731.27435302734375</c:v>
                </c:pt>
                <c:pt idx="11">
                  <c:v>769.3118896484375</c:v>
                </c:pt>
                <c:pt idx="12">
                  <c:v>808.321044921875</c:v>
                </c:pt>
                <c:pt idx="13">
                  <c:v>843.04693603515625</c:v>
                </c:pt>
                <c:pt idx="14">
                  <c:v>873.001708984375</c:v>
                </c:pt>
                <c:pt idx="15">
                  <c:v>907.04974365234375</c:v>
                </c:pt>
                <c:pt idx="16">
                  <c:v>943.77020263671875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A-44A3-B529-2710E18DCED3}"/>
            </c:ext>
          </c:extLst>
        </c:ser>
        <c:ser>
          <c:idx val="2"/>
          <c:order val="2"/>
          <c:tx>
            <c:strRef>
              <c:f>Transport!$E$3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Transport!$B$44:$B$60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Transport!$E$44:$E$60</c:f>
              <c:numCache>
                <c:formatCode>_-* #,##0.00_-;\-* #,##0.00_-;_-* "-"_-;_-@_-</c:formatCode>
                <c:ptCount val="17"/>
                <c:pt idx="0">
                  <c:v>500</c:v>
                </c:pt>
                <c:pt idx="1">
                  <c:v>512.51470947265625</c:v>
                </c:pt>
                <c:pt idx="2">
                  <c:v>561.5731201171875</c:v>
                </c:pt>
                <c:pt idx="3">
                  <c:v>589.59295654296875</c:v>
                </c:pt>
                <c:pt idx="4">
                  <c:v>610.044677734375</c:v>
                </c:pt>
                <c:pt idx="5">
                  <c:v>622.59893798828125</c:v>
                </c:pt>
                <c:pt idx="6">
                  <c:v>646.48248291015625</c:v>
                </c:pt>
                <c:pt idx="7">
                  <c:v>657.56951904296875</c:v>
                </c:pt>
                <c:pt idx="8">
                  <c:v>657.73614501953125</c:v>
                </c:pt>
                <c:pt idx="9">
                  <c:v>715.81982421875</c:v>
                </c:pt>
                <c:pt idx="10">
                  <c:v>736.10235595703125</c:v>
                </c:pt>
                <c:pt idx="11">
                  <c:v>784.68365478515625</c:v>
                </c:pt>
                <c:pt idx="12">
                  <c:v>884.5343017578125</c:v>
                </c:pt>
                <c:pt idx="13">
                  <c:v>994.58612060546875</c:v>
                </c:pt>
                <c:pt idx="14">
                  <c:v>1106.8179931640625</c:v>
                </c:pt>
                <c:pt idx="15">
                  <c:v>1241.2071533203125</c:v>
                </c:pt>
                <c:pt idx="16">
                  <c:v>1335.936279296875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A-44A3-B529-2710E18D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73048"/>
        <c:axId val="665275016"/>
      </c:lineChart>
      <c:catAx>
        <c:axId val="66527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5016"/>
        <c:crosses val="autoZero"/>
        <c:auto val="1"/>
        <c:lblAlgn val="ctr"/>
        <c:lblOffset val="100"/>
        <c:noMultiLvlLbl val="0"/>
      </c:catAx>
      <c:valAx>
        <c:axId val="6652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Transport!$C$3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Transport!$B$64:$B$80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Transport!$C$64:$C$80</c:f>
              <c:numCache>
                <c:formatCode>_(* #,##0.00_);_(* \(#,##0.00\);_(* "-"??_);_(@_)</c:formatCode>
                <c:ptCount val="17"/>
                <c:pt idx="0">
                  <c:v>165.18222</c:v>
                </c:pt>
                <c:pt idx="1">
                  <c:v>183.53579999999999</c:v>
                </c:pt>
                <c:pt idx="2">
                  <c:v>201.88938000000002</c:v>
                </c:pt>
                <c:pt idx="3">
                  <c:v>201.88938000000002</c:v>
                </c:pt>
                <c:pt idx="4">
                  <c:v>208.00724</c:v>
                </c:pt>
                <c:pt idx="5">
                  <c:v>208.00724</c:v>
                </c:pt>
                <c:pt idx="6">
                  <c:v>250.83226000000002</c:v>
                </c:pt>
                <c:pt idx="7" formatCode="_(* #,##0_);_(* \(#,##0\);_(* &quot;-&quot;_);_(@_)">
                  <c:v>318.12871999999999</c:v>
                </c:pt>
                <c:pt idx="8" formatCode="_(* #,##0_);_(* \(#,##0\);_(* &quot;-&quot;_);_(@_)">
                  <c:v>305.89300000000003</c:v>
                </c:pt>
                <c:pt idx="9" formatCode="_(* #,##0_);_(* \(#,##0\);_(* &quot;-&quot;_);_(@_)">
                  <c:v>416.01447999999999</c:v>
                </c:pt>
                <c:pt idx="10" formatCode="_(* #,##0_);_(* \(#,##0\);_(* &quot;-&quot;_);_(@_)">
                  <c:v>330.36444</c:v>
                </c:pt>
                <c:pt idx="11" formatCode="_(* #,##0_);_(* \(#,##0\);_(* &quot;-&quot;_);_(@_)">
                  <c:v>330.36444</c:v>
                </c:pt>
                <c:pt idx="12" formatCode="_(* #,##0_);_(* \(#,##0\);_(* &quot;-&quot;_);_(@_)">
                  <c:v>403.77876000000003</c:v>
                </c:pt>
                <c:pt idx="13" formatCode="_(* #,##0_);_(* \(#,##0\);_(* &quot;-&quot;_);_(@_)">
                  <c:v>483.31094000000002</c:v>
                </c:pt>
                <c:pt idx="14" formatCode="_(* #,##0_);_(* \(#,##0\);_(* &quot;-&quot;_);_(@_)">
                  <c:v>581.19669999999996</c:v>
                </c:pt>
                <c:pt idx="15" formatCode="_(* #,##0_);_(* \(#,##0\);_(* &quot;-&quot;_);_(@_)">
                  <c:v>770.85036000000002</c:v>
                </c:pt>
                <c:pt idx="16" formatCode="_(* #,##0_);_(* \(#,##0\);_(* &quot;-&quot;_);_(@_)">
                  <c:v>838.14682000000005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A-44A3-B529-2710E18DCED3}"/>
            </c:ext>
          </c:extLst>
        </c:ser>
        <c:ser>
          <c:idx val="1"/>
          <c:order val="1"/>
          <c:tx>
            <c:strRef>
              <c:f>Transport!$D$3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Transport!$B$64:$B$80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Transport!$D$64:$D$80</c:f>
              <c:numCache>
                <c:formatCode>_-* #,##0.0_-;\-* #,##0.0_-;_-* "-"_-;_-@_-</c:formatCode>
                <c:ptCount val="17"/>
                <c:pt idx="0">
                  <c:v>158.26100158691406</c:v>
                </c:pt>
                <c:pt idx="1">
                  <c:v>169.63894653320313</c:v>
                </c:pt>
                <c:pt idx="2">
                  <c:v>185.03509521484375</c:v>
                </c:pt>
                <c:pt idx="3">
                  <c:v>193.24671936035156</c:v>
                </c:pt>
                <c:pt idx="4">
                  <c:v>210.79275512695313</c:v>
                </c:pt>
                <c:pt idx="5">
                  <c:v>222.18336486816406</c:v>
                </c:pt>
                <c:pt idx="6">
                  <c:v>237.0833740234375</c:v>
                </c:pt>
                <c:pt idx="7">
                  <c:v>251.53895568847656</c:v>
                </c:pt>
                <c:pt idx="8">
                  <c:v>268.63015747070313</c:v>
                </c:pt>
                <c:pt idx="9">
                  <c:v>286.8880615234375</c:v>
                </c:pt>
                <c:pt idx="10">
                  <c:v>309.07293701171875</c:v>
                </c:pt>
                <c:pt idx="11">
                  <c:v>337.01309204101563</c:v>
                </c:pt>
                <c:pt idx="12">
                  <c:v>366.772705078125</c:v>
                </c:pt>
                <c:pt idx="13">
                  <c:v>394.62158203125</c:v>
                </c:pt>
                <c:pt idx="14">
                  <c:v>419.9202880859375</c:v>
                </c:pt>
                <c:pt idx="15">
                  <c:v>449.15658569335938</c:v>
                </c:pt>
                <c:pt idx="16">
                  <c:v>481.4881591796875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A-44A3-B529-2710E18DCED3}"/>
            </c:ext>
          </c:extLst>
        </c:ser>
        <c:ser>
          <c:idx val="2"/>
          <c:order val="2"/>
          <c:tx>
            <c:strRef>
              <c:f>Transport!$E$3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Transport!$B$64:$B$80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Transport!$E$64:$E$80</c:f>
              <c:numCache>
                <c:formatCode>_(* #,##0_);_(* \(#,##0\);_(* "-"_);_(@_)</c:formatCode>
                <c:ptCount val="17"/>
                <c:pt idx="0">
                  <c:v>158.26100158691406</c:v>
                </c:pt>
                <c:pt idx="1">
                  <c:v>161.54421997070313</c:v>
                </c:pt>
                <c:pt idx="2">
                  <c:v>174.7373046875</c:v>
                </c:pt>
                <c:pt idx="3">
                  <c:v>186.31158447265625</c:v>
                </c:pt>
                <c:pt idx="4">
                  <c:v>200.48643493652344</c:v>
                </c:pt>
                <c:pt idx="5">
                  <c:v>214.60050964355469</c:v>
                </c:pt>
                <c:pt idx="6">
                  <c:v>231.82644653320313</c:v>
                </c:pt>
                <c:pt idx="7">
                  <c:v>249.52479553222656</c:v>
                </c:pt>
                <c:pt idx="8">
                  <c:v>272.18115234375</c:v>
                </c:pt>
                <c:pt idx="9">
                  <c:v>313.70217895507813</c:v>
                </c:pt>
                <c:pt idx="10">
                  <c:v>330.88333129882813</c:v>
                </c:pt>
                <c:pt idx="11">
                  <c:v>346.595703125</c:v>
                </c:pt>
                <c:pt idx="12">
                  <c:v>377.68072509765625</c:v>
                </c:pt>
                <c:pt idx="13">
                  <c:v>407.78536987304688</c:v>
                </c:pt>
                <c:pt idx="14">
                  <c:v>443.78359985351563</c:v>
                </c:pt>
                <c:pt idx="15">
                  <c:v>474.0560302734375</c:v>
                </c:pt>
                <c:pt idx="16">
                  <c:v>508.93954467773438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A-44A3-B529-2710E18D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73048"/>
        <c:axId val="665275016"/>
      </c:lineChart>
      <c:catAx>
        <c:axId val="66527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5016"/>
        <c:crosses val="autoZero"/>
        <c:auto val="1"/>
        <c:lblAlgn val="ctr"/>
        <c:lblOffset val="100"/>
        <c:noMultiLvlLbl val="0"/>
      </c:catAx>
      <c:valAx>
        <c:axId val="6652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Biofuel and 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Transport!$C$3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Transport!$B$84:$B$100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Transport!$C$84:$C$100</c:f>
              <c:numCache>
                <c:formatCode>_(* #,##0.00_);_(* \(#,##0.00\);_(*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8669.0076200000003</c:v>
                </c:pt>
                <c:pt idx="7">
                  <c:v>37172.117360000004</c:v>
                </c:pt>
                <c:pt idx="8">
                  <c:v>39111.47898</c:v>
                </c:pt>
                <c:pt idx="9">
                  <c:v>99678.292979999998</c:v>
                </c:pt>
                <c:pt idx="10">
                  <c:v>170926.89053999999</c:v>
                </c:pt>
                <c:pt idx="11">
                  <c:v>280222.45944000001</c:v>
                </c:pt>
                <c:pt idx="12">
                  <c:v>362342.49421999999</c:v>
                </c:pt>
                <c:pt idx="13">
                  <c:v>410049.56650000002</c:v>
                </c:pt>
                <c:pt idx="14">
                  <c:v>445796.22248</c:v>
                </c:pt>
                <c:pt idx="15">
                  <c:v>120748.20282000001</c:v>
                </c:pt>
                <c:pt idx="16">
                  <c:v>460937.92598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A-44A3-B529-2710E18DCED3}"/>
            </c:ext>
          </c:extLst>
        </c:ser>
        <c:ser>
          <c:idx val="1"/>
          <c:order val="1"/>
          <c:tx>
            <c:strRef>
              <c:f>Transport!$D$3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Transport!$B$84:$B$100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Transport!$D$84:$D$100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A-44A3-B529-2710E18DCED3}"/>
            </c:ext>
          </c:extLst>
        </c:ser>
        <c:ser>
          <c:idx val="2"/>
          <c:order val="2"/>
          <c:tx>
            <c:strRef>
              <c:f>Transport!$E$3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Transport!$B$84:$B$100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Transport!$E$84:$E$100</c:f>
              <c:numCache>
                <c:formatCode>_(* #,##0_);_(* \(#,##0\);_(* "-"_);_(@_)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A-44A3-B529-2710E18D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73048"/>
        <c:axId val="665275016"/>
      </c:lineChart>
      <c:catAx>
        <c:axId val="66527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5016"/>
        <c:crosses val="autoZero"/>
        <c:auto val="1"/>
        <c:lblAlgn val="ctr"/>
        <c:lblOffset val="100"/>
        <c:noMultiLvlLbl val="0"/>
      </c:catAx>
      <c:valAx>
        <c:axId val="6652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Coal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Commercial!$C$3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Commercial!$B$4:$B$20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Commercial!$C$4:$C$20</c:f>
              <c:numCache>
                <c:formatCode>_(* #,##0.00_);_(* \(#,##0.00\);_(*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7-4974-8031-600952B91F2A}"/>
            </c:ext>
          </c:extLst>
        </c:ser>
        <c:ser>
          <c:idx val="1"/>
          <c:order val="1"/>
          <c:tx>
            <c:strRef>
              <c:f>Commercial!$D$3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Commercial!$B$4:$B$20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Commercial!$D$4:$D$20</c:f>
              <c:numCache>
                <c:formatCode>_(* #,##0.00_);_(* \(#,##0.00\);_(*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7-4974-8031-600952B91F2A}"/>
            </c:ext>
          </c:extLst>
        </c:ser>
        <c:ser>
          <c:idx val="2"/>
          <c:order val="2"/>
          <c:tx>
            <c:strRef>
              <c:f>Commercial!$E$3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Commercial!$B$4:$B$20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Commercial!$E$4:$E$20</c:f>
              <c:numCache>
                <c:formatCode>_(* #,##0.00_);_(* \(#,##0.00\);_(*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7-4974-8031-600952B9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34704"/>
        <c:axId val="775030768"/>
      </c:lineChart>
      <c:catAx>
        <c:axId val="775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30768"/>
        <c:crosses val="autoZero"/>
        <c:auto val="1"/>
        <c:lblAlgn val="ctr"/>
        <c:lblOffset val="100"/>
        <c:noMultiLvlLbl val="0"/>
      </c:catAx>
      <c:valAx>
        <c:axId val="775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Petroleum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Commercial!$C$3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Commercial!$B$24:$B$40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Commercial!$C$24:$C$40</c:f>
              <c:numCache>
                <c:formatCode>_(* #,##0_);_(* \(#,##0\);_(* "-"_);_(@_)</c:formatCode>
                <c:ptCount val="17"/>
                <c:pt idx="0">
                  <c:v>233096.61051800003</c:v>
                </c:pt>
                <c:pt idx="1">
                  <c:v>243197.198221</c:v>
                </c:pt>
                <c:pt idx="2">
                  <c:v>237984.78070599999</c:v>
                </c:pt>
                <c:pt idx="3">
                  <c:v>228428.68281600002</c:v>
                </c:pt>
                <c:pt idx="4">
                  <c:v>252233.27856000004</c:v>
                </c:pt>
                <c:pt idx="5">
                  <c:v>240064.85328300003</c:v>
                </c:pt>
                <c:pt idx="6">
                  <c:v>214687.966721</c:v>
                </c:pt>
                <c:pt idx="7">
                  <c:v>197925.02791800001</c:v>
                </c:pt>
                <c:pt idx="8">
                  <c:v>193452.870716</c:v>
                </c:pt>
                <c:pt idx="9">
                  <c:v>191348.32517500001</c:v>
                </c:pt>
                <c:pt idx="10">
                  <c:v>166277.33145700002</c:v>
                </c:pt>
                <c:pt idx="11">
                  <c:v>202446.12287300001</c:v>
                </c:pt>
                <c:pt idx="12">
                  <c:v>252239.39035999999</c:v>
                </c:pt>
                <c:pt idx="13">
                  <c:v>233708.39115099999</c:v>
                </c:pt>
                <c:pt idx="14">
                  <c:v>214510.54428700003</c:v>
                </c:pt>
                <c:pt idx="15">
                  <c:v>247663.23145800002</c:v>
                </c:pt>
                <c:pt idx="16">
                  <c:v>144828.112479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7-4974-8031-600952B91F2A}"/>
            </c:ext>
          </c:extLst>
        </c:ser>
        <c:ser>
          <c:idx val="1"/>
          <c:order val="1"/>
          <c:tx>
            <c:strRef>
              <c:f>Commercial!$D$3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Commercial!$B$24:$B$40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Commercial!$D$24:$D$40</c:f>
              <c:numCache>
                <c:formatCode>_(* #,##0_);_(* \(#,##0\);_(* "-"_);_(@_)</c:formatCode>
                <c:ptCount val="17"/>
                <c:pt idx="0">
                  <c:v>50000</c:v>
                </c:pt>
                <c:pt idx="1">
                  <c:v>49945.60546875</c:v>
                </c:pt>
                <c:pt idx="2">
                  <c:v>50034.83203125</c:v>
                </c:pt>
                <c:pt idx="3">
                  <c:v>49766.78515625</c:v>
                </c:pt>
                <c:pt idx="4">
                  <c:v>49855.97265625</c:v>
                </c:pt>
                <c:pt idx="5">
                  <c:v>49664.12109375</c:v>
                </c:pt>
                <c:pt idx="6">
                  <c:v>49573.20703125</c:v>
                </c:pt>
                <c:pt idx="7">
                  <c:v>49435.81640625</c:v>
                </c:pt>
                <c:pt idx="8">
                  <c:v>49352.03515625</c:v>
                </c:pt>
                <c:pt idx="9">
                  <c:v>49268.55078125</c:v>
                </c:pt>
                <c:pt idx="10">
                  <c:v>49255.96875</c:v>
                </c:pt>
                <c:pt idx="11">
                  <c:v>49341.296875</c:v>
                </c:pt>
                <c:pt idx="12">
                  <c:v>49411.109375</c:v>
                </c:pt>
                <c:pt idx="13">
                  <c:v>49387.91796875</c:v>
                </c:pt>
                <c:pt idx="14">
                  <c:v>49274.97265625</c:v>
                </c:pt>
                <c:pt idx="15">
                  <c:v>49204.1796875</c:v>
                </c:pt>
                <c:pt idx="16">
                  <c:v>49151.32421875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7-4974-8031-600952B91F2A}"/>
            </c:ext>
          </c:extLst>
        </c:ser>
        <c:ser>
          <c:idx val="2"/>
          <c:order val="2"/>
          <c:tx>
            <c:strRef>
              <c:f>Commercial!$E$3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Commercial!$B$24:$B$40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Commercial!$E$24:$E$40</c:f>
              <c:numCache>
                <c:formatCode>_(* #,##0_);_(* \(#,##0\);_(* "-"_);_(@_)</c:formatCode>
                <c:ptCount val="17"/>
                <c:pt idx="0">
                  <c:v>50000</c:v>
                </c:pt>
                <c:pt idx="1">
                  <c:v>49882.6484375</c:v>
                </c:pt>
                <c:pt idx="2">
                  <c:v>48963.26171875</c:v>
                </c:pt>
                <c:pt idx="3">
                  <c:v>47021.796875</c:v>
                </c:pt>
                <c:pt idx="4">
                  <c:v>45569.49609375</c:v>
                </c:pt>
                <c:pt idx="5">
                  <c:v>43295</c:v>
                </c:pt>
                <c:pt idx="6">
                  <c:v>41729.34375</c:v>
                </c:pt>
                <c:pt idx="7">
                  <c:v>40511.7578125</c:v>
                </c:pt>
                <c:pt idx="8">
                  <c:v>39793.59375</c:v>
                </c:pt>
                <c:pt idx="9">
                  <c:v>40740.34375</c:v>
                </c:pt>
                <c:pt idx="10">
                  <c:v>42138.82421875</c:v>
                </c:pt>
                <c:pt idx="11">
                  <c:v>41867.31640625</c:v>
                </c:pt>
                <c:pt idx="12">
                  <c:v>41335.578125</c:v>
                </c:pt>
                <c:pt idx="13">
                  <c:v>41224.8203125</c:v>
                </c:pt>
                <c:pt idx="14">
                  <c:v>42560.6953125</c:v>
                </c:pt>
                <c:pt idx="15">
                  <c:v>44129.84375</c:v>
                </c:pt>
                <c:pt idx="16">
                  <c:v>46164.00390625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7-4974-8031-600952B9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34704"/>
        <c:axId val="775030768"/>
      </c:lineChart>
      <c:catAx>
        <c:axId val="775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30768"/>
        <c:crosses val="autoZero"/>
        <c:auto val="1"/>
        <c:lblAlgn val="ctr"/>
        <c:lblOffset val="100"/>
        <c:noMultiLvlLbl val="0"/>
      </c:catAx>
      <c:valAx>
        <c:axId val="775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Natural Gas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Commercial!$C$3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Commercial!$B$44:$B$60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Commercial!$C$44:$C$60</c:f>
              <c:numCache>
                <c:formatCode>_(* #,##0_);_(* \(#,##0\);_(* "-"_);_(@_)</c:formatCode>
                <c:ptCount val="17"/>
                <c:pt idx="0">
                  <c:v>16200.101224000002</c:v>
                </c:pt>
                <c:pt idx="1">
                  <c:v>14823.582049000001</c:v>
                </c:pt>
                <c:pt idx="2">
                  <c:v>16652.823086</c:v>
                </c:pt>
                <c:pt idx="3">
                  <c:v>12541.619150000002</c:v>
                </c:pt>
                <c:pt idx="4">
                  <c:v>16824.123250000001</c:v>
                </c:pt>
                <c:pt idx="5">
                  <c:v>17362.495193999999</c:v>
                </c:pt>
                <c:pt idx="6">
                  <c:v>16444.815744000003</c:v>
                </c:pt>
                <c:pt idx="7">
                  <c:v>17680.624069999998</c:v>
                </c:pt>
                <c:pt idx="8">
                  <c:v>14958.175035</c:v>
                </c:pt>
                <c:pt idx="9">
                  <c:v>17056.602043999999</c:v>
                </c:pt>
                <c:pt idx="10">
                  <c:v>18445.356945</c:v>
                </c:pt>
                <c:pt idx="11">
                  <c:v>21498.170581999999</c:v>
                </c:pt>
                <c:pt idx="12">
                  <c:v>23878.019289</c:v>
                </c:pt>
                <c:pt idx="13">
                  <c:v>24226.737479999996</c:v>
                </c:pt>
                <c:pt idx="14">
                  <c:v>25725.613915000002</c:v>
                </c:pt>
                <c:pt idx="15">
                  <c:v>26447.521749</c:v>
                </c:pt>
                <c:pt idx="16">
                  <c:v>26184.45364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7-4974-8031-600952B91F2A}"/>
            </c:ext>
          </c:extLst>
        </c:ser>
        <c:ser>
          <c:idx val="1"/>
          <c:order val="1"/>
          <c:tx>
            <c:strRef>
              <c:f>Commercial!$D$3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Commercial!$B$44:$B$60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Commercial!$D$44:$D$60</c:f>
              <c:numCache>
                <c:formatCode>_-* #,##0.00_-;\-* #,##0.00_-;_-* "-"_-;_-@_-</c:formatCode>
                <c:ptCount val="17"/>
                <c:pt idx="0">
                  <c:v>785.4000244140625</c:v>
                </c:pt>
                <c:pt idx="1">
                  <c:v>837.6949462890625</c:v>
                </c:pt>
                <c:pt idx="2">
                  <c:v>908.26409912109375</c:v>
                </c:pt>
                <c:pt idx="3">
                  <c:v>945.31768798828125</c:v>
                </c:pt>
                <c:pt idx="4">
                  <c:v>1024.9864501953125</c:v>
                </c:pt>
                <c:pt idx="5">
                  <c:v>1076.0848388671875</c:v>
                </c:pt>
                <c:pt idx="6">
                  <c:v>1142.86474609375</c:v>
                </c:pt>
                <c:pt idx="7">
                  <c:v>1207.268798828125</c:v>
                </c:pt>
                <c:pt idx="8">
                  <c:v>1283.1903076171875</c:v>
                </c:pt>
                <c:pt idx="9">
                  <c:v>1363.91064453125</c:v>
                </c:pt>
                <c:pt idx="10">
                  <c:v>1461.6673583984375</c:v>
                </c:pt>
                <c:pt idx="11">
                  <c:v>1584.3106689453125</c:v>
                </c:pt>
                <c:pt idx="12">
                  <c:v>1714.137939453125</c:v>
                </c:pt>
                <c:pt idx="13">
                  <c:v>1834.750244140625</c:v>
                </c:pt>
                <c:pt idx="14">
                  <c:v>1943.5357666015625</c:v>
                </c:pt>
                <c:pt idx="15">
                  <c:v>2068.8115234375</c:v>
                </c:pt>
                <c:pt idx="16">
                  <c:v>2206.73388671875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7-4974-8031-600952B91F2A}"/>
            </c:ext>
          </c:extLst>
        </c:ser>
        <c:ser>
          <c:idx val="2"/>
          <c:order val="2"/>
          <c:tx>
            <c:strRef>
              <c:f>Commercial!$E$3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Commercial!$B$44:$B$60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Commercial!$E$44:$E$60</c:f>
              <c:numCache>
                <c:formatCode>_-* #,##0.00_-;\-* #,##0.00_-;_-* "-"_-;_-@_-</c:formatCode>
                <c:ptCount val="17"/>
                <c:pt idx="0">
                  <c:v>785.4000244140625</c:v>
                </c:pt>
                <c:pt idx="1">
                  <c:v>809.0360107421875</c:v>
                </c:pt>
                <c:pt idx="2">
                  <c:v>906.1256103515625</c:v>
                </c:pt>
                <c:pt idx="3">
                  <c:v>976.46575927734375</c:v>
                </c:pt>
                <c:pt idx="4">
                  <c:v>1032.324951171875</c:v>
                </c:pt>
                <c:pt idx="5">
                  <c:v>1081.3023681640625</c:v>
                </c:pt>
                <c:pt idx="6">
                  <c:v>1148.16357421875</c:v>
                </c:pt>
                <c:pt idx="7">
                  <c:v>1194.30419921875</c:v>
                </c:pt>
                <c:pt idx="8">
                  <c:v>1221.508544921875</c:v>
                </c:pt>
                <c:pt idx="9">
                  <c:v>1361.5418701171875</c:v>
                </c:pt>
                <c:pt idx="10">
                  <c:v>1434.0968017578125</c:v>
                </c:pt>
                <c:pt idx="11">
                  <c:v>1570.3284912109375</c:v>
                </c:pt>
                <c:pt idx="12">
                  <c:v>1823.3668212890625</c:v>
                </c:pt>
                <c:pt idx="13">
                  <c:v>2110.186767578125</c:v>
                </c:pt>
                <c:pt idx="14">
                  <c:v>2409.215087890625</c:v>
                </c:pt>
                <c:pt idx="15">
                  <c:v>2765.9072265625</c:v>
                </c:pt>
                <c:pt idx="16">
                  <c:v>3049.00390625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7-4974-8031-600952B9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34704"/>
        <c:axId val="775030768"/>
      </c:lineChart>
      <c:catAx>
        <c:axId val="775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30768"/>
        <c:crosses val="autoZero"/>
        <c:auto val="1"/>
        <c:lblAlgn val="ctr"/>
        <c:lblOffset val="100"/>
        <c:noMultiLvlLbl val="0"/>
      </c:catAx>
      <c:valAx>
        <c:axId val="775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Electricity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Commercial!$C$3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Commercial!$B$64:$B$80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Commercial!$C$64:$C$80</c:f>
              <c:numCache>
                <c:formatCode>_(* #,##0_);_(* \(#,##0\);_(* "-"_);_(@_)</c:formatCode>
                <c:ptCount val="17"/>
                <c:pt idx="0">
                  <c:v>54712.048809</c:v>
                </c:pt>
                <c:pt idx="1">
                  <c:v>58456.180965</c:v>
                </c:pt>
                <c:pt idx="2">
                  <c:v>60995.094110000005</c:v>
                </c:pt>
                <c:pt idx="3">
                  <c:v>68220.290313000005</c:v>
                </c:pt>
                <c:pt idx="4">
                  <c:v>79446.568918000004</c:v>
                </c:pt>
                <c:pt idx="5">
                  <c:v>87754.626872000008</c:v>
                </c:pt>
                <c:pt idx="6">
                  <c:v>94661.694199000005</c:v>
                </c:pt>
                <c:pt idx="7">
                  <c:v>105135.475655</c:v>
                </c:pt>
                <c:pt idx="8">
                  <c:v>115450.19267300001</c:v>
                </c:pt>
                <c:pt idx="9">
                  <c:v>124963.46963800001</c:v>
                </c:pt>
                <c:pt idx="10">
                  <c:v>139034.554538</c:v>
                </c:pt>
                <c:pt idx="11">
                  <c:v>156819.182279</c:v>
                </c:pt>
                <c:pt idx="12">
                  <c:v>155913.73855500002</c:v>
                </c:pt>
                <c:pt idx="13">
                  <c:v>171838.535944</c:v>
                </c:pt>
                <c:pt idx="14">
                  <c:v>181706.64896300001</c:v>
                </c:pt>
                <c:pt idx="15">
                  <c:v>187059.77908800001</c:v>
                </c:pt>
                <c:pt idx="16">
                  <c:v>202519.618889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7-4974-8031-600952B91F2A}"/>
            </c:ext>
          </c:extLst>
        </c:ser>
        <c:ser>
          <c:idx val="1"/>
          <c:order val="1"/>
          <c:tx>
            <c:strRef>
              <c:f>Commercial!$D$3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Commercial!$B$64:$B$80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Commercial!$D$64:$D$80</c:f>
              <c:numCache>
                <c:formatCode>_-* #,##0.0_-;\-* #,##0.0_-;_-* "-"_-;_-@_-</c:formatCode>
                <c:ptCount val="17"/>
                <c:pt idx="0">
                  <c:v>46000.19921875</c:v>
                </c:pt>
                <c:pt idx="1">
                  <c:v>50296.51953125</c:v>
                </c:pt>
                <c:pt idx="2">
                  <c:v>56192.1875</c:v>
                </c:pt>
                <c:pt idx="3">
                  <c:v>59498.10546875</c:v>
                </c:pt>
                <c:pt idx="4">
                  <c:v>66475.1953125</c:v>
                </c:pt>
                <c:pt idx="5">
                  <c:v>71191.0625</c:v>
                </c:pt>
                <c:pt idx="6">
                  <c:v>77406.9375</c:v>
                </c:pt>
                <c:pt idx="7">
                  <c:v>83572.6484375</c:v>
                </c:pt>
                <c:pt idx="8">
                  <c:v>90962.703125</c:v>
                </c:pt>
                <c:pt idx="9">
                  <c:v>99008.5234375</c:v>
                </c:pt>
                <c:pt idx="10">
                  <c:v>108934.28125</c:v>
                </c:pt>
                <c:pt idx="11">
                  <c:v>121653.9296875</c:v>
                </c:pt>
                <c:pt idx="12">
                  <c:v>135536.28125</c:v>
                </c:pt>
                <c:pt idx="13">
                  <c:v>148884.6875</c:v>
                </c:pt>
                <c:pt idx="14">
                  <c:v>161331</c:v>
                </c:pt>
                <c:pt idx="15">
                  <c:v>175937.609375</c:v>
                </c:pt>
                <c:pt idx="16">
                  <c:v>192389.609375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7-4974-8031-600952B91F2A}"/>
            </c:ext>
          </c:extLst>
        </c:ser>
        <c:ser>
          <c:idx val="2"/>
          <c:order val="2"/>
          <c:tx>
            <c:strRef>
              <c:f>Commercial!$E$3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Commercial!$B$64:$B$80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Commercial!$E$64:$E$80</c:f>
              <c:numCache>
                <c:formatCode>_(* #,##0_);_(* \(#,##0\);_(* "-"_);_(@_)</c:formatCode>
                <c:ptCount val="17"/>
                <c:pt idx="0">
                  <c:v>46000.19921875</c:v>
                </c:pt>
                <c:pt idx="1">
                  <c:v>47138.80078125</c:v>
                </c:pt>
                <c:pt idx="2">
                  <c:v>51889.4375</c:v>
                </c:pt>
                <c:pt idx="3">
                  <c:v>56500.40625</c:v>
                </c:pt>
                <c:pt idx="4">
                  <c:v>61862.5546875</c:v>
                </c:pt>
                <c:pt idx="5">
                  <c:v>67609.171875</c:v>
                </c:pt>
                <c:pt idx="6">
                  <c:v>74351.3828125</c:v>
                </c:pt>
                <c:pt idx="7">
                  <c:v>81483.890625</c:v>
                </c:pt>
                <c:pt idx="8">
                  <c:v>90486.53125</c:v>
                </c:pt>
                <c:pt idx="9">
                  <c:v>106290.6015625</c:v>
                </c:pt>
                <c:pt idx="10">
                  <c:v>114262.7109375</c:v>
                </c:pt>
                <c:pt idx="11">
                  <c:v>122259.625</c:v>
                </c:pt>
                <c:pt idx="12">
                  <c:v>136406.359375</c:v>
                </c:pt>
                <c:pt idx="13">
                  <c:v>150719.796875</c:v>
                </c:pt>
                <c:pt idx="14">
                  <c:v>167429.234375</c:v>
                </c:pt>
                <c:pt idx="15">
                  <c:v>182230.078125</c:v>
                </c:pt>
                <c:pt idx="16">
                  <c:v>199464.40625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7-4974-8031-600952B9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34704"/>
        <c:axId val="775030768"/>
      </c:lineChart>
      <c:catAx>
        <c:axId val="775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30768"/>
        <c:crosses val="autoZero"/>
        <c:auto val="1"/>
        <c:lblAlgn val="ctr"/>
        <c:lblOffset val="100"/>
        <c:noMultiLvlLbl val="0"/>
      </c:catAx>
      <c:valAx>
        <c:axId val="775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Petroleum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Industrial!$C$3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Industrial!$C$24:$C$40</c:f>
              <c:numCache>
                <c:formatCode>_(* #,##0_);_(* \(#,##0\);_(* "-"_);_(@_)</c:formatCode>
                <c:ptCount val="17"/>
                <c:pt idx="0">
                  <c:v>540904.739282</c:v>
                </c:pt>
                <c:pt idx="1">
                  <c:v>634697.69693500001</c:v>
                </c:pt>
                <c:pt idx="2">
                  <c:v>601863.12621400005</c:v>
                </c:pt>
                <c:pt idx="3">
                  <c:v>563002.46043800004</c:v>
                </c:pt>
                <c:pt idx="4">
                  <c:v>687855.80854200001</c:v>
                </c:pt>
                <c:pt idx="5">
                  <c:v>574179.79613899998</c:v>
                </c:pt>
                <c:pt idx="6">
                  <c:v>601563.35092700005</c:v>
                </c:pt>
                <c:pt idx="7">
                  <c:v>631706.06192800007</c:v>
                </c:pt>
                <c:pt idx="8">
                  <c:v>692487.03083300008</c:v>
                </c:pt>
                <c:pt idx="9">
                  <c:v>704251.68138199998</c:v>
                </c:pt>
                <c:pt idx="10">
                  <c:v>649949.52939400007</c:v>
                </c:pt>
                <c:pt idx="11">
                  <c:v>795732.08682100009</c:v>
                </c:pt>
                <c:pt idx="12">
                  <c:v>942952.34205300012</c:v>
                </c:pt>
                <c:pt idx="13">
                  <c:v>767724.51000700006</c:v>
                </c:pt>
                <c:pt idx="14">
                  <c:v>760970.38925500005</c:v>
                </c:pt>
                <c:pt idx="15">
                  <c:v>669129.02989899996</c:v>
                </c:pt>
                <c:pt idx="16">
                  <c:v>649606.92906600004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47EC-8A10-5DCD487DD5A6}"/>
            </c:ext>
          </c:extLst>
        </c:ser>
        <c:ser>
          <c:idx val="1"/>
          <c:order val="1"/>
          <c:tx>
            <c:strRef>
              <c:f>Industrial!$D$3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Industrial!$D$24:$D$40</c:f>
              <c:numCache>
                <c:formatCode>_(* #,##0_);_(* \(#,##0\);_(* "-"_);_(@_)</c:formatCode>
                <c:ptCount val="17"/>
                <c:pt idx="0">
                  <c:v>445780</c:v>
                </c:pt>
                <c:pt idx="1">
                  <c:v>450186.53125</c:v>
                </c:pt>
                <c:pt idx="2">
                  <c:v>456975.40625</c:v>
                </c:pt>
                <c:pt idx="3">
                  <c:v>457976.3125</c:v>
                </c:pt>
                <c:pt idx="4">
                  <c:v>464887.40625</c:v>
                </c:pt>
                <c:pt idx="5">
                  <c:v>467168.78125</c:v>
                </c:pt>
                <c:pt idx="6">
                  <c:v>471160.34375</c:v>
                </c:pt>
                <c:pt idx="7">
                  <c:v>474386.75</c:v>
                </c:pt>
                <c:pt idx="8">
                  <c:v>478556.40625</c:v>
                </c:pt>
                <c:pt idx="9">
                  <c:v>482765.5</c:v>
                </c:pt>
                <c:pt idx="10">
                  <c:v>488263.5</c:v>
                </c:pt>
                <c:pt idx="11">
                  <c:v>495578.6875</c:v>
                </c:pt>
                <c:pt idx="12">
                  <c:v>502718.9375</c:v>
                </c:pt>
                <c:pt idx="13">
                  <c:v>508249.78125</c:v>
                </c:pt>
                <c:pt idx="14">
                  <c:v>512174.34375</c:v>
                </c:pt>
                <c:pt idx="15">
                  <c:v>516914.71875</c:v>
                </c:pt>
                <c:pt idx="16">
                  <c:v>522037.15625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C-47EC-8A10-5DCD487DD5A6}"/>
            </c:ext>
          </c:extLst>
        </c:ser>
        <c:ser>
          <c:idx val="2"/>
          <c:order val="2"/>
          <c:tx>
            <c:strRef>
              <c:f>Industrial!$E$3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Industrial!$B$24:$B$40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Industrial!$E$24:$E$40</c:f>
              <c:numCache>
                <c:formatCode>_(* #,##0_);_(* \(#,##0\);_(* "-"_);_(@_)</c:formatCode>
                <c:ptCount val="17"/>
                <c:pt idx="0">
                  <c:v>445780</c:v>
                </c:pt>
                <c:pt idx="1">
                  <c:v>445662.1875</c:v>
                </c:pt>
                <c:pt idx="2">
                  <c:v>441573.53125</c:v>
                </c:pt>
                <c:pt idx="3">
                  <c:v>428993.15625</c:v>
                </c:pt>
                <c:pt idx="4">
                  <c:v>419726.03125</c:v>
                </c:pt>
                <c:pt idx="5">
                  <c:v>403343</c:v>
                </c:pt>
                <c:pt idx="6">
                  <c:v>392613.46875</c:v>
                </c:pt>
                <c:pt idx="7">
                  <c:v>384971.28125</c:v>
                </c:pt>
                <c:pt idx="8">
                  <c:v>381871.53125</c:v>
                </c:pt>
                <c:pt idx="9">
                  <c:v>395072.6875</c:v>
                </c:pt>
                <c:pt idx="10">
                  <c:v>413019.25</c:v>
                </c:pt>
                <c:pt idx="11">
                  <c:v>415111</c:v>
                </c:pt>
                <c:pt idx="12">
                  <c:v>415144.21875</c:v>
                </c:pt>
                <c:pt idx="13">
                  <c:v>419364</c:v>
                </c:pt>
                <c:pt idx="14">
                  <c:v>437920.375</c:v>
                </c:pt>
                <c:pt idx="15">
                  <c:v>458795.21875</c:v>
                </c:pt>
                <c:pt idx="16">
                  <c:v>485079.8125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C-47EC-8A10-5DCD487D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123616"/>
        <c:axId val="671124272"/>
      </c:lineChart>
      <c:catAx>
        <c:axId val="6711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4272"/>
        <c:crosses val="autoZero"/>
        <c:auto val="1"/>
        <c:lblAlgn val="ctr"/>
        <c:lblOffset val="100"/>
        <c:noMultiLvlLbl val="0"/>
      </c:catAx>
      <c:valAx>
        <c:axId val="6711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Biofuel and Waste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Commercial!$C$3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Commercial!$B$84:$B$100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Commercial!$C$84:$C$100</c:f>
              <c:numCache>
                <c:formatCode>_(* #,##0.00_);_(* \(#,##0.00\);_(* "-"??_);_(@_)</c:formatCode>
                <c:ptCount val="17"/>
                <c:pt idx="0">
                  <c:v>8883.1327199999996</c:v>
                </c:pt>
                <c:pt idx="1">
                  <c:v>8834.1898400000009</c:v>
                </c:pt>
                <c:pt idx="2">
                  <c:v>8791.3648200000007</c:v>
                </c:pt>
                <c:pt idx="3">
                  <c:v>8748.5398000000005</c:v>
                </c:pt>
                <c:pt idx="4">
                  <c:v>8705.7147800000002</c:v>
                </c:pt>
                <c:pt idx="5">
                  <c:v>8662.88976</c:v>
                </c:pt>
                <c:pt idx="6">
                  <c:v>8620.0647399999998</c:v>
                </c:pt>
                <c:pt idx="7">
                  <c:v>8577.2397199999996</c:v>
                </c:pt>
                <c:pt idx="8">
                  <c:v>8534.4146999999994</c:v>
                </c:pt>
                <c:pt idx="9">
                  <c:v>8491.589680000001</c:v>
                </c:pt>
                <c:pt idx="10">
                  <c:v>8448.7646600000007</c:v>
                </c:pt>
                <c:pt idx="11">
                  <c:v>8405.9396400000005</c:v>
                </c:pt>
                <c:pt idx="12">
                  <c:v>8363.1146200000003</c:v>
                </c:pt>
                <c:pt idx="13">
                  <c:v>8320.2896000000001</c:v>
                </c:pt>
                <c:pt idx="14">
                  <c:v>8277.4645799999998</c:v>
                </c:pt>
                <c:pt idx="15">
                  <c:v>8234.6395599999996</c:v>
                </c:pt>
                <c:pt idx="16">
                  <c:v>8197.9323999999997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7-4974-8031-600952B91F2A}"/>
            </c:ext>
          </c:extLst>
        </c:ser>
        <c:ser>
          <c:idx val="1"/>
          <c:order val="1"/>
          <c:tx>
            <c:strRef>
              <c:f>Commercial!$D$3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Commercial!$B$84:$B$100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Commercial!$D$84:$D$100</c:f>
              <c:numCache>
                <c:formatCode>_(* #,##0_);_(* \(#,##0\);_(* "-"_);_(@_)</c:formatCode>
                <c:ptCount val="17"/>
                <c:pt idx="0">
                  <c:v>8510.900390625</c:v>
                </c:pt>
                <c:pt idx="1">
                  <c:v>8467.93359375</c:v>
                </c:pt>
                <c:pt idx="2">
                  <c:v>8442.494140625</c:v>
                </c:pt>
                <c:pt idx="3">
                  <c:v>8374.2138671875</c:v>
                </c:pt>
                <c:pt idx="4">
                  <c:v>8349.0888671875</c:v>
                </c:pt>
                <c:pt idx="5">
                  <c:v>8290.537109375</c:v>
                </c:pt>
                <c:pt idx="6">
                  <c:v>8244.302734375</c:v>
                </c:pt>
                <c:pt idx="7">
                  <c:v>8192.8046875</c:v>
                </c:pt>
                <c:pt idx="8">
                  <c:v>8147.9052734375</c:v>
                </c:pt>
                <c:pt idx="9">
                  <c:v>8103.27197265625</c:v>
                </c:pt>
                <c:pt idx="10">
                  <c:v>8067.16259765625</c:v>
                </c:pt>
                <c:pt idx="11">
                  <c:v>8042.61572265625</c:v>
                </c:pt>
                <c:pt idx="12">
                  <c:v>8016.32958984375</c:v>
                </c:pt>
                <c:pt idx="13">
                  <c:v>7979.38720703125</c:v>
                </c:pt>
                <c:pt idx="14">
                  <c:v>7932.294921875</c:v>
                </c:pt>
                <c:pt idx="15">
                  <c:v>7890.28125</c:v>
                </c:pt>
                <c:pt idx="16">
                  <c:v>7850.5244140625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7-4974-8031-600952B91F2A}"/>
            </c:ext>
          </c:extLst>
        </c:ser>
        <c:ser>
          <c:idx val="2"/>
          <c:order val="2"/>
          <c:tx>
            <c:strRef>
              <c:f>Commercial!$E$3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Commercial!$B$84:$B$100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Commercial!$E$84:$E$100</c:f>
              <c:numCache>
                <c:formatCode>_(* #,##0_);_(* \(#,##0\);_(* "-"_);_(@_)</c:formatCode>
                <c:ptCount val="17"/>
                <c:pt idx="0">
                  <c:v>8510.900390625</c:v>
                </c:pt>
                <c:pt idx="1">
                  <c:v>8574.7607421875</c:v>
                </c:pt>
                <c:pt idx="2">
                  <c:v>8729.6396484375</c:v>
                </c:pt>
                <c:pt idx="3">
                  <c:v>8591.171875</c:v>
                </c:pt>
                <c:pt idx="4">
                  <c:v>8615.28515625</c:v>
                </c:pt>
                <c:pt idx="5">
                  <c:v>8616.267578125</c:v>
                </c:pt>
                <c:pt idx="6">
                  <c:v>8761.1103515625</c:v>
                </c:pt>
                <c:pt idx="7">
                  <c:v>8768.578125</c:v>
                </c:pt>
                <c:pt idx="8">
                  <c:v>8817.767578125</c:v>
                </c:pt>
                <c:pt idx="9">
                  <c:v>9138.1240234375</c:v>
                </c:pt>
                <c:pt idx="10">
                  <c:v>8734.02734375</c:v>
                </c:pt>
                <c:pt idx="11">
                  <c:v>8558.4375</c:v>
                </c:pt>
                <c:pt idx="12">
                  <c:v>8739.9921875</c:v>
                </c:pt>
                <c:pt idx="13">
                  <c:v>8694.443359375</c:v>
                </c:pt>
                <c:pt idx="14">
                  <c:v>8643.240234375</c:v>
                </c:pt>
                <c:pt idx="15">
                  <c:v>8401.3955078125</c:v>
                </c:pt>
                <c:pt idx="16">
                  <c:v>8145.1279296875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7-4974-8031-600952B9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034704"/>
        <c:axId val="775030768"/>
      </c:lineChart>
      <c:catAx>
        <c:axId val="7750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30768"/>
        <c:crosses val="autoZero"/>
        <c:auto val="1"/>
        <c:lblAlgn val="ctr"/>
        <c:lblOffset val="100"/>
        <c:noMultiLvlLbl val="0"/>
      </c:catAx>
      <c:valAx>
        <c:axId val="775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Natural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Industrial!$C$3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Industrial!$C$44:$C$60</c:f>
              <c:numCache>
                <c:formatCode>_(* #,##0_);_(* \(#,##0\);_(* "-"_);_(@_)</c:formatCode>
                <c:ptCount val="17"/>
                <c:pt idx="0">
                  <c:v>537753.77613999997</c:v>
                </c:pt>
                <c:pt idx="1">
                  <c:v>506760.69738000003</c:v>
                </c:pt>
                <c:pt idx="2">
                  <c:v>499223.49386000005</c:v>
                </c:pt>
                <c:pt idx="3">
                  <c:v>555012.25920000009</c:v>
                </c:pt>
                <c:pt idx="4">
                  <c:v>527218.82122000004</c:v>
                </c:pt>
                <c:pt idx="5">
                  <c:v>534749.90688000002</c:v>
                </c:pt>
                <c:pt idx="6">
                  <c:v>515723.36228</c:v>
                </c:pt>
                <c:pt idx="7">
                  <c:v>653081.55500000005</c:v>
                </c:pt>
                <c:pt idx="8">
                  <c:v>692101.26608000009</c:v>
                </c:pt>
                <c:pt idx="9">
                  <c:v>722659.97678000003</c:v>
                </c:pt>
                <c:pt idx="10">
                  <c:v>702122.32076000003</c:v>
                </c:pt>
                <c:pt idx="11">
                  <c:v>735807.25792</c:v>
                </c:pt>
                <c:pt idx="12">
                  <c:v>757280.94652</c:v>
                </c:pt>
                <c:pt idx="13">
                  <c:v>761630.74497999996</c:v>
                </c:pt>
                <c:pt idx="14">
                  <c:v>755262.05272000004</c:v>
                </c:pt>
                <c:pt idx="15">
                  <c:v>751683.10462</c:v>
                </c:pt>
                <c:pt idx="16">
                  <c:v>615212.00160000008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47EC-8A10-5DCD487DD5A6}"/>
            </c:ext>
          </c:extLst>
        </c:ser>
        <c:ser>
          <c:idx val="1"/>
          <c:order val="1"/>
          <c:tx>
            <c:strRef>
              <c:f>Industrial!$D$3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Industrial!$D$44:$D$60</c:f>
              <c:numCache>
                <c:formatCode>_(* #,##0_);_(* \(#,##0\);_(* "-"_);_(@_)</c:formatCode>
                <c:ptCount val="17"/>
                <c:pt idx="0">
                  <c:v>450603</c:v>
                </c:pt>
                <c:pt idx="1">
                  <c:v>471153.5625</c:v>
                </c:pt>
                <c:pt idx="2">
                  <c:v>498745.875</c:v>
                </c:pt>
                <c:pt idx="3">
                  <c:v>512006.8125</c:v>
                </c:pt>
                <c:pt idx="4">
                  <c:v>542004.75</c:v>
                </c:pt>
                <c:pt idx="5">
                  <c:v>560043.1875</c:v>
                </c:pt>
                <c:pt idx="6">
                  <c:v>583720.625</c:v>
                </c:pt>
                <c:pt idx="7">
                  <c:v>605946.125</c:v>
                </c:pt>
                <c:pt idx="8">
                  <c:v>631933.6875</c:v>
                </c:pt>
                <c:pt idx="9">
                  <c:v>659044.625</c:v>
                </c:pt>
                <c:pt idx="10">
                  <c:v>691566.4375</c:v>
                </c:pt>
                <c:pt idx="11">
                  <c:v>731896.875</c:v>
                </c:pt>
                <c:pt idx="12">
                  <c:v>773528.1875</c:v>
                </c:pt>
                <c:pt idx="13">
                  <c:v>810954.875</c:v>
                </c:pt>
                <c:pt idx="14">
                  <c:v>843588.25</c:v>
                </c:pt>
                <c:pt idx="15">
                  <c:v>880742.5</c:v>
                </c:pt>
                <c:pt idx="16">
                  <c:v>920964.5625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C-47EC-8A10-5DCD487DD5A6}"/>
            </c:ext>
          </c:extLst>
        </c:ser>
        <c:ser>
          <c:idx val="2"/>
          <c:order val="2"/>
          <c:tx>
            <c:strRef>
              <c:f>Industrial!$E$3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Industrial!$B$44:$B$60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Industrial!$E$44:$E$60</c:f>
              <c:numCache>
                <c:formatCode>_(* #,##0_);_(* \(#,##0\);_(* "-"_);_(@_)</c:formatCode>
                <c:ptCount val="17"/>
                <c:pt idx="0">
                  <c:v>450603</c:v>
                </c:pt>
                <c:pt idx="1">
                  <c:v>462335.65625</c:v>
                </c:pt>
                <c:pt idx="2">
                  <c:v>508811.75</c:v>
                </c:pt>
                <c:pt idx="3">
                  <c:v>536991.8125</c:v>
                </c:pt>
                <c:pt idx="4">
                  <c:v>558017.375</c:v>
                </c:pt>
                <c:pt idx="5">
                  <c:v>572466.5625</c:v>
                </c:pt>
                <c:pt idx="6">
                  <c:v>597092.375</c:v>
                </c:pt>
                <c:pt idx="7">
                  <c:v>610058.6875</c:v>
                </c:pt>
                <c:pt idx="8">
                  <c:v>612937</c:v>
                </c:pt>
                <c:pt idx="9">
                  <c:v>670261</c:v>
                </c:pt>
                <c:pt idx="10">
                  <c:v>692565.5</c:v>
                </c:pt>
                <c:pt idx="11">
                  <c:v>742244.4375</c:v>
                </c:pt>
                <c:pt idx="12">
                  <c:v>841664</c:v>
                </c:pt>
                <c:pt idx="13">
                  <c:v>951855.6875</c:v>
                </c:pt>
                <c:pt idx="14">
                  <c:v>1064708</c:v>
                </c:pt>
                <c:pt idx="15">
                  <c:v>1199604.5</c:v>
                </c:pt>
                <c:pt idx="16">
                  <c:v>1297343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C-47EC-8A10-5DCD487D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123616"/>
        <c:axId val="671124272"/>
      </c:lineChart>
      <c:catAx>
        <c:axId val="6711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4272"/>
        <c:crosses val="autoZero"/>
        <c:auto val="1"/>
        <c:lblAlgn val="ctr"/>
        <c:lblOffset val="100"/>
        <c:noMultiLvlLbl val="0"/>
      </c:catAx>
      <c:valAx>
        <c:axId val="6711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Industrial!$C$3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Industrial!$C$64:$C$80</c:f>
              <c:numCache>
                <c:formatCode>_(* #,##0_);_(* \(#,##0\);_(* "-"_);_(@_)</c:formatCode>
                <c:ptCount val="17"/>
                <c:pt idx="0">
                  <c:v>127557.38100000001</c:v>
                </c:pt>
                <c:pt idx="1">
                  <c:v>133485.58734</c:v>
                </c:pt>
                <c:pt idx="2">
                  <c:v>138129.04308</c:v>
                </c:pt>
                <c:pt idx="3">
                  <c:v>136874.88178</c:v>
                </c:pt>
                <c:pt idx="4">
                  <c:v>151227.38133999999</c:v>
                </c:pt>
                <c:pt idx="5">
                  <c:v>159192.83506000001</c:v>
                </c:pt>
                <c:pt idx="6">
                  <c:v>163567.10496</c:v>
                </c:pt>
                <c:pt idx="7">
                  <c:v>171771.15522000002</c:v>
                </c:pt>
                <c:pt idx="8">
                  <c:v>179895.67329999999</c:v>
                </c:pt>
                <c:pt idx="9">
                  <c:v>173276.14878000002</c:v>
                </c:pt>
                <c:pt idx="10">
                  <c:v>191207.59643999999</c:v>
                </c:pt>
                <c:pt idx="11">
                  <c:v>205235.84942000001</c:v>
                </c:pt>
                <c:pt idx="12">
                  <c:v>225675.61968</c:v>
                </c:pt>
                <c:pt idx="13">
                  <c:v>241447.46275999999</c:v>
                </c:pt>
                <c:pt idx="14">
                  <c:v>247173.77971999999</c:v>
                </c:pt>
                <c:pt idx="15">
                  <c:v>240315.65866000002</c:v>
                </c:pt>
                <c:pt idx="16">
                  <c:v>255561.36577999999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47EC-8A10-5DCD487DD5A6}"/>
            </c:ext>
          </c:extLst>
        </c:ser>
        <c:ser>
          <c:idx val="1"/>
          <c:order val="1"/>
          <c:tx>
            <c:strRef>
              <c:f>Industrial!$D$3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Industrial!$D$64:$D$80</c:f>
              <c:numCache>
                <c:formatCode>_(* #,##0_);_(* \(#,##0\);_(* "-"_);_(@_)</c:formatCode>
                <c:ptCount val="17"/>
                <c:pt idx="0">
                  <c:v>122213</c:v>
                </c:pt>
                <c:pt idx="1">
                  <c:v>127786.75</c:v>
                </c:pt>
                <c:pt idx="2">
                  <c:v>135270.359375</c:v>
                </c:pt>
                <c:pt idx="3">
                  <c:v>138867</c:v>
                </c:pt>
                <c:pt idx="4">
                  <c:v>147003.0625</c:v>
                </c:pt>
                <c:pt idx="5">
                  <c:v>151895.5</c:v>
                </c:pt>
                <c:pt idx="6">
                  <c:v>158317.28125</c:v>
                </c:pt>
                <c:pt idx="7">
                  <c:v>164345.3125</c:v>
                </c:pt>
                <c:pt idx="8">
                  <c:v>171393.6875</c:v>
                </c:pt>
                <c:pt idx="9">
                  <c:v>178746.734375</c:v>
                </c:pt>
                <c:pt idx="10">
                  <c:v>187567.34375</c:v>
                </c:pt>
                <c:pt idx="11">
                  <c:v>198505.8125</c:v>
                </c:pt>
                <c:pt idx="12">
                  <c:v>209797.09375</c:v>
                </c:pt>
                <c:pt idx="13">
                  <c:v>219948</c:v>
                </c:pt>
                <c:pt idx="14">
                  <c:v>228798.84375</c:v>
                </c:pt>
                <c:pt idx="15">
                  <c:v>238875.890625</c:v>
                </c:pt>
                <c:pt idx="16">
                  <c:v>249784.9375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C-47EC-8A10-5DCD487DD5A6}"/>
            </c:ext>
          </c:extLst>
        </c:ser>
        <c:ser>
          <c:idx val="2"/>
          <c:order val="2"/>
          <c:tx>
            <c:strRef>
              <c:f>Industrial!$E$3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Industrial!$B$64:$B$80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Industrial!$E$64:$E$80</c:f>
              <c:numCache>
                <c:formatCode>_(* #,##0_);_(* \(#,##0\);_(* "-"_);_(@_)</c:formatCode>
                <c:ptCount val="17"/>
                <c:pt idx="0">
                  <c:v>122213</c:v>
                </c:pt>
                <c:pt idx="1">
                  <c:v>124142.578125</c:v>
                </c:pt>
                <c:pt idx="2">
                  <c:v>131388.5</c:v>
                </c:pt>
                <c:pt idx="3">
                  <c:v>136462.5</c:v>
                </c:pt>
                <c:pt idx="4">
                  <c:v>143693.1875</c:v>
                </c:pt>
                <c:pt idx="5">
                  <c:v>149865.984375</c:v>
                </c:pt>
                <c:pt idx="6">
                  <c:v>158318.578125</c:v>
                </c:pt>
                <c:pt idx="7">
                  <c:v>166606.765625</c:v>
                </c:pt>
                <c:pt idx="8">
                  <c:v>177716.484375</c:v>
                </c:pt>
                <c:pt idx="9">
                  <c:v>200022.109375</c:v>
                </c:pt>
                <c:pt idx="10">
                  <c:v>206026.140625</c:v>
                </c:pt>
                <c:pt idx="11">
                  <c:v>210160.765625</c:v>
                </c:pt>
                <c:pt idx="12">
                  <c:v>222357.765625</c:v>
                </c:pt>
                <c:pt idx="13">
                  <c:v>233246.484375</c:v>
                </c:pt>
                <c:pt idx="14">
                  <c:v>247391.703125</c:v>
                </c:pt>
                <c:pt idx="15">
                  <c:v>258150.671875</c:v>
                </c:pt>
                <c:pt idx="16">
                  <c:v>270522.34375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C-47EC-8A10-5DCD487D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123616"/>
        <c:axId val="671124272"/>
      </c:lineChart>
      <c:catAx>
        <c:axId val="6711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4272"/>
        <c:crosses val="autoZero"/>
        <c:auto val="1"/>
        <c:lblAlgn val="ctr"/>
        <c:lblOffset val="100"/>
        <c:noMultiLvlLbl val="0"/>
      </c:catAx>
      <c:valAx>
        <c:axId val="6711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BIOFUELS and 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Industrial!$C$3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Industrial!$C$84:$C$100</c:f>
              <c:numCache>
                <c:formatCode>_(* #,##0_);_(* \(#,##0\);_(* "-"_);_(@_)</c:formatCode>
                <c:ptCount val="17"/>
                <c:pt idx="0">
                  <c:v>360837.50066000002</c:v>
                </c:pt>
                <c:pt idx="1">
                  <c:v>337620.22196</c:v>
                </c:pt>
                <c:pt idx="2">
                  <c:v>319994.66730000003</c:v>
                </c:pt>
                <c:pt idx="3">
                  <c:v>306914.68262000004</c:v>
                </c:pt>
                <c:pt idx="4">
                  <c:v>287031.63761999999</c:v>
                </c:pt>
                <c:pt idx="5">
                  <c:v>268696.41120000003</c:v>
                </c:pt>
                <c:pt idx="6">
                  <c:v>285557.23336000001</c:v>
                </c:pt>
                <c:pt idx="7">
                  <c:v>269473.37942000001</c:v>
                </c:pt>
                <c:pt idx="8">
                  <c:v>270623.53710000002</c:v>
                </c:pt>
                <c:pt idx="9">
                  <c:v>272373.24505999999</c:v>
                </c:pt>
                <c:pt idx="10">
                  <c:v>265007.34162000002</c:v>
                </c:pt>
                <c:pt idx="11">
                  <c:v>267497.31063999998</c:v>
                </c:pt>
                <c:pt idx="12">
                  <c:v>261428.39352000001</c:v>
                </c:pt>
                <c:pt idx="13">
                  <c:v>271626.86614</c:v>
                </c:pt>
                <c:pt idx="14">
                  <c:v>276453.85768000002</c:v>
                </c:pt>
                <c:pt idx="15">
                  <c:v>274251.42807999998</c:v>
                </c:pt>
                <c:pt idx="16">
                  <c:v>259605.27124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47EC-8A10-5DCD487DD5A6}"/>
            </c:ext>
          </c:extLst>
        </c:ser>
        <c:ser>
          <c:idx val="1"/>
          <c:order val="1"/>
          <c:tx>
            <c:strRef>
              <c:f>Industrial!$D$3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Industrial!$D$84:$D$100</c:f>
              <c:numCache>
                <c:formatCode>_(* #,##0_);_(* \(#,##0\);_(* "-"_);_(@_)</c:formatCode>
                <c:ptCount val="17"/>
                <c:pt idx="0">
                  <c:v>345718</c:v>
                </c:pt>
                <c:pt idx="1">
                  <c:v>340573.34375</c:v>
                </c:pt>
                <c:pt idx="2">
                  <c:v>335505.1875</c:v>
                </c:pt>
                <c:pt idx="3">
                  <c:v>330512.5</c:v>
                </c:pt>
                <c:pt idx="4">
                  <c:v>325594.03125</c:v>
                </c:pt>
                <c:pt idx="5">
                  <c:v>320748.8125</c:v>
                </c:pt>
                <c:pt idx="6">
                  <c:v>315975.84375</c:v>
                </c:pt>
                <c:pt idx="7">
                  <c:v>311273.75</c:v>
                </c:pt>
                <c:pt idx="8">
                  <c:v>306641.625</c:v>
                </c:pt>
                <c:pt idx="9">
                  <c:v>302078.46875</c:v>
                </c:pt>
                <c:pt idx="10">
                  <c:v>297583.1875</c:v>
                </c:pt>
                <c:pt idx="11">
                  <c:v>293154.8125</c:v>
                </c:pt>
                <c:pt idx="12">
                  <c:v>288792.34375</c:v>
                </c:pt>
                <c:pt idx="13">
                  <c:v>284494.78125</c:v>
                </c:pt>
                <c:pt idx="14">
                  <c:v>280261.03125</c:v>
                </c:pt>
                <c:pt idx="15">
                  <c:v>276090.46875</c:v>
                </c:pt>
                <c:pt idx="16">
                  <c:v>271981.90625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C-47EC-8A10-5DCD487DD5A6}"/>
            </c:ext>
          </c:extLst>
        </c:ser>
        <c:ser>
          <c:idx val="2"/>
          <c:order val="2"/>
          <c:tx>
            <c:strRef>
              <c:f>Industrial!$E$3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Industrial!$B$84:$B$100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Industrial!$E$84:$E$100</c:f>
              <c:numCache>
                <c:formatCode>_(* #,##0_);_(* \(#,##0\);_(* "-"_);_(@_)</c:formatCode>
                <c:ptCount val="17"/>
                <c:pt idx="0">
                  <c:v>345718</c:v>
                </c:pt>
                <c:pt idx="1">
                  <c:v>347645.125</c:v>
                </c:pt>
                <c:pt idx="2">
                  <c:v>350901.78125</c:v>
                </c:pt>
                <c:pt idx="3">
                  <c:v>341736.40625</c:v>
                </c:pt>
                <c:pt idx="4">
                  <c:v>339726.34375</c:v>
                </c:pt>
                <c:pt idx="5">
                  <c:v>336250.09375</c:v>
                </c:pt>
                <c:pt idx="6">
                  <c:v>338856.03125</c:v>
                </c:pt>
                <c:pt idx="7">
                  <c:v>336107.90625</c:v>
                </c:pt>
                <c:pt idx="8">
                  <c:v>334994</c:v>
                </c:pt>
                <c:pt idx="9">
                  <c:v>343908.03125</c:v>
                </c:pt>
                <c:pt idx="10">
                  <c:v>325579.65625</c:v>
                </c:pt>
                <c:pt idx="11">
                  <c:v>315649.15625</c:v>
                </c:pt>
                <c:pt idx="12">
                  <c:v>318575.34375</c:v>
                </c:pt>
                <c:pt idx="13">
                  <c:v>313288.125</c:v>
                </c:pt>
                <c:pt idx="14">
                  <c:v>308253.34375</c:v>
                </c:pt>
                <c:pt idx="15">
                  <c:v>296835.1875</c:v>
                </c:pt>
                <c:pt idx="16">
                  <c:v>285016.65625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C-47EC-8A10-5DCD487D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123616"/>
        <c:axId val="671124272"/>
      </c:lineChart>
      <c:catAx>
        <c:axId val="6711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4272"/>
        <c:crosses val="autoZero"/>
        <c:auto val="1"/>
        <c:lblAlgn val="ctr"/>
        <c:lblOffset val="100"/>
        <c:noMultiLvlLbl val="0"/>
      </c:catAx>
      <c:valAx>
        <c:axId val="6711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Domestic!$C$3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Domestic!$B$4:$B$20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Domestic!$C$4:$C$20</c:f>
              <c:numCache>
                <c:formatCode>_(* #,##0.00_);_(* \(#,##0.00\);_(*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8-4C25-9F37-5FE1FA51E799}"/>
            </c:ext>
          </c:extLst>
        </c:ser>
        <c:ser>
          <c:idx val="1"/>
          <c:order val="1"/>
          <c:tx>
            <c:strRef>
              <c:f>Domestic!$D$3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Domestic!$B$4:$B$20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Domestic!$D$4:$D$20</c:f>
              <c:numCache>
                <c:formatCode>_(* #,##0.00_);_(* \(#,##0.00\);_(*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8-4C25-9F37-5FE1FA51E799}"/>
            </c:ext>
          </c:extLst>
        </c:ser>
        <c:ser>
          <c:idx val="2"/>
          <c:order val="2"/>
          <c:tx>
            <c:strRef>
              <c:f>Domestic!$E$3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Domestic!$B$4:$B$20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Domestic!$E$4:$E$20</c:f>
              <c:numCache>
                <c:formatCode>_(* #,##0.00_);_(* \(#,##0.00\);_(*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8-4C25-9F37-5FE1FA51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830960"/>
        <c:axId val="668831288"/>
      </c:lineChart>
      <c:catAx>
        <c:axId val="6688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1288"/>
        <c:crosses val="autoZero"/>
        <c:auto val="1"/>
        <c:lblAlgn val="ctr"/>
        <c:lblOffset val="100"/>
        <c:noMultiLvlLbl val="0"/>
      </c:catAx>
      <c:valAx>
        <c:axId val="6688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Petroleum</a:t>
            </a:r>
          </a:p>
        </c:rich>
      </c:tx>
      <c:layout>
        <c:manualLayout>
          <c:xMode val="edge"/>
          <c:yMode val="edge"/>
          <c:x val="0.44337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Domestic!$C$3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Domestic!$B$24:$B$40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Domestic!$C$24:$C$40</c:f>
              <c:numCache>
                <c:formatCode>_(* #,##0_);_(* \(#,##0\);_(* "-"_);_(@_)</c:formatCode>
                <c:ptCount val="17"/>
                <c:pt idx="0">
                  <c:v>386746.63776000001</c:v>
                </c:pt>
                <c:pt idx="1">
                  <c:v>381320.09594000003</c:v>
                </c:pt>
                <c:pt idx="2">
                  <c:v>362550.50146</c:v>
                </c:pt>
                <c:pt idx="3">
                  <c:v>364869.1704</c:v>
                </c:pt>
                <c:pt idx="4">
                  <c:v>367756.80031999998</c:v>
                </c:pt>
                <c:pt idx="5">
                  <c:v>352976.05056</c:v>
                </c:pt>
                <c:pt idx="6">
                  <c:v>307293.98994</c:v>
                </c:pt>
                <c:pt idx="7">
                  <c:v>307293.98994</c:v>
                </c:pt>
                <c:pt idx="8">
                  <c:v>245301.71455999999</c:v>
                </c:pt>
                <c:pt idx="9">
                  <c:v>148388.6943</c:v>
                </c:pt>
                <c:pt idx="10">
                  <c:v>88335.780540000007</c:v>
                </c:pt>
                <c:pt idx="11">
                  <c:v>61619.085920000005</c:v>
                </c:pt>
                <c:pt idx="12">
                  <c:v>42916.787900000003</c:v>
                </c:pt>
                <c:pt idx="13">
                  <c:v>39129.832560000003</c:v>
                </c:pt>
                <c:pt idx="14">
                  <c:v>30154.931940000002</c:v>
                </c:pt>
                <c:pt idx="15">
                  <c:v>23878.007580000001</c:v>
                </c:pt>
                <c:pt idx="16">
                  <c:v>18322.990700000002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8-4C25-9F37-5FE1FA51E799}"/>
            </c:ext>
          </c:extLst>
        </c:ser>
        <c:ser>
          <c:idx val="1"/>
          <c:order val="1"/>
          <c:tx>
            <c:strRef>
              <c:f>Domestic!$D$3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Domestic!$B$24:$B$40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Domestic!$D$24:$D$40</c:f>
              <c:numCache>
                <c:formatCode>_(* #,##0_);_(* \(#,##0\);_(* "-"_);_(@_)</c:formatCode>
                <c:ptCount val="17"/>
                <c:pt idx="0">
                  <c:v>334892.09375</c:v>
                </c:pt>
                <c:pt idx="1">
                  <c:v>333081.09375</c:v>
                </c:pt>
                <c:pt idx="2">
                  <c:v>331902.25</c:v>
                </c:pt>
                <c:pt idx="3">
                  <c:v>329217.59375</c:v>
                </c:pt>
                <c:pt idx="4">
                  <c:v>328066.09375</c:v>
                </c:pt>
                <c:pt idx="5">
                  <c:v>325738.75</c:v>
                </c:pt>
                <c:pt idx="6">
                  <c:v>323852.8125</c:v>
                </c:pt>
                <c:pt idx="7">
                  <c:v>321787.125</c:v>
                </c:pt>
                <c:pt idx="8">
                  <c:v>319960.84375</c:v>
                </c:pt>
                <c:pt idx="9">
                  <c:v>318148.9375</c:v>
                </c:pt>
                <c:pt idx="10">
                  <c:v>316621.8125</c:v>
                </c:pt>
                <c:pt idx="11">
                  <c:v>315509.21875</c:v>
                </c:pt>
                <c:pt idx="12">
                  <c:v>314339</c:v>
                </c:pt>
                <c:pt idx="13">
                  <c:v>312785.25</c:v>
                </c:pt>
                <c:pt idx="14">
                  <c:v>310871.125</c:v>
                </c:pt>
                <c:pt idx="15">
                  <c:v>309138.5625</c:v>
                </c:pt>
                <c:pt idx="16">
                  <c:v>307487.875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8-4C25-9F37-5FE1FA51E799}"/>
            </c:ext>
          </c:extLst>
        </c:ser>
        <c:ser>
          <c:idx val="2"/>
          <c:order val="2"/>
          <c:tx>
            <c:strRef>
              <c:f>Domestic!$E$3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Domestic!$B$24:$B$40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Domestic!$E$24:$E$40</c:f>
              <c:numCache>
                <c:formatCode>_(* #,##0_);_(* \(#,##0\);_(* "-"_);_(@_)</c:formatCode>
                <c:ptCount val="17"/>
                <c:pt idx="0">
                  <c:v>334892.09375</c:v>
                </c:pt>
                <c:pt idx="1">
                  <c:v>333831.6875</c:v>
                </c:pt>
                <c:pt idx="2">
                  <c:v>326455.46875</c:v>
                </c:pt>
                <c:pt idx="3">
                  <c:v>312071.9375</c:v>
                </c:pt>
                <c:pt idx="4">
                  <c:v>301330.28125</c:v>
                </c:pt>
                <c:pt idx="5">
                  <c:v>285011.59375</c:v>
                </c:pt>
                <c:pt idx="6">
                  <c:v>273669.75</c:v>
                </c:pt>
                <c:pt idx="7">
                  <c:v>264678.125</c:v>
                </c:pt>
                <c:pt idx="8">
                  <c:v>259021.625</c:v>
                </c:pt>
                <c:pt idx="9">
                  <c:v>264125.84375</c:v>
                </c:pt>
                <c:pt idx="10">
                  <c:v>272076.65625</c:v>
                </c:pt>
                <c:pt idx="11">
                  <c:v>269103.0625</c:v>
                </c:pt>
                <c:pt idx="12">
                  <c:v>264327.75</c:v>
                </c:pt>
                <c:pt idx="13">
                  <c:v>262281.6875</c:v>
                </c:pt>
                <c:pt idx="14">
                  <c:v>269570.0625</c:v>
                </c:pt>
                <c:pt idx="15">
                  <c:v>278387.96875</c:v>
                </c:pt>
                <c:pt idx="16">
                  <c:v>290014.90625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8-4C25-9F37-5FE1FA51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830960"/>
        <c:axId val="668831288"/>
      </c:lineChart>
      <c:catAx>
        <c:axId val="6688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1288"/>
        <c:crosses val="autoZero"/>
        <c:auto val="1"/>
        <c:lblAlgn val="ctr"/>
        <c:lblOffset val="100"/>
        <c:noMultiLvlLbl val="0"/>
      </c:catAx>
      <c:valAx>
        <c:axId val="6688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Natural</a:t>
            </a:r>
            <a:r>
              <a:rPr lang="en-ID" baseline="0"/>
              <a:t> Gas</a:t>
            </a:r>
            <a:endParaRPr lang="en-ID"/>
          </a:p>
        </c:rich>
      </c:tx>
      <c:layout>
        <c:manualLayout>
          <c:xMode val="edge"/>
          <c:yMode val="edge"/>
          <c:x val="0.44337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Domestic!$C$3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Domestic!$B$44:$B$60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Domestic!$C$44:$C$60</c:f>
              <c:numCache>
                <c:formatCode>_(* #,##0.00_);_(* \(#,##0.00\);_(* "-"??_);_(@_)</c:formatCode>
                <c:ptCount val="17"/>
                <c:pt idx="0">
                  <c:v>36786.710219000001</c:v>
                </c:pt>
                <c:pt idx="1">
                  <c:v>38279.468790999999</c:v>
                </c:pt>
                <c:pt idx="2">
                  <c:v>39576.455747000007</c:v>
                </c:pt>
                <c:pt idx="3">
                  <c:v>43510.241656000006</c:v>
                </c:pt>
                <c:pt idx="4">
                  <c:v>42347.847686000001</c:v>
                </c:pt>
                <c:pt idx="5">
                  <c:v>37453.557286000003</c:v>
                </c:pt>
                <c:pt idx="6">
                  <c:v>41889.007961000003</c:v>
                </c:pt>
                <c:pt idx="7">
                  <c:v>50142.005148000004</c:v>
                </c:pt>
                <c:pt idx="8">
                  <c:v>83313.058334000001</c:v>
                </c:pt>
                <c:pt idx="9">
                  <c:v>140080.709111</c:v>
                </c:pt>
                <c:pt idx="10">
                  <c:v>186723.296623</c:v>
                </c:pt>
                <c:pt idx="11">
                  <c:v>216817.06472000002</c:v>
                </c:pt>
                <c:pt idx="12">
                  <c:v>252404.67379100001</c:v>
                </c:pt>
                <c:pt idx="13">
                  <c:v>281183.10134300002</c:v>
                </c:pt>
                <c:pt idx="14">
                  <c:v>305428.19241199997</c:v>
                </c:pt>
                <c:pt idx="15">
                  <c:v>319633.87029800005</c:v>
                </c:pt>
                <c:pt idx="16">
                  <c:v>333050.343857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8-4C25-9F37-5FE1FA51E799}"/>
            </c:ext>
          </c:extLst>
        </c:ser>
        <c:ser>
          <c:idx val="1"/>
          <c:order val="1"/>
          <c:tx>
            <c:strRef>
              <c:f>Domestic!$D$3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Domestic!$B$44:$B$60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Domestic!$D$44:$D$60</c:f>
              <c:numCache>
                <c:formatCode>_-* #,##0.000_-;\-* #,##0.000_-;_-* "-"_-;_-@_-</c:formatCode>
                <c:ptCount val="17"/>
                <c:pt idx="0">
                  <c:v>472.42611694335938</c:v>
                </c:pt>
                <c:pt idx="1">
                  <c:v>487.8994140625</c:v>
                </c:pt>
                <c:pt idx="2">
                  <c:v>508.61529541015625</c:v>
                </c:pt>
                <c:pt idx="3">
                  <c:v>518.2044677734375</c:v>
                </c:pt>
                <c:pt idx="4">
                  <c:v>540.29962158203125</c:v>
                </c:pt>
                <c:pt idx="5">
                  <c:v>553.2362060546875</c:v>
                </c:pt>
                <c:pt idx="6">
                  <c:v>570.20538330078125</c:v>
                </c:pt>
                <c:pt idx="7">
                  <c:v>585.949462890625</c:v>
                </c:pt>
                <c:pt idx="8">
                  <c:v>604.25390625</c:v>
                </c:pt>
                <c:pt idx="9">
                  <c:v>623.16253662109375</c:v>
                </c:pt>
                <c:pt idx="10">
                  <c:v>645.49285888671875</c:v>
                </c:pt>
                <c:pt idx="11">
                  <c:v>672.94488525390625</c:v>
                </c:pt>
                <c:pt idx="12">
                  <c:v>700.87225341796875</c:v>
                </c:pt>
                <c:pt idx="13">
                  <c:v>725.4710693359375</c:v>
                </c:pt>
                <c:pt idx="14">
                  <c:v>746.51397705078125</c:v>
                </c:pt>
                <c:pt idx="15">
                  <c:v>770.2784423828125</c:v>
                </c:pt>
                <c:pt idx="16">
                  <c:v>795.73199462890625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8-4C25-9F37-5FE1FA51E799}"/>
            </c:ext>
          </c:extLst>
        </c:ser>
        <c:ser>
          <c:idx val="2"/>
          <c:order val="2"/>
          <c:tx>
            <c:strRef>
              <c:f>Domestic!$E$3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Domestic!$B$44:$B$60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Domestic!$E$44:$E$60</c:f>
              <c:numCache>
                <c:formatCode>_-* #,##0.00_-;\-* #,##0.00_-;_-* "-"_-;_-@_-</c:formatCode>
                <c:ptCount val="17"/>
                <c:pt idx="0">
                  <c:v>472.42611694335938</c:v>
                </c:pt>
                <c:pt idx="1">
                  <c:v>483.55007934570313</c:v>
                </c:pt>
                <c:pt idx="2">
                  <c:v>526.3431396484375</c:v>
                </c:pt>
                <c:pt idx="3">
                  <c:v>548.29180908203125</c:v>
                </c:pt>
                <c:pt idx="4">
                  <c:v>563.97332763671875</c:v>
                </c:pt>
                <c:pt idx="5">
                  <c:v>571.23004150390625</c:v>
                </c:pt>
                <c:pt idx="6">
                  <c:v>589.538818359375</c:v>
                </c:pt>
                <c:pt idx="7">
                  <c:v>596.020751953125</c:v>
                </c:pt>
                <c:pt idx="8">
                  <c:v>592.63397216796875</c:v>
                </c:pt>
                <c:pt idx="9">
                  <c:v>640.78680419921875</c:v>
                </c:pt>
                <c:pt idx="10">
                  <c:v>654.6153564453125</c:v>
                </c:pt>
                <c:pt idx="11">
                  <c:v>692.37530517578125</c:v>
                </c:pt>
                <c:pt idx="12">
                  <c:v>773.5462646484375</c:v>
                </c:pt>
                <c:pt idx="13">
                  <c:v>862.309814453125</c:v>
                </c:pt>
                <c:pt idx="14">
                  <c:v>952.48980712890625</c:v>
                </c:pt>
                <c:pt idx="15">
                  <c:v>1061.0869140625</c:v>
                </c:pt>
                <c:pt idx="16">
                  <c:v>1134.2979736328125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8-4C25-9F37-5FE1FA51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830960"/>
        <c:axId val="668831288"/>
      </c:lineChart>
      <c:catAx>
        <c:axId val="6688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1288"/>
        <c:crosses val="autoZero"/>
        <c:auto val="1"/>
        <c:lblAlgn val="ctr"/>
        <c:lblOffset val="100"/>
        <c:noMultiLvlLbl val="0"/>
      </c:catAx>
      <c:valAx>
        <c:axId val="6688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Electricity</a:t>
            </a:r>
          </a:p>
        </c:rich>
      </c:tx>
      <c:layout>
        <c:manualLayout>
          <c:xMode val="edge"/>
          <c:yMode val="edge"/>
          <c:x val="0.44337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Domestic!$C$3</c:f>
              <c:strCache>
                <c:ptCount val="1"/>
                <c:pt idx="0">
                  <c:v>HEESI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Domestic!$B$64:$B$80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Domestic!$C$64:$C$80</c:f>
              <c:numCache>
                <c:formatCode>_(* #,##0.00_);_(* \(#,##0.00\);_(* "-"??_);_(@_)</c:formatCode>
                <c:ptCount val="17"/>
                <c:pt idx="0">
                  <c:v>114618.10710000001</c:v>
                </c:pt>
                <c:pt idx="1">
                  <c:v>125030.70482</c:v>
                </c:pt>
                <c:pt idx="2">
                  <c:v>127483.96668</c:v>
                </c:pt>
                <c:pt idx="3">
                  <c:v>134085.13761999999</c:v>
                </c:pt>
                <c:pt idx="4">
                  <c:v>144717.97830000002</c:v>
                </c:pt>
                <c:pt idx="5">
                  <c:v>154451.49356</c:v>
                </c:pt>
                <c:pt idx="6">
                  <c:v>164087.12306000001</c:v>
                </c:pt>
                <c:pt idx="7">
                  <c:v>177479.11860000002</c:v>
                </c:pt>
                <c:pt idx="8">
                  <c:v>188203.72718000002</c:v>
                </c:pt>
                <c:pt idx="9">
                  <c:v>206061.76052000001</c:v>
                </c:pt>
                <c:pt idx="10">
                  <c:v>224360.27978000001</c:v>
                </c:pt>
                <c:pt idx="11">
                  <c:v>244188.26404000001</c:v>
                </c:pt>
                <c:pt idx="12">
                  <c:v>270513.41561999999</c:v>
                </c:pt>
                <c:pt idx="13">
                  <c:v>289558.3138</c:v>
                </c:pt>
                <c:pt idx="14">
                  <c:v>315345.09370000003</c:v>
                </c:pt>
                <c:pt idx="15">
                  <c:v>332579.10532000003</c:v>
                </c:pt>
                <c:pt idx="16">
                  <c:v>351152.92827999999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8-4C25-9F37-5FE1FA51E799}"/>
            </c:ext>
          </c:extLst>
        </c:ser>
        <c:ser>
          <c:idx val="1"/>
          <c:order val="1"/>
          <c:tx>
            <c:strRef>
              <c:f>Domestic!$D$3</c:f>
              <c:strCache>
                <c:ptCount val="1"/>
                <c:pt idx="0">
                  <c:v>Indicated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Domestic!$B$64:$B$80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Domestic!$D$64:$D$80</c:f>
              <c:numCache>
                <c:formatCode>_(* #,##0_);_(* \(#,##0\);_(* "-"_);_(@_)</c:formatCode>
                <c:ptCount val="17"/>
                <c:pt idx="0">
                  <c:v>106562.5703125</c:v>
                </c:pt>
                <c:pt idx="1">
                  <c:v>114823.4453125</c:v>
                </c:pt>
                <c:pt idx="2">
                  <c:v>125733.4296875</c:v>
                </c:pt>
                <c:pt idx="3">
                  <c:v>132579.984375</c:v>
                </c:pt>
                <c:pt idx="4">
                  <c:v>145314.796875</c:v>
                </c:pt>
                <c:pt idx="5">
                  <c:v>154578.890625</c:v>
                </c:pt>
                <c:pt idx="6">
                  <c:v>166273.53125</c:v>
                </c:pt>
                <c:pt idx="7">
                  <c:v>178010.9375</c:v>
                </c:pt>
                <c:pt idx="8">
                  <c:v>191745.84375</c:v>
                </c:pt>
                <c:pt idx="9">
                  <c:v>206595.6875</c:v>
                </c:pt>
                <c:pt idx="10">
                  <c:v>224011.0625</c:v>
                </c:pt>
                <c:pt idx="11">
                  <c:v>245578.828125</c:v>
                </c:pt>
                <c:pt idx="12">
                  <c:v>268817.0625</c:v>
                </c:pt>
                <c:pt idx="13">
                  <c:v>291103.21875</c:v>
                </c:pt>
                <c:pt idx="14">
                  <c:v>312078.875</c:v>
                </c:pt>
                <c:pt idx="15">
                  <c:v>336111.25</c:v>
                </c:pt>
                <c:pt idx="16">
                  <c:v>362712.21875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8-4C25-9F37-5FE1FA51E799}"/>
            </c:ext>
          </c:extLst>
        </c:ser>
        <c:ser>
          <c:idx val="2"/>
          <c:order val="2"/>
          <c:tx>
            <c:strRef>
              <c:f>Domestic!$E$3</c:f>
              <c:strCache>
                <c:ptCount val="1"/>
                <c:pt idx="0">
                  <c:v>Normalized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Domestic!$B$64:$B$80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Domestic!$E$64:$E$80</c:f>
              <c:numCache>
                <c:formatCode>_(* #,##0_);_(* \(#,##0\);_(* "-"_);_(@_)</c:formatCode>
                <c:ptCount val="17"/>
                <c:pt idx="0">
                  <c:v>106562.5703125</c:v>
                </c:pt>
                <c:pt idx="1">
                  <c:v>108895.78125</c:v>
                </c:pt>
                <c:pt idx="2">
                  <c:v>118260.5859375</c:v>
                </c:pt>
                <c:pt idx="3">
                  <c:v>126748.34375</c:v>
                </c:pt>
                <c:pt idx="4">
                  <c:v>137450.796875</c:v>
                </c:pt>
                <c:pt idx="5">
                  <c:v>148071.875</c:v>
                </c:pt>
                <c:pt idx="6">
                  <c:v>161275.4375</c:v>
                </c:pt>
                <c:pt idx="7">
                  <c:v>175058.765625</c:v>
                </c:pt>
                <c:pt idx="8">
                  <c:v>192653.375</c:v>
                </c:pt>
                <c:pt idx="9">
                  <c:v>223981.8125</c:v>
                </c:pt>
                <c:pt idx="10">
                  <c:v>238224.578125</c:v>
                </c:pt>
                <c:pt idx="11">
                  <c:v>251177.75</c:v>
                </c:pt>
                <c:pt idx="12">
                  <c:v>275254.28125</c:v>
                </c:pt>
                <c:pt idx="13">
                  <c:v>298943.53125</c:v>
                </c:pt>
                <c:pt idx="14">
                  <c:v>327472.46875</c:v>
                </c:pt>
                <c:pt idx="15">
                  <c:v>352335</c:v>
                </c:pt>
                <c:pt idx="16">
                  <c:v>380881.96875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8-4C25-9F37-5FE1FA51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830960"/>
        <c:axId val="668831288"/>
      </c:lineChart>
      <c:catAx>
        <c:axId val="6688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1288"/>
        <c:crosses val="autoZero"/>
        <c:auto val="1"/>
        <c:lblAlgn val="ctr"/>
        <c:lblOffset val="100"/>
        <c:noMultiLvlLbl val="0"/>
      </c:catAx>
      <c:valAx>
        <c:axId val="6688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10885</xdr:colOff>
      <xdr:row>3</xdr:row>
      <xdr:rowOff>117702</xdr:rowOff>
    </xdr:from>
    <xdr:to>
      <xdr:col>13</xdr:col>
      <xdr:colOff>315685</xdr:colOff>
      <xdr:row>18</xdr:row>
      <xdr:rowOff>3402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B2A44-8B9D-47A9-AF20-E812ACAF4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65314</xdr:colOff>
      <xdr:row>23</xdr:row>
      <xdr:rowOff>49666</xdr:rowOff>
    </xdr:from>
    <xdr:to>
      <xdr:col>13</xdr:col>
      <xdr:colOff>370114</xdr:colOff>
      <xdr:row>37</xdr:row>
      <xdr:rowOff>125866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00E8F8-D511-4113-844F-3A45D12BD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78921</xdr:colOff>
      <xdr:row>43</xdr:row>
      <xdr:rowOff>36058</xdr:rowOff>
    </xdr:from>
    <xdr:to>
      <xdr:col>13</xdr:col>
      <xdr:colOff>383721</xdr:colOff>
      <xdr:row>57</xdr:row>
      <xdr:rowOff>112258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9CDFBE-4546-491E-88F8-E546C2E42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78921</xdr:colOff>
      <xdr:row>62</xdr:row>
      <xdr:rowOff>8843</xdr:rowOff>
    </xdr:from>
    <xdr:to>
      <xdr:col>13</xdr:col>
      <xdr:colOff>383721</xdr:colOff>
      <xdr:row>76</xdr:row>
      <xdr:rowOff>85043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1335CB-8F87-4C6B-9C0A-92DFB8BA5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78921</xdr:colOff>
      <xdr:row>82</xdr:row>
      <xdr:rowOff>90486</xdr:rowOff>
    </xdr:from>
    <xdr:to>
      <xdr:col>13</xdr:col>
      <xdr:colOff>383721</xdr:colOff>
      <xdr:row>96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F2301A-7272-4AB8-A41D-E1E0F4398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2</xdr:row>
      <xdr:rowOff>68036</xdr:rowOff>
    </xdr:from>
    <xdr:to>
      <xdr:col>14</xdr:col>
      <xdr:colOff>40822</xdr:colOff>
      <xdr:row>17</xdr:row>
      <xdr:rowOff>92528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3A3478-AE72-4040-8F9B-524A0C238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605516</xdr:colOff>
      <xdr:row>22</xdr:row>
      <xdr:rowOff>16328</xdr:rowOff>
    </xdr:from>
    <xdr:to>
      <xdr:col>13</xdr:col>
      <xdr:colOff>571499</xdr:colOff>
      <xdr:row>37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8E161E-787D-41A5-8885-5B194917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20410</xdr:colOff>
      <xdr:row>42</xdr:row>
      <xdr:rowOff>1</xdr:rowOff>
    </xdr:from>
    <xdr:to>
      <xdr:col>14</xdr:col>
      <xdr:colOff>286673</xdr:colOff>
      <xdr:row>58</xdr:row>
      <xdr:rowOff>81643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272E5-ED26-40C9-B62E-4F5460BB5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6801</xdr:colOff>
      <xdr:row>61</xdr:row>
      <xdr:rowOff>54429</xdr:rowOff>
    </xdr:from>
    <xdr:to>
      <xdr:col>14</xdr:col>
      <xdr:colOff>258536</xdr:colOff>
      <xdr:row>77</xdr:row>
      <xdr:rowOff>136070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E9B46B-AA26-42F5-B4B9-BB9E3D5B7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78</xdr:row>
      <xdr:rowOff>40821</xdr:rowOff>
    </xdr:from>
    <xdr:to>
      <xdr:col>14</xdr:col>
      <xdr:colOff>272142</xdr:colOff>
      <xdr:row>95</xdr:row>
      <xdr:rowOff>13607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24DBEB-32D0-4D8E-B676-0AADACA9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</xdr:colOff>
      <xdr:row>3</xdr:row>
      <xdr:rowOff>84365</xdr:rowOff>
    </xdr:from>
    <xdr:to>
      <xdr:col>13</xdr:col>
      <xdr:colOff>292553</xdr:colOff>
      <xdr:row>17</xdr:row>
      <xdr:rowOff>160565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E1DDE-EA78-4014-9488-EE43C620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20410</xdr:colOff>
      <xdr:row>23</xdr:row>
      <xdr:rowOff>43543</xdr:rowOff>
    </xdr:from>
    <xdr:to>
      <xdr:col>13</xdr:col>
      <xdr:colOff>306160</xdr:colOff>
      <xdr:row>37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1134F0-D6F6-4340-B27C-41376BB7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61231</xdr:colOff>
      <xdr:row>43</xdr:row>
      <xdr:rowOff>111579</xdr:rowOff>
    </xdr:from>
    <xdr:to>
      <xdr:col>13</xdr:col>
      <xdr:colOff>346981</xdr:colOff>
      <xdr:row>57</xdr:row>
      <xdr:rowOff>187779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AEE808-24ED-4E48-9619-62AB4DB01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20409</xdr:colOff>
      <xdr:row>63</xdr:row>
      <xdr:rowOff>43544</xdr:rowOff>
    </xdr:from>
    <xdr:to>
      <xdr:col>13</xdr:col>
      <xdr:colOff>306159</xdr:colOff>
      <xdr:row>77</xdr:row>
      <xdr:rowOff>119744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86374E-885E-492A-A745-D4B22D473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34017</xdr:colOff>
      <xdr:row>83</xdr:row>
      <xdr:rowOff>70758</xdr:rowOff>
    </xdr:from>
    <xdr:to>
      <xdr:col>13</xdr:col>
      <xdr:colOff>319767</xdr:colOff>
      <xdr:row>97</xdr:row>
      <xdr:rowOff>146958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7CD769-4DE0-4DCF-BD4C-9A4871B5E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23812</xdr:rowOff>
    </xdr:from>
    <xdr:to>
      <xdr:col>13</xdr:col>
      <xdr:colOff>323850</xdr:colOff>
      <xdr:row>17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9AE1D4-B9DB-475B-B8DB-8C6FB830F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87086</xdr:colOff>
      <xdr:row>24</xdr:row>
      <xdr:rowOff>23812</xdr:rowOff>
    </xdr:from>
    <xdr:to>
      <xdr:col>13</xdr:col>
      <xdr:colOff>391886</xdr:colOff>
      <xdr:row>38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AB0D03-FDD9-4C54-8A10-4516321B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73479</xdr:colOff>
      <xdr:row>44</xdr:row>
      <xdr:rowOff>10205</xdr:rowOff>
    </xdr:from>
    <xdr:to>
      <xdr:col>13</xdr:col>
      <xdr:colOff>378279</xdr:colOff>
      <xdr:row>58</xdr:row>
      <xdr:rowOff>86405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32BFD6-D308-4DF0-91D6-7C71CF7B3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46265</xdr:colOff>
      <xdr:row>64</xdr:row>
      <xdr:rowOff>10205</xdr:rowOff>
    </xdr:from>
    <xdr:to>
      <xdr:col>13</xdr:col>
      <xdr:colOff>351065</xdr:colOff>
      <xdr:row>78</xdr:row>
      <xdr:rowOff>86405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2522A1-9609-4C08-8767-F1CD9C71F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32657</xdr:colOff>
      <xdr:row>83</xdr:row>
      <xdr:rowOff>64634</xdr:rowOff>
    </xdr:from>
    <xdr:to>
      <xdr:col>14</xdr:col>
      <xdr:colOff>163285</xdr:colOff>
      <xdr:row>99</xdr:row>
      <xdr:rowOff>27214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E36A88-19FA-410B-AB25-C334EA4F1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F88D-F8F7-4196-BD7F-041A97AE3092}">
  <dimension ref="B1:S109"/>
  <sheetViews>
    <sheetView tabSelected="1" topLeftCell="A76" zoomScale="70" zoomScaleNormal="70" workbookViewId="0">
      <selection activeCell="E106" sqref="A106:E109"/>
    </sheetView>
  </sheetViews>
  <sheetFormatPr defaultRowHeight="15" x14ac:dyDescent="0.25"/>
  <cols>
    <col min="2" max="2" width="18.85546875" style="2" customWidth="1"/>
    <col min="3" max="3" width="15.140625" customWidth="1"/>
    <col min="4" max="4" width="22.140625" customWidth="1"/>
    <col min="5" max="5" width="24.28515625" customWidth="1"/>
  </cols>
  <sheetData>
    <row r="1" spans="2:5" x14ac:dyDescent="0.25">
      <c r="B1" s="5" t="s">
        <v>0</v>
      </c>
    </row>
    <row r="2" spans="2:5" x14ac:dyDescent="0.25">
      <c r="B2" s="5" t="s">
        <v>7</v>
      </c>
      <c r="E2" t="s">
        <v>2</v>
      </c>
    </row>
    <row r="3" spans="2:5" x14ac:dyDescent="0.25">
      <c r="B3" s="3" t="s">
        <v>1</v>
      </c>
      <c r="C3" s="3" t="s">
        <v>3</v>
      </c>
      <c r="D3" s="3" t="s">
        <v>4</v>
      </c>
      <c r="E3" s="3" t="s">
        <v>5</v>
      </c>
    </row>
    <row r="4" spans="2:5" x14ac:dyDescent="0.25">
      <c r="B4" s="4">
        <v>2000</v>
      </c>
      <c r="C4" s="41">
        <v>221130.15813500001</v>
      </c>
      <c r="D4" s="6">
        <v>211366</v>
      </c>
      <c r="E4" s="6">
        <v>211366</v>
      </c>
    </row>
    <row r="5" spans="2:5" x14ac:dyDescent="0.25">
      <c r="B5" s="4">
        <v>2001</v>
      </c>
      <c r="C5" s="41">
        <v>226966.59943700003</v>
      </c>
      <c r="D5" s="6">
        <v>216659.109375</v>
      </c>
      <c r="E5" s="6">
        <v>214065.578125</v>
      </c>
    </row>
    <row r="6" spans="2:5" x14ac:dyDescent="0.25">
      <c r="B6" s="4">
        <v>2002</v>
      </c>
      <c r="C6" s="41">
        <v>237256.84500299999</v>
      </c>
      <c r="D6" s="6">
        <v>223915.609375</v>
      </c>
      <c r="E6" s="6">
        <v>222990.171875</v>
      </c>
    </row>
    <row r="7" spans="2:5" x14ac:dyDescent="0.25">
      <c r="B7" s="4">
        <v>2003</v>
      </c>
      <c r="C7" s="41">
        <v>420303.30596300005</v>
      </c>
      <c r="D7" s="6">
        <v>226731.296875</v>
      </c>
      <c r="E7" s="6">
        <v>226913.484375</v>
      </c>
    </row>
    <row r="8" spans="2:5" x14ac:dyDescent="0.25">
      <c r="B8" s="4">
        <v>2004</v>
      </c>
      <c r="C8" s="41">
        <v>339076.43891200004</v>
      </c>
      <c r="D8" s="6">
        <v>234328.953125</v>
      </c>
      <c r="E8" s="6">
        <v>233056.890625</v>
      </c>
    </row>
    <row r="9" spans="2:5" x14ac:dyDescent="0.25">
      <c r="B9" s="4">
        <v>2005</v>
      </c>
      <c r="C9" s="41">
        <v>402787.86419400002</v>
      </c>
      <c r="D9" s="6">
        <v>238305.71875</v>
      </c>
      <c r="E9" s="6">
        <v>236415.734375</v>
      </c>
    </row>
    <row r="10" spans="2:5" x14ac:dyDescent="0.25">
      <c r="B10" s="4">
        <v>2006</v>
      </c>
      <c r="C10" s="41">
        <v>545327.95423100004</v>
      </c>
      <c r="D10" s="6">
        <v>243754.71875</v>
      </c>
      <c r="E10" s="6">
        <v>246264.890625</v>
      </c>
    </row>
    <row r="11" spans="2:5" x14ac:dyDescent="0.25">
      <c r="B11" s="4">
        <v>2007</v>
      </c>
      <c r="C11" s="41">
        <v>746336.46095900005</v>
      </c>
      <c r="D11" s="6">
        <v>248657.6875</v>
      </c>
      <c r="E11" s="6">
        <v>253393.703125</v>
      </c>
    </row>
    <row r="12" spans="2:5" x14ac:dyDescent="0.25">
      <c r="B12" s="4">
        <v>2008</v>
      </c>
      <c r="C12" s="41">
        <v>576241.51597000007</v>
      </c>
      <c r="D12" s="6">
        <v>254442.578125</v>
      </c>
      <c r="E12" s="6">
        <v>265433.71875</v>
      </c>
    </row>
    <row r="13" spans="2:5" x14ac:dyDescent="0.25">
      <c r="B13" s="4">
        <v>2009</v>
      </c>
      <c r="C13" s="41">
        <v>506601.88144099998</v>
      </c>
      <c r="D13" s="6">
        <v>260364.34375</v>
      </c>
      <c r="E13" s="6">
        <v>288668.625</v>
      </c>
    </row>
    <row r="14" spans="2:5" x14ac:dyDescent="0.25">
      <c r="B14" s="4">
        <v>2010</v>
      </c>
      <c r="C14" s="41">
        <v>841891.36315600004</v>
      </c>
      <c r="D14" s="6">
        <v>267520.5625</v>
      </c>
      <c r="E14" s="6">
        <v>283199.21875</v>
      </c>
    </row>
    <row r="15" spans="2:5" x14ac:dyDescent="0.25">
      <c r="B15" s="4">
        <v>2011</v>
      </c>
      <c r="C15" s="41">
        <v>884783.70064900001</v>
      </c>
      <c r="D15" s="6">
        <v>276437.75</v>
      </c>
      <c r="E15" s="6">
        <v>281746.28125</v>
      </c>
    </row>
    <row r="16" spans="2:5" x14ac:dyDescent="0.25">
      <c r="B16" s="4">
        <v>2012</v>
      </c>
      <c r="C16" s="41">
        <v>753427.06417599996</v>
      </c>
      <c r="D16" s="6">
        <v>285393.71875</v>
      </c>
      <c r="E16" s="6">
        <v>294515.96875</v>
      </c>
    </row>
    <row r="17" spans="2:5" x14ac:dyDescent="0.25">
      <c r="B17" s="4">
        <v>2013</v>
      </c>
      <c r="C17" s="41">
        <v>262205.49031700002</v>
      </c>
      <c r="D17" s="6">
        <v>293058.5</v>
      </c>
      <c r="E17" s="6">
        <v>303813.78125</v>
      </c>
    </row>
    <row r="18" spans="2:5" x14ac:dyDescent="0.25">
      <c r="B18" s="4">
        <v>2014</v>
      </c>
      <c r="C18" s="41">
        <v>337228.84428600001</v>
      </c>
      <c r="D18" s="6">
        <v>299368.625</v>
      </c>
      <c r="E18" s="6">
        <v>315644.78125</v>
      </c>
    </row>
    <row r="19" spans="2:5" x14ac:dyDescent="0.25">
      <c r="B19" s="4">
        <v>2015</v>
      </c>
      <c r="C19" s="41">
        <v>429951.17591400002</v>
      </c>
      <c r="D19" s="6">
        <v>306559.5625</v>
      </c>
      <c r="E19" s="6">
        <v>322101.53125</v>
      </c>
    </row>
    <row r="20" spans="2:5" x14ac:dyDescent="0.25">
      <c r="B20" s="4">
        <v>2016</v>
      </c>
      <c r="C20" s="41">
        <v>389163.38329300005</v>
      </c>
      <c r="D20" s="6">
        <v>314248.84375</v>
      </c>
      <c r="E20" s="6">
        <v>329754.625</v>
      </c>
    </row>
    <row r="22" spans="2:5" x14ac:dyDescent="0.25">
      <c r="B22" s="5" t="s">
        <v>6</v>
      </c>
      <c r="E22" t="s">
        <v>2</v>
      </c>
    </row>
    <row r="23" spans="2:5" x14ac:dyDescent="0.25">
      <c r="B23" s="3" t="s">
        <v>1</v>
      </c>
      <c r="C23" s="3" t="s">
        <v>3</v>
      </c>
      <c r="D23" s="3" t="s">
        <v>4</v>
      </c>
      <c r="E23" s="3" t="s">
        <v>5</v>
      </c>
    </row>
    <row r="24" spans="2:5" x14ac:dyDescent="0.25">
      <c r="B24" s="4">
        <v>2000</v>
      </c>
      <c r="C24" s="6">
        <v>540904.739282</v>
      </c>
      <c r="D24" s="7">
        <v>445780</v>
      </c>
      <c r="E24" s="6">
        <v>445780</v>
      </c>
    </row>
    <row r="25" spans="2:5" x14ac:dyDescent="0.25">
      <c r="B25" s="4">
        <v>2001</v>
      </c>
      <c r="C25" s="6">
        <v>634697.69693500001</v>
      </c>
      <c r="D25" s="7">
        <v>450186.53125</v>
      </c>
      <c r="E25" s="6">
        <v>445662.1875</v>
      </c>
    </row>
    <row r="26" spans="2:5" x14ac:dyDescent="0.25">
      <c r="B26" s="4">
        <v>2002</v>
      </c>
      <c r="C26" s="6">
        <v>601863.12621400005</v>
      </c>
      <c r="D26" s="7">
        <v>456975.40625</v>
      </c>
      <c r="E26" s="6">
        <v>441573.53125</v>
      </c>
    </row>
    <row r="27" spans="2:5" x14ac:dyDescent="0.25">
      <c r="B27" s="4">
        <v>2003</v>
      </c>
      <c r="C27" s="6">
        <v>563002.46043800004</v>
      </c>
      <c r="D27" s="7">
        <v>457976.3125</v>
      </c>
      <c r="E27" s="6">
        <v>428993.15625</v>
      </c>
    </row>
    <row r="28" spans="2:5" x14ac:dyDescent="0.25">
      <c r="B28" s="4">
        <v>2004</v>
      </c>
      <c r="C28" s="6">
        <v>687855.80854200001</v>
      </c>
      <c r="D28" s="7">
        <v>464887.40625</v>
      </c>
      <c r="E28" s="6">
        <v>419726.03125</v>
      </c>
    </row>
    <row r="29" spans="2:5" x14ac:dyDescent="0.25">
      <c r="B29" s="4">
        <v>2005</v>
      </c>
      <c r="C29" s="6">
        <v>574179.79613899998</v>
      </c>
      <c r="D29" s="7">
        <v>467168.78125</v>
      </c>
      <c r="E29" s="6">
        <v>403343</v>
      </c>
    </row>
    <row r="30" spans="2:5" x14ac:dyDescent="0.25">
      <c r="B30" s="4">
        <v>2006</v>
      </c>
      <c r="C30" s="6">
        <v>601563.35092700005</v>
      </c>
      <c r="D30" s="7">
        <v>471160.34375</v>
      </c>
      <c r="E30" s="6">
        <v>392613.46875</v>
      </c>
    </row>
    <row r="31" spans="2:5" x14ac:dyDescent="0.25">
      <c r="B31" s="4">
        <v>2007</v>
      </c>
      <c r="C31" s="6">
        <v>631706.06192800007</v>
      </c>
      <c r="D31" s="7">
        <v>474386.75</v>
      </c>
      <c r="E31" s="6">
        <v>384971.28125</v>
      </c>
    </row>
    <row r="32" spans="2:5" x14ac:dyDescent="0.25">
      <c r="B32" s="4">
        <v>2008</v>
      </c>
      <c r="C32" s="6">
        <v>692487.03083300008</v>
      </c>
      <c r="D32" s="7">
        <v>478556.40625</v>
      </c>
      <c r="E32" s="6">
        <v>381871.53125</v>
      </c>
    </row>
    <row r="33" spans="2:5" x14ac:dyDescent="0.25">
      <c r="B33" s="4">
        <v>2009</v>
      </c>
      <c r="C33" s="6">
        <v>704251.68138199998</v>
      </c>
      <c r="D33" s="7">
        <v>482765.5</v>
      </c>
      <c r="E33" s="6">
        <v>395072.6875</v>
      </c>
    </row>
    <row r="34" spans="2:5" x14ac:dyDescent="0.25">
      <c r="B34" s="4">
        <v>2010</v>
      </c>
      <c r="C34" s="6">
        <v>649949.52939400007</v>
      </c>
      <c r="D34" s="7">
        <v>488263.5</v>
      </c>
      <c r="E34" s="6">
        <v>413019.25</v>
      </c>
    </row>
    <row r="35" spans="2:5" x14ac:dyDescent="0.25">
      <c r="B35" s="4">
        <v>2011</v>
      </c>
      <c r="C35" s="6">
        <v>795732.08682100009</v>
      </c>
      <c r="D35" s="7">
        <v>495578.6875</v>
      </c>
      <c r="E35" s="6">
        <v>415111</v>
      </c>
    </row>
    <row r="36" spans="2:5" x14ac:dyDescent="0.25">
      <c r="B36" s="4">
        <v>2012</v>
      </c>
      <c r="C36" s="6">
        <v>942952.34205300012</v>
      </c>
      <c r="D36" s="7">
        <v>502718.9375</v>
      </c>
      <c r="E36" s="6">
        <v>415144.21875</v>
      </c>
    </row>
    <row r="37" spans="2:5" x14ac:dyDescent="0.25">
      <c r="B37" s="4">
        <v>2013</v>
      </c>
      <c r="C37" s="6">
        <v>767724.51000700006</v>
      </c>
      <c r="D37" s="7">
        <v>508249.78125</v>
      </c>
      <c r="E37" s="6">
        <v>419364</v>
      </c>
    </row>
    <row r="38" spans="2:5" x14ac:dyDescent="0.25">
      <c r="B38" s="4">
        <v>2014</v>
      </c>
      <c r="C38" s="6">
        <v>760970.38925500005</v>
      </c>
      <c r="D38" s="7">
        <v>512174.34375</v>
      </c>
      <c r="E38" s="6">
        <v>437920.375</v>
      </c>
    </row>
    <row r="39" spans="2:5" x14ac:dyDescent="0.25">
      <c r="B39" s="4">
        <v>2015</v>
      </c>
      <c r="C39" s="6">
        <v>669129.02989899996</v>
      </c>
      <c r="D39" s="7">
        <v>516914.71875</v>
      </c>
      <c r="E39" s="6">
        <v>458795.21875</v>
      </c>
    </row>
    <row r="40" spans="2:5" x14ac:dyDescent="0.25">
      <c r="B40" s="4">
        <v>2016</v>
      </c>
      <c r="C40" s="6">
        <v>649606.92906600004</v>
      </c>
      <c r="D40" s="7">
        <v>522037.15625</v>
      </c>
      <c r="E40" s="6">
        <v>485079.8125</v>
      </c>
    </row>
    <row r="42" spans="2:5" x14ac:dyDescent="0.25">
      <c r="B42" s="5" t="s">
        <v>8</v>
      </c>
      <c r="E42" t="s">
        <v>2</v>
      </c>
    </row>
    <row r="43" spans="2:5" x14ac:dyDescent="0.25">
      <c r="B43" s="3" t="s">
        <v>1</v>
      </c>
      <c r="C43" s="3" t="s">
        <v>3</v>
      </c>
      <c r="D43" s="3" t="s">
        <v>4</v>
      </c>
      <c r="E43" s="3" t="s">
        <v>5</v>
      </c>
    </row>
    <row r="44" spans="2:5" x14ac:dyDescent="0.25">
      <c r="B44" s="4">
        <v>2000</v>
      </c>
      <c r="C44" s="6">
        <v>537753.77613999997</v>
      </c>
      <c r="D44" s="7">
        <v>450603</v>
      </c>
      <c r="E44" s="6">
        <v>450603</v>
      </c>
    </row>
    <row r="45" spans="2:5" x14ac:dyDescent="0.25">
      <c r="B45" s="4">
        <v>2001</v>
      </c>
      <c r="C45" s="6">
        <v>506760.69738000003</v>
      </c>
      <c r="D45" s="7">
        <v>471153.5625</v>
      </c>
      <c r="E45" s="6">
        <v>462335.65625</v>
      </c>
    </row>
    <row r="46" spans="2:5" x14ac:dyDescent="0.25">
      <c r="B46" s="4">
        <v>2002</v>
      </c>
      <c r="C46" s="6">
        <v>499223.49386000005</v>
      </c>
      <c r="D46" s="7">
        <v>498745.875</v>
      </c>
      <c r="E46" s="6">
        <v>508811.75</v>
      </c>
    </row>
    <row r="47" spans="2:5" x14ac:dyDescent="0.25">
      <c r="B47" s="4">
        <v>2003</v>
      </c>
      <c r="C47" s="6">
        <v>555012.25920000009</v>
      </c>
      <c r="D47" s="7">
        <v>512006.8125</v>
      </c>
      <c r="E47" s="6">
        <v>536991.8125</v>
      </c>
    </row>
    <row r="48" spans="2:5" x14ac:dyDescent="0.25">
      <c r="B48" s="4">
        <v>2004</v>
      </c>
      <c r="C48" s="6">
        <v>527218.82122000004</v>
      </c>
      <c r="D48" s="7">
        <v>542004.75</v>
      </c>
      <c r="E48" s="6">
        <v>558017.375</v>
      </c>
    </row>
    <row r="49" spans="2:5" x14ac:dyDescent="0.25">
      <c r="B49" s="4">
        <v>2005</v>
      </c>
      <c r="C49" s="6">
        <v>534749.90688000002</v>
      </c>
      <c r="D49" s="7">
        <v>560043.1875</v>
      </c>
      <c r="E49" s="6">
        <v>572466.5625</v>
      </c>
    </row>
    <row r="50" spans="2:5" x14ac:dyDescent="0.25">
      <c r="B50" s="4">
        <v>2006</v>
      </c>
      <c r="C50" s="6">
        <v>515723.36228</v>
      </c>
      <c r="D50" s="7">
        <v>583720.625</v>
      </c>
      <c r="E50" s="6">
        <v>597092.375</v>
      </c>
    </row>
    <row r="51" spans="2:5" x14ac:dyDescent="0.25">
      <c r="B51" s="4">
        <v>2007</v>
      </c>
      <c r="C51" s="6">
        <v>653081.55500000005</v>
      </c>
      <c r="D51" s="7">
        <v>605946.125</v>
      </c>
      <c r="E51" s="6">
        <v>610058.6875</v>
      </c>
    </row>
    <row r="52" spans="2:5" x14ac:dyDescent="0.25">
      <c r="B52" s="4">
        <v>2008</v>
      </c>
      <c r="C52" s="6">
        <v>692101.26608000009</v>
      </c>
      <c r="D52" s="7">
        <v>631933.6875</v>
      </c>
      <c r="E52" s="6">
        <v>612937</v>
      </c>
    </row>
    <row r="53" spans="2:5" x14ac:dyDescent="0.25">
      <c r="B53" s="4">
        <v>2009</v>
      </c>
      <c r="C53" s="6">
        <v>722659.97678000003</v>
      </c>
      <c r="D53" s="7">
        <v>659044.625</v>
      </c>
      <c r="E53" s="6">
        <v>670261</v>
      </c>
    </row>
    <row r="54" spans="2:5" x14ac:dyDescent="0.25">
      <c r="B54" s="4">
        <v>2010</v>
      </c>
      <c r="C54" s="6">
        <v>702122.32076000003</v>
      </c>
      <c r="D54" s="7">
        <v>691566.4375</v>
      </c>
      <c r="E54" s="6">
        <v>692565.5</v>
      </c>
    </row>
    <row r="55" spans="2:5" x14ac:dyDescent="0.25">
      <c r="B55" s="4">
        <v>2011</v>
      </c>
      <c r="C55" s="6">
        <v>735807.25792</v>
      </c>
      <c r="D55" s="7">
        <v>731896.875</v>
      </c>
      <c r="E55" s="6">
        <v>742244.4375</v>
      </c>
    </row>
    <row r="56" spans="2:5" x14ac:dyDescent="0.25">
      <c r="B56" s="4">
        <v>2012</v>
      </c>
      <c r="C56" s="6">
        <v>757280.94652</v>
      </c>
      <c r="D56" s="7">
        <v>773528.1875</v>
      </c>
      <c r="E56" s="6">
        <v>841664</v>
      </c>
    </row>
    <row r="57" spans="2:5" x14ac:dyDescent="0.25">
      <c r="B57" s="4">
        <v>2013</v>
      </c>
      <c r="C57" s="6">
        <v>761630.74497999996</v>
      </c>
      <c r="D57" s="7">
        <v>810954.875</v>
      </c>
      <c r="E57" s="6">
        <v>951855.6875</v>
      </c>
    </row>
    <row r="58" spans="2:5" x14ac:dyDescent="0.25">
      <c r="B58" s="4">
        <v>2014</v>
      </c>
      <c r="C58" s="6">
        <v>755262.05272000004</v>
      </c>
      <c r="D58" s="7">
        <v>843588.25</v>
      </c>
      <c r="E58" s="6">
        <v>1064708</v>
      </c>
    </row>
    <row r="59" spans="2:5" x14ac:dyDescent="0.25">
      <c r="B59" s="4">
        <v>2015</v>
      </c>
      <c r="C59" s="6">
        <v>751683.10462</v>
      </c>
      <c r="D59" s="7">
        <v>880742.5</v>
      </c>
      <c r="E59" s="6">
        <v>1199604.5</v>
      </c>
    </row>
    <row r="60" spans="2:5" x14ac:dyDescent="0.25">
      <c r="B60" s="4">
        <v>2016</v>
      </c>
      <c r="C60" s="6">
        <v>615212.00160000008</v>
      </c>
      <c r="D60" s="7">
        <v>920964.5625</v>
      </c>
      <c r="E60" s="6">
        <v>1297343</v>
      </c>
    </row>
    <row r="62" spans="2:5" x14ac:dyDescent="0.25">
      <c r="B62" s="5" t="s">
        <v>9</v>
      </c>
      <c r="E62" t="s">
        <v>2</v>
      </c>
    </row>
    <row r="63" spans="2:5" x14ac:dyDescent="0.25">
      <c r="B63" s="3" t="s">
        <v>1</v>
      </c>
      <c r="C63" s="3" t="s">
        <v>3</v>
      </c>
      <c r="D63" s="3" t="s">
        <v>4</v>
      </c>
      <c r="E63" s="3" t="s">
        <v>5</v>
      </c>
    </row>
    <row r="64" spans="2:5" x14ac:dyDescent="0.25">
      <c r="B64" s="4">
        <v>2000</v>
      </c>
      <c r="C64" s="6">
        <v>127557.38100000001</v>
      </c>
      <c r="D64" s="7">
        <v>122213</v>
      </c>
      <c r="E64" s="6">
        <v>122213</v>
      </c>
    </row>
    <row r="65" spans="2:5" x14ac:dyDescent="0.25">
      <c r="B65" s="4">
        <v>2001</v>
      </c>
      <c r="C65" s="6">
        <v>133485.58734</v>
      </c>
      <c r="D65" s="7">
        <v>127786.75</v>
      </c>
      <c r="E65" s="6">
        <v>124142.578125</v>
      </c>
    </row>
    <row r="66" spans="2:5" x14ac:dyDescent="0.25">
      <c r="B66" s="4">
        <v>2002</v>
      </c>
      <c r="C66" s="6">
        <v>138129.04308</v>
      </c>
      <c r="D66" s="7">
        <v>135270.359375</v>
      </c>
      <c r="E66" s="6">
        <v>131388.5</v>
      </c>
    </row>
    <row r="67" spans="2:5" x14ac:dyDescent="0.25">
      <c r="B67" s="4">
        <v>2003</v>
      </c>
      <c r="C67" s="6">
        <v>136874.88178</v>
      </c>
      <c r="D67" s="7">
        <v>138867</v>
      </c>
      <c r="E67" s="6">
        <v>136462.5</v>
      </c>
    </row>
    <row r="68" spans="2:5" x14ac:dyDescent="0.25">
      <c r="B68" s="4">
        <v>2004</v>
      </c>
      <c r="C68" s="6">
        <v>151227.38133999999</v>
      </c>
      <c r="D68" s="7">
        <v>147003.0625</v>
      </c>
      <c r="E68" s="6">
        <v>143693.1875</v>
      </c>
    </row>
    <row r="69" spans="2:5" x14ac:dyDescent="0.25">
      <c r="B69" s="4">
        <v>2005</v>
      </c>
      <c r="C69" s="6">
        <v>159192.83506000001</v>
      </c>
      <c r="D69" s="7">
        <v>151895.5</v>
      </c>
      <c r="E69" s="6">
        <v>149865.984375</v>
      </c>
    </row>
    <row r="70" spans="2:5" x14ac:dyDescent="0.25">
      <c r="B70" s="4">
        <v>2006</v>
      </c>
      <c r="C70" s="6">
        <v>163567.10496</v>
      </c>
      <c r="D70" s="7">
        <v>158317.28125</v>
      </c>
      <c r="E70" s="6">
        <v>158318.578125</v>
      </c>
    </row>
    <row r="71" spans="2:5" x14ac:dyDescent="0.25">
      <c r="B71" s="4">
        <v>2007</v>
      </c>
      <c r="C71" s="6">
        <v>171771.15522000002</v>
      </c>
      <c r="D71" s="7">
        <v>164345.3125</v>
      </c>
      <c r="E71" s="6">
        <v>166606.765625</v>
      </c>
    </row>
    <row r="72" spans="2:5" x14ac:dyDescent="0.25">
      <c r="B72" s="4">
        <v>2008</v>
      </c>
      <c r="C72" s="6">
        <v>179895.67329999999</v>
      </c>
      <c r="D72" s="7">
        <v>171393.6875</v>
      </c>
      <c r="E72" s="6">
        <v>177716.484375</v>
      </c>
    </row>
    <row r="73" spans="2:5" x14ac:dyDescent="0.25">
      <c r="B73" s="4">
        <v>2009</v>
      </c>
      <c r="C73" s="6">
        <v>173276.14878000002</v>
      </c>
      <c r="D73" s="7">
        <v>178746.734375</v>
      </c>
      <c r="E73" s="6">
        <v>200022.109375</v>
      </c>
    </row>
    <row r="74" spans="2:5" x14ac:dyDescent="0.25">
      <c r="B74" s="4">
        <v>2010</v>
      </c>
      <c r="C74" s="6">
        <v>191207.59643999999</v>
      </c>
      <c r="D74" s="7">
        <v>187567.34375</v>
      </c>
      <c r="E74" s="6">
        <v>206026.140625</v>
      </c>
    </row>
    <row r="75" spans="2:5" x14ac:dyDescent="0.25">
      <c r="B75" s="4">
        <v>2011</v>
      </c>
      <c r="C75" s="6">
        <v>205235.84942000001</v>
      </c>
      <c r="D75" s="7">
        <v>198505.8125</v>
      </c>
      <c r="E75" s="6">
        <v>210160.765625</v>
      </c>
    </row>
    <row r="76" spans="2:5" x14ac:dyDescent="0.25">
      <c r="B76" s="4">
        <v>2012</v>
      </c>
      <c r="C76" s="6">
        <v>225675.61968</v>
      </c>
      <c r="D76" s="7">
        <v>209797.09375</v>
      </c>
      <c r="E76" s="6">
        <v>222357.765625</v>
      </c>
    </row>
    <row r="77" spans="2:5" x14ac:dyDescent="0.25">
      <c r="B77" s="4">
        <v>2013</v>
      </c>
      <c r="C77" s="6">
        <v>241447.46275999999</v>
      </c>
      <c r="D77" s="7">
        <v>219948</v>
      </c>
      <c r="E77" s="6">
        <v>233246.484375</v>
      </c>
    </row>
    <row r="78" spans="2:5" x14ac:dyDescent="0.25">
      <c r="B78" s="4">
        <v>2014</v>
      </c>
      <c r="C78" s="6">
        <v>247173.77971999999</v>
      </c>
      <c r="D78" s="7">
        <v>228798.84375</v>
      </c>
      <c r="E78" s="6">
        <v>247391.703125</v>
      </c>
    </row>
    <row r="79" spans="2:5" x14ac:dyDescent="0.25">
      <c r="B79" s="4">
        <v>2015</v>
      </c>
      <c r="C79" s="6">
        <v>240315.65866000002</v>
      </c>
      <c r="D79" s="7">
        <v>238875.890625</v>
      </c>
      <c r="E79" s="6">
        <v>258150.671875</v>
      </c>
    </row>
    <row r="80" spans="2:5" x14ac:dyDescent="0.25">
      <c r="B80" s="4">
        <v>2016</v>
      </c>
      <c r="C80" s="6">
        <v>255561.36577999999</v>
      </c>
      <c r="D80" s="7">
        <v>249784.9375</v>
      </c>
      <c r="E80" s="6">
        <v>270522.34375</v>
      </c>
    </row>
    <row r="82" spans="2:5" x14ac:dyDescent="0.25">
      <c r="B82" s="5" t="s">
        <v>10</v>
      </c>
      <c r="E82" t="s">
        <v>2</v>
      </c>
    </row>
    <row r="83" spans="2:5" x14ac:dyDescent="0.25">
      <c r="B83" s="3" t="s">
        <v>1</v>
      </c>
      <c r="C83" s="3" t="s">
        <v>3</v>
      </c>
      <c r="D83" s="3" t="s">
        <v>4</v>
      </c>
      <c r="E83" s="3" t="s">
        <v>5</v>
      </c>
    </row>
    <row r="84" spans="2:5" x14ac:dyDescent="0.25">
      <c r="B84" s="4">
        <v>2000</v>
      </c>
      <c r="C84" s="7">
        <v>360837.50066000002</v>
      </c>
      <c r="D84" s="9">
        <v>345718</v>
      </c>
      <c r="E84" s="7">
        <v>345718</v>
      </c>
    </row>
    <row r="85" spans="2:5" x14ac:dyDescent="0.25">
      <c r="B85" s="4">
        <v>2001</v>
      </c>
      <c r="C85" s="7">
        <v>337620.22196</v>
      </c>
      <c r="D85" s="9">
        <v>340573.34375</v>
      </c>
      <c r="E85" s="7">
        <v>347645.125</v>
      </c>
    </row>
    <row r="86" spans="2:5" x14ac:dyDescent="0.25">
      <c r="B86" s="4">
        <v>2002</v>
      </c>
      <c r="C86" s="7">
        <v>319994.66730000003</v>
      </c>
      <c r="D86" s="9">
        <v>335505.1875</v>
      </c>
      <c r="E86" s="7">
        <v>350901.78125</v>
      </c>
    </row>
    <row r="87" spans="2:5" x14ac:dyDescent="0.25">
      <c r="B87" s="4">
        <v>2003</v>
      </c>
      <c r="C87" s="7">
        <v>306914.68262000004</v>
      </c>
      <c r="D87" s="9">
        <v>330512.5</v>
      </c>
      <c r="E87" s="7">
        <v>341736.40625</v>
      </c>
    </row>
    <row r="88" spans="2:5" x14ac:dyDescent="0.25">
      <c r="B88" s="4">
        <v>2004</v>
      </c>
      <c r="C88" s="7">
        <v>287031.63761999999</v>
      </c>
      <c r="D88" s="9">
        <v>325594.03125</v>
      </c>
      <c r="E88" s="7">
        <v>339726.34375</v>
      </c>
    </row>
    <row r="89" spans="2:5" x14ac:dyDescent="0.25">
      <c r="B89" s="4">
        <v>2005</v>
      </c>
      <c r="C89" s="7">
        <v>268696.41120000003</v>
      </c>
      <c r="D89" s="9">
        <v>320748.8125</v>
      </c>
      <c r="E89" s="7">
        <v>336250.09375</v>
      </c>
    </row>
    <row r="90" spans="2:5" x14ac:dyDescent="0.25">
      <c r="B90" s="4">
        <v>2006</v>
      </c>
      <c r="C90" s="7">
        <v>285557.23336000001</v>
      </c>
      <c r="D90" s="9">
        <v>315975.84375</v>
      </c>
      <c r="E90" s="7">
        <v>338856.03125</v>
      </c>
    </row>
    <row r="91" spans="2:5" x14ac:dyDescent="0.25">
      <c r="B91" s="4">
        <v>2007</v>
      </c>
      <c r="C91" s="7">
        <v>269473.37942000001</v>
      </c>
      <c r="D91" s="9">
        <v>311273.75</v>
      </c>
      <c r="E91" s="7">
        <v>336107.90625</v>
      </c>
    </row>
    <row r="92" spans="2:5" x14ac:dyDescent="0.25">
      <c r="B92" s="4">
        <v>2008</v>
      </c>
      <c r="C92" s="7">
        <v>270623.53710000002</v>
      </c>
      <c r="D92" s="9">
        <v>306641.625</v>
      </c>
      <c r="E92" s="7">
        <v>334994</v>
      </c>
    </row>
    <row r="93" spans="2:5" x14ac:dyDescent="0.25">
      <c r="B93" s="4">
        <v>2009</v>
      </c>
      <c r="C93" s="7">
        <v>272373.24505999999</v>
      </c>
      <c r="D93" s="9">
        <v>302078.46875</v>
      </c>
      <c r="E93" s="7">
        <v>343908.03125</v>
      </c>
    </row>
    <row r="94" spans="2:5" x14ac:dyDescent="0.25">
      <c r="B94" s="4">
        <v>2010</v>
      </c>
      <c r="C94" s="7">
        <v>265007.34162000002</v>
      </c>
      <c r="D94" s="9">
        <v>297583.1875</v>
      </c>
      <c r="E94" s="7">
        <v>325579.65625</v>
      </c>
    </row>
    <row r="95" spans="2:5" x14ac:dyDescent="0.25">
      <c r="B95" s="4">
        <v>2011</v>
      </c>
      <c r="C95" s="7">
        <v>267497.31063999998</v>
      </c>
      <c r="D95" s="9">
        <v>293154.8125</v>
      </c>
      <c r="E95" s="7">
        <v>315649.15625</v>
      </c>
    </row>
    <row r="96" spans="2:5" x14ac:dyDescent="0.25">
      <c r="B96" s="4">
        <v>2012</v>
      </c>
      <c r="C96" s="7">
        <v>261428.39352000001</v>
      </c>
      <c r="D96" s="9">
        <v>288792.34375</v>
      </c>
      <c r="E96" s="7">
        <v>318575.34375</v>
      </c>
    </row>
    <row r="97" spans="2:19" x14ac:dyDescent="0.25">
      <c r="B97" s="4">
        <v>2013</v>
      </c>
      <c r="C97" s="7">
        <v>271626.86614</v>
      </c>
      <c r="D97" s="9">
        <v>284494.78125</v>
      </c>
      <c r="E97" s="7">
        <v>313288.125</v>
      </c>
    </row>
    <row r="98" spans="2:19" x14ac:dyDescent="0.25">
      <c r="B98" s="4">
        <v>2014</v>
      </c>
      <c r="C98" s="7">
        <v>276453.85768000002</v>
      </c>
      <c r="D98" s="9">
        <v>280261.03125</v>
      </c>
      <c r="E98" s="7">
        <v>308253.34375</v>
      </c>
    </row>
    <row r="99" spans="2:19" x14ac:dyDescent="0.25">
      <c r="B99" s="4">
        <v>2015</v>
      </c>
      <c r="C99" s="7">
        <v>274251.42807999998</v>
      </c>
      <c r="D99" s="9">
        <v>276090.46875</v>
      </c>
      <c r="E99" s="7">
        <v>296835.1875</v>
      </c>
    </row>
    <row r="100" spans="2:19" x14ac:dyDescent="0.25">
      <c r="B100" s="4">
        <v>2016</v>
      </c>
      <c r="C100" s="7">
        <v>259605.27124</v>
      </c>
      <c r="D100" s="9">
        <v>271981.90625</v>
      </c>
      <c r="E100" s="7">
        <v>285016.65625</v>
      </c>
    </row>
    <row r="101" spans="2:19" x14ac:dyDescent="0.25">
      <c r="B101" s="18" t="s">
        <v>11</v>
      </c>
    </row>
    <row r="104" spans="2:19" x14ac:dyDescent="0.25">
      <c r="C104" s="2">
        <v>2000</v>
      </c>
      <c r="D104" s="2">
        <v>2001</v>
      </c>
      <c r="E104" s="2">
        <v>2002</v>
      </c>
      <c r="F104" s="2">
        <v>2003</v>
      </c>
      <c r="G104" s="2">
        <v>2004</v>
      </c>
      <c r="H104" s="2">
        <v>2005</v>
      </c>
      <c r="I104" s="2">
        <v>2006</v>
      </c>
      <c r="J104" s="2">
        <v>2007</v>
      </c>
      <c r="K104" s="2">
        <v>2008</v>
      </c>
      <c r="L104" s="2">
        <v>2009</v>
      </c>
      <c r="M104" s="2">
        <v>2010</v>
      </c>
      <c r="N104" s="2">
        <v>2011</v>
      </c>
      <c r="O104" s="2">
        <v>2012</v>
      </c>
      <c r="P104" s="2">
        <v>2013</v>
      </c>
      <c r="Q104" s="2">
        <v>2014</v>
      </c>
      <c r="R104" s="2">
        <v>2015</v>
      </c>
      <c r="S104" s="2">
        <v>2016</v>
      </c>
    </row>
    <row r="105" spans="2:19" x14ac:dyDescent="0.25">
      <c r="B105" s="45" t="s">
        <v>45</v>
      </c>
      <c r="C105" s="45">
        <v>127557.38100000001</v>
      </c>
      <c r="D105" s="45">
        <v>133485.58734</v>
      </c>
      <c r="E105" s="45">
        <v>138129.04308</v>
      </c>
      <c r="F105" s="45">
        <v>136874.88178</v>
      </c>
      <c r="G105" s="45">
        <v>151227.38133999999</v>
      </c>
      <c r="H105" s="45">
        <v>159192.83506000001</v>
      </c>
      <c r="I105" s="45">
        <v>163567.10496</v>
      </c>
      <c r="J105" s="45">
        <v>171771.15522000002</v>
      </c>
      <c r="K105" s="45">
        <v>179895.67329999999</v>
      </c>
      <c r="L105" s="45">
        <v>173276.14878000002</v>
      </c>
      <c r="M105" s="45">
        <v>191207.59643999999</v>
      </c>
      <c r="N105" s="45">
        <v>205235.84942000001</v>
      </c>
      <c r="O105" s="45">
        <v>225675.61968</v>
      </c>
      <c r="P105" s="45">
        <v>241447.46275999999</v>
      </c>
      <c r="Q105" s="45">
        <v>247173.77971999999</v>
      </c>
      <c r="R105" s="45">
        <v>240315.65866000002</v>
      </c>
      <c r="S105" s="45">
        <v>255561.36577999999</v>
      </c>
    </row>
    <row r="106" spans="2:19" x14ac:dyDescent="0.25">
      <c r="B106" s="45" t="s">
        <v>46</v>
      </c>
      <c r="C106" s="45">
        <v>537753.77613999997</v>
      </c>
      <c r="D106" s="45">
        <v>506760.69738000003</v>
      </c>
      <c r="E106" s="45">
        <v>499223.49386000005</v>
      </c>
      <c r="F106" s="45">
        <v>555012.25920000009</v>
      </c>
      <c r="G106" s="45">
        <v>527218.82122000004</v>
      </c>
      <c r="H106" s="45">
        <v>534749.90688000002</v>
      </c>
      <c r="I106" s="45">
        <v>515723.36228</v>
      </c>
      <c r="J106" s="45">
        <v>653081.55500000005</v>
      </c>
      <c r="K106" s="45">
        <v>692101.26608000009</v>
      </c>
      <c r="L106" s="45">
        <v>722659.97678000003</v>
      </c>
      <c r="M106" s="45">
        <v>702122.32076000003</v>
      </c>
      <c r="N106" s="45">
        <v>735807.25792</v>
      </c>
      <c r="O106" s="45">
        <v>757280.94652</v>
      </c>
      <c r="P106" s="45">
        <v>761630.74497999996</v>
      </c>
      <c r="Q106" s="45">
        <v>755262.05272000004</v>
      </c>
      <c r="R106" s="45">
        <v>751683.10462</v>
      </c>
      <c r="S106" s="45">
        <v>615212.00160000008</v>
      </c>
    </row>
    <row r="107" spans="2:19" x14ac:dyDescent="0.25">
      <c r="B107" s="45" t="s">
        <v>47</v>
      </c>
      <c r="C107" s="45">
        <v>540904.739282</v>
      </c>
      <c r="D107" s="45">
        <v>634697.69693500001</v>
      </c>
      <c r="E107" s="45">
        <v>601863.12621400005</v>
      </c>
      <c r="F107" s="45">
        <v>563002.46043800004</v>
      </c>
      <c r="G107" s="45">
        <v>687855.80854200001</v>
      </c>
      <c r="H107" s="45">
        <v>574179.79613899998</v>
      </c>
      <c r="I107" s="45">
        <v>601563.35092700005</v>
      </c>
      <c r="J107" s="45">
        <v>631706.06192800007</v>
      </c>
      <c r="K107" s="45">
        <v>692487.03083300008</v>
      </c>
      <c r="L107" s="45">
        <v>704251.68138199998</v>
      </c>
      <c r="M107" s="45">
        <v>649949.52939400007</v>
      </c>
      <c r="N107" s="45">
        <v>795732.08682100009</v>
      </c>
      <c r="O107" s="45">
        <v>942952.34205300012</v>
      </c>
      <c r="P107" s="45">
        <v>767724.51000700006</v>
      </c>
      <c r="Q107" s="45">
        <v>760970.38925500005</v>
      </c>
      <c r="R107" s="45">
        <v>669129.02989899996</v>
      </c>
      <c r="S107" s="45">
        <v>649606.92906600004</v>
      </c>
    </row>
    <row r="108" spans="2:19" x14ac:dyDescent="0.25">
      <c r="B108" s="45" t="s">
        <v>48</v>
      </c>
      <c r="C108" s="45">
        <v>221130.15813500001</v>
      </c>
      <c r="D108" s="45">
        <v>226966.59943700003</v>
      </c>
      <c r="E108" s="45">
        <v>237256.84500299999</v>
      </c>
      <c r="F108" s="45">
        <v>420303.30596300005</v>
      </c>
      <c r="G108" s="45">
        <v>339076.43891200004</v>
      </c>
      <c r="H108" s="45">
        <v>402787.86419400002</v>
      </c>
      <c r="I108" s="45">
        <v>545327.95423100004</v>
      </c>
      <c r="J108" s="45">
        <v>746336.46095900005</v>
      </c>
      <c r="K108" s="45">
        <v>576241.51597000007</v>
      </c>
      <c r="L108" s="45">
        <v>506601.88144099998</v>
      </c>
      <c r="M108" s="45">
        <v>841891.36315600004</v>
      </c>
      <c r="N108" s="45">
        <v>884783.70064900001</v>
      </c>
      <c r="O108" s="45">
        <v>753427.06417599996</v>
      </c>
      <c r="P108" s="45">
        <v>262205.49031700002</v>
      </c>
      <c r="Q108" s="45">
        <v>337228.84428600001</v>
      </c>
      <c r="R108" s="45">
        <v>429951.17591400002</v>
      </c>
      <c r="S108" s="45">
        <v>389163.38329300005</v>
      </c>
    </row>
    <row r="109" spans="2:19" x14ac:dyDescent="0.25">
      <c r="B109" s="45" t="s">
        <v>49</v>
      </c>
      <c r="C109" s="45">
        <v>360837.50066000002</v>
      </c>
      <c r="D109" s="45">
        <v>337620.22196</v>
      </c>
      <c r="E109" s="45">
        <v>319994.66730000003</v>
      </c>
      <c r="F109" s="45">
        <v>306914.68262000004</v>
      </c>
      <c r="G109" s="45">
        <v>287031.63761999999</v>
      </c>
      <c r="H109" s="45">
        <v>268696.41120000003</v>
      </c>
      <c r="I109" s="45">
        <v>285557.23336000001</v>
      </c>
      <c r="J109" s="45">
        <v>269473.37942000001</v>
      </c>
      <c r="K109" s="45">
        <v>270623.53710000002</v>
      </c>
      <c r="L109" s="45">
        <v>272373.24505999999</v>
      </c>
      <c r="M109" s="45">
        <v>265007.34162000002</v>
      </c>
      <c r="N109" s="45">
        <v>267497.31063999998</v>
      </c>
      <c r="O109" s="45">
        <v>261428.39352000001</v>
      </c>
      <c r="P109" s="45">
        <v>271626.86614</v>
      </c>
      <c r="Q109" s="45">
        <v>276453.85768000002</v>
      </c>
      <c r="R109" s="45">
        <v>274251.42807999998</v>
      </c>
      <c r="S109" s="45">
        <v>259605.27124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55A4-AACD-4FFC-B0B6-5D68F8B43925}">
  <dimension ref="B1:S109"/>
  <sheetViews>
    <sheetView topLeftCell="A67" zoomScale="70" zoomScaleNormal="70" workbookViewId="0">
      <selection activeCell="C105" sqref="C105:S109"/>
    </sheetView>
  </sheetViews>
  <sheetFormatPr defaultRowHeight="15" x14ac:dyDescent="0.25"/>
  <cols>
    <col min="2" max="2" width="11" style="2" customWidth="1"/>
    <col min="3" max="3" width="15.140625" customWidth="1"/>
    <col min="4" max="4" width="22.140625" customWidth="1"/>
    <col min="5" max="5" width="24.28515625" customWidth="1"/>
  </cols>
  <sheetData>
    <row r="1" spans="2:5" x14ac:dyDescent="0.25">
      <c r="B1" s="5" t="s">
        <v>12</v>
      </c>
    </row>
    <row r="2" spans="2:5" x14ac:dyDescent="0.25">
      <c r="B2" s="5" t="s">
        <v>7</v>
      </c>
      <c r="E2" t="s">
        <v>2</v>
      </c>
    </row>
    <row r="3" spans="2:5" x14ac:dyDescent="0.25">
      <c r="B3" s="3" t="s">
        <v>1</v>
      </c>
      <c r="C3" s="3" t="s">
        <v>3</v>
      </c>
      <c r="D3" s="3" t="s">
        <v>4</v>
      </c>
      <c r="E3" s="3" t="s">
        <v>5</v>
      </c>
    </row>
    <row r="4" spans="2:5" x14ac:dyDescent="0.25">
      <c r="B4" s="4">
        <v>2000</v>
      </c>
      <c r="C4" s="1">
        <v>0</v>
      </c>
      <c r="D4" s="1">
        <v>0</v>
      </c>
      <c r="E4" s="1">
        <v>0</v>
      </c>
    </row>
    <row r="5" spans="2:5" x14ac:dyDescent="0.25">
      <c r="B5" s="4">
        <v>2001</v>
      </c>
      <c r="C5" s="1">
        <v>0</v>
      </c>
      <c r="D5" s="1">
        <v>0</v>
      </c>
      <c r="E5" s="1">
        <v>0</v>
      </c>
    </row>
    <row r="6" spans="2:5" x14ac:dyDescent="0.25">
      <c r="B6" s="4">
        <v>2002</v>
      </c>
      <c r="C6" s="1">
        <v>0</v>
      </c>
      <c r="D6" s="1">
        <v>0</v>
      </c>
      <c r="E6" s="1">
        <v>0</v>
      </c>
    </row>
    <row r="7" spans="2:5" x14ac:dyDescent="0.25">
      <c r="B7" s="4">
        <v>2003</v>
      </c>
      <c r="C7" s="1">
        <v>0</v>
      </c>
      <c r="D7" s="1">
        <v>0</v>
      </c>
      <c r="E7" s="1">
        <v>0</v>
      </c>
    </row>
    <row r="8" spans="2:5" x14ac:dyDescent="0.25">
      <c r="B8" s="4">
        <v>2004</v>
      </c>
      <c r="C8" s="1">
        <v>0</v>
      </c>
      <c r="D8" s="1">
        <v>0</v>
      </c>
      <c r="E8" s="1">
        <v>0</v>
      </c>
    </row>
    <row r="9" spans="2:5" x14ac:dyDescent="0.25">
      <c r="B9" s="4">
        <v>2005</v>
      </c>
      <c r="C9" s="1">
        <v>0</v>
      </c>
      <c r="D9" s="1">
        <v>0</v>
      </c>
      <c r="E9" s="1">
        <v>0</v>
      </c>
    </row>
    <row r="10" spans="2:5" x14ac:dyDescent="0.25">
      <c r="B10" s="4">
        <v>2006</v>
      </c>
      <c r="C10" s="1">
        <v>0</v>
      </c>
      <c r="D10" s="1">
        <v>0</v>
      </c>
      <c r="E10" s="1">
        <v>0</v>
      </c>
    </row>
    <row r="11" spans="2:5" x14ac:dyDescent="0.25">
      <c r="B11" s="4">
        <v>2007</v>
      </c>
      <c r="C11" s="1">
        <v>0</v>
      </c>
      <c r="D11" s="1">
        <v>0</v>
      </c>
      <c r="E11" s="1">
        <v>0</v>
      </c>
    </row>
    <row r="12" spans="2:5" x14ac:dyDescent="0.25">
      <c r="B12" s="4">
        <v>2008</v>
      </c>
      <c r="C12" s="1">
        <v>0</v>
      </c>
      <c r="D12" s="1">
        <v>0</v>
      </c>
      <c r="E12" s="1">
        <v>0</v>
      </c>
    </row>
    <row r="13" spans="2:5" x14ac:dyDescent="0.25">
      <c r="B13" s="4">
        <v>2009</v>
      </c>
      <c r="C13" s="1">
        <v>0</v>
      </c>
      <c r="D13" s="1">
        <v>0</v>
      </c>
      <c r="E13" s="1">
        <v>0</v>
      </c>
    </row>
    <row r="14" spans="2:5" x14ac:dyDescent="0.25">
      <c r="B14" s="4">
        <v>2010</v>
      </c>
      <c r="C14" s="1">
        <v>0</v>
      </c>
      <c r="D14" s="1">
        <v>0</v>
      </c>
      <c r="E14" s="1">
        <v>0</v>
      </c>
    </row>
    <row r="15" spans="2:5" x14ac:dyDescent="0.25">
      <c r="B15" s="4">
        <v>2011</v>
      </c>
      <c r="C15" s="1">
        <v>0</v>
      </c>
      <c r="D15" s="1">
        <v>0</v>
      </c>
      <c r="E15" s="1">
        <v>0</v>
      </c>
    </row>
    <row r="16" spans="2:5" x14ac:dyDescent="0.25">
      <c r="B16" s="4">
        <v>2012</v>
      </c>
      <c r="C16" s="1">
        <v>0</v>
      </c>
      <c r="D16" s="1">
        <v>0</v>
      </c>
      <c r="E16" s="1">
        <v>0</v>
      </c>
    </row>
    <row r="17" spans="2:5" x14ac:dyDescent="0.25">
      <c r="B17" s="4">
        <v>2013</v>
      </c>
      <c r="C17" s="1">
        <v>0</v>
      </c>
      <c r="D17" s="1">
        <v>0</v>
      </c>
      <c r="E17" s="1">
        <v>0</v>
      </c>
    </row>
    <row r="18" spans="2:5" x14ac:dyDescent="0.25">
      <c r="B18" s="4">
        <v>2014</v>
      </c>
      <c r="C18" s="1">
        <v>0</v>
      </c>
      <c r="D18" s="1">
        <v>0</v>
      </c>
      <c r="E18" s="1">
        <v>0</v>
      </c>
    </row>
    <row r="19" spans="2:5" x14ac:dyDescent="0.25">
      <c r="B19" s="4">
        <v>2015</v>
      </c>
      <c r="C19" s="1">
        <v>0</v>
      </c>
      <c r="D19" s="1">
        <v>0</v>
      </c>
      <c r="E19" s="1">
        <v>0</v>
      </c>
    </row>
    <row r="20" spans="2:5" x14ac:dyDescent="0.25">
      <c r="B20" s="4">
        <v>2016</v>
      </c>
      <c r="C20" s="1">
        <v>0</v>
      </c>
      <c r="D20" s="1">
        <v>0</v>
      </c>
      <c r="E20" s="1">
        <v>0</v>
      </c>
    </row>
    <row r="22" spans="2:5" x14ac:dyDescent="0.25">
      <c r="B22" s="5" t="s">
        <v>6</v>
      </c>
      <c r="E22" t="s">
        <v>2</v>
      </c>
    </row>
    <row r="23" spans="2:5" x14ac:dyDescent="0.25">
      <c r="B23" s="3" t="s">
        <v>1</v>
      </c>
      <c r="C23" s="3" t="s">
        <v>3</v>
      </c>
      <c r="D23" s="3" t="s">
        <v>4</v>
      </c>
      <c r="E23" s="3" t="s">
        <v>5</v>
      </c>
    </row>
    <row r="24" spans="2:5" x14ac:dyDescent="0.25">
      <c r="B24" s="4">
        <v>2000</v>
      </c>
      <c r="C24" s="10">
        <v>386746.63776000001</v>
      </c>
      <c r="D24" s="10">
        <v>334892.09375</v>
      </c>
      <c r="E24" s="10">
        <v>334892.09375</v>
      </c>
    </row>
    <row r="25" spans="2:5" x14ac:dyDescent="0.25">
      <c r="B25" s="4">
        <v>2001</v>
      </c>
      <c r="C25" s="10">
        <v>381320.09594000003</v>
      </c>
      <c r="D25" s="10">
        <v>333081.09375</v>
      </c>
      <c r="E25" s="10">
        <v>333831.6875</v>
      </c>
    </row>
    <row r="26" spans="2:5" x14ac:dyDescent="0.25">
      <c r="B26" s="4">
        <v>2002</v>
      </c>
      <c r="C26" s="10">
        <v>362550.50146</v>
      </c>
      <c r="D26" s="10">
        <v>331902.25</v>
      </c>
      <c r="E26" s="10">
        <v>326455.46875</v>
      </c>
    </row>
    <row r="27" spans="2:5" x14ac:dyDescent="0.25">
      <c r="B27" s="4">
        <v>2003</v>
      </c>
      <c r="C27" s="10">
        <v>364869.1704</v>
      </c>
      <c r="D27" s="10">
        <v>329217.59375</v>
      </c>
      <c r="E27" s="10">
        <v>312071.9375</v>
      </c>
    </row>
    <row r="28" spans="2:5" x14ac:dyDescent="0.25">
      <c r="B28" s="4">
        <v>2004</v>
      </c>
      <c r="C28" s="10">
        <v>367756.80031999998</v>
      </c>
      <c r="D28" s="10">
        <v>328066.09375</v>
      </c>
      <c r="E28" s="10">
        <v>301330.28125</v>
      </c>
    </row>
    <row r="29" spans="2:5" x14ac:dyDescent="0.25">
      <c r="B29" s="4">
        <v>2005</v>
      </c>
      <c r="C29" s="10">
        <v>352976.05056</v>
      </c>
      <c r="D29" s="10">
        <v>325738.75</v>
      </c>
      <c r="E29" s="10">
        <v>285011.59375</v>
      </c>
    </row>
    <row r="30" spans="2:5" x14ac:dyDescent="0.25">
      <c r="B30" s="4">
        <v>2006</v>
      </c>
      <c r="C30" s="10">
        <v>307293.98994</v>
      </c>
      <c r="D30" s="10">
        <v>323852.8125</v>
      </c>
      <c r="E30" s="10">
        <v>273669.75</v>
      </c>
    </row>
    <row r="31" spans="2:5" x14ac:dyDescent="0.25">
      <c r="B31" s="4">
        <v>2007</v>
      </c>
      <c r="C31" s="10">
        <v>307293.98994</v>
      </c>
      <c r="D31" s="10">
        <v>321787.125</v>
      </c>
      <c r="E31" s="10">
        <v>264678.125</v>
      </c>
    </row>
    <row r="32" spans="2:5" x14ac:dyDescent="0.25">
      <c r="B32" s="4">
        <v>2008</v>
      </c>
      <c r="C32" s="10">
        <v>245301.71455999999</v>
      </c>
      <c r="D32" s="10">
        <v>319960.84375</v>
      </c>
      <c r="E32" s="10">
        <v>259021.625</v>
      </c>
    </row>
    <row r="33" spans="2:5" x14ac:dyDescent="0.25">
      <c r="B33" s="4">
        <v>2009</v>
      </c>
      <c r="C33" s="10">
        <v>148388.6943</v>
      </c>
      <c r="D33" s="10">
        <v>318148.9375</v>
      </c>
      <c r="E33" s="10">
        <v>264125.84375</v>
      </c>
    </row>
    <row r="34" spans="2:5" x14ac:dyDescent="0.25">
      <c r="B34" s="4">
        <v>2010</v>
      </c>
      <c r="C34" s="10">
        <v>88335.780540000007</v>
      </c>
      <c r="D34" s="10">
        <v>316621.8125</v>
      </c>
      <c r="E34" s="10">
        <v>272076.65625</v>
      </c>
    </row>
    <row r="35" spans="2:5" x14ac:dyDescent="0.25">
      <c r="B35" s="4">
        <v>2011</v>
      </c>
      <c r="C35" s="10">
        <v>61619.085920000005</v>
      </c>
      <c r="D35" s="10">
        <v>315509.21875</v>
      </c>
      <c r="E35" s="10">
        <v>269103.0625</v>
      </c>
    </row>
    <row r="36" spans="2:5" x14ac:dyDescent="0.25">
      <c r="B36" s="4">
        <v>2012</v>
      </c>
      <c r="C36" s="10">
        <v>42916.787900000003</v>
      </c>
      <c r="D36" s="10">
        <v>314339</v>
      </c>
      <c r="E36" s="10">
        <v>264327.75</v>
      </c>
    </row>
    <row r="37" spans="2:5" x14ac:dyDescent="0.25">
      <c r="B37" s="4">
        <v>2013</v>
      </c>
      <c r="C37" s="10">
        <v>39129.832560000003</v>
      </c>
      <c r="D37" s="10">
        <v>312785.25</v>
      </c>
      <c r="E37" s="10">
        <v>262281.6875</v>
      </c>
    </row>
    <row r="38" spans="2:5" x14ac:dyDescent="0.25">
      <c r="B38" s="4">
        <v>2014</v>
      </c>
      <c r="C38" s="10">
        <v>30154.931940000002</v>
      </c>
      <c r="D38" s="10">
        <v>310871.125</v>
      </c>
      <c r="E38" s="10">
        <v>269570.0625</v>
      </c>
    </row>
    <row r="39" spans="2:5" x14ac:dyDescent="0.25">
      <c r="B39" s="4">
        <v>2015</v>
      </c>
      <c r="C39" s="10">
        <v>23878.007580000001</v>
      </c>
      <c r="D39" s="10">
        <v>309138.5625</v>
      </c>
      <c r="E39" s="10">
        <v>278387.96875</v>
      </c>
    </row>
    <row r="40" spans="2:5" x14ac:dyDescent="0.25">
      <c r="B40" s="4">
        <v>2016</v>
      </c>
      <c r="C40" s="10">
        <v>18322.990700000002</v>
      </c>
      <c r="D40" s="10">
        <v>307487.875</v>
      </c>
      <c r="E40" s="10">
        <v>290014.90625</v>
      </c>
    </row>
    <row r="42" spans="2:5" x14ac:dyDescent="0.25">
      <c r="B42" s="5" t="s">
        <v>8</v>
      </c>
      <c r="E42" t="s">
        <v>2</v>
      </c>
    </row>
    <row r="43" spans="2:5" x14ac:dyDescent="0.25">
      <c r="B43" s="3" t="s">
        <v>1</v>
      </c>
      <c r="C43" s="3" t="s">
        <v>3</v>
      </c>
      <c r="D43" s="3" t="s">
        <v>4</v>
      </c>
      <c r="E43" s="3" t="s">
        <v>5</v>
      </c>
    </row>
    <row r="44" spans="2:5" x14ac:dyDescent="0.25">
      <c r="B44" s="4">
        <v>2000</v>
      </c>
      <c r="C44" s="1">
        <v>36786.710219000001</v>
      </c>
      <c r="D44" s="15">
        <v>472.42611694335938</v>
      </c>
      <c r="E44" s="16">
        <v>472.42611694335938</v>
      </c>
    </row>
    <row r="45" spans="2:5" x14ac:dyDescent="0.25">
      <c r="B45" s="4">
        <v>2001</v>
      </c>
      <c r="C45" s="1">
        <v>38279.468790999999</v>
      </c>
      <c r="D45" s="15">
        <v>487.8994140625</v>
      </c>
      <c r="E45" s="16">
        <v>483.55007934570313</v>
      </c>
    </row>
    <row r="46" spans="2:5" x14ac:dyDescent="0.25">
      <c r="B46" s="4">
        <v>2002</v>
      </c>
      <c r="C46" s="1">
        <v>39576.455747000007</v>
      </c>
      <c r="D46" s="15">
        <v>508.61529541015625</v>
      </c>
      <c r="E46" s="16">
        <v>526.3431396484375</v>
      </c>
    </row>
    <row r="47" spans="2:5" x14ac:dyDescent="0.25">
      <c r="B47" s="4">
        <v>2003</v>
      </c>
      <c r="C47" s="1">
        <v>43510.241656000006</v>
      </c>
      <c r="D47" s="15">
        <v>518.2044677734375</v>
      </c>
      <c r="E47" s="16">
        <v>548.29180908203125</v>
      </c>
    </row>
    <row r="48" spans="2:5" x14ac:dyDescent="0.25">
      <c r="B48" s="4">
        <v>2004</v>
      </c>
      <c r="C48" s="1">
        <v>42347.847686000001</v>
      </c>
      <c r="D48" s="15">
        <v>540.29962158203125</v>
      </c>
      <c r="E48" s="16">
        <v>563.97332763671875</v>
      </c>
    </row>
    <row r="49" spans="2:5" x14ac:dyDescent="0.25">
      <c r="B49" s="4">
        <v>2005</v>
      </c>
      <c r="C49" s="1">
        <v>37453.557286000003</v>
      </c>
      <c r="D49" s="15">
        <v>553.2362060546875</v>
      </c>
      <c r="E49" s="16">
        <v>571.23004150390625</v>
      </c>
    </row>
    <row r="50" spans="2:5" x14ac:dyDescent="0.25">
      <c r="B50" s="4">
        <v>2006</v>
      </c>
      <c r="C50" s="1">
        <v>41889.007961000003</v>
      </c>
      <c r="D50" s="15">
        <v>570.20538330078125</v>
      </c>
      <c r="E50" s="16">
        <v>589.538818359375</v>
      </c>
    </row>
    <row r="51" spans="2:5" x14ac:dyDescent="0.25">
      <c r="B51" s="4">
        <v>2007</v>
      </c>
      <c r="C51" s="1">
        <v>50142.005148000004</v>
      </c>
      <c r="D51" s="15">
        <v>585.949462890625</v>
      </c>
      <c r="E51" s="16">
        <v>596.020751953125</v>
      </c>
    </row>
    <row r="52" spans="2:5" x14ac:dyDescent="0.25">
      <c r="B52" s="4">
        <v>2008</v>
      </c>
      <c r="C52" s="1">
        <v>83313.058334000001</v>
      </c>
      <c r="D52" s="15">
        <v>604.25390625</v>
      </c>
      <c r="E52" s="16">
        <v>592.63397216796875</v>
      </c>
    </row>
    <row r="53" spans="2:5" x14ac:dyDescent="0.25">
      <c r="B53" s="4">
        <v>2009</v>
      </c>
      <c r="C53" s="1">
        <v>140080.709111</v>
      </c>
      <c r="D53" s="15">
        <v>623.16253662109375</v>
      </c>
      <c r="E53" s="16">
        <v>640.78680419921875</v>
      </c>
    </row>
    <row r="54" spans="2:5" x14ac:dyDescent="0.25">
      <c r="B54" s="4">
        <v>2010</v>
      </c>
      <c r="C54" s="1">
        <v>186723.296623</v>
      </c>
      <c r="D54" s="15">
        <v>645.49285888671875</v>
      </c>
      <c r="E54" s="16">
        <v>654.6153564453125</v>
      </c>
    </row>
    <row r="55" spans="2:5" x14ac:dyDescent="0.25">
      <c r="B55" s="4">
        <v>2011</v>
      </c>
      <c r="C55" s="1">
        <v>216817.06472000002</v>
      </c>
      <c r="D55" s="15">
        <v>672.94488525390625</v>
      </c>
      <c r="E55" s="16">
        <v>692.37530517578125</v>
      </c>
    </row>
    <row r="56" spans="2:5" x14ac:dyDescent="0.25">
      <c r="B56" s="4">
        <v>2012</v>
      </c>
      <c r="C56" s="1">
        <v>252404.67379100001</v>
      </c>
      <c r="D56" s="15">
        <v>700.87225341796875</v>
      </c>
      <c r="E56" s="16">
        <v>773.5462646484375</v>
      </c>
    </row>
    <row r="57" spans="2:5" x14ac:dyDescent="0.25">
      <c r="B57" s="4">
        <v>2013</v>
      </c>
      <c r="C57" s="1">
        <v>281183.10134300002</v>
      </c>
      <c r="D57" s="15">
        <v>725.4710693359375</v>
      </c>
      <c r="E57" s="16">
        <v>862.309814453125</v>
      </c>
    </row>
    <row r="58" spans="2:5" x14ac:dyDescent="0.25">
      <c r="B58" s="4">
        <v>2014</v>
      </c>
      <c r="C58" s="1">
        <v>305428.19241199997</v>
      </c>
      <c r="D58" s="15">
        <v>746.51397705078125</v>
      </c>
      <c r="E58" s="16">
        <v>952.48980712890625</v>
      </c>
    </row>
    <row r="59" spans="2:5" x14ac:dyDescent="0.25">
      <c r="B59" s="4">
        <v>2015</v>
      </c>
      <c r="C59" s="1">
        <v>319633.87029800005</v>
      </c>
      <c r="D59" s="15">
        <v>770.2784423828125</v>
      </c>
      <c r="E59" s="16">
        <v>1061.0869140625</v>
      </c>
    </row>
    <row r="60" spans="2:5" x14ac:dyDescent="0.25">
      <c r="B60" s="4">
        <v>2016</v>
      </c>
      <c r="C60" s="1">
        <v>333050.343857</v>
      </c>
      <c r="D60" s="15">
        <v>795.73199462890625</v>
      </c>
      <c r="E60" s="16">
        <v>1134.2979736328125</v>
      </c>
    </row>
    <row r="61" spans="2:5" x14ac:dyDescent="0.25">
      <c r="B61" s="17" t="s">
        <v>13</v>
      </c>
    </row>
    <row r="62" spans="2:5" x14ac:dyDescent="0.25">
      <c r="B62" s="5" t="s">
        <v>9</v>
      </c>
      <c r="E62" t="s">
        <v>2</v>
      </c>
    </row>
    <row r="63" spans="2:5" x14ac:dyDescent="0.25">
      <c r="B63" s="3" t="s">
        <v>1</v>
      </c>
      <c r="C63" s="3" t="s">
        <v>3</v>
      </c>
      <c r="D63" s="3" t="s">
        <v>4</v>
      </c>
      <c r="E63" s="3" t="s">
        <v>5</v>
      </c>
    </row>
    <row r="64" spans="2:5" x14ac:dyDescent="0.25">
      <c r="B64" s="4">
        <v>2000</v>
      </c>
      <c r="C64" s="12">
        <v>114618.10710000001</v>
      </c>
      <c r="D64" s="7">
        <v>106562.5703125</v>
      </c>
      <c r="E64" s="7">
        <v>106562.5703125</v>
      </c>
    </row>
    <row r="65" spans="2:5" x14ac:dyDescent="0.25">
      <c r="B65" s="4">
        <v>2001</v>
      </c>
      <c r="C65" s="12">
        <v>125030.70482</v>
      </c>
      <c r="D65" s="7">
        <v>114823.4453125</v>
      </c>
      <c r="E65" s="7">
        <v>108895.78125</v>
      </c>
    </row>
    <row r="66" spans="2:5" x14ac:dyDescent="0.25">
      <c r="B66" s="4">
        <v>2002</v>
      </c>
      <c r="C66" s="12">
        <v>127483.96668</v>
      </c>
      <c r="D66" s="7">
        <v>125733.4296875</v>
      </c>
      <c r="E66" s="7">
        <v>118260.5859375</v>
      </c>
    </row>
    <row r="67" spans="2:5" x14ac:dyDescent="0.25">
      <c r="B67" s="4">
        <v>2003</v>
      </c>
      <c r="C67" s="12">
        <v>134085.13761999999</v>
      </c>
      <c r="D67" s="7">
        <v>132579.984375</v>
      </c>
      <c r="E67" s="7">
        <v>126748.34375</v>
      </c>
    </row>
    <row r="68" spans="2:5" x14ac:dyDescent="0.25">
      <c r="B68" s="4">
        <v>2004</v>
      </c>
      <c r="C68" s="12">
        <v>144717.97830000002</v>
      </c>
      <c r="D68" s="7">
        <v>145314.796875</v>
      </c>
      <c r="E68" s="7">
        <v>137450.796875</v>
      </c>
    </row>
    <row r="69" spans="2:5" x14ac:dyDescent="0.25">
      <c r="B69" s="4">
        <v>2005</v>
      </c>
      <c r="C69" s="12">
        <v>154451.49356</v>
      </c>
      <c r="D69" s="7">
        <v>154578.890625</v>
      </c>
      <c r="E69" s="7">
        <v>148071.875</v>
      </c>
    </row>
    <row r="70" spans="2:5" x14ac:dyDescent="0.25">
      <c r="B70" s="4">
        <v>2006</v>
      </c>
      <c r="C70" s="12">
        <v>164087.12306000001</v>
      </c>
      <c r="D70" s="7">
        <v>166273.53125</v>
      </c>
      <c r="E70" s="7">
        <v>161275.4375</v>
      </c>
    </row>
    <row r="71" spans="2:5" x14ac:dyDescent="0.25">
      <c r="B71" s="4">
        <v>2007</v>
      </c>
      <c r="C71" s="12">
        <v>177479.11860000002</v>
      </c>
      <c r="D71" s="7">
        <v>178010.9375</v>
      </c>
      <c r="E71" s="7">
        <v>175058.765625</v>
      </c>
    </row>
    <row r="72" spans="2:5" x14ac:dyDescent="0.25">
      <c r="B72" s="4">
        <v>2008</v>
      </c>
      <c r="C72" s="12">
        <v>188203.72718000002</v>
      </c>
      <c r="D72" s="7">
        <v>191745.84375</v>
      </c>
      <c r="E72" s="7">
        <v>192653.375</v>
      </c>
    </row>
    <row r="73" spans="2:5" x14ac:dyDescent="0.25">
      <c r="B73" s="4">
        <v>2009</v>
      </c>
      <c r="C73" s="12">
        <v>206061.76052000001</v>
      </c>
      <c r="D73" s="7">
        <v>206595.6875</v>
      </c>
      <c r="E73" s="7">
        <v>223981.8125</v>
      </c>
    </row>
    <row r="74" spans="2:5" x14ac:dyDescent="0.25">
      <c r="B74" s="4">
        <v>2010</v>
      </c>
      <c r="C74" s="12">
        <v>224360.27978000001</v>
      </c>
      <c r="D74" s="7">
        <v>224011.0625</v>
      </c>
      <c r="E74" s="7">
        <v>238224.578125</v>
      </c>
    </row>
    <row r="75" spans="2:5" x14ac:dyDescent="0.25">
      <c r="B75" s="4">
        <v>2011</v>
      </c>
      <c r="C75" s="12">
        <v>244188.26404000001</v>
      </c>
      <c r="D75" s="7">
        <v>245578.828125</v>
      </c>
      <c r="E75" s="7">
        <v>251177.75</v>
      </c>
    </row>
    <row r="76" spans="2:5" x14ac:dyDescent="0.25">
      <c r="B76" s="4">
        <v>2012</v>
      </c>
      <c r="C76" s="12">
        <v>270513.41561999999</v>
      </c>
      <c r="D76" s="7">
        <v>268817.0625</v>
      </c>
      <c r="E76" s="7">
        <v>275254.28125</v>
      </c>
    </row>
    <row r="77" spans="2:5" x14ac:dyDescent="0.25">
      <c r="B77" s="4">
        <v>2013</v>
      </c>
      <c r="C77" s="12">
        <v>289558.3138</v>
      </c>
      <c r="D77" s="7">
        <v>291103.21875</v>
      </c>
      <c r="E77" s="7">
        <v>298943.53125</v>
      </c>
    </row>
    <row r="78" spans="2:5" x14ac:dyDescent="0.25">
      <c r="B78" s="4">
        <v>2014</v>
      </c>
      <c r="C78" s="12">
        <v>315345.09370000003</v>
      </c>
      <c r="D78" s="7">
        <v>312078.875</v>
      </c>
      <c r="E78" s="7">
        <v>327472.46875</v>
      </c>
    </row>
    <row r="79" spans="2:5" x14ac:dyDescent="0.25">
      <c r="B79" s="4">
        <v>2015</v>
      </c>
      <c r="C79" s="12">
        <v>332579.10532000003</v>
      </c>
      <c r="D79" s="7">
        <v>336111.25</v>
      </c>
      <c r="E79" s="7">
        <v>352335</v>
      </c>
    </row>
    <row r="80" spans="2:5" x14ac:dyDescent="0.25">
      <c r="B80" s="4">
        <v>2016</v>
      </c>
      <c r="C80" s="12">
        <v>351152.92827999999</v>
      </c>
      <c r="D80" s="7">
        <v>362712.21875</v>
      </c>
      <c r="E80" s="7">
        <v>380881.96875</v>
      </c>
    </row>
    <row r="82" spans="2:5" x14ac:dyDescent="0.25">
      <c r="B82" s="5" t="s">
        <v>10</v>
      </c>
      <c r="E82" t="s">
        <v>2</v>
      </c>
    </row>
    <row r="83" spans="2:5" x14ac:dyDescent="0.25">
      <c r="B83" s="3" t="s">
        <v>1</v>
      </c>
      <c r="C83" s="3" t="s">
        <v>3</v>
      </c>
      <c r="D83" s="3" t="s">
        <v>4</v>
      </c>
      <c r="E83" s="3" t="s">
        <v>5</v>
      </c>
    </row>
    <row r="84" spans="2:5" x14ac:dyDescent="0.25">
      <c r="B84" s="4">
        <v>2000</v>
      </c>
      <c r="C84" s="6">
        <v>1276246.7746000001</v>
      </c>
      <c r="D84" s="9">
        <v>1192935.375</v>
      </c>
      <c r="E84" s="7">
        <v>1192935.375</v>
      </c>
    </row>
    <row r="85" spans="2:5" x14ac:dyDescent="0.25">
      <c r="B85" s="4">
        <v>2001</v>
      </c>
      <c r="C85" s="6">
        <v>1298962.3887799999</v>
      </c>
      <c r="D85" s="9">
        <v>1207994.875</v>
      </c>
      <c r="E85" s="7">
        <v>1206086.25</v>
      </c>
    </row>
    <row r="86" spans="2:5" x14ac:dyDescent="0.25">
      <c r="B86" s="4">
        <v>2002</v>
      </c>
      <c r="C86" s="6">
        <v>1324302.5649000001</v>
      </c>
      <c r="D86" s="9">
        <v>1227743.75</v>
      </c>
      <c r="E86" s="7">
        <v>1246127.625</v>
      </c>
    </row>
    <row r="87" spans="2:5" x14ac:dyDescent="0.25">
      <c r="B87" s="4">
        <v>2003</v>
      </c>
      <c r="C87" s="6">
        <v>1348235.63322</v>
      </c>
      <c r="D87" s="9">
        <v>1238895.875</v>
      </c>
      <c r="E87" s="7">
        <v>1248951.375</v>
      </c>
    </row>
    <row r="88" spans="2:5" x14ac:dyDescent="0.25">
      <c r="B88" s="4">
        <v>2004</v>
      </c>
      <c r="C88" s="6">
        <v>1366882.8705</v>
      </c>
      <c r="D88" s="9">
        <v>1260120.5</v>
      </c>
      <c r="E88" s="7">
        <v>1275243.375</v>
      </c>
    </row>
    <row r="89" spans="2:5" x14ac:dyDescent="0.25">
      <c r="B89" s="4">
        <v>2005</v>
      </c>
      <c r="C89" s="6">
        <v>1374725.9670200001</v>
      </c>
      <c r="D89" s="9">
        <v>1274332.375</v>
      </c>
      <c r="E89" s="7">
        <v>1300153.25</v>
      </c>
    </row>
    <row r="90" spans="2:5" x14ac:dyDescent="0.25">
      <c r="B90" s="4">
        <v>2006</v>
      </c>
      <c r="C90" s="6">
        <v>1396010.00196</v>
      </c>
      <c r="D90" s="9">
        <v>1291814.25</v>
      </c>
      <c r="E90" s="7">
        <v>1347016.125</v>
      </c>
    </row>
    <row r="91" spans="2:5" x14ac:dyDescent="0.25">
      <c r="B91" s="4">
        <v>2007</v>
      </c>
      <c r="C91" s="6">
        <v>1434986.88802</v>
      </c>
      <c r="D91" s="9">
        <v>1308574.125</v>
      </c>
      <c r="E91" s="7">
        <v>1374031.75</v>
      </c>
    </row>
    <row r="92" spans="2:5" x14ac:dyDescent="0.25">
      <c r="B92" s="4">
        <v>2008</v>
      </c>
      <c r="C92" s="6">
        <v>1452740.9177399999</v>
      </c>
      <c r="D92" s="9">
        <v>1327454.375</v>
      </c>
      <c r="E92" s="7">
        <v>1408585.75</v>
      </c>
    </row>
    <row r="93" spans="2:5" x14ac:dyDescent="0.25">
      <c r="B93" s="4">
        <v>2009</v>
      </c>
      <c r="C93" s="6">
        <v>1472789.1449599999</v>
      </c>
      <c r="D93" s="9">
        <v>1346892.75</v>
      </c>
      <c r="E93" s="7">
        <v>1488916.375</v>
      </c>
    </row>
    <row r="94" spans="2:5" x14ac:dyDescent="0.25">
      <c r="B94" s="4">
        <v>2010</v>
      </c>
      <c r="C94" s="6">
        <v>1532958.2980599999</v>
      </c>
      <c r="D94" s="9">
        <v>1367168.875</v>
      </c>
      <c r="E94" s="7">
        <v>1451388.25</v>
      </c>
    </row>
    <row r="95" spans="2:5" x14ac:dyDescent="0.25">
      <c r="B95" s="4">
        <v>2011</v>
      </c>
      <c r="C95" s="6">
        <v>1552266.26422</v>
      </c>
      <c r="D95" s="9">
        <v>1391112.75</v>
      </c>
      <c r="E95" s="7">
        <v>1450604.375</v>
      </c>
    </row>
    <row r="96" spans="2:5" x14ac:dyDescent="0.25">
      <c r="B96" s="4">
        <v>2012</v>
      </c>
      <c r="C96" s="6">
        <v>1569806.1688399999</v>
      </c>
      <c r="D96" s="9">
        <v>1415217.125</v>
      </c>
      <c r="E96" s="7">
        <v>1511908.125</v>
      </c>
    </row>
    <row r="97" spans="2:19" x14ac:dyDescent="0.25">
      <c r="B97" s="4">
        <v>2013</v>
      </c>
      <c r="C97" s="6">
        <v>1592650.2580800001</v>
      </c>
      <c r="D97" s="9">
        <v>1436027.625</v>
      </c>
      <c r="E97" s="7">
        <v>1534727.75</v>
      </c>
    </row>
    <row r="98" spans="2:19" x14ac:dyDescent="0.25">
      <c r="B98" s="4">
        <v>2014</v>
      </c>
      <c r="C98" s="6">
        <v>1612025.5207</v>
      </c>
      <c r="D98" s="9">
        <v>1453916.25</v>
      </c>
      <c r="E98" s="7">
        <v>1555190.375</v>
      </c>
    </row>
    <row r="99" spans="2:19" x14ac:dyDescent="0.25">
      <c r="B99" s="4">
        <v>2015</v>
      </c>
      <c r="C99" s="6">
        <v>1610679.5915000001</v>
      </c>
      <c r="D99" s="9">
        <v>1473429.75</v>
      </c>
      <c r="E99" s="7">
        <v>1539834</v>
      </c>
    </row>
    <row r="100" spans="2:19" x14ac:dyDescent="0.25">
      <c r="B100" s="4">
        <v>2016</v>
      </c>
      <c r="C100" s="6">
        <v>1610312.5199</v>
      </c>
      <c r="D100" s="9">
        <v>1493832.125</v>
      </c>
      <c r="E100" s="7">
        <v>1520925.625</v>
      </c>
    </row>
    <row r="101" spans="2:19" x14ac:dyDescent="0.25">
      <c r="B101" s="18" t="s">
        <v>11</v>
      </c>
    </row>
    <row r="104" spans="2:19" x14ac:dyDescent="0.25">
      <c r="C104">
        <v>2000</v>
      </c>
      <c r="D104">
        <v>2001</v>
      </c>
      <c r="E104">
        <v>2002</v>
      </c>
      <c r="F104">
        <v>2003</v>
      </c>
      <c r="G104">
        <v>2004</v>
      </c>
      <c r="H104">
        <v>2005</v>
      </c>
      <c r="I104">
        <v>2006</v>
      </c>
      <c r="J104">
        <v>2007</v>
      </c>
      <c r="K104">
        <v>2008</v>
      </c>
      <c r="L104">
        <v>2009</v>
      </c>
      <c r="M104">
        <v>2010</v>
      </c>
      <c r="N104">
        <v>2011</v>
      </c>
      <c r="O104">
        <v>2012</v>
      </c>
      <c r="P104">
        <v>2013</v>
      </c>
      <c r="Q104">
        <v>2014</v>
      </c>
      <c r="R104">
        <v>2015</v>
      </c>
      <c r="S104">
        <v>2016</v>
      </c>
    </row>
    <row r="105" spans="2:19" x14ac:dyDescent="0.25">
      <c r="B105" s="45" t="s">
        <v>50</v>
      </c>
      <c r="C105" s="45">
        <v>114618.10710000001</v>
      </c>
      <c r="D105" s="45">
        <v>125030.70482</v>
      </c>
      <c r="E105" s="45">
        <v>127483.96668</v>
      </c>
      <c r="F105" s="45">
        <v>134085.13761999999</v>
      </c>
      <c r="G105" s="45">
        <v>144717.97830000002</v>
      </c>
      <c r="H105" s="45">
        <v>154451.49356</v>
      </c>
      <c r="I105" s="45">
        <v>164087.12306000001</v>
      </c>
      <c r="J105" s="45">
        <v>177479.11860000002</v>
      </c>
      <c r="K105" s="45">
        <v>188203.72718000002</v>
      </c>
      <c r="L105" s="45">
        <v>206061.76052000001</v>
      </c>
      <c r="M105" s="45">
        <v>224360.27978000001</v>
      </c>
      <c r="N105" s="45">
        <v>244188.26404000001</v>
      </c>
      <c r="O105" s="45">
        <v>270513.41561999999</v>
      </c>
      <c r="P105" s="45">
        <v>289558.3138</v>
      </c>
      <c r="Q105" s="45">
        <v>315345.09370000003</v>
      </c>
      <c r="R105" s="45">
        <v>332579.10532000003</v>
      </c>
      <c r="S105" s="45">
        <v>351152.92827999999</v>
      </c>
    </row>
    <row r="106" spans="2:19" x14ac:dyDescent="0.25">
      <c r="B106" s="45" t="s">
        <v>51</v>
      </c>
      <c r="C106" s="45">
        <v>36786.710219000001</v>
      </c>
      <c r="D106" s="45">
        <v>38279.468790999999</v>
      </c>
      <c r="E106" s="45">
        <v>39576.455747000007</v>
      </c>
      <c r="F106" s="45">
        <v>43510.241656000006</v>
      </c>
      <c r="G106" s="45">
        <v>42347.847686000001</v>
      </c>
      <c r="H106" s="45">
        <v>37453.557286000003</v>
      </c>
      <c r="I106" s="45">
        <v>41889.007961000003</v>
      </c>
      <c r="J106" s="45">
        <v>50142.005148000004</v>
      </c>
      <c r="K106" s="45">
        <v>83313.058334000001</v>
      </c>
      <c r="L106" s="45">
        <v>140080.709111</v>
      </c>
      <c r="M106" s="45">
        <v>186723.296623</v>
      </c>
      <c r="N106" s="45">
        <v>216817.06472000002</v>
      </c>
      <c r="O106" s="45">
        <v>252404.67379100001</v>
      </c>
      <c r="P106" s="45">
        <v>281183.10134300002</v>
      </c>
      <c r="Q106" s="45">
        <v>305428.19241199997</v>
      </c>
      <c r="R106" s="45">
        <v>319633.87029800005</v>
      </c>
      <c r="S106" s="45">
        <v>333050.343857</v>
      </c>
    </row>
    <row r="107" spans="2:19" x14ac:dyDescent="0.25">
      <c r="B107" s="45" t="s">
        <v>52</v>
      </c>
      <c r="C107" s="45">
        <v>386746.63776000001</v>
      </c>
      <c r="D107" s="45">
        <v>381320.09594000003</v>
      </c>
      <c r="E107" s="45">
        <v>362550.50146</v>
      </c>
      <c r="F107" s="45">
        <v>364869.1704</v>
      </c>
      <c r="G107" s="45">
        <v>367756.80031999998</v>
      </c>
      <c r="H107" s="45">
        <v>352976.05056</v>
      </c>
      <c r="I107" s="45">
        <v>307293.98994</v>
      </c>
      <c r="J107" s="45">
        <v>307293.98994</v>
      </c>
      <c r="K107" s="45">
        <v>245301.71455999999</v>
      </c>
      <c r="L107" s="45">
        <v>148388.6943</v>
      </c>
      <c r="M107" s="45">
        <v>88335.780540000007</v>
      </c>
      <c r="N107" s="45">
        <v>61619.085920000005</v>
      </c>
      <c r="O107" s="45">
        <v>42916.787900000003</v>
      </c>
      <c r="P107" s="45">
        <v>39129.832560000003</v>
      </c>
      <c r="Q107" s="45">
        <v>30154.931940000002</v>
      </c>
      <c r="R107" s="45">
        <v>23878.007580000001</v>
      </c>
      <c r="S107" s="45">
        <v>18322.990700000002</v>
      </c>
    </row>
    <row r="108" spans="2:19" x14ac:dyDescent="0.25">
      <c r="B108" s="45" t="s">
        <v>53</v>
      </c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</row>
    <row r="109" spans="2:19" x14ac:dyDescent="0.25">
      <c r="B109" s="45" t="s">
        <v>54</v>
      </c>
      <c r="C109" s="45">
        <v>1276246.7746000001</v>
      </c>
      <c r="D109" s="45">
        <v>1298962.3887799999</v>
      </c>
      <c r="E109" s="45">
        <v>1324302.5649000001</v>
      </c>
      <c r="F109" s="45">
        <v>1348235.63322</v>
      </c>
      <c r="G109" s="45">
        <v>1366882.8705</v>
      </c>
      <c r="H109" s="45">
        <v>1374725.9670200001</v>
      </c>
      <c r="I109" s="45">
        <v>1396010.00196</v>
      </c>
      <c r="J109" s="45">
        <v>1434986.88802</v>
      </c>
      <c r="K109" s="45">
        <v>1452740.9177399999</v>
      </c>
      <c r="L109" s="45">
        <v>1472789.1449599999</v>
      </c>
      <c r="M109" s="45">
        <v>1532958.2980599999</v>
      </c>
      <c r="N109" s="45">
        <v>1552266.26422</v>
      </c>
      <c r="O109" s="45">
        <v>1569806.1688399999</v>
      </c>
      <c r="P109" s="45">
        <v>1592650.2580800001</v>
      </c>
      <c r="Q109" s="45">
        <v>1612025.5207</v>
      </c>
      <c r="R109" s="45">
        <v>1610679.5915000001</v>
      </c>
      <c r="S109" s="45">
        <v>1610312.5199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3067-3573-401A-BA28-0816679A4CB8}">
  <dimension ref="B1:S107"/>
  <sheetViews>
    <sheetView topLeftCell="D67" zoomScale="70" zoomScaleNormal="70" workbookViewId="0">
      <selection activeCell="C103" sqref="C103:S107"/>
    </sheetView>
  </sheetViews>
  <sheetFormatPr defaultRowHeight="15" x14ac:dyDescent="0.25"/>
  <cols>
    <col min="2" max="2" width="11" style="2" customWidth="1"/>
    <col min="3" max="3" width="15.140625" customWidth="1"/>
    <col min="4" max="4" width="22.140625" customWidth="1"/>
    <col min="5" max="5" width="24.28515625" customWidth="1"/>
  </cols>
  <sheetData>
    <row r="1" spans="2:5" x14ac:dyDescent="0.25">
      <c r="B1" s="5" t="s">
        <v>12</v>
      </c>
    </row>
    <row r="2" spans="2:5" x14ac:dyDescent="0.25">
      <c r="B2" s="5" t="s">
        <v>7</v>
      </c>
      <c r="E2" t="s">
        <v>2</v>
      </c>
    </row>
    <row r="3" spans="2:5" x14ac:dyDescent="0.25">
      <c r="B3" s="3" t="s">
        <v>1</v>
      </c>
      <c r="C3" s="3" t="s">
        <v>3</v>
      </c>
      <c r="D3" s="3" t="s">
        <v>4</v>
      </c>
      <c r="E3" s="3" t="s">
        <v>5</v>
      </c>
    </row>
    <row r="4" spans="2:5" x14ac:dyDescent="0.25">
      <c r="B4" s="4">
        <v>2000</v>
      </c>
      <c r="C4" s="1">
        <v>0</v>
      </c>
      <c r="D4" s="1">
        <v>0</v>
      </c>
      <c r="E4" s="1">
        <v>0</v>
      </c>
    </row>
    <row r="5" spans="2:5" x14ac:dyDescent="0.25">
      <c r="B5" s="4">
        <v>2001</v>
      </c>
      <c r="C5" s="1">
        <v>0</v>
      </c>
      <c r="D5" s="1">
        <v>0</v>
      </c>
      <c r="E5" s="1">
        <v>0</v>
      </c>
    </row>
    <row r="6" spans="2:5" x14ac:dyDescent="0.25">
      <c r="B6" s="4">
        <v>2002</v>
      </c>
      <c r="C6" s="1">
        <v>0</v>
      </c>
      <c r="D6" s="1">
        <v>0</v>
      </c>
      <c r="E6" s="1">
        <v>0</v>
      </c>
    </row>
    <row r="7" spans="2:5" x14ac:dyDescent="0.25">
      <c r="B7" s="4">
        <v>2003</v>
      </c>
      <c r="C7" s="1">
        <v>0</v>
      </c>
      <c r="D7" s="1">
        <v>0</v>
      </c>
      <c r="E7" s="1">
        <v>0</v>
      </c>
    </row>
    <row r="8" spans="2:5" x14ac:dyDescent="0.25">
      <c r="B8" s="4">
        <v>2004</v>
      </c>
      <c r="C8" s="1">
        <v>0</v>
      </c>
      <c r="D8" s="1">
        <v>0</v>
      </c>
      <c r="E8" s="1">
        <v>0</v>
      </c>
    </row>
    <row r="9" spans="2:5" x14ac:dyDescent="0.25">
      <c r="B9" s="4">
        <v>2005</v>
      </c>
      <c r="C9" s="1">
        <v>0</v>
      </c>
      <c r="D9" s="1">
        <v>0</v>
      </c>
      <c r="E9" s="1">
        <v>0</v>
      </c>
    </row>
    <row r="10" spans="2:5" x14ac:dyDescent="0.25">
      <c r="B10" s="4">
        <v>2006</v>
      </c>
      <c r="C10" s="1">
        <v>0</v>
      </c>
      <c r="D10" s="1">
        <v>0</v>
      </c>
      <c r="E10" s="1">
        <v>0</v>
      </c>
    </row>
    <row r="11" spans="2:5" x14ac:dyDescent="0.25">
      <c r="B11" s="4">
        <v>2007</v>
      </c>
      <c r="C11" s="1">
        <v>0</v>
      </c>
      <c r="D11" s="1">
        <v>0</v>
      </c>
      <c r="E11" s="1">
        <v>0</v>
      </c>
    </row>
    <row r="12" spans="2:5" x14ac:dyDescent="0.25">
      <c r="B12" s="4">
        <v>2008</v>
      </c>
      <c r="C12" s="1">
        <v>0</v>
      </c>
      <c r="D12" s="1">
        <v>0</v>
      </c>
      <c r="E12" s="1">
        <v>0</v>
      </c>
    </row>
    <row r="13" spans="2:5" x14ac:dyDescent="0.25">
      <c r="B13" s="4">
        <v>2009</v>
      </c>
      <c r="C13" s="1">
        <v>0</v>
      </c>
      <c r="D13" s="1">
        <v>0</v>
      </c>
      <c r="E13" s="1">
        <v>0</v>
      </c>
    </row>
    <row r="14" spans="2:5" x14ac:dyDescent="0.25">
      <c r="B14" s="4">
        <v>2010</v>
      </c>
      <c r="C14" s="1">
        <v>0</v>
      </c>
      <c r="D14" s="1">
        <v>0</v>
      </c>
      <c r="E14" s="1">
        <v>0</v>
      </c>
    </row>
    <row r="15" spans="2:5" x14ac:dyDescent="0.25">
      <c r="B15" s="4">
        <v>2011</v>
      </c>
      <c r="C15" s="1">
        <v>0</v>
      </c>
      <c r="D15" s="1">
        <v>0</v>
      </c>
      <c r="E15" s="1">
        <v>0</v>
      </c>
    </row>
    <row r="16" spans="2:5" x14ac:dyDescent="0.25">
      <c r="B16" s="4">
        <v>2012</v>
      </c>
      <c r="C16" s="1">
        <v>0</v>
      </c>
      <c r="D16" s="1">
        <v>0</v>
      </c>
      <c r="E16" s="1">
        <v>0</v>
      </c>
    </row>
    <row r="17" spans="2:5" x14ac:dyDescent="0.25">
      <c r="B17" s="4">
        <v>2013</v>
      </c>
      <c r="C17" s="1">
        <v>0</v>
      </c>
      <c r="D17" s="1">
        <v>0</v>
      </c>
      <c r="E17" s="1">
        <v>0</v>
      </c>
    </row>
    <row r="18" spans="2:5" x14ac:dyDescent="0.25">
      <c r="B18" s="4">
        <v>2014</v>
      </c>
      <c r="C18" s="1">
        <v>0</v>
      </c>
      <c r="D18" s="1">
        <v>0</v>
      </c>
      <c r="E18" s="1">
        <v>0</v>
      </c>
    </row>
    <row r="19" spans="2:5" x14ac:dyDescent="0.25">
      <c r="B19" s="4">
        <v>2015</v>
      </c>
      <c r="C19" s="1">
        <v>0</v>
      </c>
      <c r="D19" s="1">
        <v>0</v>
      </c>
      <c r="E19" s="1">
        <v>0</v>
      </c>
    </row>
    <row r="20" spans="2:5" x14ac:dyDescent="0.25">
      <c r="B20" s="4">
        <v>2016</v>
      </c>
      <c r="C20" s="1">
        <v>0</v>
      </c>
      <c r="D20" s="1">
        <v>0</v>
      </c>
      <c r="E20" s="1">
        <v>0</v>
      </c>
    </row>
    <row r="22" spans="2:5" x14ac:dyDescent="0.25">
      <c r="B22" s="5" t="s">
        <v>6</v>
      </c>
      <c r="E22" t="s">
        <v>2</v>
      </c>
    </row>
    <row r="23" spans="2:5" x14ac:dyDescent="0.25">
      <c r="B23" s="3" t="s">
        <v>1</v>
      </c>
      <c r="C23" s="3" t="s">
        <v>3</v>
      </c>
      <c r="D23" s="3" t="s">
        <v>4</v>
      </c>
      <c r="E23" s="3" t="s">
        <v>5</v>
      </c>
    </row>
    <row r="24" spans="2:5" x14ac:dyDescent="0.25">
      <c r="B24" s="4">
        <v>2000</v>
      </c>
      <c r="C24" s="10">
        <v>850254.06494000007</v>
      </c>
      <c r="D24" s="10">
        <v>819698</v>
      </c>
      <c r="E24" s="11">
        <v>819698</v>
      </c>
    </row>
    <row r="25" spans="2:5" x14ac:dyDescent="0.25">
      <c r="B25" s="4">
        <v>2001</v>
      </c>
      <c r="C25" s="10">
        <v>906000.00526000001</v>
      </c>
      <c r="D25" s="10">
        <v>852836.1875</v>
      </c>
      <c r="E25" s="11">
        <v>824180.4375</v>
      </c>
    </row>
    <row r="26" spans="2:5" x14ac:dyDescent="0.25">
      <c r="B26" s="4">
        <v>2002</v>
      </c>
      <c r="C26" s="10">
        <v>925931.99314000004</v>
      </c>
      <c r="D26" s="10">
        <v>897387.6875</v>
      </c>
      <c r="E26" s="11">
        <v>837902.9375</v>
      </c>
    </row>
    <row r="27" spans="2:5" x14ac:dyDescent="0.25">
      <c r="B27" s="4">
        <v>2003</v>
      </c>
      <c r="C27" s="10">
        <v>954955.12098000001</v>
      </c>
      <c r="D27" s="10">
        <v>918087.75</v>
      </c>
      <c r="E27" s="11">
        <v>840098</v>
      </c>
    </row>
    <row r="28" spans="2:5" x14ac:dyDescent="0.25">
      <c r="B28" s="4">
        <v>2004</v>
      </c>
      <c r="C28" s="10">
        <v>1090545.2521599999</v>
      </c>
      <c r="D28" s="10">
        <v>966069.5</v>
      </c>
      <c r="E28" s="11">
        <v>843582.25</v>
      </c>
    </row>
    <row r="29" spans="2:5" x14ac:dyDescent="0.25">
      <c r="B29" s="4">
        <v>2005</v>
      </c>
      <c r="C29" s="10">
        <v>1100315.4745799999</v>
      </c>
      <c r="D29" s="10">
        <v>994258.5625</v>
      </c>
      <c r="E29" s="11">
        <v>836251.6875</v>
      </c>
    </row>
    <row r="30" spans="2:5" x14ac:dyDescent="0.25">
      <c r="B30" s="4">
        <v>2006</v>
      </c>
      <c r="C30" s="10">
        <v>1031691.4389600001</v>
      </c>
      <c r="D30" s="10">
        <v>1031434.25</v>
      </c>
      <c r="E30" s="11">
        <v>836185.25</v>
      </c>
    </row>
    <row r="31" spans="2:5" x14ac:dyDescent="0.25">
      <c r="B31" s="4">
        <v>2007</v>
      </c>
      <c r="C31" s="10">
        <v>1019553.6047200001</v>
      </c>
      <c r="D31" s="10">
        <v>1066045</v>
      </c>
      <c r="E31" s="11">
        <v>842474.0625</v>
      </c>
    </row>
    <row r="32" spans="2:5" x14ac:dyDescent="0.25">
      <c r="B32" s="4">
        <v>2008</v>
      </c>
      <c r="C32" s="10">
        <v>1095733.19744</v>
      </c>
      <c r="D32" s="10">
        <v>1106497.875</v>
      </c>
      <c r="E32" s="11">
        <v>858331.875</v>
      </c>
    </row>
    <row r="33" spans="2:5" x14ac:dyDescent="0.25">
      <c r="B33" s="4">
        <v>2009</v>
      </c>
      <c r="C33" s="10">
        <v>1186956.6078999999</v>
      </c>
      <c r="D33" s="10">
        <v>1148500</v>
      </c>
      <c r="E33" s="11">
        <v>913748.25</v>
      </c>
    </row>
    <row r="34" spans="2:5" x14ac:dyDescent="0.25">
      <c r="B34" s="4">
        <v>2010</v>
      </c>
      <c r="C34" s="10">
        <v>1236762.10616</v>
      </c>
      <c r="D34" s="10">
        <v>1198848.375</v>
      </c>
      <c r="E34" s="11">
        <v>983470.6875</v>
      </c>
    </row>
    <row r="35" spans="2:5" x14ac:dyDescent="0.25">
      <c r="B35" s="4">
        <v>2011</v>
      </c>
      <c r="C35" s="10">
        <v>1416113.2899200001</v>
      </c>
      <c r="D35" s="10">
        <v>1261206.875</v>
      </c>
      <c r="E35" s="11">
        <v>1020036.125</v>
      </c>
    </row>
    <row r="36" spans="2:5" x14ac:dyDescent="0.25">
      <c r="B36" s="4">
        <v>2012</v>
      </c>
      <c r="C36" s="10">
        <v>1652262.6859200001</v>
      </c>
      <c r="D36" s="10">
        <v>1325158.25</v>
      </c>
      <c r="E36" s="11">
        <v>1056573.875</v>
      </c>
    </row>
    <row r="37" spans="2:5" x14ac:dyDescent="0.25">
      <c r="B37" s="4">
        <v>2013</v>
      </c>
      <c r="C37" s="10">
        <v>1677033.9010600001</v>
      </c>
      <c r="D37" s="10">
        <v>1382087.75</v>
      </c>
      <c r="E37" s="11">
        <v>1105196.75</v>
      </c>
    </row>
    <row r="38" spans="2:5" x14ac:dyDescent="0.25">
      <c r="B38" s="4">
        <v>2014</v>
      </c>
      <c r="C38" s="10">
        <v>1649442.35246</v>
      </c>
      <c r="D38" s="10">
        <v>1431195.625</v>
      </c>
      <c r="E38" s="11">
        <v>1190512</v>
      </c>
    </row>
    <row r="39" spans="2:5" x14ac:dyDescent="0.25">
      <c r="B39" s="4">
        <v>2015</v>
      </c>
      <c r="C39" s="10">
        <v>1769181.1083800001</v>
      </c>
      <c r="D39" s="10">
        <v>1487013.625</v>
      </c>
      <c r="E39" s="11">
        <v>1282982.875</v>
      </c>
    </row>
    <row r="40" spans="2:5" x14ac:dyDescent="0.25">
      <c r="B40" s="4">
        <v>2016</v>
      </c>
      <c r="C40" s="10">
        <v>1599282.01832</v>
      </c>
      <c r="D40" s="10">
        <v>1547213.125</v>
      </c>
      <c r="E40" s="11">
        <v>1396461</v>
      </c>
    </row>
    <row r="42" spans="2:5" x14ac:dyDescent="0.25">
      <c r="B42" s="5" t="s">
        <v>8</v>
      </c>
      <c r="E42" t="s">
        <v>2</v>
      </c>
    </row>
    <row r="43" spans="2:5" x14ac:dyDescent="0.25">
      <c r="B43" s="3" t="s">
        <v>1</v>
      </c>
      <c r="C43" s="3" t="s">
        <v>3</v>
      </c>
      <c r="D43" s="3" t="s">
        <v>4</v>
      </c>
      <c r="E43" s="3" t="s">
        <v>5</v>
      </c>
    </row>
    <row r="44" spans="2:5" x14ac:dyDescent="0.25">
      <c r="B44" s="4">
        <v>2000</v>
      </c>
      <c r="C44" s="6">
        <v>1064.50764</v>
      </c>
      <c r="D44" s="14">
        <v>500</v>
      </c>
      <c r="E44" s="16">
        <v>500</v>
      </c>
    </row>
    <row r="45" spans="2:5" x14ac:dyDescent="0.25">
      <c r="B45" s="4">
        <v>2001</v>
      </c>
      <c r="C45" s="6">
        <v>850.38254000000006</v>
      </c>
      <c r="D45" s="14">
        <v>520.21368408203125</v>
      </c>
      <c r="E45" s="16">
        <v>512.51470947265625</v>
      </c>
    </row>
    <row r="46" spans="2:5" x14ac:dyDescent="0.25">
      <c r="B46" s="4">
        <v>2002</v>
      </c>
      <c r="C46" s="6">
        <v>721.90747999999996</v>
      </c>
      <c r="D46" s="14">
        <v>547.38922119140625</v>
      </c>
      <c r="E46" s="16">
        <v>561.5731201171875</v>
      </c>
    </row>
    <row r="47" spans="2:5" x14ac:dyDescent="0.25">
      <c r="B47" s="4">
        <v>2003</v>
      </c>
      <c r="C47" s="6">
        <v>660.72888</v>
      </c>
      <c r="D47" s="14">
        <v>560.015869140625</v>
      </c>
      <c r="E47" s="16">
        <v>589.59295654296875</v>
      </c>
    </row>
    <row r="48" spans="2:5" x14ac:dyDescent="0.25">
      <c r="B48" s="4">
        <v>2004</v>
      </c>
      <c r="C48" s="6">
        <v>520.0181</v>
      </c>
      <c r="D48" s="14">
        <v>589.2838134765625</v>
      </c>
      <c r="E48" s="16">
        <v>610.044677734375</v>
      </c>
    </row>
    <row r="49" spans="2:5" x14ac:dyDescent="0.25">
      <c r="B49" s="4">
        <v>2005</v>
      </c>
      <c r="C49" s="6">
        <v>263.06798000000003</v>
      </c>
      <c r="D49" s="14">
        <v>606.47857666015625</v>
      </c>
      <c r="E49" s="16">
        <v>622.59893798828125</v>
      </c>
    </row>
    <row r="50" spans="2:5" x14ac:dyDescent="0.25">
      <c r="B50" s="4">
        <v>2006</v>
      </c>
      <c r="C50" s="6">
        <v>256.95012000000003</v>
      </c>
      <c r="D50" s="14">
        <v>629.155029296875</v>
      </c>
      <c r="E50" s="16">
        <v>646.48248291015625</v>
      </c>
    </row>
    <row r="51" spans="2:5" x14ac:dyDescent="0.25">
      <c r="B51" s="4">
        <v>2007</v>
      </c>
      <c r="C51" s="6">
        <v>299.77514000000002</v>
      </c>
      <c r="D51" s="14">
        <v>650.266845703125</v>
      </c>
      <c r="E51" s="16">
        <v>657.56951904296875</v>
      </c>
    </row>
    <row r="52" spans="2:5" x14ac:dyDescent="0.25">
      <c r="B52" s="4">
        <v>2008</v>
      </c>
      <c r="C52" s="6">
        <v>758.61464000000001</v>
      </c>
      <c r="D52" s="14">
        <v>674.94244384765625</v>
      </c>
      <c r="E52" s="16">
        <v>657.73614501953125</v>
      </c>
    </row>
    <row r="53" spans="2:5" x14ac:dyDescent="0.25">
      <c r="B53" s="4">
        <v>2009</v>
      </c>
      <c r="C53" s="6">
        <v>1168.51126</v>
      </c>
      <c r="D53" s="14">
        <v>700.56292724609375</v>
      </c>
      <c r="E53" s="16">
        <v>715.81982421875</v>
      </c>
    </row>
    <row r="54" spans="2:5" x14ac:dyDescent="0.25">
      <c r="B54" s="4">
        <v>2010</v>
      </c>
      <c r="C54" s="6">
        <v>1192.9827</v>
      </c>
      <c r="D54" s="14">
        <v>731.27435302734375</v>
      </c>
      <c r="E54" s="16">
        <v>736.10235595703125</v>
      </c>
    </row>
    <row r="55" spans="2:5" x14ac:dyDescent="0.25">
      <c r="B55" s="4">
        <v>2011</v>
      </c>
      <c r="C55" s="6">
        <v>1107.33266</v>
      </c>
      <c r="D55" s="14">
        <v>769.3118896484375</v>
      </c>
      <c r="E55" s="16">
        <v>784.68365478515625</v>
      </c>
    </row>
    <row r="56" spans="2:5" x14ac:dyDescent="0.25">
      <c r="B56" s="4">
        <v>2012</v>
      </c>
      <c r="C56" s="6">
        <v>942.15044</v>
      </c>
      <c r="D56" s="14">
        <v>808.321044921875</v>
      </c>
      <c r="E56" s="16">
        <v>884.5343017578125</v>
      </c>
    </row>
    <row r="57" spans="2:5" x14ac:dyDescent="0.25">
      <c r="B57" s="4">
        <v>2013</v>
      </c>
      <c r="C57" s="6">
        <v>1131.8041000000001</v>
      </c>
      <c r="D57" s="14">
        <v>843.04693603515625</v>
      </c>
      <c r="E57" s="16">
        <v>994.58612060546875</v>
      </c>
    </row>
    <row r="58" spans="2:5" x14ac:dyDescent="0.25">
      <c r="B58" s="4">
        <v>2014</v>
      </c>
      <c r="C58" s="6">
        <v>1266.3970200000001</v>
      </c>
      <c r="D58" s="14">
        <v>873.001708984375</v>
      </c>
      <c r="E58" s="16">
        <v>1106.8179931640625</v>
      </c>
    </row>
    <row r="59" spans="2:5" x14ac:dyDescent="0.25">
      <c r="B59" s="4">
        <v>2015</v>
      </c>
      <c r="C59" s="6">
        <v>1504.9935600000001</v>
      </c>
      <c r="D59" s="14">
        <v>907.04974365234375</v>
      </c>
      <c r="E59" s="16">
        <v>1241.2071533203125</v>
      </c>
    </row>
    <row r="60" spans="2:5" x14ac:dyDescent="0.25">
      <c r="B60" s="4">
        <v>2016</v>
      </c>
      <c r="C60" s="6">
        <v>1504.9935600000001</v>
      </c>
      <c r="D60" s="14">
        <v>943.77020263671875</v>
      </c>
      <c r="E60" s="16">
        <v>1335.936279296875</v>
      </c>
    </row>
    <row r="61" spans="2:5" x14ac:dyDescent="0.25">
      <c r="B61" s="17" t="s">
        <v>13</v>
      </c>
    </row>
    <row r="62" spans="2:5" x14ac:dyDescent="0.25">
      <c r="B62" s="5" t="s">
        <v>9</v>
      </c>
      <c r="E62" t="s">
        <v>2</v>
      </c>
    </row>
    <row r="63" spans="2:5" x14ac:dyDescent="0.25">
      <c r="B63" s="3" t="s">
        <v>1</v>
      </c>
      <c r="C63" s="3" t="s">
        <v>3</v>
      </c>
      <c r="D63" s="3" t="s">
        <v>4</v>
      </c>
      <c r="E63" s="3" t="s">
        <v>5</v>
      </c>
    </row>
    <row r="64" spans="2:5" x14ac:dyDescent="0.25">
      <c r="B64" s="4">
        <v>2000</v>
      </c>
      <c r="C64" s="12">
        <v>165.18222</v>
      </c>
      <c r="D64" s="13">
        <v>158.26100158691406</v>
      </c>
      <c r="E64" s="10">
        <v>158.26100158691406</v>
      </c>
    </row>
    <row r="65" spans="2:5" x14ac:dyDescent="0.25">
      <c r="B65" s="4">
        <v>2001</v>
      </c>
      <c r="C65" s="12">
        <v>183.53579999999999</v>
      </c>
      <c r="D65" s="13">
        <v>169.63894653320313</v>
      </c>
      <c r="E65" s="10">
        <v>161.54421997070313</v>
      </c>
    </row>
    <row r="66" spans="2:5" x14ac:dyDescent="0.25">
      <c r="B66" s="4">
        <v>2002</v>
      </c>
      <c r="C66" s="12">
        <v>201.88938000000002</v>
      </c>
      <c r="D66" s="13">
        <v>185.03509521484375</v>
      </c>
      <c r="E66" s="10">
        <v>174.7373046875</v>
      </c>
    </row>
    <row r="67" spans="2:5" x14ac:dyDescent="0.25">
      <c r="B67" s="4">
        <v>2003</v>
      </c>
      <c r="C67" s="12">
        <v>201.88938000000002</v>
      </c>
      <c r="D67" s="13">
        <v>193.24671936035156</v>
      </c>
      <c r="E67" s="10">
        <v>186.31158447265625</v>
      </c>
    </row>
    <row r="68" spans="2:5" x14ac:dyDescent="0.25">
      <c r="B68" s="4">
        <v>2004</v>
      </c>
      <c r="C68" s="12">
        <v>208.00724</v>
      </c>
      <c r="D68" s="13">
        <v>210.79275512695313</v>
      </c>
      <c r="E68" s="10">
        <v>200.48643493652344</v>
      </c>
    </row>
    <row r="69" spans="2:5" x14ac:dyDescent="0.25">
      <c r="B69" s="4">
        <v>2005</v>
      </c>
      <c r="C69" s="12">
        <v>208.00724</v>
      </c>
      <c r="D69" s="13">
        <v>222.18336486816406</v>
      </c>
      <c r="E69" s="10">
        <v>214.60050964355469</v>
      </c>
    </row>
    <row r="70" spans="2:5" x14ac:dyDescent="0.25">
      <c r="B70" s="4">
        <v>2006</v>
      </c>
      <c r="C70" s="12">
        <v>250.83226000000002</v>
      </c>
      <c r="D70" s="13">
        <v>237.0833740234375</v>
      </c>
      <c r="E70" s="10">
        <v>231.82644653320313</v>
      </c>
    </row>
    <row r="71" spans="2:5" x14ac:dyDescent="0.25">
      <c r="B71" s="4">
        <v>2007</v>
      </c>
      <c r="C71" s="6">
        <v>318.12871999999999</v>
      </c>
      <c r="D71" s="13">
        <v>251.53895568847656</v>
      </c>
      <c r="E71" s="10">
        <v>249.52479553222656</v>
      </c>
    </row>
    <row r="72" spans="2:5" x14ac:dyDescent="0.25">
      <c r="B72" s="4">
        <v>2008</v>
      </c>
      <c r="C72" s="6">
        <v>305.89300000000003</v>
      </c>
      <c r="D72" s="13">
        <v>268.63015747070313</v>
      </c>
      <c r="E72" s="10">
        <v>272.18115234375</v>
      </c>
    </row>
    <row r="73" spans="2:5" x14ac:dyDescent="0.25">
      <c r="B73" s="4">
        <v>2009</v>
      </c>
      <c r="C73" s="6">
        <v>416.01447999999999</v>
      </c>
      <c r="D73" s="13">
        <v>286.8880615234375</v>
      </c>
      <c r="E73" s="10">
        <v>313.70217895507813</v>
      </c>
    </row>
    <row r="74" spans="2:5" x14ac:dyDescent="0.25">
      <c r="B74" s="4">
        <v>2010</v>
      </c>
      <c r="C74" s="6">
        <v>330.36444</v>
      </c>
      <c r="D74" s="13">
        <v>309.07293701171875</v>
      </c>
      <c r="E74" s="10">
        <v>330.88333129882813</v>
      </c>
    </row>
    <row r="75" spans="2:5" x14ac:dyDescent="0.25">
      <c r="B75" s="4">
        <v>2011</v>
      </c>
      <c r="C75" s="6">
        <v>330.36444</v>
      </c>
      <c r="D75" s="13">
        <v>337.01309204101563</v>
      </c>
      <c r="E75" s="10">
        <v>346.595703125</v>
      </c>
    </row>
    <row r="76" spans="2:5" x14ac:dyDescent="0.25">
      <c r="B76" s="4">
        <v>2012</v>
      </c>
      <c r="C76" s="6">
        <v>403.77876000000003</v>
      </c>
      <c r="D76" s="13">
        <v>366.772705078125</v>
      </c>
      <c r="E76" s="10">
        <v>377.68072509765625</v>
      </c>
    </row>
    <row r="77" spans="2:5" x14ac:dyDescent="0.25">
      <c r="B77" s="4">
        <v>2013</v>
      </c>
      <c r="C77" s="6">
        <v>483.31094000000002</v>
      </c>
      <c r="D77" s="13">
        <v>394.62158203125</v>
      </c>
      <c r="E77" s="10">
        <v>407.78536987304688</v>
      </c>
    </row>
    <row r="78" spans="2:5" x14ac:dyDescent="0.25">
      <c r="B78" s="4">
        <v>2014</v>
      </c>
      <c r="C78" s="6">
        <v>581.19669999999996</v>
      </c>
      <c r="D78" s="13">
        <v>419.9202880859375</v>
      </c>
      <c r="E78" s="10">
        <v>443.78359985351563</v>
      </c>
    </row>
    <row r="79" spans="2:5" x14ac:dyDescent="0.25">
      <c r="B79" s="4">
        <v>2015</v>
      </c>
      <c r="C79" s="6">
        <v>770.85036000000002</v>
      </c>
      <c r="D79" s="13">
        <v>449.15658569335938</v>
      </c>
      <c r="E79" s="10">
        <v>474.0560302734375</v>
      </c>
    </row>
    <row r="80" spans="2:5" x14ac:dyDescent="0.25">
      <c r="B80" s="4">
        <v>2016</v>
      </c>
      <c r="C80" s="6">
        <v>838.14682000000005</v>
      </c>
      <c r="D80" s="13">
        <v>481.4881591796875</v>
      </c>
      <c r="E80" s="10">
        <v>508.93954467773438</v>
      </c>
    </row>
    <row r="82" spans="2:5" x14ac:dyDescent="0.25">
      <c r="B82" s="5" t="s">
        <v>10</v>
      </c>
      <c r="E82" t="s">
        <v>2</v>
      </c>
    </row>
    <row r="83" spans="2:5" x14ac:dyDescent="0.25">
      <c r="B83" s="3" t="s">
        <v>1</v>
      </c>
      <c r="C83" s="3" t="s">
        <v>3</v>
      </c>
      <c r="D83" s="3" t="s">
        <v>4</v>
      </c>
      <c r="E83" s="3" t="s">
        <v>5</v>
      </c>
    </row>
    <row r="84" spans="2:5" x14ac:dyDescent="0.25">
      <c r="B84" s="4">
        <v>2000</v>
      </c>
      <c r="C84" s="1">
        <v>0</v>
      </c>
      <c r="D84" s="7">
        <v>0</v>
      </c>
      <c r="E84" s="7">
        <v>0</v>
      </c>
    </row>
    <row r="85" spans="2:5" x14ac:dyDescent="0.25">
      <c r="B85" s="4">
        <v>2001</v>
      </c>
      <c r="C85" s="1">
        <v>0</v>
      </c>
      <c r="D85" s="7">
        <v>0</v>
      </c>
      <c r="E85" s="7">
        <v>0</v>
      </c>
    </row>
    <row r="86" spans="2:5" x14ac:dyDescent="0.25">
      <c r="B86" s="4">
        <v>2002</v>
      </c>
      <c r="C86" s="1">
        <v>0</v>
      </c>
      <c r="D86" s="7">
        <v>0</v>
      </c>
      <c r="E86" s="7">
        <v>0</v>
      </c>
    </row>
    <row r="87" spans="2:5" x14ac:dyDescent="0.25">
      <c r="B87" s="4">
        <v>2003</v>
      </c>
      <c r="C87" s="1">
        <v>0</v>
      </c>
      <c r="D87" s="7">
        <v>0</v>
      </c>
      <c r="E87" s="7">
        <v>0</v>
      </c>
    </row>
    <row r="88" spans="2:5" x14ac:dyDescent="0.25">
      <c r="B88" s="4">
        <v>2004</v>
      </c>
      <c r="C88" s="1">
        <v>0</v>
      </c>
      <c r="D88" s="7">
        <v>0</v>
      </c>
      <c r="E88" s="7">
        <v>0</v>
      </c>
    </row>
    <row r="89" spans="2:5" x14ac:dyDescent="0.25">
      <c r="B89" s="4">
        <v>2005</v>
      </c>
      <c r="C89" s="1">
        <v>0</v>
      </c>
      <c r="D89" s="7">
        <v>0</v>
      </c>
      <c r="E89" s="7">
        <v>0</v>
      </c>
    </row>
    <row r="90" spans="2:5" x14ac:dyDescent="0.25">
      <c r="B90" s="4">
        <v>2006</v>
      </c>
      <c r="C90" s="1">
        <v>8669.0076200000003</v>
      </c>
      <c r="D90" s="7">
        <v>0</v>
      </c>
      <c r="E90" s="7">
        <v>0</v>
      </c>
    </row>
    <row r="91" spans="2:5" x14ac:dyDescent="0.25">
      <c r="B91" s="4">
        <v>2007</v>
      </c>
      <c r="C91" s="1">
        <v>37172.117360000004</v>
      </c>
      <c r="D91" s="7">
        <v>0</v>
      </c>
      <c r="E91" s="7">
        <v>0</v>
      </c>
    </row>
    <row r="92" spans="2:5" x14ac:dyDescent="0.25">
      <c r="B92" s="4">
        <v>2008</v>
      </c>
      <c r="C92" s="1">
        <v>39111.47898</v>
      </c>
      <c r="D92" s="7">
        <v>0</v>
      </c>
      <c r="E92" s="7">
        <v>0</v>
      </c>
    </row>
    <row r="93" spans="2:5" x14ac:dyDescent="0.25">
      <c r="B93" s="4">
        <v>2009</v>
      </c>
      <c r="C93" s="1">
        <v>99678.292979999998</v>
      </c>
      <c r="D93" s="7">
        <v>0</v>
      </c>
      <c r="E93" s="7">
        <v>0</v>
      </c>
    </row>
    <row r="94" spans="2:5" x14ac:dyDescent="0.25">
      <c r="B94" s="4">
        <v>2010</v>
      </c>
      <c r="C94" s="1">
        <v>170926.89053999999</v>
      </c>
      <c r="D94" s="7">
        <v>0</v>
      </c>
      <c r="E94" s="7">
        <v>0</v>
      </c>
    </row>
    <row r="95" spans="2:5" x14ac:dyDescent="0.25">
      <c r="B95" s="4">
        <v>2011</v>
      </c>
      <c r="C95" s="1">
        <v>280222.45944000001</v>
      </c>
      <c r="D95" s="7">
        <v>0</v>
      </c>
      <c r="E95" s="7">
        <v>0</v>
      </c>
    </row>
    <row r="96" spans="2:5" x14ac:dyDescent="0.25">
      <c r="B96" s="4">
        <v>2012</v>
      </c>
      <c r="C96" s="1">
        <v>362342.49421999999</v>
      </c>
      <c r="D96" s="7">
        <v>0</v>
      </c>
      <c r="E96" s="7">
        <v>0</v>
      </c>
    </row>
    <row r="97" spans="2:19" x14ac:dyDescent="0.25">
      <c r="B97" s="4">
        <v>2013</v>
      </c>
      <c r="C97" s="1">
        <v>410049.56650000002</v>
      </c>
      <c r="D97" s="7">
        <v>0</v>
      </c>
      <c r="E97" s="7">
        <v>0</v>
      </c>
    </row>
    <row r="98" spans="2:19" x14ac:dyDescent="0.25">
      <c r="B98" s="4">
        <v>2014</v>
      </c>
      <c r="C98" s="1">
        <v>445796.22248</v>
      </c>
      <c r="D98" s="7">
        <v>0</v>
      </c>
      <c r="E98" s="7">
        <v>0</v>
      </c>
    </row>
    <row r="99" spans="2:19" x14ac:dyDescent="0.25">
      <c r="B99" s="4">
        <v>2015</v>
      </c>
      <c r="C99" s="1">
        <v>120748.20282000001</v>
      </c>
      <c r="D99" s="7">
        <v>0</v>
      </c>
      <c r="E99" s="7">
        <v>0</v>
      </c>
    </row>
    <row r="100" spans="2:19" x14ac:dyDescent="0.25">
      <c r="B100" s="4">
        <v>2016</v>
      </c>
      <c r="C100" s="1">
        <v>460937.92598</v>
      </c>
      <c r="D100" s="7">
        <v>0</v>
      </c>
      <c r="E100" s="7">
        <v>0</v>
      </c>
    </row>
    <row r="101" spans="2:19" x14ac:dyDescent="0.25">
      <c r="B101" s="18" t="s">
        <v>11</v>
      </c>
    </row>
    <row r="103" spans="2:19" x14ac:dyDescent="0.25">
      <c r="B103" s="45" t="s">
        <v>55</v>
      </c>
      <c r="C103" s="45">
        <v>165.18222</v>
      </c>
      <c r="D103" s="45">
        <v>183.53579999999999</v>
      </c>
      <c r="E103" s="45">
        <v>201.88938000000002</v>
      </c>
      <c r="F103" s="45">
        <v>201.88938000000002</v>
      </c>
      <c r="G103" s="45">
        <v>208.00724</v>
      </c>
      <c r="H103" s="45">
        <v>208.00724</v>
      </c>
      <c r="I103" s="45">
        <v>250.83226000000002</v>
      </c>
      <c r="J103" s="45">
        <v>318.12871999999999</v>
      </c>
      <c r="K103" s="45">
        <v>305.89300000000003</v>
      </c>
      <c r="L103" s="45">
        <v>416.01447999999999</v>
      </c>
      <c r="M103" s="45">
        <v>330.36444</v>
      </c>
      <c r="N103" s="45">
        <v>330.36444</v>
      </c>
      <c r="O103" s="45">
        <v>403.77876000000003</v>
      </c>
      <c r="P103" s="45">
        <v>483.31094000000002</v>
      </c>
      <c r="Q103" s="45">
        <v>581.19669999999996</v>
      </c>
      <c r="R103" s="46">
        <v>770.85036000000002</v>
      </c>
      <c r="S103" s="45">
        <v>838.14682000000005</v>
      </c>
    </row>
    <row r="104" spans="2:19" x14ac:dyDescent="0.25">
      <c r="B104" s="45" t="s">
        <v>56</v>
      </c>
      <c r="C104" s="45">
        <v>1064.50764</v>
      </c>
      <c r="D104" s="45">
        <v>850.38254000000006</v>
      </c>
      <c r="E104" s="45">
        <v>721.90747999999996</v>
      </c>
      <c r="F104" s="45">
        <v>660.72888</v>
      </c>
      <c r="G104" s="45">
        <v>520.0181</v>
      </c>
      <c r="H104" s="45">
        <v>263.06798000000003</v>
      </c>
      <c r="I104" s="45">
        <v>256.95012000000003</v>
      </c>
      <c r="J104" s="45">
        <v>299.77514000000002</v>
      </c>
      <c r="K104" s="45">
        <v>758.61464000000001</v>
      </c>
      <c r="L104" s="45">
        <v>1168.51126</v>
      </c>
      <c r="M104" s="45">
        <v>1192.9827</v>
      </c>
      <c r="N104" s="45">
        <v>1107.33266</v>
      </c>
      <c r="O104" s="45">
        <v>942.15044</v>
      </c>
      <c r="P104" s="45">
        <v>1131.8041000000001</v>
      </c>
      <c r="Q104" s="45">
        <v>1266.3970200000001</v>
      </c>
      <c r="R104" s="46">
        <v>1504.9935600000001</v>
      </c>
      <c r="S104" s="45">
        <v>1504.9935600000001</v>
      </c>
    </row>
    <row r="105" spans="2:19" x14ac:dyDescent="0.25">
      <c r="B105" s="45" t="s">
        <v>57</v>
      </c>
      <c r="C105" s="45">
        <v>850254.06494000007</v>
      </c>
      <c r="D105" s="45">
        <v>906000.00526000001</v>
      </c>
      <c r="E105" s="45">
        <v>925931.99314000004</v>
      </c>
      <c r="F105" s="45">
        <v>954955.12098000001</v>
      </c>
      <c r="G105" s="45">
        <v>1090545.2521599999</v>
      </c>
      <c r="H105" s="45">
        <v>1100315.4745799999</v>
      </c>
      <c r="I105" s="45">
        <v>1031691.4389600001</v>
      </c>
      <c r="J105" s="45">
        <v>1019553.6047200001</v>
      </c>
      <c r="K105" s="45">
        <v>1095733.19744</v>
      </c>
      <c r="L105" s="45">
        <v>1186956.6078999999</v>
      </c>
      <c r="M105" s="45">
        <v>1236762.10616</v>
      </c>
      <c r="N105" s="45">
        <v>1416113.2899200001</v>
      </c>
      <c r="O105" s="45">
        <v>1652262.6859200001</v>
      </c>
      <c r="P105" s="45">
        <v>1677033.9010600001</v>
      </c>
      <c r="Q105" s="45">
        <v>1649442.35246</v>
      </c>
      <c r="R105" s="46">
        <v>1769181.1083800001</v>
      </c>
      <c r="S105" s="45">
        <v>1599282.01832</v>
      </c>
    </row>
    <row r="106" spans="2:19" x14ac:dyDescent="0.25">
      <c r="B106" s="45" t="s">
        <v>58</v>
      </c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6"/>
      <c r="S106" s="45"/>
    </row>
    <row r="107" spans="2:19" x14ac:dyDescent="0.25">
      <c r="B107" s="45" t="s">
        <v>59</v>
      </c>
      <c r="C107" s="45">
        <v>0</v>
      </c>
      <c r="D107" s="45">
        <v>0</v>
      </c>
      <c r="E107" s="45">
        <v>0</v>
      </c>
      <c r="F107" s="45">
        <v>0</v>
      </c>
      <c r="G107" s="45">
        <v>0</v>
      </c>
      <c r="H107" s="45">
        <v>0</v>
      </c>
      <c r="I107" s="45">
        <v>8669.0076200000003</v>
      </c>
      <c r="J107" s="45">
        <v>37172.117360000004</v>
      </c>
      <c r="K107" s="45">
        <v>39111.47898</v>
      </c>
      <c r="L107" s="45">
        <v>99678.292979999998</v>
      </c>
      <c r="M107" s="45">
        <v>170926.89053999999</v>
      </c>
      <c r="N107" s="45">
        <v>280222.45944000001</v>
      </c>
      <c r="O107" s="45">
        <v>362342.49421999999</v>
      </c>
      <c r="P107" s="45">
        <v>410049.56650000002</v>
      </c>
      <c r="Q107" s="45">
        <v>445796.22248</v>
      </c>
      <c r="R107" s="46">
        <v>120748.20282000001</v>
      </c>
      <c r="S107" s="45">
        <v>460937.92598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DBAB-DCAC-4542-B414-EFFB21F746DE}">
  <dimension ref="B1:S108"/>
  <sheetViews>
    <sheetView topLeftCell="A82" zoomScale="70" zoomScaleNormal="70" workbookViewId="0">
      <selection activeCell="C104" sqref="C104:S108"/>
    </sheetView>
  </sheetViews>
  <sheetFormatPr defaultRowHeight="15" x14ac:dyDescent="0.25"/>
  <cols>
    <col min="2" max="2" width="53.42578125" style="2" customWidth="1"/>
    <col min="3" max="3" width="15.140625" customWidth="1"/>
    <col min="4" max="4" width="22.140625" customWidth="1"/>
    <col min="5" max="5" width="24.28515625" customWidth="1"/>
  </cols>
  <sheetData>
    <row r="1" spans="2:5" ht="15.75" customHeight="1" x14ac:dyDescent="0.25">
      <c r="B1" s="18" t="s">
        <v>14</v>
      </c>
    </row>
    <row r="2" spans="2:5" x14ac:dyDescent="0.25">
      <c r="B2" s="5" t="s">
        <v>7</v>
      </c>
      <c r="E2" t="s">
        <v>2</v>
      </c>
    </row>
    <row r="3" spans="2:5" x14ac:dyDescent="0.25">
      <c r="B3" s="3" t="s">
        <v>1</v>
      </c>
      <c r="C3" s="3" t="s">
        <v>3</v>
      </c>
      <c r="D3" s="3" t="s">
        <v>4</v>
      </c>
      <c r="E3" s="3" t="s">
        <v>5</v>
      </c>
    </row>
    <row r="4" spans="2:5" x14ac:dyDescent="0.25">
      <c r="B4" s="4">
        <v>2000</v>
      </c>
      <c r="C4" s="1">
        <v>0</v>
      </c>
      <c r="D4" s="1">
        <v>0</v>
      </c>
      <c r="E4" s="1">
        <v>0</v>
      </c>
    </row>
    <row r="5" spans="2:5" x14ac:dyDescent="0.25">
      <c r="B5" s="4">
        <v>2001</v>
      </c>
      <c r="C5" s="1">
        <v>0</v>
      </c>
      <c r="D5" s="1">
        <v>0</v>
      </c>
      <c r="E5" s="1">
        <v>0</v>
      </c>
    </row>
    <row r="6" spans="2:5" x14ac:dyDescent="0.25">
      <c r="B6" s="4">
        <v>2002</v>
      </c>
      <c r="C6" s="1">
        <v>0</v>
      </c>
      <c r="D6" s="1">
        <v>0</v>
      </c>
      <c r="E6" s="1">
        <v>0</v>
      </c>
    </row>
    <row r="7" spans="2:5" x14ac:dyDescent="0.25">
      <c r="B7" s="4">
        <v>2003</v>
      </c>
      <c r="C7" s="1">
        <v>0</v>
      </c>
      <c r="D7" s="1">
        <v>0</v>
      </c>
      <c r="E7" s="1">
        <v>0</v>
      </c>
    </row>
    <row r="8" spans="2:5" x14ac:dyDescent="0.25">
      <c r="B8" s="4">
        <v>2004</v>
      </c>
      <c r="C8" s="1">
        <v>0</v>
      </c>
      <c r="D8" s="1">
        <v>0</v>
      </c>
      <c r="E8" s="1">
        <v>0</v>
      </c>
    </row>
    <row r="9" spans="2:5" x14ac:dyDescent="0.25">
      <c r="B9" s="4">
        <v>2005</v>
      </c>
      <c r="C9" s="1">
        <v>0</v>
      </c>
      <c r="D9" s="1">
        <v>0</v>
      </c>
      <c r="E9" s="1">
        <v>0</v>
      </c>
    </row>
    <row r="10" spans="2:5" x14ac:dyDescent="0.25">
      <c r="B10" s="4">
        <v>2006</v>
      </c>
      <c r="C10" s="1">
        <v>0</v>
      </c>
      <c r="D10" s="1">
        <v>0</v>
      </c>
      <c r="E10" s="1">
        <v>0</v>
      </c>
    </row>
    <row r="11" spans="2:5" x14ac:dyDescent="0.25">
      <c r="B11" s="4">
        <v>2007</v>
      </c>
      <c r="C11" s="1">
        <v>0</v>
      </c>
      <c r="D11" s="1">
        <v>0</v>
      </c>
      <c r="E11" s="1">
        <v>0</v>
      </c>
    </row>
    <row r="12" spans="2:5" x14ac:dyDescent="0.25">
      <c r="B12" s="4">
        <v>2008</v>
      </c>
      <c r="C12" s="1">
        <v>0</v>
      </c>
      <c r="D12" s="1">
        <v>0</v>
      </c>
      <c r="E12" s="1">
        <v>0</v>
      </c>
    </row>
    <row r="13" spans="2:5" x14ac:dyDescent="0.25">
      <c r="B13" s="4">
        <v>2009</v>
      </c>
      <c r="C13" s="1">
        <v>0</v>
      </c>
      <c r="D13" s="1">
        <v>0</v>
      </c>
      <c r="E13" s="1">
        <v>0</v>
      </c>
    </row>
    <row r="14" spans="2:5" x14ac:dyDescent="0.25">
      <c r="B14" s="4">
        <v>2010</v>
      </c>
      <c r="C14" s="1">
        <v>0</v>
      </c>
      <c r="D14" s="1">
        <v>0</v>
      </c>
      <c r="E14" s="1">
        <v>0</v>
      </c>
    </row>
    <row r="15" spans="2:5" x14ac:dyDescent="0.25">
      <c r="B15" s="4">
        <v>2011</v>
      </c>
      <c r="C15" s="1">
        <v>0</v>
      </c>
      <c r="D15" s="1">
        <v>0</v>
      </c>
      <c r="E15" s="1">
        <v>0</v>
      </c>
    </row>
    <row r="16" spans="2:5" x14ac:dyDescent="0.25">
      <c r="B16" s="4">
        <v>2012</v>
      </c>
      <c r="C16" s="1">
        <v>0</v>
      </c>
      <c r="D16" s="1">
        <v>0</v>
      </c>
      <c r="E16" s="1">
        <v>0</v>
      </c>
    </row>
    <row r="17" spans="2:5" x14ac:dyDescent="0.25">
      <c r="B17" s="4">
        <v>2013</v>
      </c>
      <c r="C17" s="1">
        <v>0</v>
      </c>
      <c r="D17" s="1">
        <v>0</v>
      </c>
      <c r="E17" s="1">
        <v>0</v>
      </c>
    </row>
    <row r="18" spans="2:5" x14ac:dyDescent="0.25">
      <c r="B18" s="4">
        <v>2014</v>
      </c>
      <c r="C18" s="1">
        <v>0</v>
      </c>
      <c r="D18" s="1">
        <v>0</v>
      </c>
      <c r="E18" s="1">
        <v>0</v>
      </c>
    </row>
    <row r="19" spans="2:5" x14ac:dyDescent="0.25">
      <c r="B19" s="4">
        <v>2015</v>
      </c>
      <c r="C19" s="1">
        <v>0</v>
      </c>
      <c r="D19" s="1">
        <v>0</v>
      </c>
      <c r="E19" s="1">
        <v>0</v>
      </c>
    </row>
    <row r="20" spans="2:5" x14ac:dyDescent="0.25">
      <c r="B20" s="4">
        <v>2016</v>
      </c>
      <c r="C20" s="1">
        <v>0</v>
      </c>
      <c r="D20" s="1">
        <v>0</v>
      </c>
      <c r="E20" s="1">
        <v>0</v>
      </c>
    </row>
    <row r="22" spans="2:5" x14ac:dyDescent="0.25">
      <c r="B22" s="5" t="s">
        <v>6</v>
      </c>
      <c r="E22" t="s">
        <v>2</v>
      </c>
    </row>
    <row r="23" spans="2:5" x14ac:dyDescent="0.25">
      <c r="B23" s="3" t="s">
        <v>1</v>
      </c>
      <c r="C23" s="3" t="s">
        <v>3</v>
      </c>
      <c r="D23" s="3" t="s">
        <v>4</v>
      </c>
      <c r="E23" s="3" t="s">
        <v>5</v>
      </c>
    </row>
    <row r="24" spans="2:5" x14ac:dyDescent="0.25">
      <c r="B24" s="4">
        <v>2000</v>
      </c>
      <c r="C24" s="10">
        <v>233096.61051800003</v>
      </c>
      <c r="D24" s="10">
        <v>50000</v>
      </c>
      <c r="E24" s="10">
        <v>50000</v>
      </c>
    </row>
    <row r="25" spans="2:5" x14ac:dyDescent="0.25">
      <c r="B25" s="4">
        <v>2001</v>
      </c>
      <c r="C25" s="10">
        <v>243197.198221</v>
      </c>
      <c r="D25" s="10">
        <v>49945.60546875</v>
      </c>
      <c r="E25" s="10">
        <v>49882.6484375</v>
      </c>
    </row>
    <row r="26" spans="2:5" x14ac:dyDescent="0.25">
      <c r="B26" s="4">
        <v>2002</v>
      </c>
      <c r="C26" s="10">
        <v>237984.78070599999</v>
      </c>
      <c r="D26" s="10">
        <v>50034.83203125</v>
      </c>
      <c r="E26" s="10">
        <v>48963.26171875</v>
      </c>
    </row>
    <row r="27" spans="2:5" x14ac:dyDescent="0.25">
      <c r="B27" s="4">
        <v>2003</v>
      </c>
      <c r="C27" s="10">
        <v>228428.68281600002</v>
      </c>
      <c r="D27" s="10">
        <v>49766.78515625</v>
      </c>
      <c r="E27" s="10">
        <v>47021.796875</v>
      </c>
    </row>
    <row r="28" spans="2:5" x14ac:dyDescent="0.25">
      <c r="B28" s="4">
        <v>2004</v>
      </c>
      <c r="C28" s="10">
        <v>252233.27856000004</v>
      </c>
      <c r="D28" s="10">
        <v>49855.97265625</v>
      </c>
      <c r="E28" s="10">
        <v>45569.49609375</v>
      </c>
    </row>
    <row r="29" spans="2:5" x14ac:dyDescent="0.25">
      <c r="B29" s="4">
        <v>2005</v>
      </c>
      <c r="C29" s="10">
        <v>240064.85328300003</v>
      </c>
      <c r="D29" s="10">
        <v>49664.12109375</v>
      </c>
      <c r="E29" s="10">
        <v>43295</v>
      </c>
    </row>
    <row r="30" spans="2:5" x14ac:dyDescent="0.25">
      <c r="B30" s="4">
        <v>2006</v>
      </c>
      <c r="C30" s="10">
        <v>214687.966721</v>
      </c>
      <c r="D30" s="10">
        <v>49573.20703125</v>
      </c>
      <c r="E30" s="10">
        <v>41729.34375</v>
      </c>
    </row>
    <row r="31" spans="2:5" x14ac:dyDescent="0.25">
      <c r="B31" s="4">
        <v>2007</v>
      </c>
      <c r="C31" s="10">
        <v>197925.02791800001</v>
      </c>
      <c r="D31" s="10">
        <v>49435.81640625</v>
      </c>
      <c r="E31" s="10">
        <v>40511.7578125</v>
      </c>
    </row>
    <row r="32" spans="2:5" x14ac:dyDescent="0.25">
      <c r="B32" s="4">
        <v>2008</v>
      </c>
      <c r="C32" s="10">
        <v>193452.870716</v>
      </c>
      <c r="D32" s="10">
        <v>49352.03515625</v>
      </c>
      <c r="E32" s="10">
        <v>39793.59375</v>
      </c>
    </row>
    <row r="33" spans="2:5" x14ac:dyDescent="0.25">
      <c r="B33" s="4">
        <v>2009</v>
      </c>
      <c r="C33" s="10">
        <v>191348.32517500001</v>
      </c>
      <c r="D33" s="10">
        <v>49268.55078125</v>
      </c>
      <c r="E33" s="10">
        <v>40740.34375</v>
      </c>
    </row>
    <row r="34" spans="2:5" x14ac:dyDescent="0.25">
      <c r="B34" s="4">
        <v>2010</v>
      </c>
      <c r="C34" s="10">
        <v>166277.33145700002</v>
      </c>
      <c r="D34" s="10">
        <v>49255.96875</v>
      </c>
      <c r="E34" s="10">
        <v>42138.82421875</v>
      </c>
    </row>
    <row r="35" spans="2:5" x14ac:dyDescent="0.25">
      <c r="B35" s="4">
        <v>2011</v>
      </c>
      <c r="C35" s="10">
        <v>202446.12287300001</v>
      </c>
      <c r="D35" s="10">
        <v>49341.296875</v>
      </c>
      <c r="E35" s="10">
        <v>41867.31640625</v>
      </c>
    </row>
    <row r="36" spans="2:5" x14ac:dyDescent="0.25">
      <c r="B36" s="4">
        <v>2012</v>
      </c>
      <c r="C36" s="10">
        <v>252239.39035999999</v>
      </c>
      <c r="D36" s="10">
        <v>49411.109375</v>
      </c>
      <c r="E36" s="10">
        <v>41335.578125</v>
      </c>
    </row>
    <row r="37" spans="2:5" x14ac:dyDescent="0.25">
      <c r="B37" s="4">
        <v>2013</v>
      </c>
      <c r="C37" s="10">
        <v>233708.39115099999</v>
      </c>
      <c r="D37" s="10">
        <v>49387.91796875</v>
      </c>
      <c r="E37" s="10">
        <v>41224.8203125</v>
      </c>
    </row>
    <row r="38" spans="2:5" x14ac:dyDescent="0.25">
      <c r="B38" s="4">
        <v>2014</v>
      </c>
      <c r="C38" s="10">
        <v>214510.54428700003</v>
      </c>
      <c r="D38" s="10">
        <v>49274.97265625</v>
      </c>
      <c r="E38" s="10">
        <v>42560.6953125</v>
      </c>
    </row>
    <row r="39" spans="2:5" x14ac:dyDescent="0.25">
      <c r="B39" s="4">
        <v>2015</v>
      </c>
      <c r="C39" s="10">
        <v>247663.23145800002</v>
      </c>
      <c r="D39" s="10">
        <v>49204.1796875</v>
      </c>
      <c r="E39" s="10">
        <v>44129.84375</v>
      </c>
    </row>
    <row r="40" spans="2:5" x14ac:dyDescent="0.25">
      <c r="B40" s="4">
        <v>2016</v>
      </c>
      <c r="C40" s="10">
        <v>144828.112479</v>
      </c>
      <c r="D40" s="10">
        <v>49151.32421875</v>
      </c>
      <c r="E40" s="10">
        <v>46164.00390625</v>
      </c>
    </row>
    <row r="41" spans="2:5" x14ac:dyDescent="0.25">
      <c r="B41" s="18" t="s">
        <v>15</v>
      </c>
    </row>
    <row r="42" spans="2:5" x14ac:dyDescent="0.25">
      <c r="B42" s="5" t="s">
        <v>8</v>
      </c>
      <c r="E42" t="s">
        <v>2</v>
      </c>
    </row>
    <row r="43" spans="2:5" x14ac:dyDescent="0.25">
      <c r="B43" s="3" t="s">
        <v>1</v>
      </c>
      <c r="C43" s="3" t="s">
        <v>3</v>
      </c>
      <c r="D43" s="3" t="s">
        <v>4</v>
      </c>
      <c r="E43" s="3" t="s">
        <v>5</v>
      </c>
    </row>
    <row r="44" spans="2:5" x14ac:dyDescent="0.25">
      <c r="B44" s="4">
        <v>2000</v>
      </c>
      <c r="C44" s="6">
        <v>16200.101224000002</v>
      </c>
      <c r="D44" s="14">
        <v>785.4000244140625</v>
      </c>
      <c r="E44" s="16">
        <v>785.4000244140625</v>
      </c>
    </row>
    <row r="45" spans="2:5" x14ac:dyDescent="0.25">
      <c r="B45" s="4">
        <v>2001</v>
      </c>
      <c r="C45" s="6">
        <v>14823.582049000001</v>
      </c>
      <c r="D45" s="14">
        <v>837.6949462890625</v>
      </c>
      <c r="E45" s="16">
        <v>809.0360107421875</v>
      </c>
    </row>
    <row r="46" spans="2:5" x14ac:dyDescent="0.25">
      <c r="B46" s="4">
        <v>2002</v>
      </c>
      <c r="C46" s="6">
        <v>16652.823086</v>
      </c>
      <c r="D46" s="14">
        <v>908.26409912109375</v>
      </c>
      <c r="E46" s="16">
        <v>906.1256103515625</v>
      </c>
    </row>
    <row r="47" spans="2:5" x14ac:dyDescent="0.25">
      <c r="B47" s="4">
        <v>2003</v>
      </c>
      <c r="C47" s="6">
        <v>12541.619150000002</v>
      </c>
      <c r="D47" s="14">
        <v>945.31768798828125</v>
      </c>
      <c r="E47" s="16">
        <v>976.46575927734375</v>
      </c>
    </row>
    <row r="48" spans="2:5" x14ac:dyDescent="0.25">
      <c r="B48" s="4">
        <v>2004</v>
      </c>
      <c r="C48" s="6">
        <v>16824.123250000001</v>
      </c>
      <c r="D48" s="14">
        <v>1024.9864501953125</v>
      </c>
      <c r="E48" s="16">
        <v>1032.324951171875</v>
      </c>
    </row>
    <row r="49" spans="2:5" x14ac:dyDescent="0.25">
      <c r="B49" s="4">
        <v>2005</v>
      </c>
      <c r="C49" s="6">
        <v>17362.495193999999</v>
      </c>
      <c r="D49" s="14">
        <v>1076.0848388671875</v>
      </c>
      <c r="E49" s="16">
        <v>1081.3023681640625</v>
      </c>
    </row>
    <row r="50" spans="2:5" x14ac:dyDescent="0.25">
      <c r="B50" s="4">
        <v>2006</v>
      </c>
      <c r="C50" s="6">
        <v>16444.815744000003</v>
      </c>
      <c r="D50" s="14">
        <v>1142.86474609375</v>
      </c>
      <c r="E50" s="16">
        <v>1148.16357421875</v>
      </c>
    </row>
    <row r="51" spans="2:5" x14ac:dyDescent="0.25">
      <c r="B51" s="4">
        <v>2007</v>
      </c>
      <c r="C51" s="6">
        <v>17680.624069999998</v>
      </c>
      <c r="D51" s="14">
        <v>1207.268798828125</v>
      </c>
      <c r="E51" s="16">
        <v>1194.30419921875</v>
      </c>
    </row>
    <row r="52" spans="2:5" x14ac:dyDescent="0.25">
      <c r="B52" s="4">
        <v>2008</v>
      </c>
      <c r="C52" s="6">
        <v>14958.175035</v>
      </c>
      <c r="D52" s="14">
        <v>1283.1903076171875</v>
      </c>
      <c r="E52" s="16">
        <v>1221.508544921875</v>
      </c>
    </row>
    <row r="53" spans="2:5" x14ac:dyDescent="0.25">
      <c r="B53" s="4">
        <v>2009</v>
      </c>
      <c r="C53" s="6">
        <v>17056.602043999999</v>
      </c>
      <c r="D53" s="14">
        <v>1363.91064453125</v>
      </c>
      <c r="E53" s="16">
        <v>1361.5418701171875</v>
      </c>
    </row>
    <row r="54" spans="2:5" x14ac:dyDescent="0.25">
      <c r="B54" s="4">
        <v>2010</v>
      </c>
      <c r="C54" s="6">
        <v>18445.356945</v>
      </c>
      <c r="D54" s="14">
        <v>1461.6673583984375</v>
      </c>
      <c r="E54" s="16">
        <v>1434.0968017578125</v>
      </c>
    </row>
    <row r="55" spans="2:5" x14ac:dyDescent="0.25">
      <c r="B55" s="4">
        <v>2011</v>
      </c>
      <c r="C55" s="6">
        <v>21498.170581999999</v>
      </c>
      <c r="D55" s="14">
        <v>1584.3106689453125</v>
      </c>
      <c r="E55" s="16">
        <v>1570.3284912109375</v>
      </c>
    </row>
    <row r="56" spans="2:5" x14ac:dyDescent="0.25">
      <c r="B56" s="4">
        <v>2012</v>
      </c>
      <c r="C56" s="6">
        <v>23878.019289</v>
      </c>
      <c r="D56" s="14">
        <v>1714.137939453125</v>
      </c>
      <c r="E56" s="16">
        <v>1823.3668212890625</v>
      </c>
    </row>
    <row r="57" spans="2:5" x14ac:dyDescent="0.25">
      <c r="B57" s="4">
        <v>2013</v>
      </c>
      <c r="C57" s="6">
        <v>24226.737479999996</v>
      </c>
      <c r="D57" s="14">
        <v>1834.750244140625</v>
      </c>
      <c r="E57" s="16">
        <v>2110.186767578125</v>
      </c>
    </row>
    <row r="58" spans="2:5" x14ac:dyDescent="0.25">
      <c r="B58" s="4">
        <v>2014</v>
      </c>
      <c r="C58" s="6">
        <v>25725.613915000002</v>
      </c>
      <c r="D58" s="14">
        <v>1943.5357666015625</v>
      </c>
      <c r="E58" s="16">
        <v>2409.215087890625</v>
      </c>
    </row>
    <row r="59" spans="2:5" x14ac:dyDescent="0.25">
      <c r="B59" s="4">
        <v>2015</v>
      </c>
      <c r="C59" s="6">
        <v>26447.521749</v>
      </c>
      <c r="D59" s="14">
        <v>2068.8115234375</v>
      </c>
      <c r="E59" s="16">
        <v>2765.9072265625</v>
      </c>
    </row>
    <row r="60" spans="2:5" x14ac:dyDescent="0.25">
      <c r="B60" s="4">
        <v>2016</v>
      </c>
      <c r="C60" s="6">
        <v>26184.45364</v>
      </c>
      <c r="D60" s="14">
        <v>2206.73388671875</v>
      </c>
      <c r="E60" s="16">
        <v>3049.00390625</v>
      </c>
    </row>
    <row r="61" spans="2:5" x14ac:dyDescent="0.25">
      <c r="B61" s="17" t="s">
        <v>13</v>
      </c>
    </row>
    <row r="62" spans="2:5" x14ac:dyDescent="0.25">
      <c r="B62" s="5" t="s">
        <v>9</v>
      </c>
      <c r="E62" t="s">
        <v>2</v>
      </c>
    </row>
    <row r="63" spans="2:5" x14ac:dyDescent="0.25">
      <c r="B63" s="3" t="s">
        <v>1</v>
      </c>
      <c r="C63" s="3" t="s">
        <v>3</v>
      </c>
      <c r="D63" s="3" t="s">
        <v>4</v>
      </c>
      <c r="E63" s="3" t="s">
        <v>5</v>
      </c>
    </row>
    <row r="64" spans="2:5" x14ac:dyDescent="0.25">
      <c r="B64" s="4">
        <v>2000</v>
      </c>
      <c r="C64" s="7">
        <v>54712.048809</v>
      </c>
      <c r="D64" s="13">
        <v>46000.19921875</v>
      </c>
      <c r="E64" s="10">
        <v>46000.19921875</v>
      </c>
    </row>
    <row r="65" spans="2:5" x14ac:dyDescent="0.25">
      <c r="B65" s="4">
        <v>2001</v>
      </c>
      <c r="C65" s="7">
        <v>58456.180965</v>
      </c>
      <c r="D65" s="13">
        <v>50296.51953125</v>
      </c>
      <c r="E65" s="10">
        <v>47138.80078125</v>
      </c>
    </row>
    <row r="66" spans="2:5" x14ac:dyDescent="0.25">
      <c r="B66" s="4">
        <v>2002</v>
      </c>
      <c r="C66" s="7">
        <v>60995.094110000005</v>
      </c>
      <c r="D66" s="13">
        <v>56192.1875</v>
      </c>
      <c r="E66" s="10">
        <v>51889.4375</v>
      </c>
    </row>
    <row r="67" spans="2:5" x14ac:dyDescent="0.25">
      <c r="B67" s="4">
        <v>2003</v>
      </c>
      <c r="C67" s="7">
        <v>68220.290313000005</v>
      </c>
      <c r="D67" s="13">
        <v>59498.10546875</v>
      </c>
      <c r="E67" s="10">
        <v>56500.40625</v>
      </c>
    </row>
    <row r="68" spans="2:5" x14ac:dyDescent="0.25">
      <c r="B68" s="4">
        <v>2004</v>
      </c>
      <c r="C68" s="7">
        <v>79446.568918000004</v>
      </c>
      <c r="D68" s="13">
        <v>66475.1953125</v>
      </c>
      <c r="E68" s="10">
        <v>61862.5546875</v>
      </c>
    </row>
    <row r="69" spans="2:5" x14ac:dyDescent="0.25">
      <c r="B69" s="4">
        <v>2005</v>
      </c>
      <c r="C69" s="7">
        <v>87754.626872000008</v>
      </c>
      <c r="D69" s="13">
        <v>71191.0625</v>
      </c>
      <c r="E69" s="10">
        <v>67609.171875</v>
      </c>
    </row>
    <row r="70" spans="2:5" x14ac:dyDescent="0.25">
      <c r="B70" s="4">
        <v>2006</v>
      </c>
      <c r="C70" s="7">
        <v>94661.694199000005</v>
      </c>
      <c r="D70" s="13">
        <v>77406.9375</v>
      </c>
      <c r="E70" s="10">
        <v>74351.3828125</v>
      </c>
    </row>
    <row r="71" spans="2:5" x14ac:dyDescent="0.25">
      <c r="B71" s="4">
        <v>2007</v>
      </c>
      <c r="C71" s="6">
        <v>105135.475655</v>
      </c>
      <c r="D71" s="13">
        <v>83572.6484375</v>
      </c>
      <c r="E71" s="10">
        <v>81483.890625</v>
      </c>
    </row>
    <row r="72" spans="2:5" x14ac:dyDescent="0.25">
      <c r="B72" s="4">
        <v>2008</v>
      </c>
      <c r="C72" s="6">
        <v>115450.19267300001</v>
      </c>
      <c r="D72" s="13">
        <v>90962.703125</v>
      </c>
      <c r="E72" s="10">
        <v>90486.53125</v>
      </c>
    </row>
    <row r="73" spans="2:5" x14ac:dyDescent="0.25">
      <c r="B73" s="4">
        <v>2009</v>
      </c>
      <c r="C73" s="6">
        <v>124963.46963800001</v>
      </c>
      <c r="D73" s="13">
        <v>99008.5234375</v>
      </c>
      <c r="E73" s="10">
        <v>106290.6015625</v>
      </c>
    </row>
    <row r="74" spans="2:5" x14ac:dyDescent="0.25">
      <c r="B74" s="4">
        <v>2010</v>
      </c>
      <c r="C74" s="6">
        <v>139034.554538</v>
      </c>
      <c r="D74" s="13">
        <v>108934.28125</v>
      </c>
      <c r="E74" s="10">
        <v>114262.7109375</v>
      </c>
    </row>
    <row r="75" spans="2:5" x14ac:dyDescent="0.25">
      <c r="B75" s="4">
        <v>2011</v>
      </c>
      <c r="C75" s="6">
        <v>156819.182279</v>
      </c>
      <c r="D75" s="13">
        <v>121653.9296875</v>
      </c>
      <c r="E75" s="10">
        <v>122259.625</v>
      </c>
    </row>
    <row r="76" spans="2:5" x14ac:dyDescent="0.25">
      <c r="B76" s="4">
        <v>2012</v>
      </c>
      <c r="C76" s="6">
        <v>155913.73855500002</v>
      </c>
      <c r="D76" s="13">
        <v>135536.28125</v>
      </c>
      <c r="E76" s="10">
        <v>136406.359375</v>
      </c>
    </row>
    <row r="77" spans="2:5" x14ac:dyDescent="0.25">
      <c r="B77" s="4">
        <v>2013</v>
      </c>
      <c r="C77" s="6">
        <v>171838.535944</v>
      </c>
      <c r="D77" s="13">
        <v>148884.6875</v>
      </c>
      <c r="E77" s="10">
        <v>150719.796875</v>
      </c>
    </row>
    <row r="78" spans="2:5" x14ac:dyDescent="0.25">
      <c r="B78" s="4">
        <v>2014</v>
      </c>
      <c r="C78" s="6">
        <v>181706.64896300001</v>
      </c>
      <c r="D78" s="13">
        <v>161331</v>
      </c>
      <c r="E78" s="10">
        <v>167429.234375</v>
      </c>
    </row>
    <row r="79" spans="2:5" x14ac:dyDescent="0.25">
      <c r="B79" s="4">
        <v>2015</v>
      </c>
      <c r="C79" s="6">
        <v>187059.77908800001</v>
      </c>
      <c r="D79" s="13">
        <v>175937.609375</v>
      </c>
      <c r="E79" s="10">
        <v>182230.078125</v>
      </c>
    </row>
    <row r="80" spans="2:5" x14ac:dyDescent="0.25">
      <c r="B80" s="4">
        <v>2016</v>
      </c>
      <c r="C80" s="6">
        <v>202519.618889</v>
      </c>
      <c r="D80" s="13">
        <v>192389.609375</v>
      </c>
      <c r="E80" s="10">
        <v>199464.40625</v>
      </c>
    </row>
    <row r="82" spans="2:5" x14ac:dyDescent="0.25">
      <c r="B82" s="5" t="s">
        <v>10</v>
      </c>
      <c r="E82" t="s">
        <v>2</v>
      </c>
    </row>
    <row r="83" spans="2:5" x14ac:dyDescent="0.25">
      <c r="B83" s="3" t="s">
        <v>1</v>
      </c>
      <c r="C83" s="3" t="s">
        <v>3</v>
      </c>
      <c r="D83" s="3" t="s">
        <v>4</v>
      </c>
      <c r="E83" s="3" t="s">
        <v>5</v>
      </c>
    </row>
    <row r="84" spans="2:5" x14ac:dyDescent="0.25">
      <c r="B84" s="4">
        <v>2000</v>
      </c>
      <c r="C84" s="1">
        <v>8883.1327199999996</v>
      </c>
      <c r="D84" s="7">
        <v>8510.900390625</v>
      </c>
      <c r="E84" s="7">
        <v>8510.900390625</v>
      </c>
    </row>
    <row r="85" spans="2:5" x14ac:dyDescent="0.25">
      <c r="B85" s="4">
        <v>2001</v>
      </c>
      <c r="C85" s="1">
        <v>8834.1898400000009</v>
      </c>
      <c r="D85" s="7">
        <v>8467.93359375</v>
      </c>
      <c r="E85" s="7">
        <v>8574.7607421875</v>
      </c>
    </row>
    <row r="86" spans="2:5" x14ac:dyDescent="0.25">
      <c r="B86" s="4">
        <v>2002</v>
      </c>
      <c r="C86" s="1">
        <v>8791.3648200000007</v>
      </c>
      <c r="D86" s="7">
        <v>8442.494140625</v>
      </c>
      <c r="E86" s="7">
        <v>8729.6396484375</v>
      </c>
    </row>
    <row r="87" spans="2:5" x14ac:dyDescent="0.25">
      <c r="B87" s="4">
        <v>2003</v>
      </c>
      <c r="C87" s="1">
        <v>8748.5398000000005</v>
      </c>
      <c r="D87" s="7">
        <v>8374.2138671875</v>
      </c>
      <c r="E87" s="7">
        <v>8591.171875</v>
      </c>
    </row>
    <row r="88" spans="2:5" x14ac:dyDescent="0.25">
      <c r="B88" s="4">
        <v>2004</v>
      </c>
      <c r="C88" s="1">
        <v>8705.7147800000002</v>
      </c>
      <c r="D88" s="7">
        <v>8349.0888671875</v>
      </c>
      <c r="E88" s="7">
        <v>8615.28515625</v>
      </c>
    </row>
    <row r="89" spans="2:5" x14ac:dyDescent="0.25">
      <c r="B89" s="4">
        <v>2005</v>
      </c>
      <c r="C89" s="1">
        <v>8662.88976</v>
      </c>
      <c r="D89" s="7">
        <v>8290.537109375</v>
      </c>
      <c r="E89" s="7">
        <v>8616.267578125</v>
      </c>
    </row>
    <row r="90" spans="2:5" x14ac:dyDescent="0.25">
      <c r="B90" s="4">
        <v>2006</v>
      </c>
      <c r="C90" s="1">
        <v>8620.0647399999998</v>
      </c>
      <c r="D90" s="7">
        <v>8244.302734375</v>
      </c>
      <c r="E90" s="7">
        <v>8761.1103515625</v>
      </c>
    </row>
    <row r="91" spans="2:5" x14ac:dyDescent="0.25">
      <c r="B91" s="4">
        <v>2007</v>
      </c>
      <c r="C91" s="1">
        <v>8577.2397199999996</v>
      </c>
      <c r="D91" s="7">
        <v>8192.8046875</v>
      </c>
      <c r="E91" s="7">
        <v>8768.578125</v>
      </c>
    </row>
    <row r="92" spans="2:5" x14ac:dyDescent="0.25">
      <c r="B92" s="4">
        <v>2008</v>
      </c>
      <c r="C92" s="1">
        <v>8534.4146999999994</v>
      </c>
      <c r="D92" s="7">
        <v>8147.9052734375</v>
      </c>
      <c r="E92" s="7">
        <v>8817.767578125</v>
      </c>
    </row>
    <row r="93" spans="2:5" x14ac:dyDescent="0.25">
      <c r="B93" s="4">
        <v>2009</v>
      </c>
      <c r="C93" s="1">
        <v>8491.589680000001</v>
      </c>
      <c r="D93" s="7">
        <v>8103.27197265625</v>
      </c>
      <c r="E93" s="7">
        <v>9138.1240234375</v>
      </c>
    </row>
    <row r="94" spans="2:5" x14ac:dyDescent="0.25">
      <c r="B94" s="4">
        <v>2010</v>
      </c>
      <c r="C94" s="1">
        <v>8448.7646600000007</v>
      </c>
      <c r="D94" s="7">
        <v>8067.16259765625</v>
      </c>
      <c r="E94" s="7">
        <v>8734.02734375</v>
      </c>
    </row>
    <row r="95" spans="2:5" x14ac:dyDescent="0.25">
      <c r="B95" s="4">
        <v>2011</v>
      </c>
      <c r="C95" s="1">
        <v>8405.9396400000005</v>
      </c>
      <c r="D95" s="7">
        <v>8042.61572265625</v>
      </c>
      <c r="E95" s="7">
        <v>8558.4375</v>
      </c>
    </row>
    <row r="96" spans="2:5" x14ac:dyDescent="0.25">
      <c r="B96" s="4">
        <v>2012</v>
      </c>
      <c r="C96" s="1">
        <v>8363.1146200000003</v>
      </c>
      <c r="D96" s="7">
        <v>8016.32958984375</v>
      </c>
      <c r="E96" s="7">
        <v>8739.9921875</v>
      </c>
    </row>
    <row r="97" spans="2:19" x14ac:dyDescent="0.25">
      <c r="B97" s="4">
        <v>2013</v>
      </c>
      <c r="C97" s="1">
        <v>8320.2896000000001</v>
      </c>
      <c r="D97" s="7">
        <v>7979.38720703125</v>
      </c>
      <c r="E97" s="7">
        <v>8694.443359375</v>
      </c>
    </row>
    <row r="98" spans="2:19" x14ac:dyDescent="0.25">
      <c r="B98" s="4">
        <v>2014</v>
      </c>
      <c r="C98" s="1">
        <v>8277.4645799999998</v>
      </c>
      <c r="D98" s="7">
        <v>7932.294921875</v>
      </c>
      <c r="E98" s="7">
        <v>8643.240234375</v>
      </c>
    </row>
    <row r="99" spans="2:19" x14ac:dyDescent="0.25">
      <c r="B99" s="4">
        <v>2015</v>
      </c>
      <c r="C99" s="1">
        <v>8234.6395599999996</v>
      </c>
      <c r="D99" s="7">
        <v>7890.28125</v>
      </c>
      <c r="E99" s="7">
        <v>8401.3955078125</v>
      </c>
    </row>
    <row r="100" spans="2:19" x14ac:dyDescent="0.25">
      <c r="B100" s="4">
        <v>2016</v>
      </c>
      <c r="C100" s="1">
        <v>8197.9323999999997</v>
      </c>
      <c r="D100" s="7">
        <v>7850.5244140625</v>
      </c>
      <c r="E100" s="7">
        <v>8145.1279296875</v>
      </c>
    </row>
    <row r="101" spans="2:19" x14ac:dyDescent="0.25">
      <c r="B101" s="8" t="s">
        <v>11</v>
      </c>
    </row>
    <row r="104" spans="2:19" x14ac:dyDescent="0.25">
      <c r="B104" s="45" t="s">
        <v>66</v>
      </c>
      <c r="C104" s="45">
        <v>54712.048809</v>
      </c>
      <c r="D104" s="45">
        <v>58456.180965</v>
      </c>
      <c r="E104" s="45">
        <v>60995.094110000005</v>
      </c>
      <c r="F104" s="45">
        <v>68220.290313000005</v>
      </c>
      <c r="G104" s="45">
        <v>79446.568918000004</v>
      </c>
      <c r="H104" s="45">
        <v>87754.626872000008</v>
      </c>
      <c r="I104" s="45">
        <v>94661.694199000005</v>
      </c>
      <c r="J104" s="45">
        <v>105135.475655</v>
      </c>
      <c r="K104" s="45">
        <v>115450.19267300001</v>
      </c>
      <c r="L104" s="45">
        <v>124963.46963800001</v>
      </c>
      <c r="M104" s="45">
        <v>139034.554538</v>
      </c>
      <c r="N104" s="45">
        <v>156819.182279</v>
      </c>
      <c r="O104" s="45">
        <v>155913.73855500002</v>
      </c>
      <c r="P104" s="45">
        <v>171838.535944</v>
      </c>
      <c r="Q104" s="45">
        <v>181706.64896300001</v>
      </c>
      <c r="R104" s="46">
        <v>187059.77908800001</v>
      </c>
      <c r="S104" s="45">
        <v>202519.618889</v>
      </c>
    </row>
    <row r="105" spans="2:19" x14ac:dyDescent="0.25">
      <c r="B105" s="45" t="s">
        <v>67</v>
      </c>
      <c r="C105" s="45">
        <v>16200.101224000002</v>
      </c>
      <c r="D105" s="45">
        <v>14823.582049000001</v>
      </c>
      <c r="E105" s="45">
        <v>16652.823086</v>
      </c>
      <c r="F105" s="45">
        <v>12541.619150000002</v>
      </c>
      <c r="G105" s="45">
        <v>16824.123250000001</v>
      </c>
      <c r="H105" s="45">
        <v>17362.495193999999</v>
      </c>
      <c r="I105" s="45">
        <v>16444.815744000003</v>
      </c>
      <c r="J105" s="45">
        <v>17680.624069999998</v>
      </c>
      <c r="K105" s="45">
        <v>14958.175035</v>
      </c>
      <c r="L105" s="45">
        <v>17056.602043999999</v>
      </c>
      <c r="M105" s="45">
        <v>18445.356945</v>
      </c>
      <c r="N105" s="45">
        <v>21498.170581999999</v>
      </c>
      <c r="O105" s="45">
        <v>23878.019289</v>
      </c>
      <c r="P105" s="45">
        <v>24226.737479999996</v>
      </c>
      <c r="Q105" s="45">
        <v>25725.613915000002</v>
      </c>
      <c r="R105" s="46">
        <v>26447.521749</v>
      </c>
      <c r="S105" s="45">
        <v>26184.45364</v>
      </c>
    </row>
    <row r="106" spans="2:19" x14ac:dyDescent="0.25">
      <c r="B106" s="45" t="s">
        <v>68</v>
      </c>
      <c r="C106" s="45">
        <v>233096.61051800003</v>
      </c>
      <c r="D106" s="45">
        <v>243197.198221</v>
      </c>
      <c r="E106" s="45">
        <v>237984.78070599999</v>
      </c>
      <c r="F106" s="45">
        <v>228428.68281600002</v>
      </c>
      <c r="G106" s="45">
        <v>252233.27856000004</v>
      </c>
      <c r="H106" s="45">
        <v>240064.85328300003</v>
      </c>
      <c r="I106" s="45">
        <v>214687.966721</v>
      </c>
      <c r="J106" s="45">
        <v>197925.02791800001</v>
      </c>
      <c r="K106" s="45">
        <v>193452.870716</v>
      </c>
      <c r="L106" s="45">
        <v>191348.32517500001</v>
      </c>
      <c r="M106" s="45">
        <v>166277.33145700002</v>
      </c>
      <c r="N106" s="45">
        <v>202446.12287300001</v>
      </c>
      <c r="O106" s="45">
        <v>252239.39035999999</v>
      </c>
      <c r="P106" s="45">
        <v>233708.39115099999</v>
      </c>
      <c r="Q106" s="45">
        <v>214510.54428700003</v>
      </c>
      <c r="R106" s="46">
        <v>247663.23145800002</v>
      </c>
      <c r="S106" s="45">
        <v>144828.112479</v>
      </c>
    </row>
    <row r="107" spans="2:19" x14ac:dyDescent="0.25">
      <c r="B107" s="45" t="s">
        <v>69</v>
      </c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6"/>
      <c r="S107" s="45"/>
    </row>
    <row r="108" spans="2:19" x14ac:dyDescent="0.25">
      <c r="B108" s="45" t="s">
        <v>70</v>
      </c>
      <c r="C108" s="45">
        <v>8883.1327199999996</v>
      </c>
      <c r="D108" s="45">
        <v>8834.1898400000009</v>
      </c>
      <c r="E108" s="45">
        <v>8791.3648200000007</v>
      </c>
      <c r="F108" s="45">
        <v>8748.5398000000005</v>
      </c>
      <c r="G108" s="45">
        <v>8705.7147800000002</v>
      </c>
      <c r="H108" s="45">
        <v>8662.88976</v>
      </c>
      <c r="I108" s="45">
        <v>8620.0647399999998</v>
      </c>
      <c r="J108" s="45">
        <v>8577.2397199999996</v>
      </c>
      <c r="K108" s="45">
        <v>8534.4146999999994</v>
      </c>
      <c r="L108" s="45">
        <v>8491.589680000001</v>
      </c>
      <c r="M108" s="45">
        <v>8448.7646600000007</v>
      </c>
      <c r="N108" s="45">
        <v>8405.9396400000005</v>
      </c>
      <c r="O108" s="45">
        <v>8363.1146200000003</v>
      </c>
      <c r="P108" s="45">
        <v>8320.2896000000001</v>
      </c>
      <c r="Q108" s="45">
        <v>8277.4645799999998</v>
      </c>
      <c r="R108" s="46">
        <v>8234.6395599999996</v>
      </c>
      <c r="S108" s="45">
        <v>8197.9323999999997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D885-4011-4754-B772-4239FBCB474A}">
  <dimension ref="A1:R49"/>
  <sheetViews>
    <sheetView topLeftCell="A16" workbookViewId="0">
      <selection activeCell="A49" sqref="A49"/>
    </sheetView>
  </sheetViews>
  <sheetFormatPr defaultRowHeight="15" x14ac:dyDescent="0.25"/>
  <cols>
    <col min="1" max="1" width="17.42578125" bestFit="1" customWidth="1"/>
    <col min="2" max="2" width="10.5703125" style="2" bestFit="1" customWidth="1"/>
    <col min="3" max="3" width="10.5703125" bestFit="1" customWidth="1"/>
    <col min="4" max="4" width="11.5703125" bestFit="1" customWidth="1"/>
    <col min="5" max="6" width="10.5703125" bestFit="1" customWidth="1"/>
    <col min="7" max="7" width="12" bestFit="1" customWidth="1"/>
    <col min="8" max="8" width="10.5703125" bestFit="1" customWidth="1"/>
    <col min="10" max="10" width="15.28515625" bestFit="1" customWidth="1"/>
  </cols>
  <sheetData>
    <row r="1" spans="2:13" x14ac:dyDescent="0.25">
      <c r="C1" t="s">
        <v>3</v>
      </c>
    </row>
    <row r="2" spans="2:13" x14ac:dyDescent="0.25">
      <c r="B2" s="4"/>
      <c r="C2" s="22" t="s">
        <v>16</v>
      </c>
      <c r="D2" s="22" t="s">
        <v>17</v>
      </c>
      <c r="E2" s="22" t="s">
        <v>18</v>
      </c>
      <c r="F2" s="22" t="s">
        <v>19</v>
      </c>
      <c r="G2" s="22"/>
      <c r="H2" s="22" t="s">
        <v>20</v>
      </c>
      <c r="J2" s="21">
        <v>1537907.6468000002</v>
      </c>
      <c r="K2" s="21">
        <v>274250.35281975759</v>
      </c>
      <c r="L2" s="21">
        <v>851483.7548</v>
      </c>
      <c r="M2" s="21">
        <v>1778107.0661200001</v>
      </c>
    </row>
    <row r="3" spans="2:13" x14ac:dyDescent="0.25">
      <c r="B3" s="4">
        <v>2000</v>
      </c>
      <c r="C3" s="21">
        <f>SUM(Industrial!C4,Industrial!C24,Industrial!C44,Industrial!C64,Industrial!C84)</f>
        <v>1788183.5552170002</v>
      </c>
      <c r="D3" s="21">
        <f>SUM(Commercial!C4,Commercial!C24,Commercial!C44,Commercial!C64,Commercial!C84)</f>
        <v>312891.89327100001</v>
      </c>
      <c r="E3" s="21">
        <f>SUM(Transport!C4,Transport!C24,Transport!C44,Transport!C64,Transport!C84)</f>
        <v>851483.7548</v>
      </c>
      <c r="F3" s="21">
        <f>SUM(Domestic!C4,Domestic!C24,Domestic!C44,Domestic!C64,Domestic!C84)</f>
        <v>1814398.2296790001</v>
      </c>
      <c r="G3" s="20"/>
      <c r="H3" s="21">
        <f>SUM(C3:F3)</f>
        <v>4766957.4329669997</v>
      </c>
      <c r="J3" s="21">
        <v>1509667.6050400001</v>
      </c>
      <c r="K3" s="21">
        <v>295041.8073349091</v>
      </c>
      <c r="L3" s="21">
        <v>907033.92359999998</v>
      </c>
      <c r="M3" s="21">
        <v>1805845.4433599999</v>
      </c>
    </row>
    <row r="4" spans="2:13" x14ac:dyDescent="0.25">
      <c r="B4" s="4">
        <v>2001</v>
      </c>
      <c r="C4" s="21">
        <f>SUM(Industrial!C5,Industrial!C25,Industrial!C45,Industrial!C65,Industrial!C85)</f>
        <v>1839530.803052</v>
      </c>
      <c r="D4" s="21">
        <f>SUM(Commercial!C5,Commercial!C25,Commercial!C45,Commercial!C65,Commercial!C85)</f>
        <v>325311.151075</v>
      </c>
      <c r="E4" s="21">
        <f>SUM(Transport!C5,Transport!C25,Transport!C45,Transport!C65,Transport!C85)</f>
        <v>907033.92359999998</v>
      </c>
      <c r="F4" s="21">
        <f>SUM(Domestic!C5,Domestic!C25,Domestic!C45,Domestic!C65,Domestic!C85)</f>
        <v>1843592.658331</v>
      </c>
      <c r="G4" s="20"/>
      <c r="H4" s="21">
        <f t="shared" ref="H4:H19" si="0">SUM(C4:F4)</f>
        <v>4915468.5360580003</v>
      </c>
      <c r="J4" s="21">
        <v>1477285.7720600001</v>
      </c>
      <c r="K4" s="21">
        <v>300550.84757006064</v>
      </c>
      <c r="L4" s="21">
        <v>926855.79</v>
      </c>
      <c r="M4" s="21">
        <v>1814924.3476000002</v>
      </c>
    </row>
    <row r="5" spans="2:13" x14ac:dyDescent="0.25">
      <c r="B5" s="4">
        <v>2002</v>
      </c>
      <c r="C5" s="21">
        <f>SUM(Industrial!C6,Industrial!C26,Industrial!C46,Industrial!C66,Industrial!C86)</f>
        <v>1796467.1754570003</v>
      </c>
      <c r="D5" s="21">
        <f>SUM(Commercial!C6,Commercial!C26,Commercial!C46,Commercial!C66,Commercial!C86)</f>
        <v>324424.062722</v>
      </c>
      <c r="E5" s="21">
        <f>SUM(Transport!C6,Transport!C26,Transport!C46,Transport!C66,Transport!C86)</f>
        <v>926855.79</v>
      </c>
      <c r="F5" s="21">
        <f>SUM(Domestic!C6,Domestic!C26,Domestic!C46,Domestic!C66,Domestic!C86)</f>
        <v>1853913.4887870001</v>
      </c>
      <c r="G5" s="20"/>
      <c r="H5" s="21">
        <f t="shared" si="0"/>
        <v>4901660.5169660002</v>
      </c>
      <c r="J5" s="21">
        <v>1517737.06238</v>
      </c>
      <c r="K5" s="21">
        <v>301575.49642521213</v>
      </c>
      <c r="L5" s="21">
        <v>955817.73923999991</v>
      </c>
      <c r="M5" s="21">
        <v>1847795.60938</v>
      </c>
    </row>
    <row r="6" spans="2:13" x14ac:dyDescent="0.25">
      <c r="B6" s="4">
        <v>2003</v>
      </c>
      <c r="C6" s="21">
        <f>SUM(Industrial!C7,Industrial!C27,Industrial!C47,Industrial!C67,Industrial!C87)</f>
        <v>1982107.5900010001</v>
      </c>
      <c r="D6" s="21">
        <f>SUM(Commercial!C7,Commercial!C27,Commercial!C47,Commercial!C67,Commercial!C87)</f>
        <v>317939.13207900006</v>
      </c>
      <c r="E6" s="21">
        <f>SUM(Transport!C7,Transport!C27,Transport!C47,Transport!C67,Transport!C87)</f>
        <v>955817.73923999991</v>
      </c>
      <c r="F6" s="21">
        <f>SUM(Domestic!C7,Domestic!C27,Domestic!C47,Domestic!C67,Domestic!C87)</f>
        <v>1890700.1828959999</v>
      </c>
      <c r="G6" s="20"/>
      <c r="H6" s="21">
        <f t="shared" si="0"/>
        <v>5146564.6442160001</v>
      </c>
      <c r="J6" s="21">
        <v>1503696.5736799999</v>
      </c>
      <c r="K6" s="21">
        <v>336095.42878036358</v>
      </c>
      <c r="L6" s="21">
        <v>1091273.2774999999</v>
      </c>
      <c r="M6" s="21">
        <v>1880116.26376</v>
      </c>
    </row>
    <row r="7" spans="2:13" x14ac:dyDescent="0.25">
      <c r="B7" s="4">
        <v>2004</v>
      </c>
      <c r="C7" s="21">
        <f>SUM(Industrial!C8,Industrial!C28,Industrial!C48,Industrial!C68,Industrial!C88)</f>
        <v>1992410.087634</v>
      </c>
      <c r="D7" s="21">
        <f>SUM(Commercial!C8,Commercial!C28,Commercial!C48,Commercial!C68,Commercial!C88)</f>
        <v>357209.68550800002</v>
      </c>
      <c r="E7" s="21">
        <f>SUM(Transport!C8,Transport!C28,Transport!C48,Transport!C68,Transport!C88)</f>
        <v>1091273.2774999999</v>
      </c>
      <c r="F7" s="21">
        <f>SUM(Domestic!C8,Domestic!C28,Domestic!C48,Domestic!C68,Domestic!C88)</f>
        <v>1921705.4968059999</v>
      </c>
      <c r="G7" s="20"/>
      <c r="H7" s="21">
        <f t="shared" si="0"/>
        <v>5362598.5474479999</v>
      </c>
      <c r="J7" s="21">
        <v>1451982.3030999999</v>
      </c>
      <c r="K7" s="21">
        <v>334642.34433551517</v>
      </c>
      <c r="L7" s="21">
        <v>1100786.5497999999</v>
      </c>
      <c r="M7" s="21">
        <v>1882912.1257800001</v>
      </c>
    </row>
    <row r="8" spans="2:13" x14ac:dyDescent="0.25">
      <c r="B8" s="4">
        <v>2005</v>
      </c>
      <c r="C8" s="21">
        <f>SUM(Industrial!C9,Industrial!C29,Industrial!C49,Industrial!C69,Industrial!C89)</f>
        <v>1939606.813473</v>
      </c>
      <c r="D8" s="21">
        <f>SUM(Commercial!C9,Commercial!C29,Commercial!C49,Commercial!C69,Commercial!C89)</f>
        <v>353844.86510900001</v>
      </c>
      <c r="E8" s="21">
        <f>SUM(Transport!C9,Transport!C29,Transport!C49,Transport!C69,Transport!C89)</f>
        <v>1100786.5497999999</v>
      </c>
      <c r="F8" s="21">
        <f>SUM(Domestic!C9,Domestic!C29,Domestic!C49,Domestic!C69,Domestic!C89)</f>
        <v>1919607.068426</v>
      </c>
      <c r="G8" s="20"/>
      <c r="H8" s="21">
        <f t="shared" si="0"/>
        <v>5313845.2968079997</v>
      </c>
      <c r="J8" s="21">
        <v>1445087.4748799999</v>
      </c>
      <c r="K8" s="21">
        <v>319980.80015066674</v>
      </c>
      <c r="L8" s="21">
        <v>1040868.2289600002</v>
      </c>
      <c r="M8" s="21">
        <v>1868174.20104</v>
      </c>
    </row>
    <row r="9" spans="2:13" x14ac:dyDescent="0.25">
      <c r="B9" s="4">
        <v>2006</v>
      </c>
      <c r="C9" s="21">
        <f>SUM(Industrial!C10,Industrial!C30,Industrial!C50,Industrial!C70,Industrial!C90)</f>
        <v>2111739.0057580001</v>
      </c>
      <c r="D9" s="21">
        <f>SUM(Commercial!C10,Commercial!C30,Commercial!C50,Commercial!C70,Commercial!C90)</f>
        <v>334414.54140400002</v>
      </c>
      <c r="E9" s="21">
        <f>SUM(Transport!C10,Transport!C30,Transport!C50,Transport!C70,Transport!C90)</f>
        <v>1040868.2289600002</v>
      </c>
      <c r="F9" s="21">
        <f>SUM(Domestic!C10,Domestic!C30,Domestic!C50,Domestic!C70,Domestic!C90)</f>
        <v>1909280.122921</v>
      </c>
      <c r="G9" s="20"/>
      <c r="H9" s="21">
        <f t="shared" si="0"/>
        <v>5396301.8990430003</v>
      </c>
      <c r="J9" s="21">
        <v>2224050.1172400005</v>
      </c>
      <c r="K9" s="21">
        <v>313313.96418000001</v>
      </c>
      <c r="L9" s="21">
        <v>1057343.6259400002</v>
      </c>
      <c r="M9" s="21">
        <v>1920567.5540799999</v>
      </c>
    </row>
    <row r="10" spans="2:13" x14ac:dyDescent="0.25">
      <c r="B10" s="4">
        <v>2007</v>
      </c>
      <c r="C10" s="21">
        <f>SUM(Industrial!C11,Industrial!C31,Industrial!C51,Industrial!C71,Industrial!C91)</f>
        <v>2472368.6125270003</v>
      </c>
      <c r="D10" s="21">
        <f>SUM(Commercial!C11,Commercial!C31,Commercial!C51,Commercial!C71,Commercial!C91)</f>
        <v>329318.367363</v>
      </c>
      <c r="E10" s="21">
        <f>SUM(Transport!C11,Transport!C31,Transport!C51,Transport!C71,Transport!C91)</f>
        <v>1057343.6259400002</v>
      </c>
      <c r="F10" s="21">
        <f>SUM(Domestic!C11,Domestic!C31,Domestic!C51,Domestic!C71,Domestic!C91)</f>
        <v>1969902.001708</v>
      </c>
      <c r="G10" s="20"/>
      <c r="H10" s="21">
        <f t="shared" si="0"/>
        <v>5828932.6075379997</v>
      </c>
      <c r="J10" s="21">
        <v>2092773.0773600002</v>
      </c>
      <c r="K10" s="21">
        <v>319621.47784000007</v>
      </c>
      <c r="L10" s="21">
        <v>1135909.1840599999</v>
      </c>
      <c r="M10" s="21">
        <v>1887047.79914</v>
      </c>
    </row>
    <row r="11" spans="2:13" x14ac:dyDescent="0.25">
      <c r="B11" s="4">
        <v>2008</v>
      </c>
      <c r="C11" s="21">
        <f>SUM(Industrial!C12,Industrial!C32,Industrial!C52,Industrial!C72,Industrial!C92)</f>
        <v>2411349.0232830001</v>
      </c>
      <c r="D11" s="21">
        <f>SUM(Commercial!C12,Commercial!C32,Commercial!C52,Commercial!C72,Commercial!C92)</f>
        <v>332395.653124</v>
      </c>
      <c r="E11" s="21">
        <f>SUM(Transport!C12,Transport!C32,Transport!C52,Transport!C72,Transport!C92)</f>
        <v>1135909.1840599999</v>
      </c>
      <c r="F11" s="21">
        <f>SUM(Domestic!C12,Domestic!C32,Domestic!C52,Domestic!C72,Domestic!C92)</f>
        <v>1969559.417814</v>
      </c>
      <c r="G11" s="20"/>
      <c r="H11" s="21">
        <f t="shared" si="0"/>
        <v>5849213.2782809995</v>
      </c>
      <c r="J11" s="21">
        <v>2038623.8985000001</v>
      </c>
      <c r="K11" s="21">
        <v>329269.34305999998</v>
      </c>
      <c r="L11" s="21">
        <v>1288219.4266199998</v>
      </c>
      <c r="M11" s="21">
        <v>1828034.9215799998</v>
      </c>
    </row>
    <row r="12" spans="2:13" x14ac:dyDescent="0.25">
      <c r="B12" s="4">
        <v>2009</v>
      </c>
      <c r="C12" s="21">
        <f>SUM(Industrial!C13,Industrial!C33,Industrial!C53,Industrial!C73,Industrial!C93)</f>
        <v>2379162.9334430001</v>
      </c>
      <c r="D12" s="21">
        <f>SUM(Commercial!C13,Commercial!C33,Commercial!C53,Commercial!C73,Commercial!C93)</f>
        <v>341859.98653699999</v>
      </c>
      <c r="E12" s="21">
        <f>SUM(Transport!C13,Transport!C33,Transport!C53,Transport!C73,Transport!C93)</f>
        <v>1288219.4266199998</v>
      </c>
      <c r="F12" s="21">
        <f>SUM(Domestic!C13,Domestic!C33,Domestic!C53,Domestic!C73,Domestic!C93)</f>
        <v>1967320.308891</v>
      </c>
      <c r="G12" s="20"/>
      <c r="H12" s="21">
        <f t="shared" si="0"/>
        <v>5976562.655491</v>
      </c>
      <c r="J12" s="21">
        <v>2309014.9569200003</v>
      </c>
      <c r="K12" s="21">
        <v>319652.06714000006</v>
      </c>
      <c r="L12" s="21">
        <v>1409212.34384</v>
      </c>
      <c r="M12" s="21">
        <v>1846480.26948</v>
      </c>
    </row>
    <row r="13" spans="2:13" x14ac:dyDescent="0.25">
      <c r="B13" s="4">
        <v>2010</v>
      </c>
      <c r="C13" s="21">
        <f>SUM(Industrial!C14,Industrial!C34,Industrial!C54,Industrial!C74,Industrial!C94)</f>
        <v>2650178.1513700001</v>
      </c>
      <c r="D13" s="21">
        <f>SUM(Commercial!C14,Commercial!C34,Commercial!C54,Commercial!C74,Commercial!C94)</f>
        <v>332206.00760000001</v>
      </c>
      <c r="E13" s="21">
        <f>SUM(Transport!C14,Transport!C34,Transport!C54,Transport!C74,Transport!C94)</f>
        <v>1409212.34384</v>
      </c>
      <c r="F13" s="21">
        <f>SUM(Domestic!C14,Domestic!C34,Domestic!C54,Domestic!C74,Domestic!C94)</f>
        <v>2032377.6550030001</v>
      </c>
      <c r="G13" s="20"/>
      <c r="H13" s="21">
        <f t="shared" si="0"/>
        <v>6423974.1578130005</v>
      </c>
      <c r="J13" s="21">
        <v>2460939.7742999997</v>
      </c>
      <c r="K13" s="21">
        <v>375563.18968000001</v>
      </c>
      <c r="L13" s="21">
        <v>1697773.4464600002</v>
      </c>
      <c r="M13" s="21">
        <v>1858771.0502200001</v>
      </c>
    </row>
    <row r="14" spans="2:13" x14ac:dyDescent="0.25">
      <c r="B14" s="4">
        <v>2011</v>
      </c>
      <c r="C14" s="21">
        <f>SUM(Industrial!C15,Industrial!C35,Industrial!C55,Industrial!C75,Industrial!C95)</f>
        <v>2889056.2054499998</v>
      </c>
      <c r="D14" s="21">
        <f>SUM(Commercial!C15,Commercial!C35,Commercial!C55,Commercial!C75,Commercial!C95)</f>
        <v>389169.41537399997</v>
      </c>
      <c r="E14" s="21">
        <f>SUM(Transport!C15,Transport!C35,Transport!C55,Transport!C75,Transport!C95)</f>
        <v>1697773.4464600002</v>
      </c>
      <c r="F14" s="21">
        <f>SUM(Domestic!C15,Domestic!C35,Domestic!C55,Domestic!C75,Domestic!C95)</f>
        <v>2074890.6789000002</v>
      </c>
      <c r="G14" s="20"/>
      <c r="H14" s="21">
        <f t="shared" si="0"/>
        <v>7050889.7461840007</v>
      </c>
      <c r="J14" s="21">
        <v>2430423.8886199999</v>
      </c>
      <c r="K14" s="21">
        <v>426457.66702000005</v>
      </c>
      <c r="L14" s="21">
        <v>2015951.10934</v>
      </c>
      <c r="M14" s="21">
        <v>1884056.1655999999</v>
      </c>
    </row>
    <row r="15" spans="2:13" x14ac:dyDescent="0.25">
      <c r="B15" s="4">
        <v>2012</v>
      </c>
      <c r="C15" s="21">
        <f>SUM(Industrial!C16,Industrial!C36,Industrial!C56,Industrial!C76,Industrial!C96)</f>
        <v>2940764.3659490002</v>
      </c>
      <c r="D15" s="21">
        <f>SUM(Commercial!C16,Commercial!C36,Commercial!C56,Commercial!C76,Commercial!C96)</f>
        <v>440394.26282399998</v>
      </c>
      <c r="E15" s="21">
        <f>SUM(Transport!C16,Transport!C36,Transport!C56,Transport!C76,Transport!C96)</f>
        <v>2015951.10934</v>
      </c>
      <c r="F15" s="21">
        <f>SUM(Domestic!C16,Domestic!C36,Domestic!C56,Domestic!C76,Domestic!C96)</f>
        <v>2135641.0461510001</v>
      </c>
      <c r="G15" s="20"/>
      <c r="H15" s="21">
        <f t="shared" si="0"/>
        <v>7532750.7842640001</v>
      </c>
      <c r="J15" s="21">
        <v>1899870.8337000001</v>
      </c>
      <c r="K15" s="21">
        <v>422566.70805999998</v>
      </c>
      <c r="L15" s="21">
        <v>2088698.5826000001</v>
      </c>
      <c r="M15" s="21">
        <v>1922084.78336</v>
      </c>
    </row>
    <row r="16" spans="2:13" x14ac:dyDescent="0.25">
      <c r="B16" s="4">
        <v>2013</v>
      </c>
      <c r="C16" s="21">
        <f>SUM(Industrial!C17,Industrial!C37,Industrial!C57,Industrial!C77,Industrial!C97)</f>
        <v>2304635.0742040002</v>
      </c>
      <c r="D16" s="21">
        <f>SUM(Commercial!C17,Commercial!C37,Commercial!C57,Commercial!C77,Commercial!C97)</f>
        <v>438093.95417500002</v>
      </c>
      <c r="E16" s="21">
        <f>SUM(Transport!C17,Transport!C37,Transport!C57,Transport!C77,Transport!C97)</f>
        <v>2088698.5826000001</v>
      </c>
      <c r="F16" s="21">
        <f>SUM(Domestic!C17,Domestic!C37,Domestic!C57,Domestic!C77,Domestic!C97)</f>
        <v>2202521.505783</v>
      </c>
      <c r="G16" s="20"/>
      <c r="H16" s="21">
        <f t="shared" si="0"/>
        <v>7033949.1167620001</v>
      </c>
      <c r="J16" s="21">
        <v>1947143.53792</v>
      </c>
      <c r="K16" s="21">
        <v>413347.09304000007</v>
      </c>
      <c r="L16" s="21">
        <v>2097086.16866</v>
      </c>
      <c r="M16" s="21">
        <v>1958222.9823799999</v>
      </c>
    </row>
    <row r="17" spans="1:13" x14ac:dyDescent="0.25">
      <c r="B17" s="4">
        <v>2014</v>
      </c>
      <c r="C17" s="21">
        <f>SUM(Industrial!C18,Industrial!C38,Industrial!C58,Industrial!C78,Industrial!C98)</f>
        <v>2377088.9236610001</v>
      </c>
      <c r="D17" s="21">
        <f>SUM(Commercial!C18,Commercial!C38,Commercial!C58,Commercial!C78,Commercial!C98)</f>
        <v>430220.27174500003</v>
      </c>
      <c r="E17" s="21">
        <f>SUM(Transport!C18,Transport!C38,Transport!C58,Transport!C78,Transport!C98)</f>
        <v>2097086.16866</v>
      </c>
      <c r="F17" s="21">
        <f>SUM(Domestic!C18,Domestic!C38,Domestic!C58,Domestic!C78,Domestic!C98)</f>
        <v>2262953.738752</v>
      </c>
      <c r="G17" s="20"/>
      <c r="H17" s="21">
        <f t="shared" si="0"/>
        <v>7167349.1028180001</v>
      </c>
      <c r="J17" s="21">
        <v>2074645.8581799997</v>
      </c>
      <c r="K17" s="21">
        <v>451736.66453999997</v>
      </c>
      <c r="L17" s="21">
        <v>1892205.1551200002</v>
      </c>
      <c r="M17" s="21">
        <v>1967846.37616</v>
      </c>
    </row>
    <row r="18" spans="1:13" x14ac:dyDescent="0.25">
      <c r="B18" s="4">
        <v>2015</v>
      </c>
      <c r="C18" s="21">
        <f>SUM(Industrial!C19,Industrial!C39,Industrial!C59,Industrial!C79,Industrial!C99)</f>
        <v>2365330.3971729996</v>
      </c>
      <c r="D18" s="21">
        <f>SUM(Commercial!C19,Commercial!C39,Commercial!C59,Commercial!C79,Commercial!C99)</f>
        <v>469405.17185500002</v>
      </c>
      <c r="E18" s="21">
        <f>SUM(Transport!C19,Transport!C39,Transport!C59,Transport!C79,Transport!C99)</f>
        <v>1892205.1551200002</v>
      </c>
      <c r="F18" s="21">
        <f>SUM(Domestic!C19,Domestic!C39,Domestic!C59,Domestic!C79,Domestic!C99)</f>
        <v>2286770.5746980002</v>
      </c>
      <c r="G18" s="20"/>
      <c r="H18" s="21">
        <f t="shared" si="0"/>
        <v>7013711.2988459999</v>
      </c>
      <c r="J18" s="21">
        <v>1739203.5943799999</v>
      </c>
      <c r="K18" s="21">
        <v>363327.46968000004</v>
      </c>
      <c r="L18" s="21">
        <v>2062563.0846800001</v>
      </c>
      <c r="M18" s="21">
        <v>1980626.5856999999</v>
      </c>
    </row>
    <row r="19" spans="1:13" x14ac:dyDescent="0.25">
      <c r="B19" s="4">
        <v>2016</v>
      </c>
      <c r="C19" s="21">
        <f>SUM(Industrial!C20,Industrial!C40,Industrial!C60,Industrial!C80,Industrial!C100)</f>
        <v>2169148.9509790004</v>
      </c>
      <c r="D19" s="21">
        <f>SUM(Commercial!C20,Commercial!C40,Commercial!C60,Commercial!C80,Commercial!C100)</f>
        <v>381730.11740799999</v>
      </c>
      <c r="E19" s="21">
        <f>SUM(Transport!C20,Transport!C40,Transport!C60,Transport!C80,Transport!C100)</f>
        <v>2062563.0846800001</v>
      </c>
      <c r="F19" s="21">
        <f>SUM(Domestic!C20,Domestic!C40,Domestic!C60,Domestic!C80,Domestic!C100)</f>
        <v>2312838.7827369999</v>
      </c>
      <c r="G19" s="20"/>
      <c r="H19" s="21">
        <f t="shared" si="0"/>
        <v>6926280.9358040001</v>
      </c>
    </row>
    <row r="21" spans="1:13" x14ac:dyDescent="0.25">
      <c r="L21">
        <v>6.1178600000000001E-3</v>
      </c>
      <c r="M21" t="s">
        <v>37</v>
      </c>
    </row>
    <row r="22" spans="1:13" ht="30" x14ac:dyDescent="0.25">
      <c r="A22" s="4"/>
      <c r="B22" s="23" t="s">
        <v>21</v>
      </c>
      <c r="C22" s="23" t="s">
        <v>22</v>
      </c>
      <c r="D22" s="23" t="s">
        <v>23</v>
      </c>
      <c r="E22" s="23" t="s">
        <v>24</v>
      </c>
      <c r="F22" s="23" t="s">
        <v>25</v>
      </c>
      <c r="G22" s="3"/>
      <c r="H22" s="3" t="s">
        <v>20</v>
      </c>
      <c r="J22" t="s">
        <v>24</v>
      </c>
      <c r="L22">
        <v>613</v>
      </c>
      <c r="M22" t="s">
        <v>38</v>
      </c>
    </row>
    <row r="23" spans="1:13" x14ac:dyDescent="0.25">
      <c r="A23" s="4">
        <v>2000</v>
      </c>
      <c r="B23" s="21">
        <f>SUM(Industrial!C4,Domestic!C4,Transport!C4,Commercial!C4)</f>
        <v>221130.15813500001</v>
      </c>
      <c r="C23" s="21">
        <f>SUM(Industrial!C24,Domestic!C24,Transport!C24,Commercial!C24)</f>
        <v>2011002.0525000002</v>
      </c>
      <c r="D23" s="21">
        <f>SUM(Industrial!C44,Domestic!C44,Transport!C44,Commercial!C44)</f>
        <v>591805.09522299992</v>
      </c>
      <c r="E23" s="21">
        <f>SUM(Industrial!C64,Domestic!C64,Transport!C64,Commercial!C64)</f>
        <v>297052.71912899998</v>
      </c>
      <c r="F23" s="21">
        <f>SUM(Industrial!C84,Domestic!C84,Transport!C84,Commercial!C84)</f>
        <v>1645967.4079800001</v>
      </c>
      <c r="G23" s="20"/>
      <c r="H23" s="21">
        <f>SUM(B23:F23)</f>
        <v>4766957.4329669997</v>
      </c>
      <c r="J23" s="37">
        <f>E23/$L$21/$L$22</f>
        <v>79208.816289326205</v>
      </c>
    </row>
    <row r="24" spans="1:13" x14ac:dyDescent="0.25">
      <c r="A24" s="4">
        <v>2001</v>
      </c>
      <c r="B24" s="21">
        <f>SUM(Industrial!C5,Domestic!C5,Transport!C5,Commercial!C5)</f>
        <v>226966.59943700003</v>
      </c>
      <c r="C24" s="21">
        <f>SUM(Industrial!C25,Domestic!C25,Transport!C25,Commercial!C25)</f>
        <v>2165214.9963560002</v>
      </c>
      <c r="D24" s="21">
        <f>SUM(Industrial!C45,Domestic!C45,Transport!C45,Commercial!C45)</f>
        <v>560714.13075999997</v>
      </c>
      <c r="E24" s="21">
        <f>SUM(Industrial!C65,Domestic!C65,Transport!C65,Commercial!C65)</f>
        <v>317156.00892500003</v>
      </c>
      <c r="F24" s="21">
        <f>SUM(Industrial!C85,Domestic!C85,Transport!C85,Commercial!C85)</f>
        <v>1645416.8005799998</v>
      </c>
      <c r="G24" s="20"/>
      <c r="H24" s="21">
        <f t="shared" ref="H24:H39" si="1">SUM(B24:F24)</f>
        <v>4915468.5360580003</v>
      </c>
      <c r="J24" s="37">
        <f t="shared" ref="J24:J39" si="2">E24/$L$21/$L$22</f>
        <v>84569.33880173233</v>
      </c>
    </row>
    <row r="25" spans="1:13" x14ac:dyDescent="0.25">
      <c r="A25" s="4">
        <v>2002</v>
      </c>
      <c r="B25" s="21">
        <f>SUM(Industrial!C6,Domestic!C6,Transport!C6,Commercial!C6)</f>
        <v>237256.84500299999</v>
      </c>
      <c r="C25" s="21">
        <f>SUM(Industrial!C26,Domestic!C26,Transport!C26,Commercial!C26)</f>
        <v>2128330.4015200003</v>
      </c>
      <c r="D25" s="21">
        <f>SUM(Industrial!C46,Domestic!C46,Transport!C46,Commercial!C46)</f>
        <v>556174.6801730002</v>
      </c>
      <c r="E25" s="21">
        <f>SUM(Industrial!C66,Domestic!C66,Transport!C66,Commercial!C66)</f>
        <v>326809.99325</v>
      </c>
      <c r="F25" s="21">
        <f>SUM(Industrial!C86,Domestic!C86,Transport!C86,Commercial!C86)</f>
        <v>1653088.5970200002</v>
      </c>
      <c r="G25" s="20"/>
      <c r="H25" s="21">
        <f t="shared" si="1"/>
        <v>4901660.5169660002</v>
      </c>
      <c r="J25" s="37">
        <f t="shared" si="2"/>
        <v>87143.564256059442</v>
      </c>
    </row>
    <row r="26" spans="1:13" x14ac:dyDescent="0.25">
      <c r="A26" s="4">
        <v>2003</v>
      </c>
      <c r="B26" s="21">
        <f>SUM(Industrial!C7,Domestic!C7,Transport!C7,Commercial!C7)</f>
        <v>420303.30596300005</v>
      </c>
      <c r="C26" s="21">
        <f>SUM(Industrial!C27,Domestic!C27,Transport!C27,Commercial!C27)</f>
        <v>2111255.4346340001</v>
      </c>
      <c r="D26" s="21">
        <f>SUM(Industrial!C47,Domestic!C47,Transport!C47,Commercial!C47)</f>
        <v>611724.84888600011</v>
      </c>
      <c r="E26" s="21">
        <f>SUM(Industrial!C67,Domestic!C67,Transport!C67,Commercial!C67)</f>
        <v>339382.19909300003</v>
      </c>
      <c r="F26" s="21">
        <f>SUM(Industrial!C87,Domestic!C87,Transport!C87,Commercial!C87)</f>
        <v>1663898.85564</v>
      </c>
      <c r="G26" s="20"/>
      <c r="H26" s="21">
        <f t="shared" si="1"/>
        <v>5146564.6442160001</v>
      </c>
      <c r="J26" s="37">
        <f t="shared" si="2"/>
        <v>90495.93061678388</v>
      </c>
    </row>
    <row r="27" spans="1:13" x14ac:dyDescent="0.25">
      <c r="A27" s="4">
        <v>2004</v>
      </c>
      <c r="B27" s="21">
        <f>SUM(Industrial!C8,Domestic!C8,Transport!C8,Commercial!C8)</f>
        <v>339076.43891200004</v>
      </c>
      <c r="C27" s="21">
        <f>SUM(Industrial!C28,Domestic!C28,Transport!C28,Commercial!C28)</f>
        <v>2398391.1395820002</v>
      </c>
      <c r="D27" s="21">
        <f>SUM(Industrial!C48,Domestic!C48,Transport!C48,Commercial!C48)</f>
        <v>586910.81025600003</v>
      </c>
      <c r="E27" s="21">
        <f>SUM(Industrial!C68,Domestic!C68,Transport!C68,Commercial!C68)</f>
        <v>375599.93579800008</v>
      </c>
      <c r="F27" s="21">
        <f>SUM(Industrial!C88,Domestic!C88,Transport!C88,Commercial!C88)</f>
        <v>1662620.2228999999</v>
      </c>
      <c r="G27" s="20"/>
      <c r="H27" s="21">
        <f t="shared" si="1"/>
        <v>5362598.5474479999</v>
      </c>
      <c r="J27" s="37">
        <f t="shared" si="2"/>
        <v>100153.35459692166</v>
      </c>
    </row>
    <row r="28" spans="1:13" x14ac:dyDescent="0.25">
      <c r="A28" s="4">
        <v>2005</v>
      </c>
      <c r="B28" s="21">
        <f>SUM(Industrial!C9,Domestic!C9,Transport!C9,Commercial!C9)</f>
        <v>402787.86419400002</v>
      </c>
      <c r="C28" s="21">
        <f>SUM(Industrial!C29,Domestic!C29,Transport!C29,Commercial!C29)</f>
        <v>2267536.1745620002</v>
      </c>
      <c r="D28" s="21">
        <f>SUM(Industrial!C49,Domestic!C49,Transport!C49,Commercial!C49)</f>
        <v>589829.02734000003</v>
      </c>
      <c r="E28" s="21">
        <f>SUM(Industrial!C69,Domestic!C69,Transport!C69,Commercial!C69)</f>
        <v>401606.96273200004</v>
      </c>
      <c r="F28" s="21">
        <f>SUM(Industrial!C89,Domestic!C89,Transport!C89,Commercial!C89)</f>
        <v>1652085.26798</v>
      </c>
      <c r="G28" s="20"/>
      <c r="H28" s="21">
        <f t="shared" si="1"/>
        <v>5313845.2968080007</v>
      </c>
      <c r="J28" s="37">
        <f t="shared" si="2"/>
        <v>107088.10282843735</v>
      </c>
    </row>
    <row r="29" spans="1:13" x14ac:dyDescent="0.25">
      <c r="A29" s="4">
        <v>2006</v>
      </c>
      <c r="B29" s="21">
        <f>SUM(Industrial!C10,Domestic!C10,Transport!C10,Commercial!C10)</f>
        <v>545327.95423100004</v>
      </c>
      <c r="C29" s="21">
        <f>SUM(Industrial!C30,Domestic!C30,Transport!C30,Commercial!C30)</f>
        <v>2155236.7465480003</v>
      </c>
      <c r="D29" s="21">
        <f>SUM(Industrial!C50,Domestic!C50,Transport!C50,Commercial!C50)</f>
        <v>574314.13610500004</v>
      </c>
      <c r="E29" s="21">
        <f>SUM(Industrial!C70,Domestic!C70,Transport!C70,Commercial!C70)</f>
        <v>422566.75447900005</v>
      </c>
      <c r="F29" s="21">
        <f>SUM(Industrial!C90,Domestic!C90,Transport!C90,Commercial!C90)</f>
        <v>1698856.3076800001</v>
      </c>
      <c r="G29" s="20"/>
      <c r="H29" s="21">
        <f t="shared" si="1"/>
        <v>5396301.8990430003</v>
      </c>
      <c r="J29" s="37">
        <f t="shared" si="2"/>
        <v>112677.01074625948</v>
      </c>
    </row>
    <row r="30" spans="1:13" x14ac:dyDescent="0.25">
      <c r="A30" s="4">
        <v>2007</v>
      </c>
      <c r="B30" s="21">
        <f>SUM(Industrial!C11,Domestic!C11,Transport!C11,Commercial!C11)</f>
        <v>746336.46095900005</v>
      </c>
      <c r="C30" s="21">
        <f>SUM(Industrial!C31,Domestic!C31,Transport!C31,Commercial!C31)</f>
        <v>2156478.684506</v>
      </c>
      <c r="D30" s="21">
        <f>SUM(Industrial!C51,Domestic!C51,Transport!C51,Commercial!C51)</f>
        <v>721203.95935800008</v>
      </c>
      <c r="E30" s="21">
        <f>SUM(Industrial!C71,Domestic!C71,Transport!C71,Commercial!C71)</f>
        <v>454703.878195</v>
      </c>
      <c r="F30" s="21">
        <f>SUM(Industrial!C91,Domestic!C91,Transport!C91,Commercial!C91)</f>
        <v>1750209.6245200001</v>
      </c>
      <c r="G30" s="20"/>
      <c r="H30" s="21">
        <f t="shared" si="1"/>
        <v>5828932.6075379997</v>
      </c>
      <c r="J30" s="37">
        <f t="shared" si="2"/>
        <v>121246.34327400701</v>
      </c>
    </row>
    <row r="31" spans="1:13" x14ac:dyDescent="0.25">
      <c r="A31" s="4">
        <v>2008</v>
      </c>
      <c r="B31" s="21">
        <f>SUM(Industrial!C12,Domestic!C12,Transport!C12,Commercial!C12)</f>
        <v>576241.51597000007</v>
      </c>
      <c r="C31" s="21">
        <f>SUM(Industrial!C32,Domestic!C32,Transport!C32,Commercial!C32)</f>
        <v>2226974.8135490003</v>
      </c>
      <c r="D31" s="21">
        <f>SUM(Industrial!C52,Domestic!C52,Transport!C52,Commercial!C52)</f>
        <v>791131.11408900016</v>
      </c>
      <c r="E31" s="21">
        <f>SUM(Industrial!C72,Domestic!C72,Transport!C72,Commercial!C72)</f>
        <v>483855.48615300003</v>
      </c>
      <c r="F31" s="21">
        <f>SUM(Industrial!C92,Domestic!C92,Transport!C92,Commercial!C92)</f>
        <v>1771010.34852</v>
      </c>
      <c r="G31" s="20"/>
      <c r="H31" s="21">
        <f t="shared" si="1"/>
        <v>5849213.2782810004</v>
      </c>
      <c r="J31" s="37">
        <f t="shared" si="2"/>
        <v>129019.59095224466</v>
      </c>
    </row>
    <row r="32" spans="1:13" x14ac:dyDescent="0.25">
      <c r="A32" s="4">
        <v>2009</v>
      </c>
      <c r="B32" s="21">
        <f>SUM(Industrial!C13,Domestic!C13,Transport!C13,Commercial!C13)</f>
        <v>506601.88144099998</v>
      </c>
      <c r="C32" s="21">
        <f>SUM(Industrial!C33,Domestic!C33,Transport!C33,Commercial!C33)</f>
        <v>2230945.3087569997</v>
      </c>
      <c r="D32" s="21">
        <f>SUM(Industrial!C53,Domestic!C53,Transport!C53,Commercial!C53)</f>
        <v>880965.7991950002</v>
      </c>
      <c r="E32" s="21">
        <f>SUM(Industrial!C73,Domestic!C73,Transport!C73,Commercial!C73)</f>
        <v>504717.39341800008</v>
      </c>
      <c r="F32" s="21">
        <f>SUM(Industrial!C93,Domestic!C93,Transport!C93,Commercial!C93)</f>
        <v>1853332.2726799997</v>
      </c>
      <c r="G32" s="20"/>
      <c r="H32" s="21">
        <f t="shared" si="1"/>
        <v>5976562.6554909991</v>
      </c>
      <c r="J32" s="37">
        <f t="shared" si="2"/>
        <v>134582.39806891928</v>
      </c>
    </row>
    <row r="33" spans="1:18" x14ac:dyDescent="0.25">
      <c r="A33" s="4">
        <v>2010</v>
      </c>
      <c r="B33" s="21">
        <f>SUM(Industrial!C14,Domestic!C14,Transport!C14,Commercial!C14)</f>
        <v>841891.36315600004</v>
      </c>
      <c r="C33" s="21">
        <f>SUM(Industrial!C34,Domestic!C34,Transport!C34,Commercial!C34)</f>
        <v>2141324.7475510002</v>
      </c>
      <c r="D33" s="21">
        <f>SUM(Industrial!C54,Domestic!C54,Transport!C54,Commercial!C54)</f>
        <v>908483.95702800003</v>
      </c>
      <c r="E33" s="21">
        <f>SUM(Industrial!C74,Domestic!C74,Transport!C74,Commercial!C74)</f>
        <v>554932.79519799992</v>
      </c>
      <c r="F33" s="21">
        <f>SUM(Industrial!C94,Domestic!C94,Transport!C94,Commercial!C94)</f>
        <v>1977341.2948800002</v>
      </c>
      <c r="G33" s="20"/>
      <c r="H33" s="21">
        <f t="shared" si="1"/>
        <v>6423974.1578130005</v>
      </c>
      <c r="J33" s="37">
        <f t="shared" si="2"/>
        <v>147972.28571630156</v>
      </c>
    </row>
    <row r="34" spans="1:18" x14ac:dyDescent="0.25">
      <c r="A34" s="4">
        <v>2011</v>
      </c>
      <c r="B34" s="21">
        <f>SUM(Industrial!C15,Domestic!C15,Transport!C15,Commercial!C15)</f>
        <v>884783.70064900001</v>
      </c>
      <c r="C34" s="21">
        <f>SUM(Industrial!C35,Domestic!C35,Transport!C35,Commercial!C35)</f>
        <v>2475910.5855339998</v>
      </c>
      <c r="D34" s="21">
        <f>SUM(Industrial!C55,Domestic!C55,Transport!C55,Commercial!C55)</f>
        <v>975229.82588200003</v>
      </c>
      <c r="E34" s="21">
        <f>SUM(Industrial!C75,Domestic!C75,Transport!C75,Commercial!C75)</f>
        <v>606573.660179</v>
      </c>
      <c r="F34" s="21">
        <f>SUM(Industrial!C95,Domestic!C95,Transport!C95,Commercial!C95)</f>
        <v>2108391.9739399999</v>
      </c>
      <c r="G34" s="20"/>
      <c r="H34" s="21">
        <f t="shared" si="1"/>
        <v>7050889.7461839998</v>
      </c>
      <c r="J34" s="37">
        <f t="shared" si="2"/>
        <v>161742.27172853399</v>
      </c>
    </row>
    <row r="35" spans="1:18" x14ac:dyDescent="0.25">
      <c r="A35" s="4">
        <v>2012</v>
      </c>
      <c r="B35" s="21">
        <f>SUM(Industrial!C16,Domestic!C16,Transport!C16,Commercial!C16)</f>
        <v>753427.06417599996</v>
      </c>
      <c r="C35" s="21">
        <f>SUM(Industrial!C36,Domestic!C36,Transport!C36,Commercial!C36)</f>
        <v>2890371.2062330004</v>
      </c>
      <c r="D35" s="21">
        <f>SUM(Industrial!C56,Domestic!C56,Transport!C56,Commercial!C56)</f>
        <v>1034505.79004</v>
      </c>
      <c r="E35" s="21">
        <f>SUM(Industrial!C76,Domestic!C76,Transport!C76,Commercial!C76)</f>
        <v>652506.55261500005</v>
      </c>
      <c r="F35" s="21">
        <f>SUM(Industrial!C96,Domestic!C96,Transport!C96,Commercial!C96)</f>
        <v>2201940.1711999997</v>
      </c>
      <c r="G35" s="20"/>
      <c r="H35" s="21">
        <f t="shared" si="1"/>
        <v>7532750.7842640001</v>
      </c>
      <c r="J35" s="37">
        <f t="shared" si="2"/>
        <v>173990.23245842895</v>
      </c>
    </row>
    <row r="36" spans="1:18" x14ac:dyDescent="0.25">
      <c r="A36" s="42">
        <v>2013</v>
      </c>
      <c r="B36" s="43">
        <f>SUM(Industrial!C17,Domestic!C17,Transport!C17,Commercial!C17)</f>
        <v>262205.49031700002</v>
      </c>
      <c r="C36" s="43">
        <f>SUM(Industrial!C37,Domestic!C37,Transport!C37,Commercial!C37)</f>
        <v>2717596.6347779999</v>
      </c>
      <c r="D36" s="43">
        <f>SUM(Industrial!C57,Domestic!C57,Transport!C57,Commercial!C57)</f>
        <v>1068172.387903</v>
      </c>
      <c r="E36" s="43">
        <f>SUM(Industrial!C77,Domestic!C77,Transport!C77,Commercial!C77)</f>
        <v>703327.62344400003</v>
      </c>
      <c r="F36" s="43">
        <f>SUM(Industrial!C97,Domestic!C97,Transport!C97,Commercial!C97)</f>
        <v>2282646.9803200001</v>
      </c>
      <c r="G36" s="44"/>
      <c r="H36" s="43">
        <f t="shared" si="1"/>
        <v>7033949.1167620001</v>
      </c>
      <c r="J36" s="37">
        <f t="shared" si="2"/>
        <v>187541.62116385589</v>
      </c>
    </row>
    <row r="37" spans="1:18" x14ac:dyDescent="0.25">
      <c r="A37" s="4">
        <v>2014</v>
      </c>
      <c r="B37" s="21">
        <f>SUM(Industrial!C18,Domestic!C18,Transport!C18,Commercial!C18)</f>
        <v>337228.84428600001</v>
      </c>
      <c r="C37" s="21">
        <f>SUM(Industrial!C38,Domestic!C38,Transport!C38,Commercial!C38)</f>
        <v>2655078.2179419999</v>
      </c>
      <c r="D37" s="21">
        <f>SUM(Industrial!C58,Domestic!C58,Transport!C58,Commercial!C58)</f>
        <v>1087682.2560670001</v>
      </c>
      <c r="E37" s="21">
        <f>SUM(Industrial!C78,Domestic!C78,Transport!C78,Commercial!C78)</f>
        <v>744806.71908300009</v>
      </c>
      <c r="F37" s="21">
        <f>SUM(Industrial!C98,Domestic!C98,Transport!C98,Commercial!C98)</f>
        <v>2342553.06544</v>
      </c>
      <c r="G37" s="20"/>
      <c r="H37" s="21">
        <f t="shared" si="1"/>
        <v>7167349.1028180001</v>
      </c>
      <c r="J37" s="37">
        <f t="shared" si="2"/>
        <v>198601.98134487195</v>
      </c>
    </row>
    <row r="38" spans="1:18" x14ac:dyDescent="0.25">
      <c r="A38" s="4">
        <v>2015</v>
      </c>
      <c r="B38" s="21">
        <f>SUM(Industrial!C19,Domestic!C19,Transport!C19,Commercial!C19)</f>
        <v>429951.17591400002</v>
      </c>
      <c r="C38" s="21">
        <f>SUM(Industrial!C39,Domestic!C39,Transport!C39,Commercial!C39)</f>
        <v>2709851.3773170002</v>
      </c>
      <c r="D38" s="21">
        <f>SUM(Industrial!C59,Domestic!C59,Transport!C59,Commercial!C59)</f>
        <v>1099269.4902270001</v>
      </c>
      <c r="E38" s="21">
        <f>SUM(Industrial!C79,Domestic!C79,Transport!C79,Commercial!C79)</f>
        <v>760725.39342800016</v>
      </c>
      <c r="F38" s="21">
        <f>SUM(Industrial!C99,Domestic!C99,Transport!C99,Commercial!C99)</f>
        <v>2013913.8619600001</v>
      </c>
      <c r="G38" s="20"/>
      <c r="H38" s="21">
        <f t="shared" si="1"/>
        <v>7013711.2988459999</v>
      </c>
      <c r="J38" s="37">
        <f t="shared" si="2"/>
        <v>202846.68025037216</v>
      </c>
    </row>
    <row r="39" spans="1:18" x14ac:dyDescent="0.25">
      <c r="A39" s="4">
        <v>2016</v>
      </c>
      <c r="B39" s="21">
        <f>SUM(Industrial!C20,Domestic!C20,Transport!C20,Commercial!C20)</f>
        <v>389163.38329300005</v>
      </c>
      <c r="C39" s="21">
        <f>SUM(Industrial!C40,Domestic!C40,Transport!C40,Commercial!C40)</f>
        <v>2412040.0505650002</v>
      </c>
      <c r="D39" s="21">
        <f>SUM(Industrial!C60,Domestic!C60,Transport!C60,Commercial!C60)</f>
        <v>975951.79265700001</v>
      </c>
      <c r="E39" s="21">
        <f>SUM(Industrial!C80,Domestic!C80,Transport!C80,Commercial!C80)</f>
        <v>810072.05976900004</v>
      </c>
      <c r="F39" s="21">
        <f>SUM(Industrial!C100,Domestic!C100,Transport!C100,Commercial!C100)</f>
        <v>2339053.6495199995</v>
      </c>
      <c r="G39" s="20"/>
      <c r="H39" s="21">
        <f t="shared" si="1"/>
        <v>6926280.9358040001</v>
      </c>
      <c r="J39" s="37">
        <f t="shared" si="2"/>
        <v>216004.92044475843</v>
      </c>
    </row>
    <row r="42" spans="1:18" x14ac:dyDescent="0.25">
      <c r="B42" s="2">
        <v>2000</v>
      </c>
      <c r="C42">
        <v>2001</v>
      </c>
      <c r="D42">
        <v>2002</v>
      </c>
      <c r="E42">
        <v>2003</v>
      </c>
      <c r="F42">
        <v>2004</v>
      </c>
      <c r="G42">
        <v>2005</v>
      </c>
      <c r="H42">
        <v>2006</v>
      </c>
      <c r="I42">
        <v>2007</v>
      </c>
      <c r="J42">
        <v>2008</v>
      </c>
      <c r="K42">
        <v>2009</v>
      </c>
      <c r="L42">
        <v>2010</v>
      </c>
      <c r="M42">
        <v>2011</v>
      </c>
      <c r="N42">
        <v>2012</v>
      </c>
      <c r="O42">
        <v>2013</v>
      </c>
      <c r="P42">
        <v>2014</v>
      </c>
      <c r="Q42">
        <v>2015</v>
      </c>
      <c r="R42">
        <v>2016</v>
      </c>
    </row>
    <row r="43" spans="1:18" x14ac:dyDescent="0.25">
      <c r="A43" s="45" t="s">
        <v>60</v>
      </c>
      <c r="B43" s="2">
        <v>297052.71912899998</v>
      </c>
      <c r="C43">
        <v>317156.00892500003</v>
      </c>
      <c r="D43">
        <v>326809.99325</v>
      </c>
      <c r="E43">
        <v>339382.19909300003</v>
      </c>
      <c r="F43">
        <v>375599.93579800008</v>
      </c>
      <c r="G43">
        <v>401606.96273200004</v>
      </c>
      <c r="H43">
        <v>422566.75447900005</v>
      </c>
      <c r="I43">
        <v>454703.878195</v>
      </c>
      <c r="J43">
        <v>483855.48615300003</v>
      </c>
      <c r="K43">
        <v>504717.39341800008</v>
      </c>
      <c r="L43">
        <v>554932.79519799992</v>
      </c>
      <c r="M43">
        <v>606573.660179</v>
      </c>
      <c r="N43">
        <v>652506.55261500005</v>
      </c>
      <c r="O43">
        <v>703327.62344400003</v>
      </c>
      <c r="P43">
        <v>744806.71908300009</v>
      </c>
      <c r="Q43">
        <v>760725.39342800016</v>
      </c>
      <c r="R43">
        <v>810072.05976900004</v>
      </c>
    </row>
    <row r="44" spans="1:18" x14ac:dyDescent="0.25">
      <c r="A44" s="45" t="s">
        <v>61</v>
      </c>
      <c r="B44" s="2">
        <v>591805.09522299992</v>
      </c>
      <c r="C44">
        <v>560714.13075999997</v>
      </c>
      <c r="D44">
        <v>556174.6801730002</v>
      </c>
      <c r="E44">
        <v>611724.84888600011</v>
      </c>
      <c r="F44">
        <v>586910.81025600003</v>
      </c>
      <c r="G44">
        <v>589829.02734000003</v>
      </c>
      <c r="H44">
        <v>574314.13610500004</v>
      </c>
      <c r="I44">
        <v>721203.95935800008</v>
      </c>
      <c r="J44">
        <v>791131.11408900016</v>
      </c>
      <c r="K44">
        <v>880965.7991950002</v>
      </c>
      <c r="L44">
        <v>908483.95702800003</v>
      </c>
      <c r="M44">
        <v>975229.82588200003</v>
      </c>
      <c r="N44">
        <v>1034505.79004</v>
      </c>
      <c r="O44">
        <v>1068172.387903</v>
      </c>
      <c r="P44">
        <v>1087682.2560670001</v>
      </c>
      <c r="Q44">
        <v>1099269.4902270001</v>
      </c>
      <c r="R44">
        <v>975951.79265700001</v>
      </c>
    </row>
    <row r="45" spans="1:18" x14ac:dyDescent="0.25">
      <c r="A45" s="45" t="s">
        <v>62</v>
      </c>
      <c r="B45" s="2">
        <v>2011002.0525000002</v>
      </c>
      <c r="C45">
        <v>2165214.9963560002</v>
      </c>
      <c r="D45">
        <v>2128330.4015200003</v>
      </c>
      <c r="E45">
        <v>2111255.4346340001</v>
      </c>
      <c r="F45">
        <v>2398391.1395820002</v>
      </c>
      <c r="G45">
        <v>2267536.1745620002</v>
      </c>
      <c r="H45">
        <v>2155236.7465480003</v>
      </c>
      <c r="I45">
        <v>2156478.684506</v>
      </c>
      <c r="J45">
        <v>2226974.8135490003</v>
      </c>
      <c r="K45">
        <v>2230945.3087569997</v>
      </c>
      <c r="L45">
        <v>2141324.7475510002</v>
      </c>
      <c r="M45">
        <v>2475910.5855339998</v>
      </c>
      <c r="N45">
        <v>2890371.2062330004</v>
      </c>
      <c r="O45">
        <v>2717596.6347779999</v>
      </c>
      <c r="P45">
        <v>2655078.2179419999</v>
      </c>
      <c r="Q45">
        <v>2709851.3773170002</v>
      </c>
      <c r="R45">
        <v>2412040.0505650002</v>
      </c>
    </row>
    <row r="46" spans="1:18" x14ac:dyDescent="0.25">
      <c r="A46" s="45" t="s">
        <v>63</v>
      </c>
      <c r="B46" s="2">
        <v>221130.15813500001</v>
      </c>
      <c r="C46">
        <v>226966.59943700003</v>
      </c>
      <c r="D46">
        <v>237256.84500299999</v>
      </c>
      <c r="E46">
        <v>420303.30596300005</v>
      </c>
      <c r="F46">
        <v>339076.43891200004</v>
      </c>
      <c r="G46">
        <v>402787.86419400002</v>
      </c>
      <c r="H46">
        <v>545327.95423100004</v>
      </c>
      <c r="I46">
        <v>746336.46095900005</v>
      </c>
      <c r="J46">
        <v>576241.51597000007</v>
      </c>
      <c r="K46">
        <v>506601.88144099998</v>
      </c>
      <c r="L46">
        <v>841891.36315600004</v>
      </c>
      <c r="M46">
        <v>884783.70064900001</v>
      </c>
      <c r="N46">
        <v>753427.06417599996</v>
      </c>
      <c r="O46">
        <v>262205.49031700002</v>
      </c>
      <c r="P46">
        <v>337228.84428600001</v>
      </c>
      <c r="Q46">
        <v>429951.17591400002</v>
      </c>
      <c r="R46">
        <v>389163.38329300005</v>
      </c>
    </row>
    <row r="47" spans="1:18" x14ac:dyDescent="0.25">
      <c r="A47" s="45" t="s">
        <v>64</v>
      </c>
      <c r="B47" s="2">
        <v>1645967.4079800001</v>
      </c>
      <c r="C47">
        <v>1645416.8005799998</v>
      </c>
      <c r="D47">
        <v>1653088.5970200002</v>
      </c>
      <c r="E47">
        <v>1663898.85564</v>
      </c>
      <c r="F47">
        <v>1662620.2228999999</v>
      </c>
      <c r="G47">
        <v>1652085.26798</v>
      </c>
      <c r="H47">
        <v>1698856.3076800001</v>
      </c>
      <c r="I47">
        <v>1750209.6245200001</v>
      </c>
      <c r="J47">
        <v>1771010.34852</v>
      </c>
      <c r="K47">
        <v>1853332.2726799997</v>
      </c>
      <c r="L47">
        <v>1977341.2948800002</v>
      </c>
      <c r="M47">
        <v>2108391.9739399999</v>
      </c>
      <c r="N47">
        <v>2201940.1711999997</v>
      </c>
      <c r="O47">
        <v>2282646.9803200001</v>
      </c>
      <c r="P47">
        <v>2342553.06544</v>
      </c>
      <c r="Q47">
        <v>2013913.8619600001</v>
      </c>
      <c r="R47">
        <v>2339053.6495199995</v>
      </c>
    </row>
    <row r="49" spans="1:18" x14ac:dyDescent="0.25">
      <c r="A49" s="45" t="s">
        <v>65</v>
      </c>
      <c r="B49" s="2">
        <v>4766957.4329669997</v>
      </c>
      <c r="C49">
        <v>4915468.5360580003</v>
      </c>
      <c r="D49">
        <v>4901660.5169660002</v>
      </c>
      <c r="E49">
        <v>5146564.6442160001</v>
      </c>
      <c r="F49">
        <v>5362598.5474479999</v>
      </c>
      <c r="G49">
        <v>5313845.2968080007</v>
      </c>
      <c r="H49">
        <v>5396301.8990430003</v>
      </c>
      <c r="I49">
        <v>5828932.6075379997</v>
      </c>
      <c r="J49">
        <v>5849213.2782810004</v>
      </c>
      <c r="K49">
        <v>5976562.6554909991</v>
      </c>
      <c r="L49">
        <v>6423974.1578130005</v>
      </c>
      <c r="M49">
        <v>7050889.7461839998</v>
      </c>
      <c r="N49">
        <v>7532750.7842640001</v>
      </c>
      <c r="O49">
        <v>7033949.1167620001</v>
      </c>
      <c r="P49">
        <v>7167349.1028180001</v>
      </c>
      <c r="Q49">
        <v>7013711.2988459999</v>
      </c>
      <c r="R49">
        <v>6926280.9358040001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0108-AAD1-4B89-B8BB-7F21ECA86E42}">
  <dimension ref="B1:X67"/>
  <sheetViews>
    <sheetView topLeftCell="D7" workbookViewId="0">
      <selection activeCell="P25" sqref="P25:P42"/>
    </sheetView>
  </sheetViews>
  <sheetFormatPr defaultRowHeight="15" x14ac:dyDescent="0.25"/>
  <cols>
    <col min="3" max="3" width="13.28515625" bestFit="1" customWidth="1"/>
    <col min="4" max="4" width="18.7109375" bestFit="1" customWidth="1"/>
    <col min="5" max="5" width="20.5703125" bestFit="1" customWidth="1"/>
    <col min="6" max="6" width="27.85546875" style="28" bestFit="1" customWidth="1"/>
    <col min="7" max="7" width="13.5703125" customWidth="1"/>
    <col min="8" max="8" width="13.28515625" bestFit="1" customWidth="1"/>
    <col min="9" max="9" width="11.5703125" bestFit="1" customWidth="1"/>
    <col min="10" max="10" width="14.28515625" bestFit="1" customWidth="1"/>
    <col min="11" max="11" width="13.28515625" bestFit="1" customWidth="1"/>
    <col min="12" max="13" width="11.5703125" bestFit="1" customWidth="1"/>
    <col min="14" max="14" width="6.140625" bestFit="1" customWidth="1"/>
    <col min="15" max="15" width="11.5703125" bestFit="1" customWidth="1"/>
  </cols>
  <sheetData>
    <row r="1" spans="2:13" x14ac:dyDescent="0.25">
      <c r="C1" t="s">
        <v>33</v>
      </c>
    </row>
    <row r="2" spans="2:13" x14ac:dyDescent="0.25">
      <c r="B2" s="4" t="s">
        <v>1</v>
      </c>
      <c r="C2" s="4" t="s">
        <v>21</v>
      </c>
      <c r="D2" s="4" t="s">
        <v>26</v>
      </c>
      <c r="E2" s="4" t="s">
        <v>27</v>
      </c>
      <c r="F2" s="29" t="s">
        <v>28</v>
      </c>
      <c r="G2" s="4" t="s">
        <v>29</v>
      </c>
      <c r="H2" s="4" t="s">
        <v>30</v>
      </c>
      <c r="I2" s="4" t="s">
        <v>31</v>
      </c>
      <c r="J2" s="4" t="s">
        <v>32</v>
      </c>
    </row>
    <row r="3" spans="2:13" x14ac:dyDescent="0.25">
      <c r="B3" s="4">
        <v>2000</v>
      </c>
      <c r="C3" s="6">
        <v>93831548</v>
      </c>
      <c r="D3" s="6">
        <v>433360999</v>
      </c>
      <c r="E3" s="6">
        <v>164649922</v>
      </c>
      <c r="F3" s="30">
        <v>25248631</v>
      </c>
      <c r="G3" s="6">
        <v>9596400</v>
      </c>
      <c r="H3" s="6">
        <v>269054110</v>
      </c>
      <c r="I3" s="6">
        <v>0</v>
      </c>
      <c r="J3" s="6">
        <f>SUM(C3:I3)</f>
        <v>995741610</v>
      </c>
      <c r="L3" s="19">
        <f>SUM(F3:G3)</f>
        <v>34845031</v>
      </c>
      <c r="M3" s="33">
        <f>L3*$C$22</f>
        <v>213177.02135366001</v>
      </c>
    </row>
    <row r="4" spans="2:13" x14ac:dyDescent="0.25">
      <c r="B4" s="4">
        <v>2001</v>
      </c>
      <c r="C4" s="6">
        <v>119125379</v>
      </c>
      <c r="D4" s="6">
        <v>441731352</v>
      </c>
      <c r="E4" s="6">
        <v>172083907</v>
      </c>
      <c r="F4" s="30">
        <v>29380607</v>
      </c>
      <c r="G4" s="6">
        <v>9960940</v>
      </c>
      <c r="H4" s="6">
        <v>268970034</v>
      </c>
      <c r="I4" s="6">
        <v>0</v>
      </c>
      <c r="J4" s="6">
        <f t="shared" ref="J4:J20" si="0">SUM(C4:I4)</f>
        <v>1041252219</v>
      </c>
      <c r="L4" s="19">
        <f t="shared" ref="L4:L20" si="1">SUM(F4:G4)</f>
        <v>39341547</v>
      </c>
      <c r="M4" s="33">
        <f t="shared" ref="M4:M20" si="2">L4*$C$22</f>
        <v>240686.07672942002</v>
      </c>
    </row>
    <row r="5" spans="2:13" x14ac:dyDescent="0.25">
      <c r="B5" s="4">
        <v>2002</v>
      </c>
      <c r="C5" s="6">
        <v>122879411</v>
      </c>
      <c r="D5" s="6">
        <v>452817870</v>
      </c>
      <c r="E5" s="6">
        <v>188822314</v>
      </c>
      <c r="F5" s="30">
        <v>25038179</v>
      </c>
      <c r="G5" s="6">
        <v>10248040</v>
      </c>
      <c r="H5" s="6">
        <v>270230078</v>
      </c>
      <c r="I5" s="6">
        <v>0</v>
      </c>
      <c r="J5" s="6">
        <f t="shared" si="0"/>
        <v>1070035892</v>
      </c>
      <c r="L5" s="19">
        <f t="shared" si="1"/>
        <v>35286219</v>
      </c>
      <c r="M5" s="33">
        <f t="shared" si="2"/>
        <v>215876.14777134001</v>
      </c>
    </row>
    <row r="6" spans="2:13" x14ac:dyDescent="0.25">
      <c r="B6" s="4">
        <v>2003</v>
      </c>
      <c r="C6" s="6">
        <v>164950173</v>
      </c>
      <c r="D6" s="6">
        <v>456647707</v>
      </c>
      <c r="E6" s="6">
        <v>204142054</v>
      </c>
      <c r="F6" s="30">
        <v>22937538</v>
      </c>
      <c r="G6" s="6">
        <v>10375200</v>
      </c>
      <c r="H6" s="6">
        <v>272005374</v>
      </c>
      <c r="I6" s="6">
        <v>0</v>
      </c>
      <c r="J6" s="6">
        <f t="shared" si="0"/>
        <v>1131058046</v>
      </c>
      <c r="L6" s="19">
        <f t="shared" si="1"/>
        <v>33312738</v>
      </c>
      <c r="M6" s="33">
        <f t="shared" si="2"/>
        <v>203802.66730068001</v>
      </c>
    </row>
    <row r="7" spans="2:13" x14ac:dyDescent="0.25">
      <c r="B7" s="4">
        <v>2004</v>
      </c>
      <c r="C7" s="6">
        <v>151543284</v>
      </c>
      <c r="D7" s="6">
        <v>498117696</v>
      </c>
      <c r="E7" s="6">
        <v>187553776</v>
      </c>
      <c r="F7" s="30">
        <v>24385647</v>
      </c>
      <c r="G7" s="6">
        <v>11077000</v>
      </c>
      <c r="H7" s="6">
        <v>271806233</v>
      </c>
      <c r="I7" s="6">
        <v>0</v>
      </c>
      <c r="J7" s="6">
        <f t="shared" si="0"/>
        <v>1144483636</v>
      </c>
      <c r="L7" s="19">
        <f t="shared" si="1"/>
        <v>35462647</v>
      </c>
      <c r="M7" s="33">
        <f t="shared" si="2"/>
        <v>216955.50957542</v>
      </c>
    </row>
    <row r="8" spans="2:13" x14ac:dyDescent="0.25">
      <c r="B8" s="4">
        <v>2005</v>
      </c>
      <c r="C8" s="6">
        <v>173673093</v>
      </c>
      <c r="D8" s="6">
        <v>493636985</v>
      </c>
      <c r="E8" s="6">
        <v>191189376</v>
      </c>
      <c r="F8" s="30">
        <v>27034841</v>
      </c>
      <c r="G8" s="6">
        <v>10910460</v>
      </c>
      <c r="H8" s="6">
        <v>270042895</v>
      </c>
      <c r="I8" s="6">
        <v>0</v>
      </c>
      <c r="J8" s="6">
        <f t="shared" si="0"/>
        <v>1166487650</v>
      </c>
      <c r="L8" s="19">
        <f t="shared" si="1"/>
        <v>37945301</v>
      </c>
      <c r="M8" s="33">
        <f t="shared" si="2"/>
        <v>232144.03917586</v>
      </c>
    </row>
    <row r="9" spans="2:13" x14ac:dyDescent="0.25">
      <c r="B9" s="4">
        <v>2006</v>
      </c>
      <c r="C9" s="6">
        <v>205779290</v>
      </c>
      <c r="D9" s="6">
        <v>459929016</v>
      </c>
      <c r="E9" s="6">
        <v>196599286</v>
      </c>
      <c r="F9" s="30">
        <v>24256796</v>
      </c>
      <c r="G9" s="6">
        <v>11182742</v>
      </c>
      <c r="H9" s="6">
        <v>276335944</v>
      </c>
      <c r="I9" s="6">
        <v>1420404</v>
      </c>
      <c r="J9" s="6">
        <f t="shared" si="0"/>
        <v>1175503478</v>
      </c>
      <c r="L9" s="19">
        <f t="shared" si="1"/>
        <v>35439538</v>
      </c>
      <c r="M9" s="33">
        <f t="shared" si="2"/>
        <v>216814.13194868001</v>
      </c>
    </row>
    <row r="10" spans="2:13" x14ac:dyDescent="0.25">
      <c r="B10" s="4">
        <v>2007</v>
      </c>
      <c r="C10" s="6">
        <v>258190629</v>
      </c>
      <c r="D10" s="6">
        <v>485333870</v>
      </c>
      <c r="E10" s="6">
        <v>227332179</v>
      </c>
      <c r="F10" s="30">
        <v>28598912</v>
      </c>
      <c r="G10" s="6">
        <v>11421759</v>
      </c>
      <c r="H10" s="6">
        <v>280028162</v>
      </c>
      <c r="I10" s="6">
        <v>36043</v>
      </c>
      <c r="J10" s="6">
        <f t="shared" si="0"/>
        <v>1290941554</v>
      </c>
      <c r="L10" s="19">
        <f t="shared" si="1"/>
        <v>40020671</v>
      </c>
      <c r="M10" s="33">
        <f t="shared" si="2"/>
        <v>244840.86228406001</v>
      </c>
    </row>
    <row r="11" spans="2:13" x14ac:dyDescent="0.25">
      <c r="B11" s="4">
        <v>2008</v>
      </c>
      <c r="C11" s="6">
        <v>224587657</v>
      </c>
      <c r="D11" s="6">
        <v>476183140</v>
      </c>
      <c r="E11" s="6">
        <v>236001544</v>
      </c>
      <c r="F11" s="30">
        <v>29292012</v>
      </c>
      <c r="G11" s="6">
        <v>13423610</v>
      </c>
      <c r="H11" s="6">
        <v>283122524</v>
      </c>
      <c r="I11" s="6">
        <v>60407</v>
      </c>
      <c r="J11" s="6">
        <f t="shared" si="0"/>
        <v>1262670894</v>
      </c>
      <c r="L11" s="19">
        <f t="shared" si="1"/>
        <v>42715622</v>
      </c>
      <c r="M11" s="33">
        <f t="shared" si="2"/>
        <v>261328.19520892002</v>
      </c>
    </row>
    <row r="12" spans="2:13" x14ac:dyDescent="0.25">
      <c r="B12" s="4">
        <v>2009</v>
      </c>
      <c r="C12" s="6">
        <v>236439000</v>
      </c>
      <c r="D12" s="6">
        <v>477929923</v>
      </c>
      <c r="E12" s="6">
        <v>251035250</v>
      </c>
      <c r="F12" s="30">
        <v>28126827</v>
      </c>
      <c r="G12" s="6">
        <v>14973198</v>
      </c>
      <c r="H12" s="6">
        <v>286683338</v>
      </c>
      <c r="I12" s="6">
        <v>771965</v>
      </c>
      <c r="J12" s="6">
        <f t="shared" si="0"/>
        <v>1295959501</v>
      </c>
      <c r="L12" s="19">
        <f t="shared" si="1"/>
        <v>43100025</v>
      </c>
      <c r="M12" s="33">
        <f t="shared" si="2"/>
        <v>263679.91894649999</v>
      </c>
    </row>
    <row r="13" spans="2:13" x14ac:dyDescent="0.25">
      <c r="B13" s="4">
        <v>2010</v>
      </c>
      <c r="C13" s="6">
        <v>282156213</v>
      </c>
      <c r="D13" s="6">
        <v>464852996</v>
      </c>
      <c r="E13" s="6">
        <v>269942185</v>
      </c>
      <c r="F13" s="30">
        <v>41510591</v>
      </c>
      <c r="G13" s="6">
        <v>15266074</v>
      </c>
      <c r="H13" s="6">
        <v>295327081</v>
      </c>
      <c r="I13" s="6">
        <v>1446623</v>
      </c>
      <c r="J13" s="6">
        <f t="shared" si="0"/>
        <v>1370501763</v>
      </c>
      <c r="L13" s="19">
        <f t="shared" si="1"/>
        <v>56776665</v>
      </c>
      <c r="M13" s="33">
        <f t="shared" si="2"/>
        <v>347351.6877369</v>
      </c>
    </row>
    <row r="14" spans="2:13" x14ac:dyDescent="0.25">
      <c r="B14" s="4">
        <v>2011</v>
      </c>
      <c r="C14" s="6">
        <v>334142760</v>
      </c>
      <c r="D14" s="6">
        <v>563378573</v>
      </c>
      <c r="E14" s="6">
        <v>261708332</v>
      </c>
      <c r="F14" s="30">
        <v>27957823</v>
      </c>
      <c r="G14" s="6">
        <v>15119152</v>
      </c>
      <c r="H14" s="6">
        <v>298938613</v>
      </c>
      <c r="I14" s="6">
        <v>2328869</v>
      </c>
      <c r="J14" s="6">
        <f t="shared" si="0"/>
        <v>1503574122</v>
      </c>
      <c r="L14" s="19">
        <f t="shared" si="1"/>
        <v>43076975</v>
      </c>
      <c r="M14" s="33">
        <f t="shared" si="2"/>
        <v>263538.90227349999</v>
      </c>
    </row>
    <row r="15" spans="2:13" x14ac:dyDescent="0.25">
      <c r="B15" s="4">
        <v>2012</v>
      </c>
      <c r="C15" s="6">
        <v>345000022</v>
      </c>
      <c r="D15" s="6">
        <v>589342626</v>
      </c>
      <c r="E15" s="6">
        <v>259456414</v>
      </c>
      <c r="F15" s="30">
        <v>29211020</v>
      </c>
      <c r="G15" s="6">
        <v>15129340</v>
      </c>
      <c r="H15" s="6">
        <v>300838657</v>
      </c>
      <c r="I15" s="6">
        <v>4339870</v>
      </c>
      <c r="J15" s="6">
        <f t="shared" si="0"/>
        <v>1543317949</v>
      </c>
      <c r="L15" s="19">
        <f t="shared" si="1"/>
        <v>44340360</v>
      </c>
      <c r="M15" s="33">
        <f t="shared" si="2"/>
        <v>271268.11482960003</v>
      </c>
    </row>
    <row r="16" spans="2:13" x14ac:dyDescent="0.25">
      <c r="B16" s="24">
        <v>2013</v>
      </c>
      <c r="C16" s="25">
        <v>302694000</v>
      </c>
      <c r="D16" s="25">
        <v>587652963</v>
      </c>
      <c r="E16" s="25">
        <v>270134751</v>
      </c>
      <c r="F16" s="25">
        <v>38494094</v>
      </c>
      <c r="G16" s="25">
        <v>15245038</v>
      </c>
      <c r="H16" s="25">
        <v>306174977</v>
      </c>
      <c r="I16" s="25">
        <v>6798481</v>
      </c>
      <c r="J16" s="25">
        <f t="shared" si="0"/>
        <v>1527194304</v>
      </c>
      <c r="L16" s="19">
        <f t="shared" si="1"/>
        <v>53739132</v>
      </c>
      <c r="M16" s="33">
        <f t="shared" si="2"/>
        <v>328768.48609751998</v>
      </c>
    </row>
    <row r="17" spans="2:16" x14ac:dyDescent="0.25">
      <c r="B17" s="4">
        <v>2014</v>
      </c>
      <c r="C17" s="26">
        <v>319956003</v>
      </c>
      <c r="D17" s="6">
        <v>584459891</v>
      </c>
      <c r="E17" s="6">
        <v>271375371</v>
      </c>
      <c r="F17" s="30">
        <v>37950252</v>
      </c>
      <c r="G17" s="6">
        <v>16191566</v>
      </c>
      <c r="H17" s="6">
        <v>310161848</v>
      </c>
      <c r="I17" s="6">
        <v>11966513</v>
      </c>
      <c r="J17" s="6">
        <f t="shared" si="0"/>
        <v>1552061444</v>
      </c>
      <c r="L17" s="19">
        <f t="shared" si="1"/>
        <v>54141818</v>
      </c>
      <c r="M17" s="33">
        <f t="shared" si="2"/>
        <v>331232.06266947999</v>
      </c>
    </row>
    <row r="18" spans="2:16" x14ac:dyDescent="0.25">
      <c r="B18" s="4">
        <v>2015</v>
      </c>
      <c r="C18" s="26">
        <v>364619216</v>
      </c>
      <c r="D18" s="6">
        <v>542127623</v>
      </c>
      <c r="E18" s="6">
        <v>279632345</v>
      </c>
      <c r="F18" s="30">
        <v>35256332</v>
      </c>
      <c r="G18" s="6">
        <v>16337878</v>
      </c>
      <c r="H18" s="6">
        <v>309732338</v>
      </c>
      <c r="I18" s="6">
        <v>5938668</v>
      </c>
      <c r="J18" s="6">
        <f t="shared" si="0"/>
        <v>1553644400</v>
      </c>
      <c r="L18" s="19">
        <f t="shared" si="1"/>
        <v>51594210</v>
      </c>
      <c r="M18" s="33">
        <f t="shared" si="2"/>
        <v>315646.15359060001</v>
      </c>
    </row>
    <row r="19" spans="2:16" x14ac:dyDescent="0.25">
      <c r="B19" s="4">
        <v>2016</v>
      </c>
      <c r="C19" s="26">
        <v>380310000</v>
      </c>
      <c r="D19" s="6">
        <v>498663509</v>
      </c>
      <c r="E19" s="6">
        <v>288546633</v>
      </c>
      <c r="F19" s="30">
        <v>44368284</v>
      </c>
      <c r="G19" s="6">
        <v>17537710</v>
      </c>
      <c r="H19" s="6">
        <v>307346838</v>
      </c>
      <c r="I19" s="6">
        <v>19516272</v>
      </c>
      <c r="J19" s="6">
        <f t="shared" si="0"/>
        <v>1556289246</v>
      </c>
      <c r="L19" s="19">
        <f t="shared" si="1"/>
        <v>61905994</v>
      </c>
      <c r="M19" s="33">
        <f t="shared" si="2"/>
        <v>378732.20445284003</v>
      </c>
    </row>
    <row r="20" spans="2:16" x14ac:dyDescent="0.25">
      <c r="B20" s="4">
        <v>2017</v>
      </c>
      <c r="C20" s="26">
        <v>407526000</v>
      </c>
      <c r="D20" s="6">
        <v>565576258</v>
      </c>
      <c r="E20" s="6">
        <v>286693584</v>
      </c>
      <c r="F20" s="30">
        <v>46913879</v>
      </c>
      <c r="G20" s="6">
        <v>20259621</v>
      </c>
      <c r="H20" s="6">
        <v>306607772</v>
      </c>
      <c r="I20" s="6">
        <v>16682032</v>
      </c>
      <c r="J20" s="6">
        <f t="shared" si="0"/>
        <v>1650259146</v>
      </c>
      <c r="L20" s="19">
        <f t="shared" si="1"/>
        <v>67173500</v>
      </c>
      <c r="M20" s="33">
        <f t="shared" si="2"/>
        <v>410958.06871000002</v>
      </c>
    </row>
    <row r="22" spans="2:16" x14ac:dyDescent="0.25">
      <c r="B22" t="s">
        <v>34</v>
      </c>
      <c r="C22">
        <v>6.1178600000000001E-3</v>
      </c>
      <c r="D22" t="s">
        <v>35</v>
      </c>
    </row>
    <row r="24" spans="2:16" x14ac:dyDescent="0.25">
      <c r="B24" s="4" t="s">
        <v>1</v>
      </c>
      <c r="C24" s="4" t="s">
        <v>21</v>
      </c>
      <c r="D24" s="4" t="s">
        <v>26</v>
      </c>
      <c r="E24" s="4" t="s">
        <v>27</v>
      </c>
      <c r="F24" s="29" t="s">
        <v>28</v>
      </c>
      <c r="G24" s="4" t="s">
        <v>29</v>
      </c>
      <c r="H24" s="4" t="s">
        <v>30</v>
      </c>
      <c r="I24" s="4" t="s">
        <v>31</v>
      </c>
      <c r="J24" s="4" t="s">
        <v>32</v>
      </c>
      <c r="K24" s="32" t="s">
        <v>36</v>
      </c>
      <c r="O24" t="s">
        <v>43</v>
      </c>
      <c r="P24" t="s">
        <v>44</v>
      </c>
    </row>
    <row r="25" spans="2:16" x14ac:dyDescent="0.25">
      <c r="B25" s="4">
        <v>2000</v>
      </c>
      <c r="C25" s="27">
        <f>C3*$C$22</f>
        <v>574048.27424727997</v>
      </c>
      <c r="D25" s="27">
        <f t="shared" ref="D25:I25" si="3">D3*$C$22</f>
        <v>2651241.9213421401</v>
      </c>
      <c r="E25" s="27">
        <f t="shared" si="3"/>
        <v>1007305.17180692</v>
      </c>
      <c r="F25" s="31">
        <f t="shared" si="3"/>
        <v>154467.58964965999</v>
      </c>
      <c r="G25" s="27">
        <f t="shared" si="3"/>
        <v>58709.431704000002</v>
      </c>
      <c r="H25" s="27">
        <f t="shared" si="3"/>
        <v>1646035.3774046001</v>
      </c>
      <c r="I25" s="27">
        <f t="shared" si="3"/>
        <v>0</v>
      </c>
      <c r="J25" s="6">
        <f>SUM(C25:I25)</f>
        <v>6091807.7661545994</v>
      </c>
      <c r="K25" s="33">
        <f>SUM(F25:I25)</f>
        <v>1859212.3987582601</v>
      </c>
      <c r="L25" s="35">
        <f>K25/J25</f>
        <v>0.3051987965030406</v>
      </c>
      <c r="M25" s="35">
        <f>SUM(F25:G25,I25)/J25</f>
        <v>3.4994049309639674E-2</v>
      </c>
      <c r="N25" s="34">
        <f>L25/SUM(L25:M25)</f>
        <v>0.89713467011323222</v>
      </c>
      <c r="O25" s="33">
        <f>SUM(F25:G25)</f>
        <v>213177.02135365998</v>
      </c>
      <c r="P25" s="35">
        <f>SUM(F25,G25,I25)/J25</f>
        <v>3.4994049309639674E-2</v>
      </c>
    </row>
    <row r="26" spans="2:16" x14ac:dyDescent="0.25">
      <c r="B26" s="4">
        <v>2001</v>
      </c>
      <c r="C26" s="27">
        <f t="shared" ref="C26:I26" si="4">C4*$C$22</f>
        <v>728792.39116894</v>
      </c>
      <c r="D26" s="27">
        <f t="shared" si="4"/>
        <v>2702450.5691467202</v>
      </c>
      <c r="E26" s="27">
        <f t="shared" si="4"/>
        <v>1052785.25127902</v>
      </c>
      <c r="F26" s="31">
        <f t="shared" si="4"/>
        <v>179746.44034102</v>
      </c>
      <c r="G26" s="27">
        <f t="shared" si="4"/>
        <v>60939.636388400002</v>
      </c>
      <c r="H26" s="27">
        <f t="shared" si="4"/>
        <v>1645521.0122072401</v>
      </c>
      <c r="I26" s="27">
        <f t="shared" si="4"/>
        <v>0</v>
      </c>
      <c r="J26" s="6">
        <f t="shared" ref="J26:J42" si="5">SUM(C26:I26)</f>
        <v>6370235.3005313398</v>
      </c>
      <c r="K26" s="33">
        <f t="shared" ref="K26:K42" si="6">SUM(F26:I26)</f>
        <v>1886207.08893666</v>
      </c>
      <c r="L26" s="35">
        <f t="shared" ref="L26:L42" si="7">K26/J26</f>
        <v>0.29609692577279395</v>
      </c>
      <c r="M26" s="35">
        <f t="shared" ref="M26:M42" si="8">SUM(F26:G26,I26)/J26</f>
        <v>3.7782917800437361E-2</v>
      </c>
      <c r="N26" s="34">
        <f t="shared" ref="N26:N42" si="9">L26/SUM(L26:M26)</f>
        <v>0.88683678117229536</v>
      </c>
      <c r="O26" s="33">
        <f t="shared" ref="O26:O42" si="10">SUM(F26:G26)</f>
        <v>240686.07672941999</v>
      </c>
      <c r="P26" s="35">
        <f t="shared" ref="P26:P42" si="11">SUM(F26,G26,I26)/J26</f>
        <v>3.7782917800437361E-2</v>
      </c>
    </row>
    <row r="27" spans="2:16" x14ac:dyDescent="0.25">
      <c r="B27" s="4">
        <v>2002</v>
      </c>
      <c r="C27" s="27">
        <f t="shared" ref="C27:I27" si="12">C5*$C$22</f>
        <v>751759.03338045999</v>
      </c>
      <c r="D27" s="27">
        <f t="shared" si="12"/>
        <v>2770276.3341581998</v>
      </c>
      <c r="E27" s="27">
        <f t="shared" si="12"/>
        <v>1155188.48192804</v>
      </c>
      <c r="F27" s="31">
        <f t="shared" si="12"/>
        <v>153180.07377694</v>
      </c>
      <c r="G27" s="27">
        <f t="shared" si="12"/>
        <v>62696.073994400002</v>
      </c>
      <c r="H27" s="27">
        <f t="shared" si="12"/>
        <v>1653229.78499308</v>
      </c>
      <c r="I27" s="27">
        <f t="shared" si="12"/>
        <v>0</v>
      </c>
      <c r="J27" s="6">
        <f t="shared" si="5"/>
        <v>6546329.7822311204</v>
      </c>
      <c r="K27" s="33">
        <f t="shared" si="6"/>
        <v>1869105.9327644201</v>
      </c>
      <c r="L27" s="35">
        <f t="shared" si="7"/>
        <v>0.28551967208217721</v>
      </c>
      <c r="M27" s="35">
        <f t="shared" si="8"/>
        <v>3.2976668599449185E-2</v>
      </c>
      <c r="N27" s="34">
        <f t="shared" si="9"/>
        <v>0.89646138938716047</v>
      </c>
      <c r="O27" s="33">
        <f t="shared" si="10"/>
        <v>215876.14777134001</v>
      </c>
      <c r="P27" s="35">
        <f t="shared" si="11"/>
        <v>3.2976668599449185E-2</v>
      </c>
    </row>
    <row r="28" spans="2:16" x14ac:dyDescent="0.25">
      <c r="B28" s="4">
        <v>2003</v>
      </c>
      <c r="C28" s="27">
        <f t="shared" ref="C28:I28" si="13">C6*$C$22</f>
        <v>1009142.06538978</v>
      </c>
      <c r="D28" s="27">
        <f t="shared" si="13"/>
        <v>2793706.7407470201</v>
      </c>
      <c r="E28" s="27">
        <f t="shared" si="13"/>
        <v>1248912.5064844401</v>
      </c>
      <c r="F28" s="31">
        <f t="shared" si="13"/>
        <v>140328.64622868001</v>
      </c>
      <c r="G28" s="27">
        <f t="shared" si="13"/>
        <v>63474.021072000003</v>
      </c>
      <c r="H28" s="27">
        <f t="shared" si="13"/>
        <v>1664090.7973796399</v>
      </c>
      <c r="I28" s="27">
        <f t="shared" si="13"/>
        <v>0</v>
      </c>
      <c r="J28" s="6">
        <f t="shared" si="5"/>
        <v>6919654.7773015602</v>
      </c>
      <c r="K28" s="33">
        <f t="shared" si="6"/>
        <v>1867893.4646803199</v>
      </c>
      <c r="L28" s="35">
        <f t="shared" si="7"/>
        <v>0.26994026794624826</v>
      </c>
      <c r="M28" s="35">
        <f t="shared" si="8"/>
        <v>2.9452721827859223E-2</v>
      </c>
      <c r="N28" s="34">
        <f t="shared" si="9"/>
        <v>0.90162521223332126</v>
      </c>
      <c r="O28" s="33">
        <f t="shared" si="10"/>
        <v>203802.66730068001</v>
      </c>
      <c r="P28" s="35">
        <f t="shared" si="11"/>
        <v>2.9452721827859223E-2</v>
      </c>
    </row>
    <row r="29" spans="2:16" x14ac:dyDescent="0.25">
      <c r="B29" s="4">
        <v>2004</v>
      </c>
      <c r="C29" s="27">
        <f t="shared" ref="C29:I29" si="14">C7*$C$22</f>
        <v>927120.59545223997</v>
      </c>
      <c r="D29" s="27">
        <f t="shared" si="14"/>
        <v>3047414.3276505601</v>
      </c>
      <c r="E29" s="27">
        <f t="shared" si="14"/>
        <v>1147427.74403936</v>
      </c>
      <c r="F29" s="31">
        <f t="shared" si="14"/>
        <v>149187.97435542001</v>
      </c>
      <c r="G29" s="27">
        <f t="shared" si="14"/>
        <v>67767.535220000005</v>
      </c>
      <c r="H29" s="27">
        <f t="shared" si="14"/>
        <v>1662872.48062138</v>
      </c>
      <c r="I29" s="27">
        <f t="shared" si="14"/>
        <v>0</v>
      </c>
      <c r="J29" s="6">
        <f t="shared" si="5"/>
        <v>7001790.6573389601</v>
      </c>
      <c r="K29" s="33">
        <f t="shared" si="6"/>
        <v>1879827.9901968001</v>
      </c>
      <c r="L29" s="35">
        <f t="shared" si="7"/>
        <v>0.26847817682558811</v>
      </c>
      <c r="M29" s="35">
        <f t="shared" si="8"/>
        <v>3.0985717824627768E-2</v>
      </c>
      <c r="N29" s="34">
        <f t="shared" si="9"/>
        <v>0.89652937005704758</v>
      </c>
      <c r="O29" s="33">
        <f t="shared" si="10"/>
        <v>216955.50957542</v>
      </c>
      <c r="P29" s="35">
        <f t="shared" si="11"/>
        <v>3.0985717824627768E-2</v>
      </c>
    </row>
    <row r="30" spans="2:16" x14ac:dyDescent="0.25">
      <c r="B30" s="4">
        <v>2005</v>
      </c>
      <c r="C30" s="27">
        <f t="shared" ref="C30:I30" si="15">C8*$C$22</f>
        <v>1062507.6687409801</v>
      </c>
      <c r="D30" s="27">
        <f t="shared" si="15"/>
        <v>3020001.9650520999</v>
      </c>
      <c r="E30" s="27">
        <f t="shared" si="15"/>
        <v>1169669.8358553601</v>
      </c>
      <c r="F30" s="31">
        <f t="shared" si="15"/>
        <v>165395.37236025999</v>
      </c>
      <c r="G30" s="27">
        <f t="shared" si="15"/>
        <v>66748.666815600009</v>
      </c>
      <c r="H30" s="27">
        <f t="shared" si="15"/>
        <v>1652084.6256047001</v>
      </c>
      <c r="I30" s="27">
        <f t="shared" si="15"/>
        <v>0</v>
      </c>
      <c r="J30" s="6">
        <f t="shared" si="5"/>
        <v>7136408.1344290012</v>
      </c>
      <c r="K30" s="33">
        <f t="shared" si="6"/>
        <v>1884228.6647805599</v>
      </c>
      <c r="L30" s="35">
        <f t="shared" si="7"/>
        <v>0.26403039586402816</v>
      </c>
      <c r="M30" s="35">
        <f t="shared" si="8"/>
        <v>3.2529535139098981E-2</v>
      </c>
      <c r="N30" s="34">
        <f t="shared" si="9"/>
        <v>0.89031041709152547</v>
      </c>
      <c r="O30" s="33">
        <f t="shared" si="10"/>
        <v>232144.03917586</v>
      </c>
      <c r="P30" s="35">
        <f t="shared" si="11"/>
        <v>3.2529535139098981E-2</v>
      </c>
    </row>
    <row r="31" spans="2:16" x14ac:dyDescent="0.25">
      <c r="B31" s="4">
        <v>2006</v>
      </c>
      <c r="C31" s="27">
        <f t="shared" ref="C31:I31" si="16">C9*$C$22</f>
        <v>1258928.8871194001</v>
      </c>
      <c r="D31" s="27">
        <f t="shared" si="16"/>
        <v>2813781.3298257599</v>
      </c>
      <c r="E31" s="27">
        <f t="shared" si="16"/>
        <v>1202766.90784796</v>
      </c>
      <c r="F31" s="31">
        <f t="shared" si="16"/>
        <v>148399.68197656001</v>
      </c>
      <c r="G31" s="27">
        <f t="shared" si="16"/>
        <v>68414.449972119997</v>
      </c>
      <c r="H31" s="27">
        <f t="shared" si="16"/>
        <v>1690584.61835984</v>
      </c>
      <c r="I31" s="27">
        <f t="shared" si="16"/>
        <v>8689.8328154400006</v>
      </c>
      <c r="J31" s="6">
        <f t="shared" si="5"/>
        <v>7191565.7079170793</v>
      </c>
      <c r="K31" s="33">
        <f t="shared" si="6"/>
        <v>1916088.5831239598</v>
      </c>
      <c r="L31" s="35">
        <f t="shared" si="7"/>
        <v>0.26643552474457249</v>
      </c>
      <c r="M31" s="35">
        <f t="shared" si="8"/>
        <v>3.1356727300129693E-2</v>
      </c>
      <c r="N31" s="34">
        <f t="shared" si="9"/>
        <v>0.89470267582575436</v>
      </c>
      <c r="O31" s="33">
        <f t="shared" si="10"/>
        <v>216814.13194868001</v>
      </c>
      <c r="P31" s="35">
        <f t="shared" si="11"/>
        <v>3.1356727300129693E-2</v>
      </c>
    </row>
    <row r="32" spans="2:16" x14ac:dyDescent="0.25">
      <c r="B32" s="4">
        <v>2007</v>
      </c>
      <c r="C32" s="27">
        <f t="shared" ref="C32:I32" si="17">C10*$C$22</f>
        <v>1579574.1215339401</v>
      </c>
      <c r="D32" s="27">
        <f t="shared" si="17"/>
        <v>2969204.6699182</v>
      </c>
      <c r="E32" s="27">
        <f t="shared" si="17"/>
        <v>1390786.4446169401</v>
      </c>
      <c r="F32" s="31">
        <f t="shared" si="17"/>
        <v>174964.13976831999</v>
      </c>
      <c r="G32" s="27">
        <f t="shared" si="17"/>
        <v>69876.722515739995</v>
      </c>
      <c r="H32" s="27">
        <f t="shared" si="17"/>
        <v>1713173.0911733201</v>
      </c>
      <c r="I32" s="27">
        <f t="shared" si="17"/>
        <v>220.50602798</v>
      </c>
      <c r="J32" s="6">
        <f t="shared" si="5"/>
        <v>7897799.6955544399</v>
      </c>
      <c r="K32" s="33">
        <f t="shared" si="6"/>
        <v>1958234.4594853602</v>
      </c>
      <c r="L32" s="35">
        <f t="shared" si="7"/>
        <v>0.24794683772337539</v>
      </c>
      <c r="M32" s="35">
        <f t="shared" si="8"/>
        <v>3.1029068570830123E-2</v>
      </c>
      <c r="N32" s="34">
        <f t="shared" si="9"/>
        <v>0.88877509537290611</v>
      </c>
      <c r="O32" s="33">
        <f t="shared" si="10"/>
        <v>244840.86228405999</v>
      </c>
      <c r="P32" s="35">
        <f t="shared" si="11"/>
        <v>3.1029068570830123E-2</v>
      </c>
    </row>
    <row r="33" spans="2:24" x14ac:dyDescent="0.25">
      <c r="B33" s="4">
        <v>2008</v>
      </c>
      <c r="C33" s="27">
        <f t="shared" ref="C33:I33" si="18">C11*$C$22</f>
        <v>1373995.84325402</v>
      </c>
      <c r="D33" s="27">
        <f t="shared" si="18"/>
        <v>2913221.7848804002</v>
      </c>
      <c r="E33" s="27">
        <f t="shared" si="18"/>
        <v>1443824.4059758401</v>
      </c>
      <c r="F33" s="31">
        <f t="shared" si="18"/>
        <v>179204.42853432</v>
      </c>
      <c r="G33" s="27">
        <f t="shared" si="18"/>
        <v>82123.766674600003</v>
      </c>
      <c r="H33" s="27">
        <f t="shared" si="18"/>
        <v>1732103.96467864</v>
      </c>
      <c r="I33" s="27">
        <f t="shared" si="18"/>
        <v>369.56156902000004</v>
      </c>
      <c r="J33" s="6">
        <f t="shared" si="5"/>
        <v>7724843.7555668391</v>
      </c>
      <c r="K33" s="33">
        <f t="shared" si="6"/>
        <v>1993801.7214565799</v>
      </c>
      <c r="L33" s="35">
        <f t="shared" si="7"/>
        <v>0.25810253055536103</v>
      </c>
      <c r="M33" s="35">
        <f t="shared" si="8"/>
        <v>3.3877417467421247E-2</v>
      </c>
      <c r="N33" s="34">
        <f t="shared" si="9"/>
        <v>0.88397347935421278</v>
      </c>
      <c r="O33" s="33">
        <f t="shared" si="10"/>
        <v>261328.19520891999</v>
      </c>
      <c r="P33" s="35">
        <f t="shared" si="11"/>
        <v>3.3877417467421247E-2</v>
      </c>
    </row>
    <row r="34" spans="2:24" x14ac:dyDescent="0.25">
      <c r="B34" s="4">
        <v>2009</v>
      </c>
      <c r="C34" s="27">
        <f t="shared" ref="C34:I34" si="19">C12*$C$22</f>
        <v>1446500.7005400001</v>
      </c>
      <c r="D34" s="27">
        <f t="shared" si="19"/>
        <v>2923908.3587247799</v>
      </c>
      <c r="E34" s="27">
        <f t="shared" si="19"/>
        <v>1535798.5145650001</v>
      </c>
      <c r="F34" s="31">
        <f t="shared" si="19"/>
        <v>172075.98983022</v>
      </c>
      <c r="G34" s="27">
        <f t="shared" si="19"/>
        <v>91603.929116280007</v>
      </c>
      <c r="H34" s="27">
        <f t="shared" si="19"/>
        <v>1753888.52621668</v>
      </c>
      <c r="I34" s="27">
        <f t="shared" si="19"/>
        <v>4722.7737949000002</v>
      </c>
      <c r="J34" s="6">
        <f t="shared" si="5"/>
        <v>7928498.7927878601</v>
      </c>
      <c r="K34" s="33">
        <f t="shared" si="6"/>
        <v>2022291.2189580798</v>
      </c>
      <c r="L34" s="35">
        <f t="shared" si="7"/>
        <v>0.25506609407541969</v>
      </c>
      <c r="M34" s="35">
        <f t="shared" si="8"/>
        <v>3.38529020128693E-2</v>
      </c>
      <c r="N34" s="34">
        <f t="shared" si="9"/>
        <v>0.88282908887540101</v>
      </c>
      <c r="O34" s="33">
        <f t="shared" si="10"/>
        <v>263679.91894649999</v>
      </c>
      <c r="P34" s="35">
        <f t="shared" si="11"/>
        <v>3.38529020128693E-2</v>
      </c>
    </row>
    <row r="35" spans="2:24" x14ac:dyDescent="0.25">
      <c r="B35" s="4">
        <v>2010</v>
      </c>
      <c r="C35" s="27">
        <f t="shared" ref="C35:I35" si="20">C13*$C$22</f>
        <v>1726192.2092641799</v>
      </c>
      <c r="D35" s="27">
        <f t="shared" si="20"/>
        <v>2843905.5501085599</v>
      </c>
      <c r="E35" s="27">
        <f t="shared" si="20"/>
        <v>1651468.4959241</v>
      </c>
      <c r="F35" s="31">
        <f t="shared" si="20"/>
        <v>253955.98425526</v>
      </c>
      <c r="G35" s="27">
        <f t="shared" si="20"/>
        <v>93395.703481639997</v>
      </c>
      <c r="H35" s="27">
        <f t="shared" si="20"/>
        <v>1806769.73576666</v>
      </c>
      <c r="I35" s="27">
        <f t="shared" si="20"/>
        <v>8850.2369867800007</v>
      </c>
      <c r="J35" s="6">
        <f t="shared" si="5"/>
        <v>8384537.91578718</v>
      </c>
      <c r="K35" s="33">
        <f t="shared" si="6"/>
        <v>2162971.6604903401</v>
      </c>
      <c r="L35" s="35">
        <f t="shared" si="7"/>
        <v>0.25797148062479364</v>
      </c>
      <c r="M35" s="35">
        <f t="shared" si="8"/>
        <v>4.2483190880798598E-2</v>
      </c>
      <c r="N35" s="34">
        <f t="shared" si="9"/>
        <v>0.85860366001995114</v>
      </c>
      <c r="O35" s="33">
        <f t="shared" si="10"/>
        <v>347351.6877369</v>
      </c>
      <c r="P35" s="35">
        <f t="shared" si="11"/>
        <v>4.2483190880798598E-2</v>
      </c>
    </row>
    <row r="36" spans="2:24" x14ac:dyDescent="0.25">
      <c r="B36" s="4">
        <v>2011</v>
      </c>
      <c r="C36" s="27">
        <f t="shared" ref="C36:I36" si="21">C14*$C$22</f>
        <v>2044238.6256936002</v>
      </c>
      <c r="D36" s="27">
        <f t="shared" si="21"/>
        <v>3446671.2366137803</v>
      </c>
      <c r="E36" s="27">
        <f t="shared" si="21"/>
        <v>1601094.93600952</v>
      </c>
      <c r="F36" s="31">
        <f t="shared" si="21"/>
        <v>171042.04701877999</v>
      </c>
      <c r="G36" s="27">
        <f t="shared" si="21"/>
        <v>92496.855254720009</v>
      </c>
      <c r="H36" s="27">
        <f t="shared" si="21"/>
        <v>1828864.58292818</v>
      </c>
      <c r="I36" s="27">
        <f t="shared" si="21"/>
        <v>14247.69450034</v>
      </c>
      <c r="J36" s="6">
        <f t="shared" si="5"/>
        <v>9198655.9780189209</v>
      </c>
      <c r="K36" s="33">
        <f t="shared" si="6"/>
        <v>2106651.1797020203</v>
      </c>
      <c r="L36" s="35">
        <f t="shared" si="7"/>
        <v>0.22901728086538589</v>
      </c>
      <c r="M36" s="35">
        <f t="shared" si="8"/>
        <v>3.0198606996243573E-2</v>
      </c>
      <c r="N36" s="34">
        <f t="shared" si="9"/>
        <v>0.88350016950981136</v>
      </c>
      <c r="O36" s="33">
        <f t="shared" si="10"/>
        <v>263538.90227349999</v>
      </c>
      <c r="P36" s="35">
        <f t="shared" si="11"/>
        <v>3.0198606996243573E-2</v>
      </c>
    </row>
    <row r="37" spans="2:24" x14ac:dyDescent="0.25">
      <c r="B37" s="4">
        <v>2012</v>
      </c>
      <c r="C37" s="27">
        <f t="shared" ref="C37:I37" si="22">C15*$C$22</f>
        <v>2110661.8345929203</v>
      </c>
      <c r="D37" s="27">
        <f t="shared" si="22"/>
        <v>3605515.67790036</v>
      </c>
      <c r="E37" s="27">
        <f t="shared" si="22"/>
        <v>1587318.0169540399</v>
      </c>
      <c r="F37" s="31">
        <f t="shared" si="22"/>
        <v>178708.93081720002</v>
      </c>
      <c r="G37" s="27">
        <f t="shared" si="22"/>
        <v>92559.184012400001</v>
      </c>
      <c r="H37" s="27">
        <f t="shared" si="22"/>
        <v>1840488.78611402</v>
      </c>
      <c r="I37" s="27">
        <f t="shared" si="22"/>
        <v>26550.717078199999</v>
      </c>
      <c r="J37" s="6">
        <f t="shared" si="5"/>
        <v>9441803.1474691406</v>
      </c>
      <c r="K37" s="33">
        <f t="shared" si="6"/>
        <v>2138307.6180218202</v>
      </c>
      <c r="L37" s="35">
        <f t="shared" si="7"/>
        <v>0.22647237869971795</v>
      </c>
      <c r="M37" s="35">
        <f t="shared" si="8"/>
        <v>3.1542580083088245E-2</v>
      </c>
      <c r="N37" s="34">
        <f t="shared" si="9"/>
        <v>0.877749025746835</v>
      </c>
      <c r="O37" s="33">
        <f t="shared" si="10"/>
        <v>271268.11482960003</v>
      </c>
      <c r="P37" s="35">
        <f t="shared" si="11"/>
        <v>3.1542580083088245E-2</v>
      </c>
    </row>
    <row r="38" spans="2:24" x14ac:dyDescent="0.25">
      <c r="B38" s="24">
        <v>2013</v>
      </c>
      <c r="C38" s="27">
        <f t="shared" ref="C38:I38" si="23">C16*$C$22</f>
        <v>1851839.5148400001</v>
      </c>
      <c r="D38" s="27">
        <f t="shared" si="23"/>
        <v>3595178.5562191801</v>
      </c>
      <c r="E38" s="27">
        <f t="shared" si="23"/>
        <v>1652646.58775286</v>
      </c>
      <c r="F38" s="31">
        <f t="shared" si="23"/>
        <v>235501.47791884001</v>
      </c>
      <c r="G38" s="27">
        <f t="shared" si="23"/>
        <v>93267.00817868</v>
      </c>
      <c r="H38" s="27">
        <f t="shared" si="23"/>
        <v>1873135.6447892201</v>
      </c>
      <c r="I38" s="27">
        <f t="shared" si="23"/>
        <v>41592.154970659998</v>
      </c>
      <c r="J38" s="25">
        <f t="shared" si="5"/>
        <v>9343160.9446694423</v>
      </c>
      <c r="K38" s="33">
        <f t="shared" si="6"/>
        <v>2243496.2858573999</v>
      </c>
      <c r="L38" s="35">
        <f t="shared" si="7"/>
        <v>0.24012176383811337</v>
      </c>
      <c r="M38" s="35">
        <f t="shared" si="8"/>
        <v>3.9639758242576567E-2</v>
      </c>
      <c r="N38" s="34">
        <f t="shared" si="9"/>
        <v>0.85830875544370422</v>
      </c>
      <c r="O38" s="33">
        <f t="shared" si="10"/>
        <v>328768.48609751998</v>
      </c>
      <c r="P38" s="35">
        <f t="shared" si="11"/>
        <v>3.9639758242576567E-2</v>
      </c>
    </row>
    <row r="39" spans="2:24" x14ac:dyDescent="0.25">
      <c r="B39" s="4">
        <v>2014</v>
      </c>
      <c r="C39" s="27">
        <f t="shared" ref="C39:I39" si="24">C17*$C$22</f>
        <v>1957446.0325135801</v>
      </c>
      <c r="D39" s="27">
        <f t="shared" si="24"/>
        <v>3575643.7887532599</v>
      </c>
      <c r="E39" s="27">
        <f t="shared" si="24"/>
        <v>1660236.5272260599</v>
      </c>
      <c r="F39" s="31">
        <f t="shared" si="24"/>
        <v>232174.32870072001</v>
      </c>
      <c r="G39" s="27">
        <f t="shared" si="24"/>
        <v>99057.733968760003</v>
      </c>
      <c r="H39" s="27">
        <f t="shared" si="24"/>
        <v>1897526.76340528</v>
      </c>
      <c r="I39" s="27">
        <f t="shared" si="24"/>
        <v>73209.451222179996</v>
      </c>
      <c r="J39" s="6">
        <f t="shared" si="5"/>
        <v>9495294.6257898398</v>
      </c>
      <c r="K39" s="33">
        <f t="shared" si="6"/>
        <v>2301968.2772969399</v>
      </c>
      <c r="L39" s="35">
        <f t="shared" si="7"/>
        <v>0.24243252769057252</v>
      </c>
      <c r="M39" s="35">
        <f t="shared" si="8"/>
        <v>4.2593887797138005E-2</v>
      </c>
      <c r="N39" s="34">
        <f t="shared" si="9"/>
        <v>0.85056161294996002</v>
      </c>
      <c r="O39" s="33">
        <f t="shared" si="10"/>
        <v>331232.06266947999</v>
      </c>
      <c r="P39" s="35">
        <f t="shared" si="11"/>
        <v>4.2593887797138005E-2</v>
      </c>
    </row>
    <row r="40" spans="2:24" x14ac:dyDescent="0.25">
      <c r="B40" s="4">
        <v>2015</v>
      </c>
      <c r="C40" s="27">
        <f t="shared" ref="C40:I40" si="25">C18*$C$22</f>
        <v>2230689.3167977598</v>
      </c>
      <c r="D40" s="27">
        <f t="shared" si="25"/>
        <v>3316660.89964678</v>
      </c>
      <c r="E40" s="27">
        <f t="shared" si="25"/>
        <v>1710751.5381817</v>
      </c>
      <c r="F40" s="31">
        <f t="shared" si="25"/>
        <v>215693.30328952</v>
      </c>
      <c r="G40" s="27">
        <f t="shared" si="25"/>
        <v>99952.850301080005</v>
      </c>
      <c r="H40" s="27">
        <f t="shared" si="25"/>
        <v>1894899.08135668</v>
      </c>
      <c r="I40" s="27">
        <f t="shared" si="25"/>
        <v>36331.939410480001</v>
      </c>
      <c r="J40" s="6">
        <f t="shared" si="5"/>
        <v>9504978.9289839994</v>
      </c>
      <c r="K40" s="33">
        <f t="shared" si="6"/>
        <v>2246877.1743577602</v>
      </c>
      <c r="L40" s="35">
        <f t="shared" si="7"/>
        <v>0.23638949556281993</v>
      </c>
      <c r="M40" s="35">
        <f t="shared" si="8"/>
        <v>3.7030917756984805E-2</v>
      </c>
      <c r="N40" s="34">
        <f t="shared" si="9"/>
        <v>0.86456418045981165</v>
      </c>
      <c r="O40" s="33">
        <f t="shared" si="10"/>
        <v>315646.15359060001</v>
      </c>
      <c r="P40" s="35">
        <f t="shared" si="11"/>
        <v>3.7030917756984805E-2</v>
      </c>
    </row>
    <row r="41" spans="2:24" x14ac:dyDescent="0.25">
      <c r="B41" s="4">
        <v>2016</v>
      </c>
      <c r="C41" s="27">
        <f t="shared" ref="C41:I41" si="26">C19*$C$22</f>
        <v>2326683.3366</v>
      </c>
      <c r="D41" s="27">
        <f t="shared" si="26"/>
        <v>3050753.53517074</v>
      </c>
      <c r="E41" s="27">
        <f t="shared" si="26"/>
        <v>1765287.9041653799</v>
      </c>
      <c r="F41" s="31">
        <f t="shared" si="26"/>
        <v>271438.94995223999</v>
      </c>
      <c r="G41" s="27">
        <f t="shared" si="26"/>
        <v>107293.2545006</v>
      </c>
      <c r="H41" s="27">
        <f t="shared" si="26"/>
        <v>1880304.92632668</v>
      </c>
      <c r="I41" s="27">
        <f t="shared" si="26"/>
        <v>119397.81981792</v>
      </c>
      <c r="J41" s="6">
        <f t="shared" si="5"/>
        <v>9521159.7265335582</v>
      </c>
      <c r="K41" s="33">
        <f t="shared" si="6"/>
        <v>2378434.9505974404</v>
      </c>
      <c r="L41" s="35">
        <f t="shared" si="7"/>
        <v>0.24980517278469977</v>
      </c>
      <c r="M41" s="35">
        <f t="shared" si="8"/>
        <v>5.2318208976430858E-2</v>
      </c>
      <c r="N41" s="34">
        <f t="shared" si="9"/>
        <v>0.82683164516609486</v>
      </c>
      <c r="O41" s="33">
        <f t="shared" si="10"/>
        <v>378732.20445283997</v>
      </c>
      <c r="P41" s="35">
        <f t="shared" si="11"/>
        <v>5.2318208976430858E-2</v>
      </c>
    </row>
    <row r="42" spans="2:24" x14ac:dyDescent="0.25">
      <c r="B42" s="4">
        <v>2017</v>
      </c>
      <c r="C42" s="27">
        <f t="shared" ref="C42:I42" si="27">C20*$C$22</f>
        <v>2493187.0143599999</v>
      </c>
      <c r="D42" s="27">
        <f t="shared" si="27"/>
        <v>3460116.3657678799</v>
      </c>
      <c r="E42" s="27">
        <f t="shared" si="27"/>
        <v>1753951.20981024</v>
      </c>
      <c r="F42" s="31">
        <f t="shared" si="27"/>
        <v>287012.54377893999</v>
      </c>
      <c r="G42" s="27">
        <f t="shared" si="27"/>
        <v>123945.52493106</v>
      </c>
      <c r="H42" s="27">
        <f t="shared" si="27"/>
        <v>1875783.4240079201</v>
      </c>
      <c r="I42" s="27">
        <f t="shared" si="27"/>
        <v>102058.33629152</v>
      </c>
      <c r="J42" s="6">
        <f t="shared" si="5"/>
        <v>10096054.418947561</v>
      </c>
      <c r="K42" s="33">
        <f t="shared" si="6"/>
        <v>2388799.8290094398</v>
      </c>
      <c r="L42" s="35">
        <f t="shared" si="7"/>
        <v>0.23660726555973285</v>
      </c>
      <c r="M42" s="35">
        <f t="shared" si="8"/>
        <v>5.0813553861073404E-2</v>
      </c>
      <c r="N42" s="34">
        <f t="shared" si="9"/>
        <v>0.82320851369267567</v>
      </c>
      <c r="O42" s="33">
        <f t="shared" si="10"/>
        <v>410958.06871000002</v>
      </c>
      <c r="P42" s="35">
        <f t="shared" si="11"/>
        <v>5.0813553861073404E-2</v>
      </c>
    </row>
    <row r="43" spans="2:24" x14ac:dyDescent="0.25">
      <c r="N43" s="36">
        <f>AVERAGE(N25:N42)</f>
        <v>0.87569476347065012</v>
      </c>
    </row>
    <row r="46" spans="2:24" x14ac:dyDescent="0.25">
      <c r="G46">
        <v>3.4994049309639674E-2</v>
      </c>
      <c r="H46">
        <v>3.7782917800437361E-2</v>
      </c>
      <c r="I46">
        <v>3.2976668599449185E-2</v>
      </c>
      <c r="J46">
        <v>2.9452721827859223E-2</v>
      </c>
      <c r="K46">
        <v>3.0985717824627768E-2</v>
      </c>
      <c r="L46">
        <v>3.2529535139098981E-2</v>
      </c>
      <c r="M46">
        <v>3.1356727300129693E-2</v>
      </c>
      <c r="N46">
        <v>3.1029068570830123E-2</v>
      </c>
      <c r="O46">
        <v>3.3877417467421247E-2</v>
      </c>
      <c r="P46">
        <v>3.38529020128693E-2</v>
      </c>
      <c r="Q46">
        <v>4.2483190880798598E-2</v>
      </c>
      <c r="R46">
        <v>3.0198606996243573E-2</v>
      </c>
      <c r="S46">
        <v>3.1542580083088245E-2</v>
      </c>
      <c r="T46">
        <v>3.9639758242576567E-2</v>
      </c>
      <c r="U46">
        <v>4.2593887797138005E-2</v>
      </c>
      <c r="V46">
        <v>3.7030917756984805E-2</v>
      </c>
      <c r="W46">
        <v>5.2318208976430858E-2</v>
      </c>
      <c r="X46">
        <v>5.0813553861073404E-2</v>
      </c>
    </row>
    <row r="47" spans="2:24" x14ac:dyDescent="0.25">
      <c r="C47" t="s">
        <v>2</v>
      </c>
    </row>
    <row r="48" spans="2:24" x14ac:dyDescent="0.25">
      <c r="C48" s="2" t="s">
        <v>21</v>
      </c>
      <c r="D48" s="2"/>
      <c r="E48" s="2"/>
      <c r="F48" s="38"/>
    </row>
    <row r="49" spans="2:7" x14ac:dyDescent="0.25">
      <c r="B49" s="4" t="s">
        <v>1</v>
      </c>
      <c r="C49" s="4" t="s">
        <v>39</v>
      </c>
      <c r="D49" s="4" t="s">
        <v>40</v>
      </c>
      <c r="E49" s="4" t="s">
        <v>24</v>
      </c>
      <c r="F49" s="29" t="s">
        <v>41</v>
      </c>
      <c r="G49" s="39" t="s">
        <v>42</v>
      </c>
    </row>
    <row r="50" spans="2:7" x14ac:dyDescent="0.25">
      <c r="B50" s="4">
        <v>2000</v>
      </c>
      <c r="C50" s="6">
        <f>C25</f>
        <v>574048.27424727997</v>
      </c>
      <c r="D50" s="21">
        <f>Total!B23</f>
        <v>221130.15813500001</v>
      </c>
      <c r="E50" s="6">
        <v>384872.61119999998</v>
      </c>
      <c r="F50" s="40">
        <f>SUM(D50:E50)</f>
        <v>606002.76933499996</v>
      </c>
      <c r="G50" s="21">
        <f>C50-F50</f>
        <v>-31954.495087719988</v>
      </c>
    </row>
    <row r="51" spans="2:7" x14ac:dyDescent="0.25">
      <c r="B51" s="4">
        <v>2001</v>
      </c>
      <c r="C51" s="6">
        <f t="shared" ref="C51:C67" si="28">C26</f>
        <v>728792.39116894</v>
      </c>
      <c r="D51" s="21">
        <f>Total!B24</f>
        <v>226966.59943700003</v>
      </c>
      <c r="E51" s="6">
        <v>411011.99089999998</v>
      </c>
      <c r="F51" s="40">
        <f t="shared" ref="F51:F67" si="29">SUM(D51:E51)</f>
        <v>637978.59033699997</v>
      </c>
      <c r="G51" s="21">
        <f t="shared" ref="G51:G67" si="30">C51-F51</f>
        <v>90813.800831940025</v>
      </c>
    </row>
    <row r="52" spans="2:7" x14ac:dyDescent="0.25">
      <c r="B52" s="4">
        <v>2002</v>
      </c>
      <c r="C52" s="6">
        <f t="shared" si="28"/>
        <v>751759.03338045999</v>
      </c>
      <c r="D52" s="21">
        <f>Total!B25</f>
        <v>237256.84500299999</v>
      </c>
      <c r="E52" s="6">
        <v>411793.24609999999</v>
      </c>
      <c r="F52" s="40">
        <f t="shared" si="29"/>
        <v>649050.09110299998</v>
      </c>
      <c r="G52" s="21">
        <f t="shared" si="30"/>
        <v>102708.94227746001</v>
      </c>
    </row>
    <row r="53" spans="2:7" x14ac:dyDescent="0.25">
      <c r="B53" s="4">
        <v>2003</v>
      </c>
      <c r="C53" s="6">
        <f t="shared" si="28"/>
        <v>1009142.06538978</v>
      </c>
      <c r="D53" s="21">
        <f>Total!B26</f>
        <v>420303.30596300005</v>
      </c>
      <c r="E53" s="6">
        <v>447126.93650000001</v>
      </c>
      <c r="F53" s="40">
        <f t="shared" si="29"/>
        <v>867430.24246300012</v>
      </c>
      <c r="G53" s="21">
        <f t="shared" si="30"/>
        <v>141711.82292677986</v>
      </c>
    </row>
    <row r="54" spans="2:7" x14ac:dyDescent="0.25">
      <c r="B54" s="4">
        <v>2004</v>
      </c>
      <c r="C54" s="6">
        <f t="shared" si="28"/>
        <v>927120.59545223997</v>
      </c>
      <c r="D54" s="21">
        <f>Total!B27</f>
        <v>339076.43891200004</v>
      </c>
      <c r="E54" s="6">
        <v>451593.22340000002</v>
      </c>
      <c r="F54" s="40">
        <f t="shared" si="29"/>
        <v>790669.66231200006</v>
      </c>
      <c r="G54" s="21">
        <f t="shared" si="30"/>
        <v>136450.93314023991</v>
      </c>
    </row>
    <row r="55" spans="2:7" x14ac:dyDescent="0.25">
      <c r="B55" s="4">
        <v>2005</v>
      </c>
      <c r="C55" s="6">
        <f t="shared" si="28"/>
        <v>1062507.6687409801</v>
      </c>
      <c r="D55" s="21">
        <f>Total!B28</f>
        <v>402787.86419400002</v>
      </c>
      <c r="E55" s="6">
        <v>495198.47960000002</v>
      </c>
      <c r="F55" s="40">
        <f t="shared" si="29"/>
        <v>897986.3437940001</v>
      </c>
      <c r="G55" s="21">
        <f t="shared" si="30"/>
        <v>164521.32494697999</v>
      </c>
    </row>
    <row r="56" spans="2:7" x14ac:dyDescent="0.25">
      <c r="B56" s="4">
        <v>2006</v>
      </c>
      <c r="C56" s="6">
        <f t="shared" si="28"/>
        <v>1258928.8871194001</v>
      </c>
      <c r="D56" s="21">
        <f>Total!B29</f>
        <v>545327.95423100004</v>
      </c>
      <c r="E56" s="6">
        <v>559174.03339999996</v>
      </c>
      <c r="F56" s="40">
        <f t="shared" si="29"/>
        <v>1104501.9876310001</v>
      </c>
      <c r="G56" s="21">
        <f t="shared" si="30"/>
        <v>154426.89948839997</v>
      </c>
    </row>
    <row r="57" spans="2:7" x14ac:dyDescent="0.25">
      <c r="B57" s="4">
        <v>2007</v>
      </c>
      <c r="C57" s="6">
        <f t="shared" si="28"/>
        <v>1579574.1215339401</v>
      </c>
      <c r="D57" s="21">
        <f>Total!B30</f>
        <v>746336.46095900005</v>
      </c>
      <c r="E57" s="6">
        <v>628963.99639999995</v>
      </c>
      <c r="F57" s="40">
        <f t="shared" si="29"/>
        <v>1375300.4573590001</v>
      </c>
      <c r="G57" s="21">
        <f t="shared" si="30"/>
        <v>204273.66417493997</v>
      </c>
    </row>
    <row r="58" spans="2:7" x14ac:dyDescent="0.25">
      <c r="B58" s="4">
        <v>2008</v>
      </c>
      <c r="C58" s="6">
        <f t="shared" si="28"/>
        <v>1373995.84325402</v>
      </c>
      <c r="D58" s="21">
        <f>Total!B31</f>
        <v>576241.51597000007</v>
      </c>
      <c r="E58" s="6">
        <v>615285.96530000004</v>
      </c>
      <c r="F58" s="40">
        <f t="shared" si="29"/>
        <v>1191527.4812700001</v>
      </c>
      <c r="G58" s="21">
        <f t="shared" si="30"/>
        <v>182468.36198401987</v>
      </c>
    </row>
    <row r="59" spans="2:7" x14ac:dyDescent="0.25">
      <c r="B59" s="4">
        <v>2009</v>
      </c>
      <c r="C59" s="6">
        <f t="shared" si="28"/>
        <v>1446500.7005400001</v>
      </c>
      <c r="D59" s="21">
        <f>Total!B32</f>
        <v>506601.88144099998</v>
      </c>
      <c r="E59" s="6">
        <v>633010.79519999993</v>
      </c>
      <c r="F59" s="40">
        <f t="shared" si="29"/>
        <v>1139612.676641</v>
      </c>
      <c r="G59" s="21">
        <f t="shared" si="30"/>
        <v>306888.02389900014</v>
      </c>
    </row>
    <row r="60" spans="2:7" x14ac:dyDescent="0.25">
      <c r="B60" s="4">
        <v>2010</v>
      </c>
      <c r="C60" s="6">
        <f t="shared" si="28"/>
        <v>1726192.2092641799</v>
      </c>
      <c r="D60" s="21">
        <f>Total!B33</f>
        <v>841891.36315600004</v>
      </c>
      <c r="E60" s="6">
        <v>701989.88069999998</v>
      </c>
      <c r="F60" s="40">
        <f t="shared" si="29"/>
        <v>1543881.243856</v>
      </c>
      <c r="G60" s="21">
        <f t="shared" si="30"/>
        <v>182310.96540817991</v>
      </c>
    </row>
    <row r="61" spans="2:7" x14ac:dyDescent="0.25">
      <c r="B61" s="4">
        <v>2011</v>
      </c>
      <c r="C61" s="6">
        <f t="shared" si="28"/>
        <v>2044238.6256936002</v>
      </c>
      <c r="D61" s="21">
        <f>Total!B34</f>
        <v>884783.70064900001</v>
      </c>
      <c r="E61" s="6">
        <v>803820.97589999996</v>
      </c>
      <c r="F61" s="40">
        <f t="shared" si="29"/>
        <v>1688604.676549</v>
      </c>
      <c r="G61" s="21">
        <f t="shared" si="30"/>
        <v>355633.94914460019</v>
      </c>
    </row>
    <row r="62" spans="2:7" x14ac:dyDescent="0.25">
      <c r="B62" s="4">
        <v>2012</v>
      </c>
      <c r="C62" s="6">
        <f t="shared" si="28"/>
        <v>2110661.8345929203</v>
      </c>
      <c r="D62" s="21">
        <f>Total!B35</f>
        <v>753427.06417599996</v>
      </c>
      <c r="E62" s="6">
        <v>1040583.3763</v>
      </c>
      <c r="F62" s="40">
        <f t="shared" si="29"/>
        <v>1794010.4404759998</v>
      </c>
      <c r="G62" s="21">
        <f t="shared" si="30"/>
        <v>316651.39411692042</v>
      </c>
    </row>
    <row r="63" spans="2:7" x14ac:dyDescent="0.25">
      <c r="B63" s="24">
        <v>2013</v>
      </c>
      <c r="C63" s="6">
        <f t="shared" si="28"/>
        <v>1851839.5148400001</v>
      </c>
      <c r="D63" s="21">
        <f>Total!B36</f>
        <v>262205.49031700002</v>
      </c>
      <c r="E63" s="6">
        <v>1160310.2962</v>
      </c>
      <c r="F63" s="40">
        <f t="shared" si="29"/>
        <v>1422515.7865170001</v>
      </c>
      <c r="G63" s="21">
        <f t="shared" si="30"/>
        <v>429323.72832300002</v>
      </c>
    </row>
    <row r="64" spans="2:7" x14ac:dyDescent="0.25">
      <c r="B64" s="4">
        <v>2014</v>
      </c>
      <c r="C64" s="6">
        <f t="shared" si="28"/>
        <v>1957446.0325135801</v>
      </c>
      <c r="D64" s="21">
        <f>Total!B37</f>
        <v>337228.84428600001</v>
      </c>
      <c r="E64" s="6">
        <v>1306925.9432999999</v>
      </c>
      <c r="F64" s="40">
        <f t="shared" si="29"/>
        <v>1644154.7875859998</v>
      </c>
      <c r="G64" s="21">
        <f t="shared" si="30"/>
        <v>313291.24492758024</v>
      </c>
    </row>
    <row r="65" spans="2:7" x14ac:dyDescent="0.25">
      <c r="B65" s="4">
        <v>2015</v>
      </c>
      <c r="C65" s="6">
        <f t="shared" si="28"/>
        <v>2230689.3167977598</v>
      </c>
      <c r="D65" s="21">
        <f>Total!B38</f>
        <v>429951.17591400002</v>
      </c>
      <c r="E65" s="6">
        <v>1435558.4517000001</v>
      </c>
      <c r="F65" s="40">
        <f t="shared" si="29"/>
        <v>1865509.6276140001</v>
      </c>
      <c r="G65" s="21">
        <f t="shared" si="30"/>
        <v>365179.68918375974</v>
      </c>
    </row>
    <row r="66" spans="2:7" x14ac:dyDescent="0.25">
      <c r="B66" s="4">
        <v>2016</v>
      </c>
      <c r="C66" s="6">
        <f t="shared" si="28"/>
        <v>2326683.3366</v>
      </c>
      <c r="D66" s="21">
        <f>Total!B39</f>
        <v>389163.38329300005</v>
      </c>
      <c r="E66" s="6">
        <v>1481303.8677999999</v>
      </c>
      <c r="F66" s="40">
        <f t="shared" si="29"/>
        <v>1870467.2510929999</v>
      </c>
      <c r="G66" s="21">
        <f t="shared" si="30"/>
        <v>456216.0855070001</v>
      </c>
    </row>
    <row r="67" spans="2:7" x14ac:dyDescent="0.25">
      <c r="B67" s="4">
        <v>2017</v>
      </c>
      <c r="C67" s="6">
        <f t="shared" si="28"/>
        <v>2493187.0143599999</v>
      </c>
      <c r="D67" s="21">
        <f>Total!B40</f>
        <v>0</v>
      </c>
      <c r="E67" s="20"/>
      <c r="F67" s="40">
        <f t="shared" si="29"/>
        <v>0</v>
      </c>
      <c r="G67" s="21">
        <f t="shared" si="30"/>
        <v>2493187.0143599999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Industrial</vt:lpstr>
      <vt:lpstr>Domestic</vt:lpstr>
      <vt:lpstr>Transport</vt:lpstr>
      <vt:lpstr>Commercial</vt:lpstr>
      <vt:lpstr>Total</vt:lpstr>
      <vt:lpstr>Primary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 AHMAD</dc:creator>
  <cp:lastModifiedBy>FAUZAN AHMAD</cp:lastModifiedBy>
  <dcterms:created xsi:type="dcterms:W3CDTF">2019-06-19T16:28:59Z</dcterms:created>
  <dcterms:modified xsi:type="dcterms:W3CDTF">2019-10-29T08:07:24Z</dcterms:modified>
</cp:coreProperties>
</file>