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82D288BD-FC59-4ABD-AA24-1D3F2E8D17CC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Industry" sheetId="1" r:id="rId1"/>
    <sheet name="Household" sheetId="2" r:id="rId2"/>
    <sheet name="Commercial" sheetId="7" r:id="rId3"/>
    <sheet name="Transportation" sheetId="3" r:id="rId4"/>
    <sheet name="Others" sheetId="8" r:id="rId5"/>
    <sheet name="Refinery" sheetId="4" r:id="rId6"/>
    <sheet name="Natural Gas" sheetId="5" r:id="rId7"/>
    <sheet name="Power Plant" sheetId="6" r:id="rId8"/>
    <sheet name="Final Energy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8" l="1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O33" i="2"/>
  <c r="P33" i="2" s="1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L33" i="2"/>
  <c r="M33" i="2"/>
  <c r="N33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4" i="2"/>
  <c r="L35" i="2"/>
  <c r="L36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4" i="2"/>
  <c r="M35" i="2"/>
  <c r="M36" i="2"/>
  <c r="M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O36" i="2"/>
  <c r="L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O35" i="2"/>
  <c r="O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R4" i="9" l="1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O31" i="2"/>
  <c r="O32" i="2"/>
  <c r="V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O20" i="2"/>
  <c r="O21" i="2"/>
  <c r="O22" i="2"/>
  <c r="O23" i="2"/>
  <c r="O24" i="2"/>
  <c r="O25" i="2"/>
  <c r="O26" i="2"/>
  <c r="O27" i="2"/>
  <c r="O28" i="2"/>
  <c r="O29" i="2"/>
  <c r="O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V23" i="2" l="1"/>
  <c r="T23" i="2"/>
  <c r="R23" i="2"/>
  <c r="T30" i="2"/>
  <c r="V30" i="2"/>
  <c r="R30" i="2"/>
  <c r="R28" i="2"/>
  <c r="T28" i="2"/>
  <c r="V28" i="2"/>
  <c r="T20" i="2"/>
  <c r="R20" i="2"/>
  <c r="V20" i="2"/>
  <c r="R26" i="2"/>
  <c r="V26" i="2"/>
  <c r="T26" i="2"/>
  <c r="Z30" i="2"/>
  <c r="Z25" i="2"/>
  <c r="R31" i="2"/>
  <c r="V31" i="2"/>
  <c r="T31" i="2"/>
  <c r="X28" i="2"/>
  <c r="X24" i="2"/>
  <c r="Z32" i="2"/>
  <c r="R32" i="2"/>
  <c r="V32" i="2"/>
  <c r="T32" i="2"/>
  <c r="X20" i="2"/>
  <c r="X27" i="2"/>
  <c r="Z28" i="2"/>
  <c r="Z20" i="2"/>
  <c r="X32" i="2"/>
  <c r="X26" i="2"/>
  <c r="Z27" i="2"/>
  <c r="X22" i="2"/>
  <c r="Z31" i="2"/>
  <c r="X30" i="2"/>
  <c r="T27" i="2"/>
  <c r="R27" i="2"/>
  <c r="V27" i="2"/>
  <c r="Z23" i="2"/>
  <c r="X23" i="2"/>
  <c r="Z26" i="2"/>
  <c r="X29" i="2"/>
  <c r="Z21" i="2"/>
  <c r="X31" i="2"/>
  <c r="X33" i="2"/>
  <c r="T33" i="2"/>
  <c r="R33" i="2"/>
  <c r="Z33" i="2"/>
  <c r="R4" i="8"/>
  <c r="S4" i="8"/>
  <c r="T4" i="8"/>
  <c r="U4" i="8"/>
  <c r="V4" i="8"/>
  <c r="Q4" i="8"/>
  <c r="R5" i="7"/>
  <c r="R6" i="7"/>
  <c r="R7" i="7"/>
  <c r="R8" i="7"/>
  <c r="R9" i="7"/>
  <c r="R10" i="7"/>
  <c r="R4" i="7"/>
  <c r="V4" i="7" s="1"/>
  <c r="T19" i="2"/>
  <c r="V19" i="2"/>
  <c r="X19" i="2"/>
  <c r="Z19" i="2"/>
  <c r="R19" i="2"/>
  <c r="O4" i="8"/>
  <c r="K4" i="8"/>
  <c r="AA21" i="3"/>
  <c r="AC21" i="3" s="1"/>
  <c r="Y21" i="3"/>
  <c r="AI21" i="3" s="1"/>
  <c r="X21" i="3"/>
  <c r="W21" i="3"/>
  <c r="X21" i="2" l="1"/>
  <c r="Z24" i="2"/>
  <c r="T29" i="2"/>
  <c r="R29" i="2"/>
  <c r="V29" i="2"/>
  <c r="T22" i="2"/>
  <c r="R22" i="2"/>
  <c r="V22" i="2"/>
  <c r="V25" i="2"/>
  <c r="R25" i="2"/>
  <c r="T25" i="2"/>
  <c r="Z22" i="2"/>
  <c r="Z29" i="2"/>
  <c r="V24" i="2"/>
  <c r="T24" i="2"/>
  <c r="R24" i="2"/>
  <c r="T21" i="2"/>
  <c r="R21" i="2"/>
  <c r="V21" i="2"/>
  <c r="X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O19" i="2"/>
  <c r="N19" i="2"/>
  <c r="L19" i="2"/>
  <c r="R11" i="7" l="1"/>
  <c r="V11" i="7" s="1"/>
  <c r="R13" i="7"/>
  <c r="R12" i="7"/>
  <c r="V12" i="7" s="1"/>
  <c r="R14" i="7"/>
  <c r="R15" i="7"/>
  <c r="V15" i="7" s="1"/>
  <c r="R16" i="7"/>
  <c r="R17" i="7"/>
  <c r="R18" i="7"/>
  <c r="P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<sst xmlns="http://schemas.openxmlformats.org/spreadsheetml/2006/main" count="402" uniqueCount="118">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</sst>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3" fontId="0" fillId="0" borderId="11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K2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42" t="s">
        <v>18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3" ht="15" customHeight="1" x14ac:dyDescent="0.2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/>
      <c r="H3" s="36"/>
      <c r="I3" s="36"/>
      <c r="J3" s="36"/>
      <c r="K3" s="33" t="s">
        <v>90</v>
      </c>
      <c r="L3" s="40" t="s">
        <v>11</v>
      </c>
      <c r="M3" s="36" t="s">
        <v>12</v>
      </c>
    </row>
    <row r="4" spans="1:13" x14ac:dyDescent="0.25">
      <c r="A4" s="36"/>
      <c r="B4" s="36"/>
      <c r="C4" s="36"/>
      <c r="D4" s="36"/>
      <c r="E4" s="36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33"/>
      <c r="L4" s="41"/>
      <c r="M4" s="36"/>
    </row>
    <row r="5" spans="1:13" x14ac:dyDescent="0.25">
      <c r="A5" s="36"/>
      <c r="B5" s="42" t="s">
        <v>13</v>
      </c>
      <c r="C5" s="42"/>
      <c r="D5" s="42"/>
      <c r="E5" s="3" t="s">
        <v>14</v>
      </c>
      <c r="F5" s="37" t="s">
        <v>15</v>
      </c>
      <c r="G5" s="38"/>
      <c r="H5" s="38"/>
      <c r="I5" s="38"/>
      <c r="J5" s="38"/>
      <c r="K5" s="39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42" t="s">
        <v>18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3"/>
      <c r="AC26" t="s">
        <v>101</v>
      </c>
    </row>
    <row r="27" spans="1:38" ht="45" x14ac:dyDescent="0.25">
      <c r="A27" s="36" t="s">
        <v>0</v>
      </c>
      <c r="B27" s="36" t="s">
        <v>1</v>
      </c>
      <c r="C27" s="36" t="s">
        <v>2</v>
      </c>
      <c r="D27" s="36" t="s">
        <v>3</v>
      </c>
      <c r="E27" s="36" t="s">
        <v>4</v>
      </c>
      <c r="F27" s="36" t="s">
        <v>5</v>
      </c>
      <c r="G27" s="36"/>
      <c r="H27" s="36"/>
      <c r="I27" s="36"/>
      <c r="J27" s="36"/>
      <c r="K27" s="43" t="s">
        <v>91</v>
      </c>
      <c r="L27" s="40" t="s">
        <v>11</v>
      </c>
      <c r="M27" s="40" t="s">
        <v>12</v>
      </c>
      <c r="N27" s="40" t="s">
        <v>20</v>
      </c>
      <c r="P27" s="33" t="s">
        <v>2</v>
      </c>
      <c r="Q27" s="33" t="s">
        <v>92</v>
      </c>
      <c r="R27" s="33" t="s">
        <v>93</v>
      </c>
      <c r="S27" s="33" t="s">
        <v>12</v>
      </c>
      <c r="T27" s="33" t="s">
        <v>94</v>
      </c>
      <c r="U27" s="36" t="s">
        <v>20</v>
      </c>
      <c r="V27" s="34" t="s">
        <v>2</v>
      </c>
      <c r="W27" s="34" t="s">
        <v>92</v>
      </c>
      <c r="X27" s="34" t="s">
        <v>93</v>
      </c>
      <c r="Y27" s="34" t="s">
        <v>12</v>
      </c>
      <c r="Z27" s="34" t="s">
        <v>94</v>
      </c>
      <c r="AA27" s="35" t="s">
        <v>20</v>
      </c>
      <c r="AC27" s="33" t="s">
        <v>2</v>
      </c>
      <c r="AE27" s="21" t="s">
        <v>92</v>
      </c>
      <c r="AG27" s="21" t="s">
        <v>93</v>
      </c>
      <c r="AI27" s="21" t="s">
        <v>12</v>
      </c>
      <c r="AK27" s="21" t="s">
        <v>94</v>
      </c>
      <c r="AL27" s="2" t="s">
        <v>20</v>
      </c>
    </row>
    <row r="28" spans="1:38" x14ac:dyDescent="0.25">
      <c r="A28" s="36"/>
      <c r="B28" s="36"/>
      <c r="C28" s="36"/>
      <c r="D28" s="36"/>
      <c r="E28" s="36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44"/>
      <c r="L28" s="41"/>
      <c r="M28" s="41"/>
      <c r="N28" s="41"/>
      <c r="P28" s="33"/>
      <c r="Q28" s="33"/>
      <c r="R28" s="33"/>
      <c r="S28" s="33"/>
      <c r="T28" s="33"/>
      <c r="U28" s="36"/>
      <c r="V28" s="34"/>
      <c r="W28" s="34"/>
      <c r="X28" s="34"/>
      <c r="Y28" s="34"/>
      <c r="Z28" s="34"/>
      <c r="AA28" s="35"/>
      <c r="AC28" s="33"/>
      <c r="AE28" s="21"/>
      <c r="AG28" s="21"/>
      <c r="AI28" s="21"/>
      <c r="AK28" s="21"/>
      <c r="AL28" s="2"/>
    </row>
    <row r="29" spans="1:38" x14ac:dyDescent="0.25">
      <c r="A29" s="36"/>
      <c r="B29" s="33" t="s">
        <v>19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P29" s="36" t="s">
        <v>19</v>
      </c>
      <c r="Q29" s="36"/>
      <c r="R29" s="36"/>
      <c r="S29" s="36"/>
      <c r="T29" s="36"/>
      <c r="U29" s="36"/>
      <c r="V29" s="35" t="s">
        <v>95</v>
      </c>
      <c r="W29" s="35"/>
      <c r="X29" s="35"/>
      <c r="Y29" s="35"/>
      <c r="Z29" s="35"/>
      <c r="AA29" s="35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6">
        <f>P30*1000</f>
        <v>36145000</v>
      </c>
      <c r="W30" s="26">
        <f t="shared" ref="W30:AA30" si="0">Q30*1000</f>
        <v>88414000</v>
      </c>
      <c r="X30" s="32">
        <f t="shared" si="0"/>
        <v>87899000</v>
      </c>
      <c r="Y30" s="26">
        <f t="shared" si="0"/>
        <v>20850000</v>
      </c>
      <c r="Z30" s="26">
        <f t="shared" si="0"/>
        <v>58981000</v>
      </c>
      <c r="AA30" s="26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6">
        <f t="shared" ref="V31:V48" si="11">P31*1000</f>
        <v>37099000</v>
      </c>
      <c r="W31" s="26">
        <f t="shared" ref="W31:W48" si="12">Q31*1000</f>
        <v>103745000</v>
      </c>
      <c r="X31" s="32">
        <f t="shared" ref="X31:X48" si="13">R31*1000</f>
        <v>82833000</v>
      </c>
      <c r="Y31" s="26">
        <f t="shared" ref="Y31:Y48" si="14">S31*1000</f>
        <v>21819000</v>
      </c>
      <c r="Z31" s="26">
        <f t="shared" ref="Z31:Z48" si="15">T31*1000</f>
        <v>55186000</v>
      </c>
      <c r="AA31" s="26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6">
        <f t="shared" si="11"/>
        <v>38781000</v>
      </c>
      <c r="W32" s="26">
        <f t="shared" si="12"/>
        <v>98378000</v>
      </c>
      <c r="X32" s="32">
        <f t="shared" si="13"/>
        <v>81601000</v>
      </c>
      <c r="Y32" s="26">
        <f t="shared" si="14"/>
        <v>22578000</v>
      </c>
      <c r="Z32" s="26">
        <f t="shared" si="15"/>
        <v>52305000</v>
      </c>
      <c r="AA32" s="26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6">
        <f t="shared" si="11"/>
        <v>68341000</v>
      </c>
      <c r="W33" s="26">
        <f t="shared" si="12"/>
        <v>92025000</v>
      </c>
      <c r="X33" s="32">
        <f t="shared" si="13"/>
        <v>90720000</v>
      </c>
      <c r="Y33" s="26">
        <f t="shared" si="14"/>
        <v>22373000</v>
      </c>
      <c r="Z33" s="26">
        <f t="shared" si="15"/>
        <v>50167000</v>
      </c>
      <c r="AA33" s="26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6">
        <f t="shared" si="11"/>
        <v>55424000</v>
      </c>
      <c r="W34" s="26">
        <f t="shared" si="12"/>
        <v>112435000</v>
      </c>
      <c r="X34" s="32">
        <f t="shared" si="13"/>
        <v>86177000</v>
      </c>
      <c r="Y34" s="26">
        <f t="shared" si="14"/>
        <v>24719000</v>
      </c>
      <c r="Z34" s="26">
        <f t="shared" si="15"/>
        <v>46917000</v>
      </c>
      <c r="AA34" s="26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6">
        <f t="shared" si="11"/>
        <v>65838000</v>
      </c>
      <c r="W35" s="26">
        <f t="shared" si="12"/>
        <v>93854000</v>
      </c>
      <c r="X35" s="32">
        <f t="shared" si="13"/>
        <v>87408000</v>
      </c>
      <c r="Y35" s="26">
        <f t="shared" si="14"/>
        <v>26021000</v>
      </c>
      <c r="Z35" s="26">
        <f t="shared" si="15"/>
        <v>43920000</v>
      </c>
      <c r="AA35" s="26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6">
        <f t="shared" si="11"/>
        <v>89137000</v>
      </c>
      <c r="W36" s="26">
        <f t="shared" si="12"/>
        <v>98328000</v>
      </c>
      <c r="X36" s="32">
        <f t="shared" si="13"/>
        <v>84298000</v>
      </c>
      <c r="Y36" s="26">
        <f t="shared" si="14"/>
        <v>26736000</v>
      </c>
      <c r="Z36" s="26">
        <f t="shared" si="15"/>
        <v>46676000</v>
      </c>
      <c r="AA36" s="26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6">
        <f t="shared" si="11"/>
        <v>121993000</v>
      </c>
      <c r="W37" s="26">
        <f t="shared" si="12"/>
        <v>92290000</v>
      </c>
      <c r="X37" s="32">
        <f t="shared" si="13"/>
        <v>80965000</v>
      </c>
      <c r="Y37" s="26">
        <f t="shared" si="14"/>
        <v>28077000</v>
      </c>
      <c r="Z37" s="26">
        <f t="shared" si="15"/>
        <v>42108000</v>
      </c>
      <c r="AA37" s="26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6">
        <f t="shared" si="11"/>
        <v>94190000</v>
      </c>
      <c r="W38" s="26">
        <f t="shared" si="12"/>
        <v>77776000</v>
      </c>
      <c r="X38" s="32">
        <f t="shared" si="13"/>
        <v>91354000</v>
      </c>
      <c r="Y38" s="26">
        <f t="shared" si="14"/>
        <v>29405000</v>
      </c>
      <c r="Z38" s="26">
        <f t="shared" si="15"/>
        <v>44235000</v>
      </c>
      <c r="AA38" s="26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6">
        <f t="shared" si="11"/>
        <v>82807000</v>
      </c>
      <c r="W39" s="26">
        <f t="shared" si="12"/>
        <v>115114000</v>
      </c>
      <c r="X39" s="32">
        <f t="shared" si="13"/>
        <v>89689000</v>
      </c>
      <c r="Y39" s="26">
        <f t="shared" si="14"/>
        <v>28323000</v>
      </c>
      <c r="Z39" s="26">
        <f t="shared" si="15"/>
        <v>44521000</v>
      </c>
      <c r="AA39" s="26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6">
        <f t="shared" si="11"/>
        <v>137612000</v>
      </c>
      <c r="W40" s="26">
        <f t="shared" si="12"/>
        <v>106238000</v>
      </c>
      <c r="X40" s="32">
        <f t="shared" si="13"/>
        <v>86384000</v>
      </c>
      <c r="Y40" s="26">
        <f t="shared" si="14"/>
        <v>31254000</v>
      </c>
      <c r="Z40" s="26">
        <f t="shared" si="15"/>
        <v>43317000</v>
      </c>
      <c r="AA40" s="26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6">
        <f t="shared" si="11"/>
        <v>144623000</v>
      </c>
      <c r="W41" s="26">
        <f t="shared" si="12"/>
        <v>130066000</v>
      </c>
      <c r="X41" s="32">
        <f t="shared" si="13"/>
        <v>91965000</v>
      </c>
      <c r="Y41" s="26">
        <f t="shared" si="14"/>
        <v>33547000</v>
      </c>
      <c r="Z41" s="26">
        <f t="shared" si="15"/>
        <v>43724000</v>
      </c>
      <c r="AA41" s="26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6">
        <f t="shared" si="11"/>
        <v>123152000</v>
      </c>
      <c r="W42" s="26">
        <f t="shared" si="12"/>
        <v>152647000</v>
      </c>
      <c r="X42" s="32">
        <f t="shared" si="13"/>
        <v>94634000</v>
      </c>
      <c r="Y42" s="26">
        <f t="shared" si="14"/>
        <v>36888000</v>
      </c>
      <c r="Z42" s="26">
        <f t="shared" si="15"/>
        <v>42732000</v>
      </c>
      <c r="AA42" s="26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6">
        <f t="shared" si="11"/>
        <v>42859000</v>
      </c>
      <c r="W43" s="26">
        <f t="shared" si="12"/>
        <v>125490000</v>
      </c>
      <c r="X43" s="32">
        <f t="shared" si="13"/>
        <v>96124000</v>
      </c>
      <c r="Y43" s="26">
        <f t="shared" si="14"/>
        <v>39466000</v>
      </c>
      <c r="Z43" s="26">
        <f t="shared" si="15"/>
        <v>44399000</v>
      </c>
      <c r="AA43" s="26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6">
        <f t="shared" si="11"/>
        <v>55122000</v>
      </c>
      <c r="W44" s="26">
        <f t="shared" si="12"/>
        <v>124385000</v>
      </c>
      <c r="X44" s="32">
        <f t="shared" si="13"/>
        <v>94983000</v>
      </c>
      <c r="Y44" s="26">
        <f t="shared" si="14"/>
        <v>40402000</v>
      </c>
      <c r="Z44" s="26">
        <f t="shared" si="15"/>
        <v>45188000</v>
      </c>
      <c r="AA44" s="26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6">
        <f t="shared" si="11"/>
        <v>70278000</v>
      </c>
      <c r="W45" s="26">
        <f t="shared" si="12"/>
        <v>109375000</v>
      </c>
      <c r="X45" s="32">
        <f t="shared" si="13"/>
        <v>92938000</v>
      </c>
      <c r="Y45" s="26">
        <f t="shared" si="14"/>
        <v>39281000</v>
      </c>
      <c r="Z45" s="26">
        <f t="shared" si="15"/>
        <v>44828000</v>
      </c>
      <c r="AA45" s="26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6">
        <f t="shared" si="11"/>
        <v>63611000</v>
      </c>
      <c r="W46" s="26">
        <f t="shared" si="12"/>
        <v>111215000</v>
      </c>
      <c r="X46" s="32">
        <f t="shared" si="13"/>
        <v>76641000</v>
      </c>
      <c r="Y46" s="26">
        <f t="shared" si="14"/>
        <v>41773000</v>
      </c>
      <c r="Z46" s="26">
        <f t="shared" si="15"/>
        <v>43977000</v>
      </c>
      <c r="AA46" s="26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6">
        <f t="shared" si="11"/>
        <v>58907000</v>
      </c>
      <c r="W47" s="26">
        <f t="shared" si="12"/>
        <v>45492000</v>
      </c>
      <c r="X47" s="32">
        <f t="shared" si="13"/>
        <v>88444000</v>
      </c>
      <c r="Y47" s="26">
        <f t="shared" si="14"/>
        <v>44282000</v>
      </c>
      <c r="Z47" s="26">
        <f t="shared" si="15"/>
        <v>44337000</v>
      </c>
      <c r="AA47" s="26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6">
        <f t="shared" si="11"/>
        <v>100542000</v>
      </c>
      <c r="W48" s="26">
        <f t="shared" si="12"/>
        <v>37072000</v>
      </c>
      <c r="X48" s="32">
        <f t="shared" si="13"/>
        <v>96111000</v>
      </c>
      <c r="Y48" s="26">
        <f t="shared" si="14"/>
        <v>57337000</v>
      </c>
      <c r="Z48" s="26">
        <f t="shared" si="15"/>
        <v>43405000</v>
      </c>
      <c r="AA48" s="26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42" t="s">
        <v>23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</row>
    <row r="52" spans="1:13" x14ac:dyDescent="0.25">
      <c r="A52" s="36" t="s">
        <v>0</v>
      </c>
      <c r="B52" s="36" t="s">
        <v>2</v>
      </c>
      <c r="C52" s="36" t="s">
        <v>3</v>
      </c>
      <c r="D52" s="36" t="s">
        <v>4</v>
      </c>
      <c r="E52" s="45" t="s">
        <v>5</v>
      </c>
      <c r="F52" s="46"/>
      <c r="G52" s="46"/>
      <c r="H52" s="47"/>
      <c r="I52" s="36" t="s">
        <v>11</v>
      </c>
      <c r="J52" s="36" t="s">
        <v>12</v>
      </c>
      <c r="K52" s="3"/>
      <c r="L52" s="3"/>
      <c r="M52" s="3"/>
    </row>
    <row r="53" spans="1:13" x14ac:dyDescent="0.25">
      <c r="A53" s="36"/>
      <c r="B53" s="36"/>
      <c r="C53" s="36"/>
      <c r="D53" s="36"/>
      <c r="E53" s="2" t="s">
        <v>6</v>
      </c>
      <c r="F53" s="2" t="s">
        <v>22</v>
      </c>
      <c r="G53" s="2" t="s">
        <v>8</v>
      </c>
      <c r="H53" s="2" t="s">
        <v>9</v>
      </c>
      <c r="I53" s="36"/>
      <c r="J53" s="36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AC27:AC28"/>
    <mergeCell ref="X27:X28"/>
    <mergeCell ref="Y27:Y28"/>
    <mergeCell ref="Z27:Z28"/>
    <mergeCell ref="AA27:A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A51"/>
  <sheetViews>
    <sheetView topLeftCell="A10" zoomScale="81" workbookViewId="0">
      <selection activeCell="O19" sqref="O19:O35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  <col min="11" max="11" width="9.28515625" bestFit="1" customWidth="1"/>
    <col min="12" max="12" width="10.7109375" bestFit="1" customWidth="1"/>
    <col min="13" max="13" width="11.28515625" bestFit="1" customWidth="1"/>
    <col min="14" max="14" width="10.7109375" bestFit="1" customWidth="1"/>
    <col min="15" max="15" width="17.5703125" bestFit="1" customWidth="1"/>
    <col min="16" max="16" width="11.7109375" bestFit="1" customWidth="1"/>
    <col min="21" max="21" width="12.85546875" bestFit="1" customWidth="1"/>
  </cols>
  <sheetData>
    <row r="2" spans="2:23" x14ac:dyDescent="0.25">
      <c r="B2" s="42" t="s">
        <v>27</v>
      </c>
      <c r="C2" s="42"/>
      <c r="D2" s="42"/>
      <c r="E2" s="42"/>
      <c r="F2" s="42"/>
      <c r="G2" s="42"/>
      <c r="H2" s="42"/>
      <c r="K2" t="s">
        <v>102</v>
      </c>
      <c r="L2">
        <v>63216000</v>
      </c>
      <c r="M2">
        <v>62329000</v>
      </c>
      <c r="N2">
        <v>59261000</v>
      </c>
      <c r="O2">
        <v>59640000</v>
      </c>
      <c r="P2">
        <v>60112000</v>
      </c>
      <c r="Q2">
        <v>57696000</v>
      </c>
      <c r="R2">
        <v>50862000</v>
      </c>
      <c r="S2">
        <v>50229000</v>
      </c>
      <c r="T2">
        <v>40096000</v>
      </c>
      <c r="U2">
        <v>24255000</v>
      </c>
      <c r="V2">
        <v>14439000</v>
      </c>
      <c r="W2">
        <v>10072000</v>
      </c>
    </row>
    <row r="3" spans="2:23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K3" t="s">
        <v>103</v>
      </c>
      <c r="L3">
        <v>6013000</v>
      </c>
      <c r="M3">
        <v>6257000</v>
      </c>
      <c r="N3">
        <v>6469000</v>
      </c>
      <c r="O3">
        <v>7112000</v>
      </c>
      <c r="P3">
        <v>6922000</v>
      </c>
      <c r="Q3">
        <v>6122000</v>
      </c>
      <c r="R3">
        <v>6847000</v>
      </c>
      <c r="S3">
        <v>8477000</v>
      </c>
      <c r="T3">
        <v>13699000</v>
      </c>
      <c r="U3">
        <v>22897000</v>
      </c>
      <c r="V3">
        <v>30521000</v>
      </c>
      <c r="W3">
        <v>35440000</v>
      </c>
    </row>
    <row r="4" spans="2:23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K4" t="s">
        <v>104</v>
      </c>
      <c r="L4">
        <v>18735000</v>
      </c>
      <c r="M4">
        <v>20437000</v>
      </c>
      <c r="N4">
        <v>20838000</v>
      </c>
      <c r="O4">
        <v>21917000</v>
      </c>
      <c r="P4">
        <v>23655000</v>
      </c>
      <c r="Q4">
        <v>25246000</v>
      </c>
      <c r="R4">
        <v>26821000</v>
      </c>
      <c r="S4">
        <v>29010000</v>
      </c>
      <c r="T4">
        <v>30763000</v>
      </c>
      <c r="U4">
        <v>33682000</v>
      </c>
      <c r="V4">
        <v>36673000</v>
      </c>
      <c r="W4">
        <v>39914000</v>
      </c>
    </row>
    <row r="5" spans="2:23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K5" t="s">
        <v>105</v>
      </c>
      <c r="L5">
        <v>208610000</v>
      </c>
      <c r="M5">
        <v>212323000</v>
      </c>
      <c r="N5">
        <v>216465000</v>
      </c>
      <c r="O5">
        <v>220377000</v>
      </c>
      <c r="P5">
        <v>223425000</v>
      </c>
      <c r="Q5">
        <v>224707000</v>
      </c>
      <c r="R5">
        <v>228186000</v>
      </c>
      <c r="S5">
        <v>231616000</v>
      </c>
      <c r="T5">
        <v>232244000</v>
      </c>
      <c r="U5">
        <v>233261000</v>
      </c>
      <c r="V5">
        <v>228915000</v>
      </c>
      <c r="W5">
        <v>237929000</v>
      </c>
    </row>
    <row r="6" spans="2:23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3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3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3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3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3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3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3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3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3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3" x14ac:dyDescent="0.25">
      <c r="R16" t="s">
        <v>101</v>
      </c>
    </row>
    <row r="17" spans="2:27" ht="15" customHeight="1" x14ac:dyDescent="0.25">
      <c r="B17" s="42" t="s">
        <v>96</v>
      </c>
      <c r="C17" s="42"/>
      <c r="D17" s="42"/>
      <c r="E17" s="42"/>
      <c r="F17" s="42"/>
      <c r="G17" s="42"/>
      <c r="H17" s="42"/>
      <c r="I17" s="42"/>
      <c r="K17" s="33" t="s">
        <v>2</v>
      </c>
      <c r="L17" s="33" t="s">
        <v>92</v>
      </c>
      <c r="M17" s="33" t="s">
        <v>93</v>
      </c>
      <c r="N17" s="33" t="s">
        <v>12</v>
      </c>
      <c r="O17" s="33" t="s">
        <v>94</v>
      </c>
      <c r="P17" s="36" t="s">
        <v>20</v>
      </c>
      <c r="R17" s="33" t="s">
        <v>2</v>
      </c>
      <c r="T17" s="21" t="s">
        <v>92</v>
      </c>
      <c r="V17" s="21" t="s">
        <v>93</v>
      </c>
      <c r="X17" s="21" t="s">
        <v>12</v>
      </c>
      <c r="Z17" s="21" t="s">
        <v>94</v>
      </c>
      <c r="AA17" s="2" t="s">
        <v>20</v>
      </c>
    </row>
    <row r="18" spans="2:27" x14ac:dyDescent="0.25">
      <c r="B18" s="3" t="s">
        <v>0</v>
      </c>
      <c r="C18" s="3" t="s">
        <v>1</v>
      </c>
      <c r="D18" s="3" t="s">
        <v>4</v>
      </c>
      <c r="E18" s="3" t="s">
        <v>6</v>
      </c>
      <c r="F18" s="3" t="s">
        <v>11</v>
      </c>
      <c r="G18" s="3" t="s">
        <v>24</v>
      </c>
      <c r="H18" s="3" t="s">
        <v>12</v>
      </c>
      <c r="I18" s="3" t="s">
        <v>20</v>
      </c>
      <c r="K18" s="33"/>
      <c r="L18" s="33"/>
      <c r="M18" s="33"/>
      <c r="N18" s="33"/>
      <c r="O18" s="33"/>
      <c r="P18" s="36"/>
      <c r="R18" s="33"/>
      <c r="T18" s="21"/>
      <c r="V18" s="21"/>
      <c r="X18" s="21"/>
      <c r="Z18" s="21"/>
      <c r="AA18" s="2"/>
    </row>
    <row r="19" spans="2:27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7">
        <v>0</v>
      </c>
      <c r="H19" s="4">
        <v>18735</v>
      </c>
      <c r="I19" s="4">
        <v>296573</v>
      </c>
      <c r="J19" s="1">
        <f>SUM(C19:H19)</f>
        <v>296574</v>
      </c>
      <c r="K19" s="27">
        <v>0</v>
      </c>
      <c r="L19" s="28">
        <f>(E19)*1000</f>
        <v>63216000</v>
      </c>
      <c r="M19" s="29">
        <f>(F19+D19)*1000</f>
        <v>6013000</v>
      </c>
      <c r="N19" s="29">
        <f>H19*1000</f>
        <v>18735000</v>
      </c>
      <c r="O19" s="29">
        <f>(G19+C19)*1000</f>
        <v>208610000</v>
      </c>
      <c r="P19" s="28">
        <f>SUM(L19:O19)</f>
        <v>296574000</v>
      </c>
      <c r="Q19">
        <v>2000</v>
      </c>
      <c r="R19">
        <f>K19/$P19</f>
        <v>0</v>
      </c>
      <c r="S19">
        <v>2000</v>
      </c>
      <c r="T19">
        <f t="shared" ref="T19:T33" si="0">L19/$P19</f>
        <v>0.21315422120617453</v>
      </c>
      <c r="U19">
        <v>2000</v>
      </c>
      <c r="V19">
        <f t="shared" ref="V19:V33" si="1">M19/$P19</f>
        <v>2.027487237586572E-2</v>
      </c>
      <c r="W19">
        <v>2000</v>
      </c>
      <c r="X19">
        <f t="shared" ref="X19:X33" si="2">N19/$P19</f>
        <v>6.3171417588864839E-2</v>
      </c>
      <c r="Y19">
        <v>2000</v>
      </c>
      <c r="Z19">
        <f t="shared" ref="Z19:Z33" si="3">O19/$P19</f>
        <v>0.70339948882909498</v>
      </c>
    </row>
    <row r="20" spans="2:27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7">
        <v>0</v>
      </c>
      <c r="H20" s="17">
        <v>20437</v>
      </c>
      <c r="I20" s="4">
        <v>301347</v>
      </c>
      <c r="J20" s="1">
        <f t="shared" ref="J20:J37" si="4">SUM(C20:H20)</f>
        <v>301346</v>
      </c>
      <c r="K20" s="27">
        <v>0</v>
      </c>
      <c r="L20" s="28">
        <f t="shared" ref="L20:L36" si="5">(E20)*1000</f>
        <v>62329000</v>
      </c>
      <c r="M20" s="29">
        <f t="shared" ref="M20:M36" si="6">(F20+D20)*1000</f>
        <v>6257000</v>
      </c>
      <c r="N20" s="29">
        <f t="shared" ref="N20:N36" si="7">H20*1000</f>
        <v>20437000</v>
      </c>
      <c r="O20" s="29">
        <f t="shared" ref="O20:O36" si="8">(G20+C20)*1000</f>
        <v>212323000</v>
      </c>
      <c r="P20" s="28">
        <f t="shared" ref="P20:P36" si="9">SUM(L20:O20)</f>
        <v>301346000</v>
      </c>
      <c r="Q20">
        <v>2001</v>
      </c>
      <c r="R20">
        <f t="shared" ref="R20:R33" si="10">K20/$P20</f>
        <v>0</v>
      </c>
      <c r="S20">
        <v>2001</v>
      </c>
      <c r="T20">
        <f t="shared" si="0"/>
        <v>0.20683533214311789</v>
      </c>
      <c r="U20">
        <v>2001</v>
      </c>
      <c r="V20">
        <f t="shared" si="1"/>
        <v>2.0763507728657423E-2</v>
      </c>
      <c r="W20">
        <v>2001</v>
      </c>
      <c r="X20">
        <f t="shared" si="2"/>
        <v>6.7819051854014989E-2</v>
      </c>
      <c r="Y20">
        <v>2001</v>
      </c>
      <c r="Z20">
        <f t="shared" si="3"/>
        <v>0.70458210827420975</v>
      </c>
    </row>
    <row r="21" spans="2:27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7">
        <v>0</v>
      </c>
      <c r="H21" s="17">
        <v>20838</v>
      </c>
      <c r="I21" s="4">
        <v>303033</v>
      </c>
      <c r="J21" s="1">
        <f t="shared" si="4"/>
        <v>303033</v>
      </c>
      <c r="K21" s="27">
        <v>0</v>
      </c>
      <c r="L21" s="28">
        <f t="shared" si="5"/>
        <v>59261000</v>
      </c>
      <c r="M21" s="29">
        <f t="shared" si="6"/>
        <v>6469000</v>
      </c>
      <c r="N21" s="29">
        <f t="shared" si="7"/>
        <v>20838000</v>
      </c>
      <c r="O21" s="29">
        <f t="shared" si="8"/>
        <v>216465000</v>
      </c>
      <c r="P21" s="28">
        <f t="shared" si="9"/>
        <v>303033000</v>
      </c>
      <c r="Q21">
        <v>2002</v>
      </c>
      <c r="R21">
        <f t="shared" si="10"/>
        <v>0</v>
      </c>
      <c r="S21">
        <v>2002</v>
      </c>
      <c r="T21">
        <f t="shared" si="0"/>
        <v>0.19555955951992027</v>
      </c>
      <c r="U21">
        <v>2002</v>
      </c>
      <c r="V21">
        <f t="shared" si="1"/>
        <v>2.1347510007160935E-2</v>
      </c>
      <c r="W21">
        <v>2002</v>
      </c>
      <c r="X21">
        <f t="shared" si="2"/>
        <v>6.8764787993386853E-2</v>
      </c>
      <c r="Y21">
        <v>2002</v>
      </c>
      <c r="Z21">
        <f t="shared" si="3"/>
        <v>0.71432814247953191</v>
      </c>
    </row>
    <row r="22" spans="2:27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7">
        <v>0</v>
      </c>
      <c r="H22" s="17">
        <v>21917</v>
      </c>
      <c r="I22" s="4">
        <v>309046</v>
      </c>
      <c r="J22" s="1">
        <f t="shared" si="4"/>
        <v>309046</v>
      </c>
      <c r="K22" s="27">
        <v>0</v>
      </c>
      <c r="L22" s="28">
        <f t="shared" si="5"/>
        <v>59640000</v>
      </c>
      <c r="M22" s="29">
        <f t="shared" si="6"/>
        <v>7112000</v>
      </c>
      <c r="N22" s="29">
        <f t="shared" si="7"/>
        <v>21917000</v>
      </c>
      <c r="O22" s="29">
        <f t="shared" si="8"/>
        <v>220377000</v>
      </c>
      <c r="P22" s="28">
        <f t="shared" si="9"/>
        <v>309046000</v>
      </c>
      <c r="Q22">
        <v>2003</v>
      </c>
      <c r="R22">
        <f t="shared" si="10"/>
        <v>0</v>
      </c>
      <c r="S22">
        <v>2003</v>
      </c>
      <c r="T22">
        <f t="shared" si="0"/>
        <v>0.19298098017770818</v>
      </c>
      <c r="U22">
        <v>2003</v>
      </c>
      <c r="V22">
        <f t="shared" si="1"/>
        <v>2.3012755382693838E-2</v>
      </c>
      <c r="W22">
        <v>2003</v>
      </c>
      <c r="X22">
        <f t="shared" si="2"/>
        <v>7.0918245180329145E-2</v>
      </c>
      <c r="Y22">
        <v>2003</v>
      </c>
      <c r="Z22">
        <f t="shared" si="3"/>
        <v>0.7130880192592689</v>
      </c>
    </row>
    <row r="23" spans="2:27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7">
        <v>0</v>
      </c>
      <c r="H23" s="17">
        <v>23655</v>
      </c>
      <c r="I23" s="4">
        <v>314115</v>
      </c>
      <c r="J23" s="1">
        <f t="shared" si="4"/>
        <v>314114</v>
      </c>
      <c r="K23" s="27">
        <v>0</v>
      </c>
      <c r="L23" s="28">
        <f t="shared" si="5"/>
        <v>60112000</v>
      </c>
      <c r="M23" s="29">
        <f t="shared" si="6"/>
        <v>6922000</v>
      </c>
      <c r="N23" s="29">
        <f t="shared" si="7"/>
        <v>23655000</v>
      </c>
      <c r="O23" s="29">
        <f t="shared" si="8"/>
        <v>223425000</v>
      </c>
      <c r="P23" s="28">
        <f t="shared" si="9"/>
        <v>314114000</v>
      </c>
      <c r="Q23">
        <v>2004</v>
      </c>
      <c r="R23">
        <f t="shared" si="10"/>
        <v>0</v>
      </c>
      <c r="S23">
        <v>2004</v>
      </c>
      <c r="T23">
        <f t="shared" si="0"/>
        <v>0.19137001216118987</v>
      </c>
      <c r="U23">
        <v>2004</v>
      </c>
      <c r="V23">
        <f t="shared" si="1"/>
        <v>2.2036585443501403E-2</v>
      </c>
      <c r="W23">
        <v>2004</v>
      </c>
      <c r="X23">
        <f t="shared" si="2"/>
        <v>7.5307054126845671E-2</v>
      </c>
      <c r="Y23">
        <v>2004</v>
      </c>
      <c r="Z23">
        <f t="shared" si="3"/>
        <v>0.71128634826846304</v>
      </c>
    </row>
    <row r="24" spans="2:27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7">
        <v>0</v>
      </c>
      <c r="H24" s="17">
        <v>25246</v>
      </c>
      <c r="I24" s="4">
        <v>313772</v>
      </c>
      <c r="J24" s="1">
        <f t="shared" si="4"/>
        <v>313771</v>
      </c>
      <c r="K24" s="27">
        <v>0</v>
      </c>
      <c r="L24" s="28">
        <f t="shared" si="5"/>
        <v>57696000</v>
      </c>
      <c r="M24" s="29">
        <f t="shared" si="6"/>
        <v>6122000</v>
      </c>
      <c r="N24" s="29">
        <f t="shared" si="7"/>
        <v>25246000</v>
      </c>
      <c r="O24" s="29">
        <f t="shared" si="8"/>
        <v>224707000</v>
      </c>
      <c r="P24" s="28">
        <f t="shared" si="9"/>
        <v>313771000</v>
      </c>
      <c r="Q24">
        <v>2005</v>
      </c>
      <c r="R24">
        <f t="shared" si="10"/>
        <v>0</v>
      </c>
      <c r="S24">
        <v>2005</v>
      </c>
      <c r="T24">
        <f t="shared" si="0"/>
        <v>0.18387932600527135</v>
      </c>
      <c r="U24">
        <v>2005</v>
      </c>
      <c r="V24">
        <f t="shared" si="1"/>
        <v>1.9511044679081241E-2</v>
      </c>
      <c r="W24">
        <v>2005</v>
      </c>
      <c r="X24">
        <f t="shared" si="2"/>
        <v>8.0459953278027602E-2</v>
      </c>
      <c r="Y24">
        <v>2005</v>
      </c>
      <c r="Z24">
        <f t="shared" si="3"/>
        <v>0.71614967603761981</v>
      </c>
    </row>
    <row r="25" spans="2:27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7">
        <v>0</v>
      </c>
      <c r="H25" s="17">
        <v>26821</v>
      </c>
      <c r="I25" s="4">
        <v>312716</v>
      </c>
      <c r="J25" s="1">
        <f t="shared" si="4"/>
        <v>312716</v>
      </c>
      <c r="K25" s="27">
        <v>0</v>
      </c>
      <c r="L25" s="28">
        <f t="shared" si="5"/>
        <v>50862000</v>
      </c>
      <c r="M25" s="29">
        <f t="shared" si="6"/>
        <v>6847000</v>
      </c>
      <c r="N25" s="29">
        <f t="shared" si="7"/>
        <v>26821000</v>
      </c>
      <c r="O25" s="29">
        <f t="shared" si="8"/>
        <v>228186000</v>
      </c>
      <c r="P25" s="28">
        <f t="shared" si="9"/>
        <v>312716000</v>
      </c>
      <c r="Q25">
        <v>2006</v>
      </c>
      <c r="R25">
        <f t="shared" si="10"/>
        <v>0</v>
      </c>
      <c r="S25">
        <v>2006</v>
      </c>
      <c r="T25">
        <f t="shared" si="0"/>
        <v>0.16264597909924661</v>
      </c>
      <c r="U25">
        <v>2006</v>
      </c>
      <c r="V25">
        <f t="shared" si="1"/>
        <v>2.1895265992146227E-2</v>
      </c>
      <c r="W25">
        <v>2006</v>
      </c>
      <c r="X25">
        <f t="shared" si="2"/>
        <v>8.5767917215620562E-2</v>
      </c>
      <c r="Y25">
        <v>2006</v>
      </c>
      <c r="Z25">
        <f t="shared" si="3"/>
        <v>0.72969083769298659</v>
      </c>
    </row>
    <row r="26" spans="2:27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7">
        <v>0</v>
      </c>
      <c r="H26" s="17">
        <v>29010</v>
      </c>
      <c r="I26" s="4">
        <v>319333</v>
      </c>
      <c r="J26" s="1">
        <f t="shared" si="4"/>
        <v>319332</v>
      </c>
      <c r="K26" s="27">
        <v>0</v>
      </c>
      <c r="L26" s="28">
        <f t="shared" si="5"/>
        <v>50229000</v>
      </c>
      <c r="M26" s="29">
        <f t="shared" si="6"/>
        <v>8477000</v>
      </c>
      <c r="N26" s="29">
        <f t="shared" si="7"/>
        <v>29010000</v>
      </c>
      <c r="O26" s="29">
        <f t="shared" si="8"/>
        <v>231616000</v>
      </c>
      <c r="P26" s="28">
        <f t="shared" si="9"/>
        <v>319332000</v>
      </c>
      <c r="Q26">
        <v>2007</v>
      </c>
      <c r="R26">
        <f t="shared" si="10"/>
        <v>0</v>
      </c>
      <c r="S26">
        <v>2007</v>
      </c>
      <c r="T26">
        <f t="shared" si="0"/>
        <v>0.15729397617526586</v>
      </c>
      <c r="U26">
        <v>2007</v>
      </c>
      <c r="V26">
        <f t="shared" si="1"/>
        <v>2.6546039858204001E-2</v>
      </c>
      <c r="W26">
        <v>2007</v>
      </c>
      <c r="X26">
        <f t="shared" si="2"/>
        <v>9.0845890797038822E-2</v>
      </c>
      <c r="Y26">
        <v>2007</v>
      </c>
      <c r="Z26">
        <f t="shared" si="3"/>
        <v>0.72531409316949136</v>
      </c>
    </row>
    <row r="27" spans="2:27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7">
        <v>0</v>
      </c>
      <c r="H27" s="4">
        <v>30763</v>
      </c>
      <c r="I27" s="4">
        <v>316802</v>
      </c>
      <c r="J27" s="1">
        <f t="shared" si="4"/>
        <v>316802</v>
      </c>
      <c r="K27" s="30">
        <v>0</v>
      </c>
      <c r="L27" s="28">
        <f t="shared" si="5"/>
        <v>40096000</v>
      </c>
      <c r="M27" s="29">
        <f t="shared" si="6"/>
        <v>13699000</v>
      </c>
      <c r="N27" s="29">
        <f t="shared" si="7"/>
        <v>30763000</v>
      </c>
      <c r="O27" s="29">
        <f t="shared" si="8"/>
        <v>232244000</v>
      </c>
      <c r="P27" s="28">
        <f t="shared" si="9"/>
        <v>316802000</v>
      </c>
      <c r="Q27">
        <v>2008</v>
      </c>
      <c r="R27">
        <f t="shared" si="10"/>
        <v>0</v>
      </c>
      <c r="S27">
        <v>2008</v>
      </c>
      <c r="T27">
        <f t="shared" si="0"/>
        <v>0.12656485754509125</v>
      </c>
      <c r="U27">
        <v>2008</v>
      </c>
      <c r="V27">
        <f t="shared" si="1"/>
        <v>4.3241519939899373E-2</v>
      </c>
      <c r="W27">
        <v>2008</v>
      </c>
      <c r="X27">
        <f t="shared" si="2"/>
        <v>9.7104816257473123E-2</v>
      </c>
      <c r="Y27">
        <v>2008</v>
      </c>
      <c r="Z27">
        <f t="shared" si="3"/>
        <v>0.73308880625753625</v>
      </c>
    </row>
    <row r="28" spans="2:27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7">
        <v>0</v>
      </c>
      <c r="H28" s="4">
        <v>33682</v>
      </c>
      <c r="I28" s="4">
        <v>314094</v>
      </c>
      <c r="J28" s="1">
        <f t="shared" si="4"/>
        <v>314095</v>
      </c>
      <c r="K28" s="30">
        <v>0</v>
      </c>
      <c r="L28" s="28">
        <f t="shared" si="5"/>
        <v>24255000</v>
      </c>
      <c r="M28" s="29">
        <f t="shared" si="6"/>
        <v>22897000</v>
      </c>
      <c r="N28" s="29">
        <f t="shared" si="7"/>
        <v>33682000</v>
      </c>
      <c r="O28" s="29">
        <f t="shared" si="8"/>
        <v>233261000</v>
      </c>
      <c r="P28" s="28">
        <f t="shared" si="9"/>
        <v>314095000</v>
      </c>
      <c r="Q28">
        <v>2009</v>
      </c>
      <c r="R28">
        <f t="shared" si="10"/>
        <v>0</v>
      </c>
      <c r="S28">
        <v>2009</v>
      </c>
      <c r="T28">
        <f t="shared" si="0"/>
        <v>7.722185962845636E-2</v>
      </c>
      <c r="U28">
        <v>2009</v>
      </c>
      <c r="V28">
        <f t="shared" si="1"/>
        <v>7.2898326939301802E-2</v>
      </c>
      <c r="W28">
        <v>2009</v>
      </c>
      <c r="X28">
        <f t="shared" si="2"/>
        <v>0.10723507219153441</v>
      </c>
      <c r="Y28">
        <v>2009</v>
      </c>
      <c r="Z28">
        <f t="shared" si="3"/>
        <v>0.74264474124070745</v>
      </c>
    </row>
    <row r="29" spans="2:27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7">
        <v>0</v>
      </c>
      <c r="H29" s="4">
        <v>36673</v>
      </c>
      <c r="I29" s="4">
        <v>310548</v>
      </c>
      <c r="J29" s="1">
        <f t="shared" si="4"/>
        <v>310548</v>
      </c>
      <c r="K29" s="30">
        <v>0</v>
      </c>
      <c r="L29" s="28">
        <f t="shared" si="5"/>
        <v>14439000</v>
      </c>
      <c r="M29" s="29">
        <f t="shared" si="6"/>
        <v>30521000</v>
      </c>
      <c r="N29" s="29">
        <f t="shared" si="7"/>
        <v>36673000</v>
      </c>
      <c r="O29" s="29">
        <f t="shared" si="8"/>
        <v>228915000</v>
      </c>
      <c r="P29" s="28">
        <f t="shared" si="9"/>
        <v>310548000</v>
      </c>
      <c r="Q29">
        <v>2010</v>
      </c>
      <c r="R29">
        <f t="shared" si="10"/>
        <v>0</v>
      </c>
      <c r="S29">
        <v>2010</v>
      </c>
      <c r="T29">
        <f t="shared" si="0"/>
        <v>4.6495227790872909E-2</v>
      </c>
      <c r="U29">
        <v>2010</v>
      </c>
      <c r="V29">
        <f t="shared" si="1"/>
        <v>9.8281103082293236E-2</v>
      </c>
      <c r="W29">
        <v>2010</v>
      </c>
      <c r="X29">
        <f t="shared" si="2"/>
        <v>0.11809124515372825</v>
      </c>
      <c r="Y29">
        <v>2010</v>
      </c>
      <c r="Z29">
        <f t="shared" si="3"/>
        <v>0.73713242397310563</v>
      </c>
    </row>
    <row r="30" spans="2:27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7">
        <v>0</v>
      </c>
      <c r="H30" s="4">
        <v>39914</v>
      </c>
      <c r="I30" s="4">
        <v>323356</v>
      </c>
      <c r="J30" s="1">
        <f t="shared" si="4"/>
        <v>323355</v>
      </c>
      <c r="K30" s="31">
        <v>0</v>
      </c>
      <c r="L30" s="28">
        <f t="shared" si="5"/>
        <v>10072000</v>
      </c>
      <c r="M30" s="29">
        <f t="shared" si="6"/>
        <v>35440000</v>
      </c>
      <c r="N30" s="29">
        <f t="shared" si="7"/>
        <v>39914000</v>
      </c>
      <c r="O30" s="29">
        <f t="shared" si="8"/>
        <v>237929000</v>
      </c>
      <c r="P30" s="28">
        <f t="shared" si="9"/>
        <v>323355000</v>
      </c>
      <c r="Q30">
        <v>2011</v>
      </c>
      <c r="R30">
        <f t="shared" si="10"/>
        <v>0</v>
      </c>
      <c r="S30">
        <v>2011</v>
      </c>
      <c r="T30">
        <f t="shared" si="0"/>
        <v>3.1148428198110437E-2</v>
      </c>
      <c r="U30">
        <v>2011</v>
      </c>
      <c r="V30">
        <f t="shared" si="1"/>
        <v>0.10960090303227103</v>
      </c>
      <c r="W30">
        <v>2011</v>
      </c>
      <c r="X30">
        <f t="shared" si="2"/>
        <v>0.12343708926721406</v>
      </c>
      <c r="Y30">
        <v>2011</v>
      </c>
      <c r="Z30">
        <f t="shared" si="3"/>
        <v>0.73581357950240445</v>
      </c>
    </row>
    <row r="31" spans="2:27" x14ac:dyDescent="0.25">
      <c r="B31" s="3" t="s">
        <v>97</v>
      </c>
      <c r="C31" s="4">
        <v>256594</v>
      </c>
      <c r="D31" s="3">
        <v>134</v>
      </c>
      <c r="E31" s="4">
        <v>7015</v>
      </c>
      <c r="F31" s="4">
        <v>41123</v>
      </c>
      <c r="G31" s="17">
        <v>0</v>
      </c>
      <c r="H31" s="4">
        <v>44217</v>
      </c>
      <c r="I31" s="4">
        <v>349084</v>
      </c>
      <c r="J31" s="1">
        <f t="shared" si="4"/>
        <v>349083</v>
      </c>
      <c r="K31" s="31">
        <v>0</v>
      </c>
      <c r="L31" s="28">
        <f t="shared" si="5"/>
        <v>7015000</v>
      </c>
      <c r="M31" s="29">
        <f t="shared" si="6"/>
        <v>41257000</v>
      </c>
      <c r="N31" s="29">
        <f t="shared" si="7"/>
        <v>44217000</v>
      </c>
      <c r="O31" s="29">
        <f t="shared" si="8"/>
        <v>256594000</v>
      </c>
      <c r="P31" s="28">
        <f t="shared" si="9"/>
        <v>349083000</v>
      </c>
      <c r="Q31">
        <v>2012</v>
      </c>
      <c r="R31">
        <f t="shared" si="10"/>
        <v>0</v>
      </c>
      <c r="S31">
        <v>2012</v>
      </c>
      <c r="T31">
        <f t="shared" si="0"/>
        <v>2.0095507372172233E-2</v>
      </c>
      <c r="U31">
        <v>2012</v>
      </c>
      <c r="V31">
        <f t="shared" si="1"/>
        <v>0.11818679225284531</v>
      </c>
      <c r="W31">
        <v>2012</v>
      </c>
      <c r="X31">
        <f t="shared" si="2"/>
        <v>0.12666615102998427</v>
      </c>
      <c r="Y31">
        <v>2012</v>
      </c>
      <c r="Z31">
        <f t="shared" si="3"/>
        <v>0.73505154934499817</v>
      </c>
    </row>
    <row r="32" spans="2:27" x14ac:dyDescent="0.25">
      <c r="B32" s="3" t="s">
        <v>98</v>
      </c>
      <c r="C32" s="4">
        <v>260328</v>
      </c>
      <c r="D32" s="3">
        <v>122</v>
      </c>
      <c r="E32" s="4">
        <v>6396</v>
      </c>
      <c r="F32" s="4">
        <v>45839</v>
      </c>
      <c r="G32" s="17">
        <v>0</v>
      </c>
      <c r="H32" s="4">
        <v>47330</v>
      </c>
      <c r="I32" s="4">
        <v>360016</v>
      </c>
      <c r="J32" s="1">
        <f t="shared" si="4"/>
        <v>360015</v>
      </c>
      <c r="K32" s="31">
        <v>0</v>
      </c>
      <c r="L32" s="28">
        <f t="shared" si="5"/>
        <v>6396000</v>
      </c>
      <c r="M32" s="29">
        <f t="shared" si="6"/>
        <v>45961000</v>
      </c>
      <c r="N32" s="29">
        <f t="shared" si="7"/>
        <v>47330000</v>
      </c>
      <c r="O32" s="29">
        <f t="shared" si="8"/>
        <v>260328000</v>
      </c>
      <c r="P32" s="28">
        <f t="shared" si="9"/>
        <v>360015000</v>
      </c>
      <c r="Q32">
        <v>2013</v>
      </c>
      <c r="R32">
        <f t="shared" si="10"/>
        <v>0</v>
      </c>
      <c r="S32">
        <v>2013</v>
      </c>
      <c r="T32">
        <f t="shared" si="0"/>
        <v>1.776592641973251E-2</v>
      </c>
      <c r="U32">
        <v>2013</v>
      </c>
      <c r="V32">
        <f t="shared" si="1"/>
        <v>0.12766412510589836</v>
      </c>
      <c r="W32">
        <v>2013</v>
      </c>
      <c r="X32">
        <f t="shared" si="2"/>
        <v>0.13146674444120385</v>
      </c>
      <c r="Y32">
        <v>2013</v>
      </c>
      <c r="Z32">
        <f t="shared" si="3"/>
        <v>0.7231032040331653</v>
      </c>
    </row>
    <row r="33" spans="2:26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7">
        <v>0</v>
      </c>
      <c r="H33" s="17">
        <v>51545</v>
      </c>
      <c r="I33" s="4">
        <v>369893</v>
      </c>
      <c r="J33" s="1">
        <f t="shared" si="4"/>
        <v>369893</v>
      </c>
      <c r="K33" s="31">
        <v>0</v>
      </c>
      <c r="L33" s="28">
        <f>(E33)*1000</f>
        <v>4929000</v>
      </c>
      <c r="M33" s="29">
        <f>(F33+D33)*1000</f>
        <v>49924000</v>
      </c>
      <c r="N33" s="29">
        <f>H33*1000</f>
        <v>51545000</v>
      </c>
      <c r="O33" s="29">
        <f>(G33+C33)*1000</f>
        <v>263495000</v>
      </c>
      <c r="P33" s="28">
        <f t="shared" si="9"/>
        <v>369893000</v>
      </c>
      <c r="Q33">
        <v>2014</v>
      </c>
      <c r="R33">
        <f t="shared" si="10"/>
        <v>0</v>
      </c>
      <c r="S33">
        <v>2014</v>
      </c>
      <c r="T33">
        <f t="shared" si="0"/>
        <v>1.3325475204991714E-2</v>
      </c>
      <c r="U33">
        <v>2014</v>
      </c>
      <c r="V33">
        <f t="shared" si="1"/>
        <v>0.13496876123635754</v>
      </c>
      <c r="W33">
        <v>2014</v>
      </c>
      <c r="X33">
        <f t="shared" si="2"/>
        <v>0.13935110964522174</v>
      </c>
      <c r="Y33">
        <v>2014</v>
      </c>
      <c r="Z33">
        <f t="shared" si="3"/>
        <v>0.712354653913429</v>
      </c>
    </row>
    <row r="34" spans="2:26" x14ac:dyDescent="0.25">
      <c r="B34" s="3">
        <v>2015</v>
      </c>
      <c r="C34" s="4">
        <v>263275</v>
      </c>
      <c r="D34" s="3">
        <v>116</v>
      </c>
      <c r="E34" s="4">
        <v>3903</v>
      </c>
      <c r="F34" s="4">
        <v>52130</v>
      </c>
      <c r="G34" s="17">
        <v>0</v>
      </c>
      <c r="H34" s="17">
        <v>54362</v>
      </c>
      <c r="I34" s="4">
        <v>373787</v>
      </c>
      <c r="J34" s="1">
        <f t="shared" si="4"/>
        <v>373786</v>
      </c>
      <c r="K34" s="31">
        <v>0</v>
      </c>
      <c r="L34" s="28">
        <f t="shared" si="5"/>
        <v>3903000</v>
      </c>
      <c r="M34" s="29">
        <f t="shared" si="6"/>
        <v>52246000</v>
      </c>
      <c r="N34" s="29">
        <f t="shared" si="7"/>
        <v>54362000</v>
      </c>
      <c r="O34" s="29">
        <f t="shared" si="8"/>
        <v>263275000</v>
      </c>
      <c r="P34" s="28">
        <f t="shared" si="9"/>
        <v>373786000</v>
      </c>
    </row>
    <row r="35" spans="2:26" x14ac:dyDescent="0.25">
      <c r="B35" s="3">
        <v>2016</v>
      </c>
      <c r="C35" s="4">
        <v>263215</v>
      </c>
      <c r="D35" s="3">
        <v>137</v>
      </c>
      <c r="E35" s="4">
        <v>2995</v>
      </c>
      <c r="F35" s="4">
        <v>54302</v>
      </c>
      <c r="G35" s="17">
        <v>0</v>
      </c>
      <c r="H35" s="17">
        <v>57398</v>
      </c>
      <c r="I35" s="4">
        <v>378046</v>
      </c>
      <c r="J35" s="1">
        <f t="shared" si="4"/>
        <v>378047</v>
      </c>
      <c r="K35" s="31">
        <v>0</v>
      </c>
      <c r="L35" s="28">
        <f t="shared" si="5"/>
        <v>2995000</v>
      </c>
      <c r="M35" s="29">
        <f t="shared" si="6"/>
        <v>54439000</v>
      </c>
      <c r="N35" s="29">
        <f t="shared" si="7"/>
        <v>57398000</v>
      </c>
      <c r="O35" s="29">
        <f t="shared" si="8"/>
        <v>263215000</v>
      </c>
      <c r="P35" s="28">
        <f t="shared" si="9"/>
        <v>378047000</v>
      </c>
    </row>
    <row r="36" spans="2:26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1">
        <f>SUM(C36:H36)</f>
        <v>149026</v>
      </c>
      <c r="K36" s="16">
        <v>0</v>
      </c>
      <c r="L36" s="1">
        <f t="shared" si="5"/>
        <v>3114000</v>
      </c>
      <c r="M36">
        <f t="shared" si="6"/>
        <v>58960000</v>
      </c>
      <c r="N36">
        <f t="shared" si="7"/>
        <v>57902000</v>
      </c>
      <c r="O36">
        <f t="shared" si="8"/>
        <v>29050000</v>
      </c>
      <c r="P36" s="1">
        <f t="shared" si="9"/>
        <v>149026000</v>
      </c>
    </row>
    <row r="37" spans="2:26" x14ac:dyDescent="0.25">
      <c r="B37" s="3">
        <v>2018</v>
      </c>
      <c r="C37" s="4"/>
      <c r="D37" s="3"/>
      <c r="E37" s="4"/>
      <c r="F37" s="4"/>
      <c r="G37" s="3"/>
      <c r="H37" s="4"/>
      <c r="I37" s="4"/>
      <c r="J37" s="1">
        <f t="shared" si="4"/>
        <v>0</v>
      </c>
      <c r="K37" s="16">
        <v>0</v>
      </c>
      <c r="L37" s="1">
        <f t="shared" ref="L37" si="11">(E37)*1000</f>
        <v>0</v>
      </c>
    </row>
    <row r="39" spans="2:26" x14ac:dyDescent="0.25">
      <c r="B39" s="42" t="s">
        <v>28</v>
      </c>
      <c r="C39" s="42"/>
      <c r="D39" s="42"/>
      <c r="E39" s="42"/>
      <c r="F39" s="42"/>
      <c r="G39" s="42"/>
    </row>
    <row r="40" spans="2:26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6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6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6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6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6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6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6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6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K17:K18"/>
    <mergeCell ref="L17:L18"/>
    <mergeCell ref="R17:R18"/>
    <mergeCell ref="M17:M18"/>
    <mergeCell ref="N17:N18"/>
    <mergeCell ref="O17:O18"/>
    <mergeCell ref="P17:P18"/>
    <mergeCell ref="B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B1" workbookViewId="0">
      <selection activeCell="Q4" sqref="Q4:Q20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48" t="s">
        <v>19</v>
      </c>
      <c r="D2" s="48"/>
      <c r="E2" s="48"/>
      <c r="F2" s="48"/>
      <c r="G2" s="48"/>
      <c r="H2" s="48"/>
      <c r="I2" s="48"/>
      <c r="J2" s="48"/>
      <c r="K2" s="48"/>
      <c r="M2" s="33" t="s">
        <v>2</v>
      </c>
      <c r="N2" s="33" t="s">
        <v>92</v>
      </c>
      <c r="O2" s="33" t="s">
        <v>93</v>
      </c>
      <c r="P2" s="33" t="s">
        <v>12</v>
      </c>
      <c r="Q2" s="33" t="s">
        <v>94</v>
      </c>
      <c r="R2" s="36" t="s">
        <v>20</v>
      </c>
      <c r="T2" s="21" t="s">
        <v>2</v>
      </c>
      <c r="V2" s="21" t="s">
        <v>92</v>
      </c>
      <c r="X2" s="21" t="s">
        <v>93</v>
      </c>
      <c r="Z2" s="21" t="s">
        <v>12</v>
      </c>
      <c r="AB2" s="21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33"/>
      <c r="N3" s="33"/>
      <c r="O3" s="33"/>
      <c r="P3" s="33"/>
      <c r="Q3" s="33"/>
      <c r="R3" s="36"/>
      <c r="T3" s="21"/>
      <c r="V3" s="21"/>
      <c r="X3" s="21"/>
      <c r="Z3" s="21"/>
      <c r="AB3" s="21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5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5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5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5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5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5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5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5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5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5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5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5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5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5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5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5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5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36" t="s">
        <v>40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3:19" x14ac:dyDescent="0.25">
      <c r="C3" s="36" t="s">
        <v>0</v>
      </c>
      <c r="D3" s="36" t="s">
        <v>4</v>
      </c>
      <c r="E3" s="36" t="s">
        <v>5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 t="s">
        <v>12</v>
      </c>
    </row>
    <row r="4" spans="3:19" x14ac:dyDescent="0.25">
      <c r="C4" s="36"/>
      <c r="D4" s="36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36"/>
    </row>
    <row r="5" spans="3:19" x14ac:dyDescent="0.25">
      <c r="C5" s="36"/>
      <c r="D5" s="2" t="s">
        <v>14</v>
      </c>
      <c r="E5" s="36" t="s">
        <v>15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42" t="s">
        <v>41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V18" s="33" t="s">
        <v>2</v>
      </c>
      <c r="W18" s="33" t="s">
        <v>92</v>
      </c>
      <c r="X18" s="33" t="s">
        <v>93</v>
      </c>
      <c r="Y18" s="33" t="s">
        <v>12</v>
      </c>
      <c r="Z18" s="33" t="s">
        <v>94</v>
      </c>
      <c r="AA18" s="36" t="s">
        <v>20</v>
      </c>
      <c r="AC18" s="21" t="s">
        <v>2</v>
      </c>
      <c r="AE18" s="21" t="s">
        <v>92</v>
      </c>
      <c r="AG18" s="21" t="s">
        <v>93</v>
      </c>
      <c r="AI18" s="21" t="s">
        <v>12</v>
      </c>
      <c r="AK18" s="21" t="s">
        <v>94</v>
      </c>
      <c r="AL18" s="2" t="s">
        <v>20</v>
      </c>
    </row>
    <row r="19" spans="3:38" x14ac:dyDescent="0.25">
      <c r="C19" s="36" t="s">
        <v>0</v>
      </c>
      <c r="D19" s="36" t="s">
        <v>4</v>
      </c>
      <c r="E19" s="36" t="s">
        <v>5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 t="s">
        <v>12</v>
      </c>
      <c r="T19" s="36" t="s">
        <v>20</v>
      </c>
      <c r="V19" s="33"/>
      <c r="W19" s="33"/>
      <c r="X19" s="33"/>
      <c r="Y19" s="33"/>
      <c r="Z19" s="33"/>
      <c r="AA19" s="36"/>
      <c r="AC19" s="21"/>
      <c r="AE19" s="21"/>
      <c r="AG19" s="21"/>
      <c r="AI19" s="21"/>
      <c r="AK19" s="21"/>
      <c r="AL19" s="2"/>
    </row>
    <row r="20" spans="3:38" x14ac:dyDescent="0.25">
      <c r="C20" s="36"/>
      <c r="D20" s="36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36"/>
      <c r="T20" s="36"/>
      <c r="V20" s="36" t="s">
        <v>95</v>
      </c>
      <c r="W20" s="36"/>
      <c r="X20" s="36"/>
      <c r="Y20" s="36"/>
      <c r="Z20" s="36"/>
      <c r="AA20" s="36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8">
        <v>2000</v>
      </c>
      <c r="D21" s="18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9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8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9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8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9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8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9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8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9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8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9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8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9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8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9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9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9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9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9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9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9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9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9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9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9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9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42" t="s">
        <v>42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36" t="s">
        <v>0</v>
      </c>
      <c r="D42" s="36" t="s">
        <v>4</v>
      </c>
      <c r="E42" s="36" t="s">
        <v>5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 t="s">
        <v>12</v>
      </c>
      <c r="T42" s="36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36"/>
      <c r="D43" s="36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36"/>
      <c r="T43" s="36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41:T41"/>
    <mergeCell ref="C42:C43"/>
    <mergeCell ref="D42:D43"/>
    <mergeCell ref="E42:R42"/>
    <mergeCell ref="S42:S43"/>
    <mergeCell ref="T42:T43"/>
    <mergeCell ref="AA18:AA19"/>
    <mergeCell ref="V20:AA20"/>
    <mergeCell ref="V18:V19"/>
    <mergeCell ref="W18:W19"/>
    <mergeCell ref="X18:X19"/>
    <mergeCell ref="Y18:Y19"/>
    <mergeCell ref="Z18:Z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33" t="s">
        <v>2</v>
      </c>
      <c r="K1" s="33" t="s">
        <v>92</v>
      </c>
      <c r="L1" s="33" t="s">
        <v>93</v>
      </c>
      <c r="M1" s="33" t="s">
        <v>12</v>
      </c>
      <c r="N1" s="33" t="s">
        <v>94</v>
      </c>
      <c r="O1" s="36" t="s">
        <v>20</v>
      </c>
      <c r="Q1" s="33" t="s">
        <v>2</v>
      </c>
      <c r="R1" s="33" t="s">
        <v>92</v>
      </c>
      <c r="S1" s="33" t="s">
        <v>93</v>
      </c>
      <c r="T1" s="33" t="s">
        <v>12</v>
      </c>
      <c r="U1" s="33" t="s">
        <v>94</v>
      </c>
      <c r="V1" s="36" t="s">
        <v>20</v>
      </c>
    </row>
    <row r="2" spans="2:22" x14ac:dyDescent="0.25">
      <c r="B2" s="38" t="s">
        <v>19</v>
      </c>
      <c r="C2" s="38"/>
      <c r="D2" s="38"/>
      <c r="E2" s="38"/>
      <c r="F2" s="38"/>
      <c r="G2" s="38"/>
      <c r="H2" s="38"/>
      <c r="J2" s="33"/>
      <c r="K2" s="33"/>
      <c r="L2" s="33"/>
      <c r="M2" s="33"/>
      <c r="N2" s="33"/>
      <c r="O2" s="36"/>
      <c r="Q2" s="33"/>
      <c r="R2" s="33"/>
      <c r="S2" s="33"/>
      <c r="T2" s="33"/>
      <c r="U2" s="33"/>
      <c r="V2" s="36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36" t="s">
        <v>95</v>
      </c>
      <c r="K3" s="36"/>
      <c r="L3" s="36"/>
      <c r="M3" s="36"/>
      <c r="N3" s="36"/>
      <c r="O3" s="36"/>
      <c r="Q3" s="36" t="s">
        <v>101</v>
      </c>
      <c r="R3" s="36"/>
      <c r="S3" s="36"/>
      <c r="T3" s="36"/>
      <c r="U3" s="36"/>
      <c r="V3" s="36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9">
        <v>0</v>
      </c>
      <c r="K4" s="3">
        <f>H4*1000</f>
        <v>29214000</v>
      </c>
      <c r="L4" s="19">
        <v>0</v>
      </c>
      <c r="M4" s="3">
        <v>0</v>
      </c>
      <c r="N4" s="19">
        <v>0</v>
      </c>
      <c r="O4" s="4">
        <f>SUM(J4:N4)</f>
        <v>29214000</v>
      </c>
      <c r="Q4">
        <f>J4/$O4</f>
        <v>0</v>
      </c>
      <c r="R4" s="22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9">
        <v>0</v>
      </c>
      <c r="K5" s="3">
        <f t="shared" ref="K5:K20" si="1">H5*1000</f>
        <v>30586000</v>
      </c>
      <c r="L5" s="19">
        <v>0</v>
      </c>
      <c r="M5" s="3">
        <v>0</v>
      </c>
      <c r="N5" s="19">
        <v>0</v>
      </c>
      <c r="O5" s="4">
        <f t="shared" ref="O5:O20" si="2">SUM(J5:N5)</f>
        <v>30586000</v>
      </c>
      <c r="Q5">
        <f t="shared" ref="Q5:Q18" si="3">J5/$O5</f>
        <v>0</v>
      </c>
      <c r="R5" s="22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9">
        <v>0</v>
      </c>
      <c r="K6" s="3">
        <f t="shared" si="1"/>
        <v>29999000</v>
      </c>
      <c r="L6" s="19">
        <v>0</v>
      </c>
      <c r="M6" s="3">
        <v>0</v>
      </c>
      <c r="N6" s="19">
        <v>0</v>
      </c>
      <c r="O6" s="4">
        <f t="shared" si="2"/>
        <v>29999000</v>
      </c>
      <c r="Q6">
        <f t="shared" si="3"/>
        <v>0</v>
      </c>
      <c r="R6" s="22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9">
        <v>0</v>
      </c>
      <c r="K7" s="3">
        <f t="shared" si="1"/>
        <v>28445000</v>
      </c>
      <c r="L7" s="19">
        <v>0</v>
      </c>
      <c r="M7" s="3">
        <v>0</v>
      </c>
      <c r="N7" s="19">
        <v>0</v>
      </c>
      <c r="O7" s="4">
        <f t="shared" si="2"/>
        <v>28445000</v>
      </c>
      <c r="Q7">
        <f t="shared" si="3"/>
        <v>0</v>
      </c>
      <c r="R7" s="22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9">
        <v>0</v>
      </c>
      <c r="K8" s="3">
        <f t="shared" si="1"/>
        <v>31690000</v>
      </c>
      <c r="L8" s="19">
        <v>0</v>
      </c>
      <c r="M8" s="3">
        <v>0</v>
      </c>
      <c r="N8" s="19">
        <v>0</v>
      </c>
      <c r="O8" s="4">
        <f t="shared" si="2"/>
        <v>31690000</v>
      </c>
      <c r="Q8">
        <f t="shared" si="3"/>
        <v>0</v>
      </c>
      <c r="R8" s="22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9">
        <v>0</v>
      </c>
      <c r="K9" s="3">
        <f t="shared" si="1"/>
        <v>29102000</v>
      </c>
      <c r="L9" s="19">
        <v>0</v>
      </c>
      <c r="M9" s="3">
        <v>0</v>
      </c>
      <c r="N9" s="19">
        <v>0</v>
      </c>
      <c r="O9" s="4">
        <f t="shared" si="2"/>
        <v>29102000</v>
      </c>
      <c r="Q9">
        <f t="shared" si="3"/>
        <v>0</v>
      </c>
      <c r="R9" s="22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9">
        <v>0</v>
      </c>
      <c r="K10" s="3">
        <f t="shared" si="1"/>
        <v>25937000</v>
      </c>
      <c r="L10" s="19">
        <v>0</v>
      </c>
      <c r="M10" s="3">
        <v>0</v>
      </c>
      <c r="N10" s="19">
        <v>0</v>
      </c>
      <c r="O10" s="4">
        <f t="shared" si="2"/>
        <v>25937000</v>
      </c>
      <c r="Q10">
        <f t="shared" si="3"/>
        <v>0</v>
      </c>
      <c r="R10" s="22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9">
        <v>0</v>
      </c>
      <c r="K11" s="3">
        <f t="shared" si="1"/>
        <v>24912000</v>
      </c>
      <c r="L11" s="19">
        <v>0</v>
      </c>
      <c r="M11" s="3">
        <v>0</v>
      </c>
      <c r="N11" s="19">
        <v>0</v>
      </c>
      <c r="O11" s="4">
        <f t="shared" si="2"/>
        <v>24912000</v>
      </c>
      <c r="Q11">
        <f t="shared" si="3"/>
        <v>0</v>
      </c>
      <c r="R11" s="22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9">
        <v>0</v>
      </c>
      <c r="K12" s="3">
        <f t="shared" si="1"/>
        <v>25856000</v>
      </c>
      <c r="L12" s="19">
        <v>0</v>
      </c>
      <c r="M12" s="3">
        <v>0</v>
      </c>
      <c r="N12" s="19">
        <v>0</v>
      </c>
      <c r="O12" s="4">
        <f t="shared" si="2"/>
        <v>25856000</v>
      </c>
      <c r="Q12">
        <f t="shared" si="3"/>
        <v>0</v>
      </c>
      <c r="R12" s="22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9">
        <v>0</v>
      </c>
      <c r="K13" s="3">
        <f t="shared" si="1"/>
        <v>27187000</v>
      </c>
      <c r="L13" s="19">
        <v>0</v>
      </c>
      <c r="M13" s="3">
        <v>0</v>
      </c>
      <c r="N13" s="19">
        <v>0</v>
      </c>
      <c r="O13" s="4">
        <f t="shared" si="2"/>
        <v>27187000</v>
      </c>
      <c r="Q13">
        <f t="shared" si="3"/>
        <v>0</v>
      </c>
      <c r="R13" s="22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9">
        <v>0</v>
      </c>
      <c r="K14" s="3">
        <f t="shared" si="1"/>
        <v>28743000</v>
      </c>
      <c r="L14" s="19">
        <v>0</v>
      </c>
      <c r="M14" s="3">
        <v>0</v>
      </c>
      <c r="N14" s="19">
        <v>0</v>
      </c>
      <c r="O14" s="4">
        <f t="shared" si="2"/>
        <v>28743000</v>
      </c>
      <c r="Q14">
        <f t="shared" si="3"/>
        <v>0</v>
      </c>
      <c r="R14" s="22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9">
        <v>0</v>
      </c>
      <c r="K15" s="3">
        <f t="shared" si="1"/>
        <v>24816000</v>
      </c>
      <c r="L15" s="19">
        <v>0</v>
      </c>
      <c r="M15" s="3">
        <v>0</v>
      </c>
      <c r="N15" s="19">
        <v>0</v>
      </c>
      <c r="O15" s="4">
        <f t="shared" si="2"/>
        <v>24816000</v>
      </c>
      <c r="Q15">
        <f t="shared" si="3"/>
        <v>0</v>
      </c>
      <c r="R15" s="22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9">
        <v>0</v>
      </c>
      <c r="K16" s="3">
        <f t="shared" si="1"/>
        <v>25056000</v>
      </c>
      <c r="L16" s="19">
        <v>0</v>
      </c>
      <c r="M16" s="3">
        <v>0</v>
      </c>
      <c r="N16" s="19">
        <v>0</v>
      </c>
      <c r="O16" s="4">
        <f t="shared" si="2"/>
        <v>25056000</v>
      </c>
      <c r="Q16">
        <f t="shared" si="3"/>
        <v>0</v>
      </c>
      <c r="R16" s="22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9">
        <v>0</v>
      </c>
      <c r="K17" s="3">
        <f t="shared" si="1"/>
        <v>23255000</v>
      </c>
      <c r="L17" s="19">
        <v>0</v>
      </c>
      <c r="M17" s="3">
        <v>0</v>
      </c>
      <c r="N17" s="19">
        <v>0</v>
      </c>
      <c r="O17" s="4">
        <f t="shared" si="2"/>
        <v>23255000</v>
      </c>
      <c r="Q17">
        <f t="shared" si="3"/>
        <v>0</v>
      </c>
      <c r="R17" s="22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9">
        <v>0</v>
      </c>
      <c r="K18" s="3">
        <f t="shared" si="1"/>
        <v>20157000</v>
      </c>
      <c r="L18" s="19">
        <v>0</v>
      </c>
      <c r="M18" s="3">
        <v>0</v>
      </c>
      <c r="N18" s="19">
        <v>0</v>
      </c>
      <c r="O18" s="4">
        <f t="shared" si="2"/>
        <v>20157000</v>
      </c>
      <c r="Q18">
        <f t="shared" si="3"/>
        <v>0</v>
      </c>
      <c r="R18" s="22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9">
        <v>0</v>
      </c>
      <c r="K19" s="3">
        <f t="shared" si="1"/>
        <v>32836000</v>
      </c>
      <c r="L19" s="19">
        <v>0</v>
      </c>
      <c r="M19" s="3">
        <v>0</v>
      </c>
      <c r="N19" s="19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9">
        <v>0</v>
      </c>
      <c r="K20" s="3">
        <f t="shared" si="1"/>
        <v>19440000</v>
      </c>
      <c r="L20" s="19">
        <v>0</v>
      </c>
      <c r="M20" s="3">
        <v>0</v>
      </c>
      <c r="N20" s="19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topLeftCell="F1"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42" t="s">
        <v>45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3:23" x14ac:dyDescent="0.25">
      <c r="C3" s="36" t="s">
        <v>0</v>
      </c>
      <c r="D3" s="36" t="s">
        <v>32</v>
      </c>
      <c r="E3" s="36" t="s">
        <v>43</v>
      </c>
      <c r="F3" s="36" t="s">
        <v>30</v>
      </c>
      <c r="G3" s="36" t="s">
        <v>6</v>
      </c>
      <c r="H3" s="36" t="s">
        <v>7</v>
      </c>
      <c r="I3" s="36" t="s">
        <v>8</v>
      </c>
      <c r="J3" s="36" t="s">
        <v>9</v>
      </c>
      <c r="K3" s="36" t="s">
        <v>34</v>
      </c>
      <c r="L3" s="36" t="s">
        <v>33</v>
      </c>
      <c r="M3" s="36" t="s">
        <v>44</v>
      </c>
      <c r="N3" s="36" t="s">
        <v>29</v>
      </c>
      <c r="O3" s="36" t="s">
        <v>46</v>
      </c>
      <c r="P3" s="36"/>
      <c r="Q3" s="36"/>
      <c r="R3" s="36"/>
      <c r="S3" s="36" t="s">
        <v>50</v>
      </c>
      <c r="T3" s="36" t="s">
        <v>51</v>
      </c>
      <c r="U3" s="36" t="s">
        <v>11</v>
      </c>
      <c r="V3" s="36" t="s">
        <v>52</v>
      </c>
      <c r="W3" s="33" t="s">
        <v>53</v>
      </c>
    </row>
    <row r="4" spans="3:23" x14ac:dyDescent="0.25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2" t="s">
        <v>47</v>
      </c>
      <c r="P4" s="2" t="s">
        <v>48</v>
      </c>
      <c r="Q4" s="2" t="s">
        <v>49</v>
      </c>
      <c r="R4" s="2" t="s">
        <v>20</v>
      </c>
      <c r="S4" s="36"/>
      <c r="T4" s="36"/>
      <c r="U4" s="36"/>
      <c r="V4" s="36"/>
      <c r="W4" s="33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U3:U4"/>
    <mergeCell ref="V3:V4"/>
    <mergeCell ref="W3:W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42" t="s">
        <v>56</v>
      </c>
      <c r="D2" s="42"/>
      <c r="E2" s="42"/>
      <c r="F2" s="49"/>
      <c r="G2" s="42" t="s">
        <v>60</v>
      </c>
      <c r="H2" s="42"/>
      <c r="I2" s="42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49" t="s">
        <v>59</v>
      </c>
      <c r="D16" s="50"/>
      <c r="E16" s="50"/>
      <c r="F16" s="51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abSelected="1"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36" t="s">
        <v>0</v>
      </c>
      <c r="B2" s="36" t="s">
        <v>69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S2" s="45" t="s">
        <v>69</v>
      </c>
      <c r="T2" s="46"/>
      <c r="U2" s="46"/>
      <c r="V2" s="47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36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20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36"/>
      <c r="B4" s="36" t="s">
        <v>75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6" t="s">
        <v>75</v>
      </c>
      <c r="T4" s="36"/>
      <c r="U4" s="36"/>
      <c r="V4" s="36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36" t="s">
        <v>0</v>
      </c>
      <c r="B25" s="36" t="s">
        <v>81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1:22" x14ac:dyDescent="0.25">
      <c r="A26" s="36"/>
      <c r="B26" s="36" t="s">
        <v>64</v>
      </c>
      <c r="C26" s="36" t="s">
        <v>63</v>
      </c>
      <c r="D26" s="36" t="s">
        <v>66</v>
      </c>
      <c r="E26" s="36" t="s">
        <v>78</v>
      </c>
      <c r="F26" s="36" t="s">
        <v>61</v>
      </c>
      <c r="G26" s="36"/>
      <c r="H26" s="36"/>
      <c r="I26" s="36"/>
      <c r="J26" s="36" t="s">
        <v>79</v>
      </c>
      <c r="K26" s="36" t="s">
        <v>62</v>
      </c>
      <c r="L26" s="36" t="s">
        <v>80</v>
      </c>
      <c r="M26" s="36" t="s">
        <v>77</v>
      </c>
      <c r="N26" s="36" t="s">
        <v>68</v>
      </c>
      <c r="P26" s="36" t="s">
        <v>82</v>
      </c>
      <c r="Q26" s="36" t="s">
        <v>4</v>
      </c>
      <c r="R26" s="36" t="s">
        <v>21</v>
      </c>
      <c r="S26" s="36" t="s">
        <v>83</v>
      </c>
      <c r="T26" s="33" t="s">
        <v>84</v>
      </c>
    </row>
    <row r="27" spans="1:22" x14ac:dyDescent="0.25">
      <c r="A27" s="36"/>
      <c r="B27" s="36"/>
      <c r="C27" s="36"/>
      <c r="D27" s="36"/>
      <c r="E27" s="36"/>
      <c r="F27" s="2" t="s">
        <v>2</v>
      </c>
      <c r="G27" s="2" t="s">
        <v>21</v>
      </c>
      <c r="H27" s="2" t="s">
        <v>4</v>
      </c>
      <c r="I27" s="2" t="s">
        <v>20</v>
      </c>
      <c r="J27" s="36"/>
      <c r="K27" s="36"/>
      <c r="L27" s="36"/>
      <c r="M27" s="36"/>
      <c r="N27" s="36"/>
      <c r="P27" s="36"/>
      <c r="Q27" s="36"/>
      <c r="R27" s="36"/>
      <c r="S27" s="36"/>
      <c r="T27" s="33"/>
    </row>
    <row r="28" spans="1:22" x14ac:dyDescent="0.25">
      <c r="A28" s="36"/>
      <c r="B28" s="36" t="s">
        <v>26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10"/>
      <c r="P28" s="36" t="s">
        <v>26</v>
      </c>
      <c r="Q28" s="36"/>
      <c r="R28" s="36"/>
      <c r="S28" s="36"/>
      <c r="T28" s="36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52" t="s">
        <v>0</v>
      </c>
      <c r="B50" s="36" t="s">
        <v>85</v>
      </c>
      <c r="C50" s="36"/>
      <c r="D50" s="36" t="s">
        <v>87</v>
      </c>
      <c r="E50" s="36"/>
      <c r="F50" s="36"/>
      <c r="G50" s="36"/>
      <c r="H50" s="36"/>
      <c r="I50" s="36"/>
    </row>
    <row r="51" spans="1:9" x14ac:dyDescent="0.25">
      <c r="A51" s="52"/>
      <c r="B51" s="36" t="s">
        <v>26</v>
      </c>
      <c r="C51" s="36" t="s">
        <v>86</v>
      </c>
      <c r="D51" s="2" t="s">
        <v>88</v>
      </c>
      <c r="E51" s="2"/>
      <c r="F51" s="36" t="s">
        <v>89</v>
      </c>
      <c r="G51" s="36"/>
      <c r="H51" s="36" t="s">
        <v>20</v>
      </c>
      <c r="I51" s="36"/>
    </row>
    <row r="52" spans="1:9" x14ac:dyDescent="0.25">
      <c r="A52" s="53"/>
      <c r="B52" s="36"/>
      <c r="C52" s="36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42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42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49" t="s">
        <v>95</v>
      </c>
      <c r="I75" s="50"/>
      <c r="J75" s="50"/>
      <c r="K75" s="50"/>
      <c r="L75" s="51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36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4" t="s">
        <v>2</v>
      </c>
      <c r="N1" s="24" t="s">
        <v>111</v>
      </c>
      <c r="O1" s="24" t="s">
        <v>112</v>
      </c>
      <c r="P1" s="24" t="s">
        <v>12</v>
      </c>
      <c r="Q1" s="24" t="s">
        <v>83</v>
      </c>
      <c r="R1" s="24" t="s">
        <v>20</v>
      </c>
    </row>
    <row r="2" spans="2:18" x14ac:dyDescent="0.25">
      <c r="B2" s="36"/>
      <c r="C2" s="36" t="s">
        <v>19</v>
      </c>
      <c r="D2" s="36"/>
      <c r="E2" s="36"/>
      <c r="F2" s="36"/>
      <c r="G2" s="36"/>
      <c r="H2" s="36"/>
      <c r="I2" s="36"/>
      <c r="J2" s="36"/>
      <c r="K2" s="36"/>
      <c r="M2" s="42" t="s">
        <v>95</v>
      </c>
      <c r="N2" s="42"/>
      <c r="O2" s="42"/>
      <c r="P2" s="42"/>
      <c r="Q2" s="42"/>
      <c r="R2" s="42"/>
    </row>
    <row r="3" spans="2:18" x14ac:dyDescent="0.25">
      <c r="B3" s="18">
        <v>2000</v>
      </c>
      <c r="C3" s="23">
        <v>269042</v>
      </c>
      <c r="D3" s="23">
        <v>36060</v>
      </c>
      <c r="E3" s="23">
        <v>87214</v>
      </c>
      <c r="F3" s="23">
        <v>315272</v>
      </c>
      <c r="G3" s="23">
        <v>13435</v>
      </c>
      <c r="H3" s="18">
        <v>85</v>
      </c>
      <c r="I3" s="23">
        <v>8261</v>
      </c>
      <c r="J3" s="23">
        <v>48555</v>
      </c>
      <c r="K3" s="23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8">
        <v>2001</v>
      </c>
      <c r="C4" s="23">
        <v>268953</v>
      </c>
      <c r="D4" s="23">
        <v>37021</v>
      </c>
      <c r="E4" s="23">
        <v>82235</v>
      </c>
      <c r="F4" s="23">
        <v>328203</v>
      </c>
      <c r="G4" s="23">
        <v>25712</v>
      </c>
      <c r="H4" s="18">
        <v>78</v>
      </c>
      <c r="I4" s="23">
        <v>8280</v>
      </c>
      <c r="J4" s="23">
        <v>51841</v>
      </c>
      <c r="K4" s="23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8">
        <v>2002</v>
      </c>
      <c r="C5" s="23">
        <v>270207</v>
      </c>
      <c r="D5" s="23">
        <v>38698</v>
      </c>
      <c r="E5" s="23">
        <v>80885</v>
      </c>
      <c r="F5" s="23">
        <v>325202</v>
      </c>
      <c r="G5" s="23">
        <v>22688</v>
      </c>
      <c r="H5" s="18">
        <v>83</v>
      </c>
      <c r="I5" s="23">
        <v>8744</v>
      </c>
      <c r="J5" s="23">
        <v>53418</v>
      </c>
      <c r="K5" s="23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8">
        <v>2003</v>
      </c>
      <c r="C6" s="23">
        <v>271974</v>
      </c>
      <c r="D6" s="23">
        <v>68264</v>
      </c>
      <c r="E6" s="23">
        <v>90277</v>
      </c>
      <c r="F6" s="23">
        <v>321384</v>
      </c>
      <c r="G6" s="23">
        <v>23533</v>
      </c>
      <c r="H6" s="18">
        <v>77</v>
      </c>
      <c r="I6" s="23">
        <v>8766</v>
      </c>
      <c r="J6" s="23">
        <v>55473</v>
      </c>
      <c r="K6" s="23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8">
        <v>2004</v>
      </c>
      <c r="C7" s="23">
        <v>271765</v>
      </c>
      <c r="D7" s="23">
        <v>55344</v>
      </c>
      <c r="E7" s="23">
        <v>85459</v>
      </c>
      <c r="F7" s="23">
        <v>354317</v>
      </c>
      <c r="G7" s="23">
        <v>37716</v>
      </c>
      <c r="H7" s="18">
        <v>80</v>
      </c>
      <c r="I7" s="23">
        <v>9187</v>
      </c>
      <c r="J7" s="23">
        <v>61393</v>
      </c>
      <c r="K7" s="23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8">
        <v>2005</v>
      </c>
      <c r="C8" s="23">
        <v>270043</v>
      </c>
      <c r="D8" s="23">
        <v>65744</v>
      </c>
      <c r="E8" s="23">
        <v>86634</v>
      </c>
      <c r="F8" s="23">
        <v>338375</v>
      </c>
      <c r="G8" s="23">
        <v>29614</v>
      </c>
      <c r="H8" s="18">
        <v>94</v>
      </c>
      <c r="I8" s="23">
        <v>8453</v>
      </c>
      <c r="J8" s="23">
        <v>65644</v>
      </c>
      <c r="K8" s="23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8">
        <v>2006</v>
      </c>
      <c r="C9" s="23">
        <v>276271</v>
      </c>
      <c r="D9" s="23">
        <v>89043</v>
      </c>
      <c r="E9" s="23">
        <v>83221</v>
      </c>
      <c r="F9" s="23">
        <v>311913</v>
      </c>
      <c r="G9" s="23">
        <v>41126</v>
      </c>
      <c r="H9" s="18">
        <v>94</v>
      </c>
      <c r="I9" s="23">
        <v>9414</v>
      </c>
      <c r="J9" s="23">
        <v>69071</v>
      </c>
      <c r="K9" s="23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8">
        <v>2007</v>
      </c>
      <c r="C10" s="23">
        <v>280006</v>
      </c>
      <c r="D10" s="23">
        <v>121904</v>
      </c>
      <c r="E10" s="23">
        <v>105774</v>
      </c>
      <c r="F10" s="23">
        <v>315840</v>
      </c>
      <c r="G10" s="23">
        <v>40589</v>
      </c>
      <c r="H10" s="18">
        <v>105</v>
      </c>
      <c r="I10" s="23">
        <v>10803</v>
      </c>
      <c r="J10" s="23">
        <v>74324</v>
      </c>
      <c r="K10" s="23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8">
        <v>2008</v>
      </c>
      <c r="C11" s="23">
        <v>283089</v>
      </c>
      <c r="D11" s="23">
        <v>94035</v>
      </c>
      <c r="E11" s="23">
        <v>112614</v>
      </c>
      <c r="F11" s="23">
        <v>311938</v>
      </c>
      <c r="G11" s="23">
        <v>52073</v>
      </c>
      <c r="H11" s="18">
        <v>155</v>
      </c>
      <c r="I11" s="23">
        <v>15658</v>
      </c>
      <c r="J11" s="23">
        <v>79089</v>
      </c>
      <c r="K11" s="23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8">
        <v>2009</v>
      </c>
      <c r="C12" s="23">
        <v>286645</v>
      </c>
      <c r="D12" s="23">
        <v>82587</v>
      </c>
      <c r="E12" s="23">
        <v>118587</v>
      </c>
      <c r="F12" s="23">
        <v>309000</v>
      </c>
      <c r="G12" s="23">
        <v>55663</v>
      </c>
      <c r="H12" s="18">
        <v>220</v>
      </c>
      <c r="I12" s="23">
        <v>24384</v>
      </c>
      <c r="J12" s="23">
        <v>82499</v>
      </c>
      <c r="K12" s="23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8">
        <v>2010</v>
      </c>
      <c r="C13" s="23">
        <v>295269</v>
      </c>
      <c r="D13" s="23">
        <v>137489</v>
      </c>
      <c r="E13" s="23">
        <v>115404</v>
      </c>
      <c r="F13" s="23">
        <v>294249</v>
      </c>
      <c r="G13" s="23">
        <v>55765</v>
      </c>
      <c r="H13" s="18">
        <v>123</v>
      </c>
      <c r="I13" s="23">
        <v>32067</v>
      </c>
      <c r="J13" s="23">
        <v>90707</v>
      </c>
      <c r="K13" s="23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8">
        <v>2011</v>
      </c>
      <c r="C14" s="23">
        <v>298825</v>
      </c>
      <c r="D14" s="23">
        <v>144502</v>
      </c>
      <c r="E14" s="23">
        <v>121234</v>
      </c>
      <c r="F14" s="23">
        <v>334727</v>
      </c>
      <c r="G14" s="23">
        <v>69978</v>
      </c>
      <c r="H14" s="18">
        <v>121</v>
      </c>
      <c r="I14" s="23">
        <v>37060</v>
      </c>
      <c r="J14" s="23">
        <v>99147</v>
      </c>
      <c r="K14" s="23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8">
        <v>2012</v>
      </c>
      <c r="C15" s="23">
        <v>300693</v>
      </c>
      <c r="D15" s="23">
        <v>123022</v>
      </c>
      <c r="E15" s="23">
        <v>125074</v>
      </c>
      <c r="F15" s="23">
        <v>389030</v>
      </c>
      <c r="G15" s="23">
        <v>83418</v>
      </c>
      <c r="H15" s="18">
        <v>130</v>
      </c>
      <c r="I15" s="23">
        <v>42883</v>
      </c>
      <c r="J15" s="23">
        <v>106656</v>
      </c>
      <c r="K15" s="23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8">
        <v>2013</v>
      </c>
      <c r="C16" s="23">
        <v>306087</v>
      </c>
      <c r="D16" s="23">
        <v>42729</v>
      </c>
      <c r="E16" s="23">
        <v>125529</v>
      </c>
      <c r="F16" s="23">
        <v>378049</v>
      </c>
      <c r="G16" s="23">
        <v>66161</v>
      </c>
      <c r="H16" s="18">
        <v>130</v>
      </c>
      <c r="I16" s="23">
        <v>47801</v>
      </c>
      <c r="J16" s="23">
        <v>114962</v>
      </c>
      <c r="K16" s="23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8">
        <v>2014</v>
      </c>
      <c r="C17" s="23">
        <v>310036</v>
      </c>
      <c r="D17" s="23">
        <v>55064</v>
      </c>
      <c r="E17" s="23">
        <v>124467</v>
      </c>
      <c r="F17" s="23">
        <v>363713</v>
      </c>
      <c r="G17" s="23">
        <v>70277</v>
      </c>
      <c r="H17" s="18">
        <v>58</v>
      </c>
      <c r="I17" s="23">
        <v>51942</v>
      </c>
      <c r="J17" s="23">
        <v>121743</v>
      </c>
      <c r="K17" s="23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8">
        <v>2015</v>
      </c>
      <c r="C18" s="23">
        <v>309450</v>
      </c>
      <c r="D18" s="23">
        <v>70228</v>
      </c>
      <c r="E18" s="23">
        <v>123876</v>
      </c>
      <c r="F18" s="23">
        <v>393214</v>
      </c>
      <c r="G18" s="23">
        <v>47514</v>
      </c>
      <c r="H18" s="18">
        <v>50</v>
      </c>
      <c r="I18" s="23">
        <v>54361</v>
      </c>
      <c r="J18" s="23">
        <v>124344</v>
      </c>
      <c r="K18" s="23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8">
        <v>2016</v>
      </c>
      <c r="C19" s="23">
        <v>306989</v>
      </c>
      <c r="D19" s="23">
        <v>63504</v>
      </c>
      <c r="E19" s="23">
        <v>101393</v>
      </c>
      <c r="F19" s="23">
        <v>290155</v>
      </c>
      <c r="G19" s="23">
        <v>31775</v>
      </c>
      <c r="H19" s="18">
        <v>107</v>
      </c>
      <c r="I19" s="23">
        <v>56626</v>
      </c>
      <c r="J19" s="23">
        <v>132411</v>
      </c>
      <c r="K19" s="23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2020-07-02T07:29:38Z</dcterms:modified>
</cp:coreProperties>
</file>