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"/>
    </mc:Choice>
  </mc:AlternateContent>
  <xr:revisionPtr revIDLastSave="0" documentId="13_ncr:1_{26E30465-3D57-4C70-A2EC-9D3A9E884CFD}" xr6:coauthVersionLast="45" xr6:coauthVersionMax="45" xr10:uidLastSave="{00000000-0000-0000-0000-000000000000}"/>
  <bookViews>
    <workbookView xWindow="1605" yWindow="2505" windowWidth="21600" windowHeight="11505" activeTab="5" xr2:uid="{00000000-000D-0000-FFFF-FFFF00000000}"/>
  </bookViews>
  <sheets>
    <sheet name="Industry" sheetId="1" r:id="rId1"/>
    <sheet name="Household" sheetId="2" r:id="rId2"/>
    <sheet name="Transportation" sheetId="3" r:id="rId3"/>
    <sheet name="Refinery" sheetId="4" r:id="rId4"/>
    <sheet name="Natural Gas" sheetId="5" r:id="rId5"/>
    <sheet name="Power Plan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H24" i="2"/>
  <c r="L25" i="1"/>
  <c r="Q25" i="3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I72" i="6"/>
  <c r="J54" i="6" s="1"/>
  <c r="J55" i="6" s="1"/>
  <c r="J56" i="6" s="1"/>
  <c r="J57" i="6" s="1"/>
  <c r="J58" i="6" s="1"/>
  <c r="J59" i="6" s="1"/>
</calcChain>
</file>

<file path=xl/sharedStrings.xml><?xml version="1.0" encoding="utf-8"?>
<sst xmlns="http://schemas.openxmlformats.org/spreadsheetml/2006/main" count="244" uniqueCount="99">
  <si>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</si>
  <si>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</si>
  <si>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</si>
  <si>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</si>
  <si>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</si>
  <si>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</si>
  <si>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</si>
  <si>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</si>
  <si>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</si>
  <si>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</si>
  <si>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</si>
  <si>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</si>
  <si>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</si>
  <si>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</si>
  <si>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</si>
  <si>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</si>
  <si>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</si>
  <si>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</si>
  <si>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</si>
  <si>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</si>
  <si>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</si>
  <si>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</si>
  <si>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</si>
  <si>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</si>
  <si>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</si>
  <si>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</si>
  <si>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</si>
  <si>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</si>
  <si>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Energy Consumption in Household Sector (Thousand Ton BOE)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</si>
  <si>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</si>
  <si>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</si>
  <si>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</si>
  <si>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</si>
  <si>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</si>
  <si>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</si>
  <si>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</si>
  <si>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</si>
  <si>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</si>
  <si>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</si>
  <si>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</si>
  <si>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</si>
  <si>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</si>
  <si>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</si>
  <si>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</si>
  <si>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</si>
  <si>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</si>
  <si>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</si>
  <si>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</si>
  <si>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</si>
  <si>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</si>
  <si>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</si>
  <si>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</si>
  <si>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</si>
  <si>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</si>
  <si>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</si>
  <si>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</si>
  <si>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</si>
  <si>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</si>
  <si>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</si>
  <si>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</si>
  <si>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</si>
  <si>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</si>
  <si>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</si>
  <si>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</si>
  <si>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</si>
  <si>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</si>
  <si>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</si>
  <si>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</si>
  <si>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</si>
  <si>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</si>
  <si>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</si>
  <si>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</si>
  <si>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</si>
  <si>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</si>
  <si>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</si>
  <si>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</si>
  <si>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</si>
  <si>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</si>
  <si>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</si>
  <si>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</si>
  <si>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</si>
  <si>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</si>
  <si>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</si>
  <si>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</si>
  <si>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</si>
  <si>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</si>
  <si>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</si>
  <si>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</si>
  <si>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</si>
  <si>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</si>
  <si>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PLN Statistics</t>
  </si>
  <si>
    <t>PLN (HEESI)</t>
  </si>
  <si>
    <t>On Grid (HEESI)</t>
  </si>
  <si>
    <t>Gasoll CN 48 (ADO)</t>
  </si>
  <si>
    <t>Bio Gasoll (Bio Solar)</t>
  </si>
  <si>
    <t>Kapasitas (MBSD - Milion Barrel Steam Per Day)</t>
  </si>
  <si>
    <t>Milion Barrel Per Year</t>
  </si>
  <si>
    <t>Refinery HEESI</t>
  </si>
  <si>
    <t>Barrel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</si>
</sst>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4"/>
  <sheetViews>
    <sheetView zoomScale="70" zoomScaleNormal="70" workbookViewId="0">
      <selection activeCell="L6" sqref="L6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1.85546875" bestFit="1" customWidth="1"/>
    <col min="9" max="9" width="11.140625" bestFit="1" customWidth="1"/>
    <col min="10" max="10" width="12.7109375" bestFit="1" customWidth="1"/>
    <col min="11" max="11" width="19.140625" customWidth="1"/>
    <col min="12" max="12" width="9.7109375" bestFit="1" customWidth="1"/>
  </cols>
  <sheetData>
    <row r="2" spans="1:12" x14ac:dyDescent="0.25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/>
      <c r="H3" s="18"/>
      <c r="I3" s="18"/>
      <c r="J3" s="18"/>
      <c r="K3" s="18" t="s">
        <v>11</v>
      </c>
      <c r="L3" s="17" t="s">
        <v>12</v>
      </c>
    </row>
    <row r="4" spans="1:12" x14ac:dyDescent="0.25">
      <c r="A4" s="18"/>
      <c r="B4" s="18"/>
      <c r="C4" s="18"/>
      <c r="D4" s="18"/>
      <c r="E4" s="18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8"/>
      <c r="L4" s="17"/>
    </row>
    <row r="5" spans="1:12" x14ac:dyDescent="0.25">
      <c r="A5" s="18"/>
      <c r="B5" s="17" t="s">
        <v>13</v>
      </c>
      <c r="C5" s="17"/>
      <c r="D5" s="17"/>
      <c r="E5" s="3" t="s">
        <v>14</v>
      </c>
      <c r="F5" s="18" t="s">
        <v>15</v>
      </c>
      <c r="G5" s="18"/>
      <c r="H5" s="18"/>
      <c r="I5" s="18"/>
      <c r="J5" s="18"/>
      <c r="K5" s="3" t="s">
        <v>16</v>
      </c>
      <c r="L5" s="3" t="s">
        <v>17</v>
      </c>
    </row>
    <row r="6" spans="1:12" x14ac:dyDescent="0.25">
      <c r="A6" s="3">
        <v>2000</v>
      </c>
      <c r="B6" s="3"/>
      <c r="C6" s="3"/>
      <c r="D6" s="3"/>
      <c r="E6" s="3"/>
      <c r="F6" s="3"/>
      <c r="G6" s="3"/>
      <c r="H6" s="3"/>
      <c r="I6" s="3"/>
      <c r="J6" s="3"/>
      <c r="K6" s="3"/>
      <c r="L6" s="4">
        <v>34013</v>
      </c>
    </row>
    <row r="7" spans="1:12" x14ac:dyDescent="0.25">
      <c r="A7" s="3">
        <v>2001</v>
      </c>
      <c r="B7" s="3"/>
      <c r="C7" s="3"/>
      <c r="D7" s="3"/>
      <c r="E7" s="3"/>
      <c r="F7" s="3"/>
      <c r="G7" s="3"/>
      <c r="H7" s="3"/>
      <c r="I7" s="3"/>
      <c r="J7" s="3"/>
      <c r="K7" s="3"/>
      <c r="L7" s="4">
        <v>35593</v>
      </c>
    </row>
    <row r="8" spans="1:12" x14ac:dyDescent="0.25">
      <c r="A8" s="3">
        <v>2002</v>
      </c>
      <c r="B8" s="3"/>
      <c r="C8" s="3"/>
      <c r="D8" s="3"/>
      <c r="E8" s="3"/>
      <c r="F8" s="3"/>
      <c r="G8" s="3"/>
      <c r="H8" s="3"/>
      <c r="I8" s="3"/>
      <c r="J8" s="3"/>
      <c r="K8" s="3"/>
      <c r="L8" s="4">
        <v>36831</v>
      </c>
    </row>
    <row r="9" spans="1:12" x14ac:dyDescent="0.25">
      <c r="A9" s="3">
        <v>2003</v>
      </c>
      <c r="B9" s="3"/>
      <c r="C9" s="3"/>
      <c r="D9" s="3"/>
      <c r="E9" s="3"/>
      <c r="F9" s="3"/>
      <c r="G9" s="3"/>
      <c r="H9" s="3"/>
      <c r="I9" s="3"/>
      <c r="J9" s="3"/>
      <c r="K9" s="3"/>
      <c r="L9" s="4">
        <v>36497</v>
      </c>
    </row>
    <row r="10" spans="1:12" x14ac:dyDescent="0.25">
      <c r="A10" s="3">
        <v>2004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>
        <v>40324</v>
      </c>
    </row>
    <row r="11" spans="1:12" x14ac:dyDescent="0.25">
      <c r="A11" s="3">
        <v>2005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>
        <v>42448</v>
      </c>
    </row>
    <row r="12" spans="1:12" x14ac:dyDescent="0.25">
      <c r="A12" s="3">
        <v>2006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>
        <v>43615</v>
      </c>
    </row>
    <row r="13" spans="1:12" x14ac:dyDescent="0.25">
      <c r="A13" s="3">
        <v>2007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>
        <v>45803</v>
      </c>
    </row>
    <row r="14" spans="1:12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3">
        <v>132</v>
      </c>
      <c r="L14" s="4">
        <v>47969</v>
      </c>
    </row>
    <row r="15" spans="1:12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3">
        <v>69</v>
      </c>
      <c r="L15" s="4">
        <v>46204</v>
      </c>
    </row>
    <row r="16" spans="1:12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3">
        <v>77</v>
      </c>
      <c r="L16" s="4">
        <v>50985</v>
      </c>
    </row>
    <row r="17" spans="1:13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3">
        <v>73</v>
      </c>
      <c r="L17" s="4">
        <v>54725</v>
      </c>
    </row>
    <row r="18" spans="1:13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3">
        <v>73</v>
      </c>
      <c r="L18" s="4">
        <v>60176</v>
      </c>
    </row>
    <row r="19" spans="1:13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3">
        <v>81</v>
      </c>
      <c r="L19" s="4">
        <v>64381</v>
      </c>
    </row>
    <row r="20" spans="1:13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3">
        <v>88</v>
      </c>
      <c r="L20" s="4">
        <v>65909</v>
      </c>
    </row>
    <row r="21" spans="1:13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K21" s="3">
        <v>92</v>
      </c>
      <c r="L21" s="4">
        <v>64079</v>
      </c>
    </row>
    <row r="22" spans="1:13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K22" s="3">
        <v>96</v>
      </c>
      <c r="L22" s="4">
        <v>68145</v>
      </c>
    </row>
    <row r="23" spans="1:13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K23" s="3">
        <v>104</v>
      </c>
      <c r="L23" s="4">
        <v>72238</v>
      </c>
    </row>
    <row r="24" spans="1:13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K24" s="3">
        <v>110</v>
      </c>
      <c r="L24" s="4">
        <v>93535</v>
      </c>
    </row>
    <row r="25" spans="1:13" x14ac:dyDescent="0.25">
      <c r="L25">
        <f>(L24/L6)^(1/COUNT(L6:L24))-1</f>
        <v>5.468456450148973E-2</v>
      </c>
    </row>
    <row r="26" spans="1:13" x14ac:dyDescent="0.25">
      <c r="A26" s="17" t="s">
        <v>18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3"/>
    </row>
    <row r="27" spans="1:13" x14ac:dyDescent="0.25">
      <c r="A27" s="18" t="s">
        <v>0</v>
      </c>
      <c r="B27" s="18" t="s">
        <v>1</v>
      </c>
      <c r="C27" s="18" t="s">
        <v>2</v>
      </c>
      <c r="D27" s="18" t="s">
        <v>3</v>
      </c>
      <c r="E27" s="18" t="s">
        <v>4</v>
      </c>
      <c r="F27" s="18" t="s">
        <v>5</v>
      </c>
      <c r="G27" s="18"/>
      <c r="H27" s="18"/>
      <c r="I27" s="18"/>
      <c r="J27" s="18"/>
      <c r="K27" s="18" t="s">
        <v>11</v>
      </c>
      <c r="L27" s="18" t="s">
        <v>12</v>
      </c>
      <c r="M27" s="18" t="s">
        <v>20</v>
      </c>
    </row>
    <row r="28" spans="1:13" x14ac:dyDescent="0.25">
      <c r="A28" s="18"/>
      <c r="B28" s="18"/>
      <c r="C28" s="18"/>
      <c r="D28" s="18"/>
      <c r="E28" s="18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8"/>
      <c r="L28" s="18"/>
      <c r="M28" s="18"/>
    </row>
    <row r="29" spans="1:13" x14ac:dyDescent="0.25">
      <c r="A29" s="18"/>
      <c r="B29" s="17" t="s">
        <v>19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25">
      <c r="A30" s="3">
        <v>2000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2001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2002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2003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2004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2005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2006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2007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1127</v>
      </c>
      <c r="L38" s="4">
        <v>29405</v>
      </c>
      <c r="M38" s="4">
        <v>320302</v>
      </c>
    </row>
    <row r="39" spans="1:13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3">
        <v>588</v>
      </c>
      <c r="L39" s="4">
        <v>28323</v>
      </c>
      <c r="M39" s="4">
        <v>304791</v>
      </c>
    </row>
    <row r="40" spans="1:13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3">
        <v>655</v>
      </c>
      <c r="L40" s="4">
        <v>31254</v>
      </c>
      <c r="M40" s="4">
        <v>349040</v>
      </c>
    </row>
    <row r="41" spans="1:13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3">
        <v>623</v>
      </c>
      <c r="L41" s="4">
        <v>33547</v>
      </c>
      <c r="M41" s="4">
        <v>375210</v>
      </c>
    </row>
    <row r="42" spans="1:13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3">
        <v>621</v>
      </c>
      <c r="L42" s="4">
        <v>36888</v>
      </c>
      <c r="M42" s="4">
        <v>369705</v>
      </c>
    </row>
    <row r="43" spans="1:13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3">
        <v>693</v>
      </c>
      <c r="L43" s="4">
        <v>39466</v>
      </c>
      <c r="M43" s="4">
        <v>283561</v>
      </c>
    </row>
    <row r="44" spans="1:13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3">
        <v>753</v>
      </c>
      <c r="L44" s="4">
        <v>40402</v>
      </c>
      <c r="M44" s="4">
        <v>291221</v>
      </c>
    </row>
    <row r="45" spans="1:13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>
        <v>788</v>
      </c>
      <c r="L45" s="4">
        <v>39281</v>
      </c>
      <c r="M45" s="4">
        <v>310592</v>
      </c>
    </row>
    <row r="46" spans="1:13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>
        <v>821</v>
      </c>
      <c r="L46" s="4">
        <v>41773</v>
      </c>
      <c r="M46" s="4">
        <v>266940</v>
      </c>
    </row>
    <row r="47" spans="1:13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>
        <v>888</v>
      </c>
      <c r="L47" s="4">
        <v>44282</v>
      </c>
      <c r="M47" s="4">
        <v>281461</v>
      </c>
    </row>
    <row r="48" spans="1:13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>
        <v>934</v>
      </c>
      <c r="L48" s="4">
        <v>57337</v>
      </c>
      <c r="M48" s="4">
        <v>334467</v>
      </c>
    </row>
    <row r="51" spans="1:13" x14ac:dyDescent="0.25">
      <c r="A51" s="17" t="s">
        <v>23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x14ac:dyDescent="0.25">
      <c r="A52" s="18" t="s">
        <v>0</v>
      </c>
      <c r="B52" s="18" t="s">
        <v>2</v>
      </c>
      <c r="C52" s="18" t="s">
        <v>3</v>
      </c>
      <c r="D52" s="18" t="s">
        <v>4</v>
      </c>
      <c r="E52" s="19" t="s">
        <v>5</v>
      </c>
      <c r="F52" s="20"/>
      <c r="G52" s="20"/>
      <c r="H52" s="21"/>
      <c r="I52" s="18" t="s">
        <v>11</v>
      </c>
      <c r="J52" s="18" t="s">
        <v>12</v>
      </c>
      <c r="K52" s="3"/>
      <c r="L52" s="3"/>
      <c r="M52" s="3"/>
    </row>
    <row r="53" spans="1:13" x14ac:dyDescent="0.25">
      <c r="A53" s="18"/>
      <c r="B53" s="18"/>
      <c r="C53" s="18"/>
      <c r="D53" s="18"/>
      <c r="E53" s="2" t="s">
        <v>6</v>
      </c>
      <c r="F53" s="2" t="s">
        <v>22</v>
      </c>
      <c r="G53" s="2" t="s">
        <v>8</v>
      </c>
      <c r="H53" s="2" t="s">
        <v>9</v>
      </c>
      <c r="I53" s="18"/>
      <c r="J53" s="18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30">
    <mergeCell ref="C52:C53"/>
    <mergeCell ref="E52:H52"/>
    <mergeCell ref="M27:M28"/>
    <mergeCell ref="B29:M29"/>
    <mergeCell ref="A51:M51"/>
    <mergeCell ref="A52:A53"/>
    <mergeCell ref="B52:B53"/>
    <mergeCell ref="J52:J53"/>
    <mergeCell ref="I52:I53"/>
    <mergeCell ref="D52:D53"/>
    <mergeCell ref="B5:D5"/>
    <mergeCell ref="F5:J5"/>
    <mergeCell ref="A3:A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A2:L2"/>
    <mergeCell ref="F3:J3"/>
    <mergeCell ref="B3:B4"/>
    <mergeCell ref="C3:C4"/>
    <mergeCell ref="D3:D4"/>
    <mergeCell ref="E3:E4"/>
    <mergeCell ref="L3:L4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I51"/>
  <sheetViews>
    <sheetView workbookViewId="0">
      <selection activeCell="H24" sqref="H24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</cols>
  <sheetData>
    <row r="2" spans="2:8" x14ac:dyDescent="0.25">
      <c r="B2" s="17" t="s">
        <v>27</v>
      </c>
      <c r="C2" s="17"/>
      <c r="D2" s="17"/>
      <c r="E2" s="17"/>
      <c r="F2" s="17"/>
      <c r="G2" s="17"/>
      <c r="H2" s="17"/>
    </row>
    <row r="3" spans="2:8" x14ac:dyDescent="0.25">
      <c r="B3" s="28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</row>
    <row r="4" spans="2:8" x14ac:dyDescent="0.25">
      <c r="B4" s="29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</row>
    <row r="5" spans="2:8" x14ac:dyDescent="0.25">
      <c r="B5" s="3">
        <v>2000</v>
      </c>
      <c r="C5" s="3"/>
      <c r="D5" s="3"/>
      <c r="E5" s="3"/>
      <c r="F5" s="3"/>
      <c r="G5" s="3"/>
      <c r="H5" s="4">
        <v>30563</v>
      </c>
    </row>
    <row r="6" spans="2:8" x14ac:dyDescent="0.25">
      <c r="B6" s="3">
        <v>2001</v>
      </c>
      <c r="C6" s="3"/>
      <c r="D6" s="3"/>
      <c r="E6" s="3"/>
      <c r="F6" s="3"/>
      <c r="G6" s="3"/>
      <c r="H6" s="4">
        <v>33340</v>
      </c>
    </row>
    <row r="7" spans="2:8" x14ac:dyDescent="0.25">
      <c r="B7" s="3">
        <v>2002</v>
      </c>
      <c r="C7" s="3"/>
      <c r="D7" s="3"/>
      <c r="E7" s="3"/>
      <c r="F7" s="3"/>
      <c r="G7" s="3"/>
      <c r="H7" s="4">
        <v>33994</v>
      </c>
    </row>
    <row r="8" spans="2:8" x14ac:dyDescent="0.25">
      <c r="B8" s="3">
        <v>2003</v>
      </c>
      <c r="C8" s="3"/>
      <c r="D8" s="3"/>
      <c r="E8" s="3"/>
      <c r="F8" s="3"/>
      <c r="G8" s="3"/>
      <c r="H8" s="4">
        <v>35753</v>
      </c>
    </row>
    <row r="9" spans="2:8" x14ac:dyDescent="0.25">
      <c r="B9" s="3">
        <v>2004</v>
      </c>
      <c r="C9" s="3"/>
      <c r="D9" s="3"/>
      <c r="E9" s="3"/>
      <c r="F9" s="3"/>
      <c r="G9" s="3"/>
      <c r="H9" s="4">
        <v>38588</v>
      </c>
    </row>
    <row r="10" spans="2:8" x14ac:dyDescent="0.25">
      <c r="B10" s="3">
        <v>2005</v>
      </c>
      <c r="C10" s="3"/>
      <c r="D10" s="3"/>
      <c r="E10" s="3"/>
      <c r="F10" s="3"/>
      <c r="G10" s="3"/>
      <c r="H10" s="4">
        <v>41184</v>
      </c>
    </row>
    <row r="11" spans="2:8" x14ac:dyDescent="0.25">
      <c r="B11" s="3">
        <v>2006</v>
      </c>
      <c r="C11" s="3"/>
      <c r="D11" s="3"/>
      <c r="E11" s="3"/>
      <c r="F11" s="3"/>
      <c r="G11" s="3"/>
      <c r="H11" s="4">
        <v>43753</v>
      </c>
    </row>
    <row r="12" spans="2:8" x14ac:dyDescent="0.25">
      <c r="B12" s="3">
        <v>2007</v>
      </c>
      <c r="C12" s="3"/>
      <c r="D12" s="3"/>
      <c r="E12" s="3"/>
      <c r="F12" s="3"/>
      <c r="G12" s="3"/>
      <c r="H12" s="4">
        <v>47325</v>
      </c>
    </row>
    <row r="13" spans="2:8" x14ac:dyDescent="0.25">
      <c r="B13" s="3">
        <v>2008</v>
      </c>
      <c r="C13" s="4">
        <v>30441</v>
      </c>
      <c r="D13" s="3">
        <v>729</v>
      </c>
      <c r="E13" s="4">
        <v>6764523</v>
      </c>
      <c r="F13" s="4">
        <v>1582</v>
      </c>
      <c r="G13" s="3">
        <v>0</v>
      </c>
      <c r="H13" s="4">
        <v>50184</v>
      </c>
    </row>
    <row r="14" spans="2:8" x14ac:dyDescent="0.25">
      <c r="B14" s="3">
        <v>2009</v>
      </c>
      <c r="C14" s="4">
        <v>29776</v>
      </c>
      <c r="D14" s="3">
        <v>722</v>
      </c>
      <c r="E14" s="4">
        <v>4091982</v>
      </c>
      <c r="F14" s="4">
        <v>2671</v>
      </c>
      <c r="G14" s="3">
        <v>0</v>
      </c>
      <c r="H14" s="4">
        <v>54945</v>
      </c>
    </row>
    <row r="15" spans="2:8" x14ac:dyDescent="0.25">
      <c r="B15" s="3">
        <v>2010</v>
      </c>
      <c r="C15" s="4">
        <v>27452</v>
      </c>
      <c r="D15" s="3">
        <v>751</v>
      </c>
      <c r="E15" s="4">
        <v>2436009</v>
      </c>
      <c r="F15" s="4">
        <v>3564</v>
      </c>
      <c r="G15" s="3">
        <v>0</v>
      </c>
      <c r="H15" s="4">
        <v>59825</v>
      </c>
    </row>
    <row r="16" spans="2:8" x14ac:dyDescent="0.25">
      <c r="B16" s="3">
        <v>2011</v>
      </c>
      <c r="C16" s="4">
        <v>27445</v>
      </c>
      <c r="D16" s="3">
        <v>635</v>
      </c>
      <c r="E16" s="4">
        <v>1699298</v>
      </c>
      <c r="F16" s="4">
        <v>4144</v>
      </c>
      <c r="G16" s="3">
        <v>0</v>
      </c>
      <c r="H16" s="4">
        <v>65112</v>
      </c>
    </row>
    <row r="17" spans="2:9" x14ac:dyDescent="0.25">
      <c r="B17" s="3">
        <v>2012</v>
      </c>
      <c r="C17" s="4">
        <v>26173</v>
      </c>
      <c r="D17" s="3">
        <v>748</v>
      </c>
      <c r="E17" s="4">
        <v>1183526</v>
      </c>
      <c r="F17" s="4">
        <v>4824</v>
      </c>
      <c r="G17" s="3">
        <v>0</v>
      </c>
      <c r="H17" s="4">
        <v>72133</v>
      </c>
    </row>
    <row r="18" spans="2:9" x14ac:dyDescent="0.25">
      <c r="B18" s="3">
        <v>2013</v>
      </c>
      <c r="C18" s="4">
        <v>23996</v>
      </c>
      <c r="D18" s="3">
        <v>681</v>
      </c>
      <c r="E18" s="4">
        <v>1079100</v>
      </c>
      <c r="F18" s="4">
        <v>5377</v>
      </c>
      <c r="G18" s="3">
        <v>0</v>
      </c>
      <c r="H18" s="4">
        <v>77211</v>
      </c>
    </row>
    <row r="19" spans="2:9" x14ac:dyDescent="0.25">
      <c r="B19" s="3">
        <v>2014</v>
      </c>
      <c r="C19" s="4">
        <v>21553</v>
      </c>
      <c r="D19" s="3">
        <v>636</v>
      </c>
      <c r="E19" s="4">
        <v>831641</v>
      </c>
      <c r="F19" s="4">
        <v>5843</v>
      </c>
      <c r="G19" s="3">
        <v>0</v>
      </c>
      <c r="H19" s="4">
        <v>84086</v>
      </c>
    </row>
    <row r="20" spans="2:9" x14ac:dyDescent="0.25">
      <c r="B20" s="3">
        <v>2015</v>
      </c>
      <c r="C20" s="4">
        <v>20108</v>
      </c>
      <c r="D20" s="3">
        <v>648</v>
      </c>
      <c r="E20" s="4">
        <v>658537</v>
      </c>
      <c r="F20" s="4">
        <v>6115</v>
      </c>
      <c r="G20" s="3">
        <v>0</v>
      </c>
      <c r="H20" s="4">
        <v>88682</v>
      </c>
    </row>
    <row r="21" spans="2:9" x14ac:dyDescent="0.25">
      <c r="B21" s="3">
        <v>2016</v>
      </c>
      <c r="C21" s="4">
        <v>16740</v>
      </c>
      <c r="D21" s="3">
        <v>761</v>
      </c>
      <c r="E21" s="4">
        <v>512604</v>
      </c>
      <c r="F21" s="4">
        <v>6370</v>
      </c>
      <c r="G21" s="3">
        <v>0</v>
      </c>
      <c r="H21" s="4">
        <v>93635</v>
      </c>
    </row>
    <row r="22" spans="2:9" x14ac:dyDescent="0.25">
      <c r="B22" s="3">
        <v>2017</v>
      </c>
      <c r="C22" s="4">
        <v>12642</v>
      </c>
      <c r="D22" s="3">
        <v>983</v>
      </c>
      <c r="E22" s="4">
        <v>525429</v>
      </c>
      <c r="F22" s="4">
        <v>6896</v>
      </c>
      <c r="G22" s="3">
        <v>0</v>
      </c>
      <c r="H22" s="4">
        <v>94457</v>
      </c>
    </row>
    <row r="23" spans="2:9" x14ac:dyDescent="0.25">
      <c r="B23" s="3">
        <v>2018</v>
      </c>
      <c r="C23" s="4">
        <v>10018</v>
      </c>
      <c r="D23" s="4">
        <v>1131</v>
      </c>
      <c r="E23" s="4">
        <v>513411</v>
      </c>
      <c r="F23" s="4">
        <v>7252</v>
      </c>
      <c r="G23" s="3">
        <v>26</v>
      </c>
      <c r="H23" s="4">
        <v>102712</v>
      </c>
    </row>
    <row r="24" spans="2:9" x14ac:dyDescent="0.25">
      <c r="H24">
        <f>(H23/H5)^(1/COUNT(H5:H23))-1</f>
        <v>6.5875769940574092E-2</v>
      </c>
    </row>
    <row r="25" spans="2:9" x14ac:dyDescent="0.25">
      <c r="B25" s="17" t="s">
        <v>28</v>
      </c>
      <c r="C25" s="17"/>
      <c r="D25" s="17"/>
      <c r="E25" s="17"/>
      <c r="F25" s="17"/>
      <c r="G25" s="17"/>
      <c r="H25" s="17"/>
      <c r="I25" s="17"/>
    </row>
    <row r="26" spans="2:9" x14ac:dyDescent="0.25">
      <c r="B26" s="3" t="s">
        <v>0</v>
      </c>
      <c r="C26" s="3" t="s">
        <v>1</v>
      </c>
      <c r="D26" s="3" t="s">
        <v>4</v>
      </c>
      <c r="E26" s="3" t="s">
        <v>6</v>
      </c>
      <c r="F26" s="3" t="s">
        <v>11</v>
      </c>
      <c r="G26" s="3" t="s">
        <v>24</v>
      </c>
      <c r="H26" s="3" t="s">
        <v>12</v>
      </c>
      <c r="I26" s="3" t="s">
        <v>20</v>
      </c>
    </row>
    <row r="27" spans="2:9" x14ac:dyDescent="0.25">
      <c r="B27" s="3">
        <v>2008</v>
      </c>
      <c r="C27" s="4">
        <v>68422</v>
      </c>
      <c r="D27" s="3">
        <v>131</v>
      </c>
      <c r="E27" s="4">
        <v>40096</v>
      </c>
      <c r="F27" s="4">
        <v>13487</v>
      </c>
      <c r="G27" s="3">
        <v>0</v>
      </c>
      <c r="H27" s="4">
        <v>30763</v>
      </c>
      <c r="I27" s="4">
        <v>152899</v>
      </c>
    </row>
    <row r="28" spans="2:9" x14ac:dyDescent="0.25">
      <c r="B28" s="3">
        <v>2009</v>
      </c>
      <c r="C28" s="4">
        <v>63082</v>
      </c>
      <c r="D28" s="3">
        <v>130</v>
      </c>
      <c r="E28" s="4">
        <v>24255</v>
      </c>
      <c r="F28" s="4">
        <v>22767</v>
      </c>
      <c r="G28" s="3">
        <v>0</v>
      </c>
      <c r="H28" s="4">
        <v>33682</v>
      </c>
      <c r="I28" s="4">
        <v>143915</v>
      </c>
    </row>
    <row r="29" spans="2:9" x14ac:dyDescent="0.25">
      <c r="B29" s="3">
        <v>2010</v>
      </c>
      <c r="C29" s="4">
        <v>63067</v>
      </c>
      <c r="D29" s="3">
        <v>135</v>
      </c>
      <c r="E29" s="4">
        <v>14439</v>
      </c>
      <c r="F29" s="4">
        <v>30386</v>
      </c>
      <c r="G29" s="3">
        <v>0</v>
      </c>
      <c r="H29" s="4">
        <v>36673</v>
      </c>
      <c r="I29" s="4">
        <v>144700</v>
      </c>
    </row>
    <row r="30" spans="2:9" x14ac:dyDescent="0.25">
      <c r="B30" s="3">
        <v>2011</v>
      </c>
      <c r="C30" s="4">
        <v>60143</v>
      </c>
      <c r="D30" s="3">
        <v>114</v>
      </c>
      <c r="E30" s="4">
        <v>10072</v>
      </c>
      <c r="F30" s="4">
        <v>35326</v>
      </c>
      <c r="G30" s="3">
        <v>0</v>
      </c>
      <c r="H30" s="4">
        <v>39914</v>
      </c>
      <c r="I30" s="4">
        <v>145570</v>
      </c>
    </row>
    <row r="31" spans="2:9" x14ac:dyDescent="0.25">
      <c r="B31" s="3">
        <v>2012</v>
      </c>
      <c r="C31" s="4">
        <v>55139</v>
      </c>
      <c r="D31" s="3">
        <v>134</v>
      </c>
      <c r="E31" s="4">
        <v>7015</v>
      </c>
      <c r="F31" s="4">
        <v>41123</v>
      </c>
      <c r="G31" s="3">
        <v>0</v>
      </c>
      <c r="H31" s="4">
        <v>44217</v>
      </c>
      <c r="I31" s="4">
        <v>147629</v>
      </c>
    </row>
    <row r="32" spans="2:9" x14ac:dyDescent="0.25">
      <c r="B32" s="3">
        <v>2013</v>
      </c>
      <c r="C32" s="4">
        <v>49527</v>
      </c>
      <c r="D32" s="3">
        <v>122</v>
      </c>
      <c r="E32" s="4">
        <v>6396</v>
      </c>
      <c r="F32" s="4">
        <v>45839</v>
      </c>
      <c r="G32" s="3">
        <v>0</v>
      </c>
      <c r="H32" s="4">
        <v>47330</v>
      </c>
      <c r="I32" s="4">
        <v>149215</v>
      </c>
    </row>
    <row r="33" spans="2:9" x14ac:dyDescent="0.25">
      <c r="B33" s="3">
        <v>2014</v>
      </c>
      <c r="C33" s="4">
        <v>46207</v>
      </c>
      <c r="D33" s="3">
        <v>114</v>
      </c>
      <c r="E33" s="4">
        <v>4929</v>
      </c>
      <c r="F33" s="4">
        <v>49810</v>
      </c>
      <c r="G33" s="3">
        <v>0</v>
      </c>
      <c r="H33" s="4">
        <v>51545</v>
      </c>
      <c r="I33" s="4">
        <v>152605</v>
      </c>
    </row>
    <row r="34" spans="2:9" x14ac:dyDescent="0.25">
      <c r="B34" s="3">
        <v>2015</v>
      </c>
      <c r="C34" s="4">
        <v>38468</v>
      </c>
      <c r="D34" s="3">
        <v>116</v>
      </c>
      <c r="E34" s="4">
        <v>3903</v>
      </c>
      <c r="F34" s="4">
        <v>52130</v>
      </c>
      <c r="G34" s="3">
        <v>0</v>
      </c>
      <c r="H34" s="4">
        <v>54362</v>
      </c>
      <c r="I34" s="4">
        <v>148980</v>
      </c>
    </row>
    <row r="35" spans="2:9" x14ac:dyDescent="0.25">
      <c r="B35" s="3">
        <v>2016</v>
      </c>
      <c r="C35" s="4">
        <v>34387</v>
      </c>
      <c r="D35" s="3">
        <v>137</v>
      </c>
      <c r="E35" s="4">
        <v>3038</v>
      </c>
      <c r="F35" s="4">
        <v>54302</v>
      </c>
      <c r="G35" s="3">
        <v>0</v>
      </c>
      <c r="H35" s="4">
        <v>57398</v>
      </c>
      <c r="I35" s="4">
        <v>149262</v>
      </c>
    </row>
    <row r="36" spans="2:9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</row>
    <row r="37" spans="2:9" x14ac:dyDescent="0.25">
      <c r="B37" s="3">
        <v>2018</v>
      </c>
      <c r="C37" s="4">
        <v>23020</v>
      </c>
      <c r="D37" s="3">
        <v>203</v>
      </c>
      <c r="E37" s="4">
        <v>3043</v>
      </c>
      <c r="F37" s="4">
        <v>61819</v>
      </c>
      <c r="G37" s="3">
        <v>167</v>
      </c>
      <c r="H37" s="4">
        <v>62963</v>
      </c>
      <c r="I37" s="4">
        <v>151214</v>
      </c>
    </row>
    <row r="39" spans="2:9" x14ac:dyDescent="0.25">
      <c r="B39" s="17" t="s">
        <v>29</v>
      </c>
      <c r="C39" s="17"/>
      <c r="D39" s="17"/>
      <c r="E39" s="17"/>
      <c r="F39" s="17"/>
      <c r="G39" s="17"/>
    </row>
    <row r="40" spans="2: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4">
    <mergeCell ref="B25:I25"/>
    <mergeCell ref="B2:H2"/>
    <mergeCell ref="B39:G39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A2:R54"/>
  <sheetViews>
    <sheetView topLeftCell="A13" workbookViewId="0">
      <pane xSplit="1" topLeftCell="E1" activePane="topRight" state="frozen"/>
      <selection pane="topRight" activeCell="Q25" sqref="Q25"/>
    </sheetView>
  </sheetViews>
  <sheetFormatPr defaultRowHeight="15" x14ac:dyDescent="0.25"/>
  <cols>
    <col min="5" max="6" width="15.7109375" bestFit="1" customWidth="1"/>
    <col min="7" max="7" width="23" bestFit="1" customWidth="1"/>
    <col min="8" max="8" width="13.42578125" bestFit="1" customWidth="1"/>
    <col min="9" max="10" width="11.85546875" bestFit="1" customWidth="1"/>
    <col min="11" max="11" width="9.42578125" bestFit="1" customWidth="1"/>
    <col min="12" max="12" width="18" bestFit="1" customWidth="1"/>
    <col min="15" max="15" width="19.5703125" bestFit="1" customWidth="1"/>
    <col min="16" max="16" width="10.140625" bestFit="1" customWidth="1"/>
    <col min="17" max="17" width="9.7109375" bestFit="1" customWidth="1"/>
  </cols>
  <sheetData>
    <row r="2" spans="1:17" x14ac:dyDescent="0.25">
      <c r="A2" s="18" t="s">
        <v>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18" t="s">
        <v>0</v>
      </c>
      <c r="B3" s="18" t="s">
        <v>4</v>
      </c>
      <c r="C3" s="18" t="s">
        <v>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 t="s">
        <v>12</v>
      </c>
    </row>
    <row r="4" spans="1:17" x14ac:dyDescent="0.25">
      <c r="A4" s="18"/>
      <c r="B4" s="18"/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6</v>
      </c>
      <c r="L4" s="2" t="s">
        <v>93</v>
      </c>
      <c r="M4" s="2" t="s">
        <v>8</v>
      </c>
      <c r="N4" s="2" t="s">
        <v>9</v>
      </c>
      <c r="O4" s="2" t="s">
        <v>94</v>
      </c>
      <c r="P4" s="2" t="s">
        <v>30</v>
      </c>
      <c r="Q4" s="18"/>
    </row>
    <row r="5" spans="1:17" x14ac:dyDescent="0.25">
      <c r="A5" s="18"/>
      <c r="B5" s="2" t="s">
        <v>14</v>
      </c>
      <c r="C5" s="18" t="s">
        <v>15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" t="s">
        <v>26</v>
      </c>
    </row>
    <row r="6" spans="1:17" x14ac:dyDescent="0.25">
      <c r="A6" s="2">
        <v>2000</v>
      </c>
      <c r="B6" s="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">
        <v>44</v>
      </c>
    </row>
    <row r="7" spans="1:17" x14ac:dyDescent="0.25">
      <c r="A7" s="2">
        <v>2001</v>
      </c>
      <c r="B7" s="2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2">
        <v>49</v>
      </c>
    </row>
    <row r="8" spans="1:17" x14ac:dyDescent="0.25">
      <c r="A8" s="2">
        <v>2002</v>
      </c>
      <c r="B8" s="2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2">
        <v>53</v>
      </c>
    </row>
    <row r="9" spans="1:17" x14ac:dyDescent="0.25">
      <c r="A9" s="2">
        <v>2003</v>
      </c>
      <c r="B9" s="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2">
        <v>53</v>
      </c>
    </row>
    <row r="10" spans="1:17" x14ac:dyDescent="0.25">
      <c r="A10" s="2">
        <v>2004</v>
      </c>
      <c r="B10" s="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2">
        <v>53</v>
      </c>
    </row>
    <row r="11" spans="1:17" x14ac:dyDescent="0.25">
      <c r="A11" s="2">
        <v>2005</v>
      </c>
      <c r="B11" s="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2">
        <v>55</v>
      </c>
    </row>
    <row r="12" spans="1:17" x14ac:dyDescent="0.25">
      <c r="A12" s="2">
        <v>2006</v>
      </c>
      <c r="B12" s="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">
        <v>55</v>
      </c>
    </row>
    <row r="13" spans="1:17" x14ac:dyDescent="0.25">
      <c r="A13" s="2">
        <v>2007</v>
      </c>
      <c r="B13" s="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">
        <v>67</v>
      </c>
    </row>
    <row r="14" spans="1:17" x14ac:dyDescent="0.25">
      <c r="A14" s="2">
        <v>2008</v>
      </c>
      <c r="B14" s="2">
        <v>691</v>
      </c>
      <c r="C14" s="5">
        <v>2003</v>
      </c>
      <c r="D14" s="5">
        <v>2635670</v>
      </c>
      <c r="E14" s="5">
        <v>19156257</v>
      </c>
      <c r="F14" s="5">
        <v>314216</v>
      </c>
      <c r="G14" s="5">
        <v>114789</v>
      </c>
      <c r="H14" s="2">
        <v>0</v>
      </c>
      <c r="I14" s="5">
        <v>1289</v>
      </c>
      <c r="J14" s="2">
        <v>0</v>
      </c>
      <c r="K14" s="5">
        <v>2986</v>
      </c>
      <c r="L14" s="5">
        <v>7582589</v>
      </c>
      <c r="M14" s="5">
        <v>5223</v>
      </c>
      <c r="N14" s="5">
        <v>76787</v>
      </c>
      <c r="O14" s="5">
        <v>931179</v>
      </c>
      <c r="P14" s="5">
        <v>30822987</v>
      </c>
      <c r="Q14" s="2">
        <v>81</v>
      </c>
    </row>
    <row r="15" spans="1:17" x14ac:dyDescent="0.25">
      <c r="A15" s="2">
        <v>2009</v>
      </c>
      <c r="B15" s="5">
        <v>1066</v>
      </c>
      <c r="C15" s="5">
        <v>1687</v>
      </c>
      <c r="D15" s="5">
        <v>2760678</v>
      </c>
      <c r="E15" s="5">
        <v>20908221</v>
      </c>
      <c r="F15" s="5">
        <v>480380</v>
      </c>
      <c r="G15" s="5">
        <v>104388</v>
      </c>
      <c r="H15" s="2">
        <v>0</v>
      </c>
      <c r="I15" s="5">
        <v>1955</v>
      </c>
      <c r="J15" s="2">
        <v>0</v>
      </c>
      <c r="K15" s="5">
        <v>1807</v>
      </c>
      <c r="L15" s="5">
        <v>8122597</v>
      </c>
      <c r="M15" s="5">
        <v>4264</v>
      </c>
      <c r="N15" s="5">
        <v>69539</v>
      </c>
      <c r="O15" s="5">
        <v>2306017</v>
      </c>
      <c r="P15" s="5">
        <v>34761532</v>
      </c>
      <c r="Q15" s="2">
        <v>111</v>
      </c>
    </row>
    <row r="16" spans="1:17" x14ac:dyDescent="0.25">
      <c r="A16" s="2">
        <v>2010</v>
      </c>
      <c r="B16" s="5">
        <v>1088</v>
      </c>
      <c r="C16" s="5">
        <v>2231</v>
      </c>
      <c r="D16" s="5">
        <v>3527382</v>
      </c>
      <c r="E16" s="5">
        <v>22391362</v>
      </c>
      <c r="F16" s="5">
        <v>670364</v>
      </c>
      <c r="G16" s="5">
        <v>113812</v>
      </c>
      <c r="H16" s="2">
        <v>0</v>
      </c>
      <c r="I16" s="5">
        <v>4434</v>
      </c>
      <c r="J16" s="2">
        <v>0</v>
      </c>
      <c r="K16" s="5">
        <v>1075</v>
      </c>
      <c r="L16" s="5">
        <v>7067157</v>
      </c>
      <c r="M16" s="5">
        <v>3697</v>
      </c>
      <c r="N16" s="5">
        <v>58251</v>
      </c>
      <c r="O16" s="5">
        <v>4306887</v>
      </c>
      <c r="P16" s="5">
        <v>38146652</v>
      </c>
      <c r="Q16" s="2">
        <v>89</v>
      </c>
    </row>
    <row r="17" spans="1:18" x14ac:dyDescent="0.25">
      <c r="A17" s="2">
        <v>2011</v>
      </c>
      <c r="B17" s="5">
        <v>1006</v>
      </c>
      <c r="C17" s="5">
        <v>2316</v>
      </c>
      <c r="D17" s="5">
        <v>3562126</v>
      </c>
      <c r="E17" s="5">
        <v>24766975</v>
      </c>
      <c r="F17" s="5">
        <v>625162</v>
      </c>
      <c r="G17" s="5">
        <v>294639</v>
      </c>
      <c r="H17" s="2">
        <v>0</v>
      </c>
      <c r="I17" s="5">
        <v>6392</v>
      </c>
      <c r="J17" s="2">
        <v>0</v>
      </c>
      <c r="K17" s="2">
        <v>750</v>
      </c>
      <c r="L17" s="5">
        <v>9293739</v>
      </c>
      <c r="M17" s="5">
        <v>4290</v>
      </c>
      <c r="N17" s="5">
        <v>60967</v>
      </c>
      <c r="O17" s="5">
        <v>7060848</v>
      </c>
      <c r="P17" s="5">
        <v>45678205</v>
      </c>
      <c r="Q17" s="2">
        <v>88</v>
      </c>
    </row>
    <row r="18" spans="1:18" x14ac:dyDescent="0.25">
      <c r="A18" s="2">
        <v>2012</v>
      </c>
      <c r="B18" s="2">
        <v>856</v>
      </c>
      <c r="C18" s="5">
        <v>2606</v>
      </c>
      <c r="D18" s="5">
        <v>3898832</v>
      </c>
      <c r="E18" s="5">
        <v>27612171</v>
      </c>
      <c r="F18" s="5">
        <v>666461</v>
      </c>
      <c r="G18" s="5">
        <v>149424</v>
      </c>
      <c r="H18" s="2">
        <v>0</v>
      </c>
      <c r="I18" s="5">
        <v>12297</v>
      </c>
      <c r="J18" s="2">
        <v>0</v>
      </c>
      <c r="K18" s="2">
        <v>522</v>
      </c>
      <c r="L18" s="5">
        <v>12475546</v>
      </c>
      <c r="M18" s="5">
        <v>3059</v>
      </c>
      <c r="N18" s="5">
        <v>56505</v>
      </c>
      <c r="O18" s="5">
        <v>9130039</v>
      </c>
      <c r="P18" s="5">
        <v>54007463</v>
      </c>
      <c r="Q18" s="2">
        <v>108</v>
      </c>
    </row>
    <row r="19" spans="1:18" x14ac:dyDescent="0.25">
      <c r="A19" s="2">
        <v>2013</v>
      </c>
      <c r="B19" s="5">
        <v>1031</v>
      </c>
      <c r="C19" s="5">
        <v>2868</v>
      </c>
      <c r="D19" s="5">
        <v>4159010</v>
      </c>
      <c r="E19" s="5">
        <v>28622924</v>
      </c>
      <c r="F19" s="5">
        <v>850408</v>
      </c>
      <c r="G19" s="5">
        <v>158714</v>
      </c>
      <c r="H19" s="2">
        <v>0</v>
      </c>
      <c r="I19" s="5">
        <v>23053</v>
      </c>
      <c r="J19" s="2">
        <v>0</v>
      </c>
      <c r="K19" s="2">
        <v>476</v>
      </c>
      <c r="L19" s="5">
        <v>11797043</v>
      </c>
      <c r="M19" s="5">
        <v>2643</v>
      </c>
      <c r="N19" s="5">
        <v>32528</v>
      </c>
      <c r="O19" s="5">
        <v>10332005</v>
      </c>
      <c r="P19" s="5">
        <v>55981673</v>
      </c>
      <c r="Q19" s="2">
        <v>129</v>
      </c>
    </row>
    <row r="20" spans="1:18" x14ac:dyDescent="0.25">
      <c r="A20" s="2">
        <v>2014</v>
      </c>
      <c r="B20" s="5">
        <v>1152</v>
      </c>
      <c r="C20" s="5">
        <v>1499</v>
      </c>
      <c r="D20" s="5">
        <v>4229094</v>
      </c>
      <c r="E20" s="5">
        <v>28822039</v>
      </c>
      <c r="F20" s="5">
        <v>1062920</v>
      </c>
      <c r="G20" s="5">
        <v>154888</v>
      </c>
      <c r="H20" s="2">
        <v>0</v>
      </c>
      <c r="I20" s="5">
        <v>33305</v>
      </c>
      <c r="J20" s="2">
        <v>0</v>
      </c>
      <c r="K20" s="2">
        <v>367</v>
      </c>
      <c r="L20" s="5">
        <v>10665269</v>
      </c>
      <c r="M20" s="5">
        <v>2033</v>
      </c>
      <c r="N20" s="5">
        <v>31048</v>
      </c>
      <c r="O20" s="5">
        <v>11232729</v>
      </c>
      <c r="P20" s="5">
        <v>56235192</v>
      </c>
      <c r="Q20" s="2">
        <v>155</v>
      </c>
    </row>
    <row r="21" spans="1:18" x14ac:dyDescent="0.25">
      <c r="A21" s="2">
        <v>2015</v>
      </c>
      <c r="B21" s="5">
        <v>1368</v>
      </c>
      <c r="C21" s="5">
        <v>3070</v>
      </c>
      <c r="D21" s="5">
        <v>4336624</v>
      </c>
      <c r="E21" s="5">
        <v>27269723</v>
      </c>
      <c r="F21" s="5">
        <v>2761956</v>
      </c>
      <c r="G21" s="5">
        <v>278758</v>
      </c>
      <c r="H21" s="5">
        <v>379959</v>
      </c>
      <c r="I21" s="5">
        <v>38552</v>
      </c>
      <c r="J21" s="2">
        <v>0</v>
      </c>
      <c r="K21" s="2">
        <v>291</v>
      </c>
      <c r="L21" s="5">
        <v>12998085</v>
      </c>
      <c r="M21" s="5">
        <v>1772</v>
      </c>
      <c r="N21" s="5">
        <v>27149</v>
      </c>
      <c r="O21" s="5">
        <v>3042511</v>
      </c>
      <c r="P21" s="5">
        <v>51138449</v>
      </c>
      <c r="Q21" s="2">
        <v>205</v>
      </c>
    </row>
    <row r="22" spans="1:18" x14ac:dyDescent="0.25">
      <c r="A22" s="2">
        <v>2016</v>
      </c>
      <c r="B22" s="5">
        <v>1140</v>
      </c>
      <c r="C22" s="5">
        <v>3172</v>
      </c>
      <c r="D22" s="5">
        <v>4875486</v>
      </c>
      <c r="E22" s="5">
        <v>21033867</v>
      </c>
      <c r="F22" s="5">
        <v>4780929</v>
      </c>
      <c r="G22" s="5">
        <v>366168</v>
      </c>
      <c r="H22" s="5">
        <v>5805228</v>
      </c>
      <c r="I22" s="5">
        <v>105889</v>
      </c>
      <c r="J22" s="5">
        <v>136311</v>
      </c>
      <c r="K22" s="2">
        <v>226</v>
      </c>
      <c r="L22" s="5">
        <v>7228632</v>
      </c>
      <c r="M22" s="5">
        <v>1408</v>
      </c>
      <c r="N22" s="5">
        <v>33004</v>
      </c>
      <c r="O22" s="5">
        <v>11614329</v>
      </c>
      <c r="P22" s="5">
        <v>55984649</v>
      </c>
      <c r="Q22" s="2">
        <v>223</v>
      </c>
    </row>
    <row r="23" spans="1:18" x14ac:dyDescent="0.25">
      <c r="A23" s="2">
        <v>2017</v>
      </c>
      <c r="B23" s="2">
        <v>512</v>
      </c>
      <c r="C23" s="5">
        <v>2964</v>
      </c>
      <c r="D23" s="5">
        <v>5371183</v>
      </c>
      <c r="E23" s="5">
        <v>12120404</v>
      </c>
      <c r="F23" s="5">
        <v>6188300</v>
      </c>
      <c r="G23" s="5">
        <v>379998</v>
      </c>
      <c r="H23" s="5">
        <v>14487098</v>
      </c>
      <c r="I23" s="5">
        <v>391895</v>
      </c>
      <c r="J23" s="5">
        <v>178695</v>
      </c>
      <c r="K23" s="2">
        <v>232</v>
      </c>
      <c r="L23" s="5">
        <v>8182410</v>
      </c>
      <c r="M23" s="5">
        <v>3283</v>
      </c>
      <c r="N23" s="5">
        <v>34267</v>
      </c>
      <c r="O23" s="5">
        <v>12243837</v>
      </c>
      <c r="P23" s="5">
        <v>59584565</v>
      </c>
      <c r="Q23" s="2">
        <v>236</v>
      </c>
    </row>
    <row r="24" spans="1:18" x14ac:dyDescent="0.25">
      <c r="A24" s="2">
        <v>2018</v>
      </c>
      <c r="B24" s="5">
        <v>1302</v>
      </c>
      <c r="C24" s="5">
        <v>3630</v>
      </c>
      <c r="D24" s="5">
        <v>5717729</v>
      </c>
      <c r="E24" s="5">
        <v>10417811</v>
      </c>
      <c r="F24" s="5">
        <v>5643055</v>
      </c>
      <c r="G24" s="5">
        <v>385977</v>
      </c>
      <c r="H24" s="5">
        <v>17706790</v>
      </c>
      <c r="I24" s="5">
        <v>666191</v>
      </c>
      <c r="J24" s="5">
        <v>199901</v>
      </c>
      <c r="K24" s="2">
        <v>227</v>
      </c>
      <c r="L24" s="5">
        <v>5942394</v>
      </c>
      <c r="M24" s="5">
        <v>2379</v>
      </c>
      <c r="N24" s="5">
        <v>36016</v>
      </c>
      <c r="O24" s="5">
        <v>17546916</v>
      </c>
      <c r="P24" s="5">
        <v>64269017</v>
      </c>
      <c r="Q24" s="2">
        <v>274</v>
      </c>
    </row>
    <row r="25" spans="1:18" x14ac:dyDescent="0.25">
      <c r="Q25">
        <f>(Q24/Q6)^(1/COUNT(Q6:Q24))-1</f>
        <v>0.1010452100395054</v>
      </c>
    </row>
    <row r="26" spans="1:18" x14ac:dyDescent="0.25">
      <c r="A26" s="17" t="s">
        <v>42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8" t="s">
        <v>0</v>
      </c>
      <c r="B27" s="18" t="s">
        <v>4</v>
      </c>
      <c r="C27" s="18" t="s">
        <v>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 t="s">
        <v>12</v>
      </c>
      <c r="R27" s="18" t="s">
        <v>20</v>
      </c>
    </row>
    <row r="28" spans="1:18" x14ac:dyDescent="0.25">
      <c r="A28" s="18"/>
      <c r="B28" s="18"/>
      <c r="C28" s="2" t="s">
        <v>31</v>
      </c>
      <c r="D28" s="2" t="s">
        <v>32</v>
      </c>
      <c r="E28" s="2" t="s">
        <v>33</v>
      </c>
      <c r="F28" s="2" t="s">
        <v>34</v>
      </c>
      <c r="G28" s="2" t="s">
        <v>35</v>
      </c>
      <c r="H28" s="2" t="s">
        <v>36</v>
      </c>
      <c r="I28" s="2" t="s">
        <v>37</v>
      </c>
      <c r="J28" s="2" t="s">
        <v>38</v>
      </c>
      <c r="K28" s="2" t="s">
        <v>6</v>
      </c>
      <c r="L28" s="2" t="s">
        <v>39</v>
      </c>
      <c r="M28" s="2" t="s">
        <v>8</v>
      </c>
      <c r="N28" s="2" t="s">
        <v>9</v>
      </c>
      <c r="O28" s="2" t="s">
        <v>40</v>
      </c>
      <c r="P28" s="2" t="s">
        <v>30</v>
      </c>
      <c r="Q28" s="18"/>
      <c r="R28" s="18"/>
    </row>
    <row r="29" spans="1:18" x14ac:dyDescent="0.25">
      <c r="A29" s="3">
        <v>2008</v>
      </c>
      <c r="B29" s="3">
        <v>124</v>
      </c>
      <c r="C29" s="3">
        <v>11</v>
      </c>
      <c r="D29" s="4">
        <v>15526</v>
      </c>
      <c r="E29" s="4">
        <v>111633</v>
      </c>
      <c r="F29" s="4">
        <v>1831</v>
      </c>
      <c r="G29" s="3">
        <v>669</v>
      </c>
      <c r="H29" s="3">
        <v>0</v>
      </c>
      <c r="I29" s="3">
        <v>8</v>
      </c>
      <c r="J29" s="3">
        <v>0</v>
      </c>
      <c r="K29" s="3">
        <v>18</v>
      </c>
      <c r="L29" s="4">
        <v>49189</v>
      </c>
      <c r="M29" s="3">
        <v>35</v>
      </c>
      <c r="N29" s="3">
        <v>535</v>
      </c>
      <c r="O29" s="4">
        <v>6041</v>
      </c>
      <c r="P29" s="4">
        <v>185495</v>
      </c>
      <c r="Q29" s="3">
        <v>50</v>
      </c>
      <c r="R29" s="4">
        <v>185669</v>
      </c>
    </row>
    <row r="30" spans="1:18" x14ac:dyDescent="0.25">
      <c r="A30" s="3">
        <v>2009</v>
      </c>
      <c r="B30" s="3">
        <v>191</v>
      </c>
      <c r="C30" s="3">
        <v>9</v>
      </c>
      <c r="D30" s="4">
        <v>16262</v>
      </c>
      <c r="E30" s="4">
        <v>121843</v>
      </c>
      <c r="F30" s="4">
        <v>2799</v>
      </c>
      <c r="G30" s="3">
        <v>608</v>
      </c>
      <c r="H30" s="3">
        <v>0</v>
      </c>
      <c r="I30" s="3">
        <v>13</v>
      </c>
      <c r="J30" s="3">
        <v>0</v>
      </c>
      <c r="K30" s="3">
        <v>11</v>
      </c>
      <c r="L30" s="4">
        <v>52692</v>
      </c>
      <c r="M30" s="3">
        <v>28</v>
      </c>
      <c r="N30" s="3">
        <v>484</v>
      </c>
      <c r="O30" s="4">
        <v>14959</v>
      </c>
      <c r="P30" s="4">
        <v>209709</v>
      </c>
      <c r="Q30" s="3">
        <v>68</v>
      </c>
      <c r="R30" s="4">
        <v>209968</v>
      </c>
    </row>
    <row r="31" spans="1:18" x14ac:dyDescent="0.25">
      <c r="A31" s="3">
        <v>2010</v>
      </c>
      <c r="B31" s="3">
        <v>195</v>
      </c>
      <c r="C31" s="3">
        <v>12</v>
      </c>
      <c r="D31" s="4">
        <v>20779</v>
      </c>
      <c r="E31" s="4">
        <v>130486</v>
      </c>
      <c r="F31" s="4">
        <v>3907</v>
      </c>
      <c r="G31" s="3">
        <v>663</v>
      </c>
      <c r="H31" s="3">
        <v>0</v>
      </c>
      <c r="I31" s="3">
        <v>29</v>
      </c>
      <c r="J31" s="3">
        <v>0</v>
      </c>
      <c r="K31" s="3">
        <v>6</v>
      </c>
      <c r="L31" s="4">
        <v>45845</v>
      </c>
      <c r="M31" s="3">
        <v>24</v>
      </c>
      <c r="N31" s="3">
        <v>405</v>
      </c>
      <c r="O31" s="4">
        <v>27939</v>
      </c>
      <c r="P31" s="4">
        <v>230096</v>
      </c>
      <c r="Q31" s="3">
        <v>54</v>
      </c>
      <c r="R31" s="4">
        <v>230346</v>
      </c>
    </row>
    <row r="32" spans="1:18" x14ac:dyDescent="0.25">
      <c r="A32" s="3">
        <v>2011</v>
      </c>
      <c r="B32" s="3">
        <v>181</v>
      </c>
      <c r="C32" s="3">
        <v>13</v>
      </c>
      <c r="D32" s="4">
        <v>20983</v>
      </c>
      <c r="E32" s="4">
        <v>144330</v>
      </c>
      <c r="F32" s="4">
        <v>3643</v>
      </c>
      <c r="G32" s="4">
        <v>1717</v>
      </c>
      <c r="H32" s="3">
        <v>0</v>
      </c>
      <c r="I32" s="3">
        <v>41</v>
      </c>
      <c r="J32" s="3">
        <v>0</v>
      </c>
      <c r="K32" s="3">
        <v>4</v>
      </c>
      <c r="L32" s="4">
        <v>60289</v>
      </c>
      <c r="M32" s="3">
        <v>28</v>
      </c>
      <c r="N32" s="3">
        <v>424</v>
      </c>
      <c r="O32" s="4">
        <v>45804</v>
      </c>
      <c r="P32" s="4">
        <v>277278</v>
      </c>
      <c r="Q32" s="3">
        <v>54</v>
      </c>
      <c r="R32" s="4">
        <v>277513</v>
      </c>
    </row>
    <row r="33" spans="1:18" x14ac:dyDescent="0.25">
      <c r="A33" s="3">
        <v>2012</v>
      </c>
      <c r="B33" s="3">
        <v>154</v>
      </c>
      <c r="C33" s="3">
        <v>14</v>
      </c>
      <c r="D33" s="4">
        <v>22967</v>
      </c>
      <c r="E33" s="4">
        <v>160910</v>
      </c>
      <c r="F33" s="4">
        <v>3884</v>
      </c>
      <c r="G33" s="3">
        <v>871</v>
      </c>
      <c r="H33" s="3">
        <v>0</v>
      </c>
      <c r="I33" s="3">
        <v>80</v>
      </c>
      <c r="J33" s="3">
        <v>0</v>
      </c>
      <c r="K33" s="3">
        <v>3</v>
      </c>
      <c r="L33" s="4">
        <v>80930</v>
      </c>
      <c r="M33" s="3">
        <v>20</v>
      </c>
      <c r="N33" s="3">
        <v>393</v>
      </c>
      <c r="O33" s="4">
        <v>59227</v>
      </c>
      <c r="P33" s="4">
        <v>329300</v>
      </c>
      <c r="Q33" s="3">
        <v>66</v>
      </c>
      <c r="R33" s="4">
        <v>329520</v>
      </c>
    </row>
    <row r="34" spans="1:18" x14ac:dyDescent="0.25">
      <c r="A34" s="3">
        <v>2013</v>
      </c>
      <c r="B34" s="3">
        <v>185</v>
      </c>
      <c r="C34" s="3">
        <v>16</v>
      </c>
      <c r="D34" s="4">
        <v>24499</v>
      </c>
      <c r="E34" s="4">
        <v>166800</v>
      </c>
      <c r="F34" s="4">
        <v>4956</v>
      </c>
      <c r="G34" s="3">
        <v>925</v>
      </c>
      <c r="H34" s="3">
        <v>0</v>
      </c>
      <c r="I34" s="3">
        <v>150</v>
      </c>
      <c r="J34" s="3">
        <v>0</v>
      </c>
      <c r="K34" s="3">
        <v>3</v>
      </c>
      <c r="L34" s="4">
        <v>76529</v>
      </c>
      <c r="M34" s="3">
        <v>17</v>
      </c>
      <c r="N34" s="3">
        <v>226</v>
      </c>
      <c r="O34" s="4">
        <v>67025</v>
      </c>
      <c r="P34" s="4">
        <v>341146</v>
      </c>
      <c r="Q34" s="3">
        <v>79</v>
      </c>
      <c r="R34" s="4">
        <v>341410</v>
      </c>
    </row>
    <row r="35" spans="1:18" x14ac:dyDescent="0.25">
      <c r="A35" s="3">
        <v>2014</v>
      </c>
      <c r="B35" s="3">
        <v>207</v>
      </c>
      <c r="C35" s="3">
        <v>8</v>
      </c>
      <c r="D35" s="4">
        <v>24912</v>
      </c>
      <c r="E35" s="4">
        <v>167960</v>
      </c>
      <c r="F35" s="4">
        <v>6194</v>
      </c>
      <c r="G35" s="3">
        <v>903</v>
      </c>
      <c r="H35" s="3">
        <v>0</v>
      </c>
      <c r="I35" s="3">
        <v>216</v>
      </c>
      <c r="J35" s="3">
        <v>0</v>
      </c>
      <c r="K35" s="3">
        <v>2</v>
      </c>
      <c r="L35" s="4">
        <v>69187</v>
      </c>
      <c r="M35" s="3">
        <v>13</v>
      </c>
      <c r="N35" s="3">
        <v>216</v>
      </c>
      <c r="O35" s="4">
        <v>72868</v>
      </c>
      <c r="P35" s="4">
        <v>342480</v>
      </c>
      <c r="Q35" s="3">
        <v>95</v>
      </c>
      <c r="R35" s="4">
        <v>342782</v>
      </c>
    </row>
    <row r="36" spans="1:18" x14ac:dyDescent="0.25">
      <c r="A36" s="3">
        <v>2015</v>
      </c>
      <c r="B36" s="3">
        <v>246</v>
      </c>
      <c r="C36" s="3">
        <v>17</v>
      </c>
      <c r="D36" s="4">
        <v>25546</v>
      </c>
      <c r="E36" s="4">
        <v>158914</v>
      </c>
      <c r="F36" s="4">
        <v>16095</v>
      </c>
      <c r="G36" s="4">
        <v>1624</v>
      </c>
      <c r="H36" s="4">
        <v>2214</v>
      </c>
      <c r="I36" s="3">
        <v>250</v>
      </c>
      <c r="J36" s="3">
        <v>0</v>
      </c>
      <c r="K36" s="3">
        <v>2</v>
      </c>
      <c r="L36" s="4">
        <v>84320</v>
      </c>
      <c r="M36" s="3">
        <v>12</v>
      </c>
      <c r="N36" s="3">
        <v>189</v>
      </c>
      <c r="O36" s="4">
        <v>19737</v>
      </c>
      <c r="P36" s="4">
        <v>308921</v>
      </c>
      <c r="Q36" s="3">
        <v>126</v>
      </c>
      <c r="R36" s="4">
        <v>309292</v>
      </c>
    </row>
    <row r="37" spans="1:18" x14ac:dyDescent="0.25">
      <c r="A37" s="3">
        <v>2016</v>
      </c>
      <c r="B37" s="3">
        <v>205</v>
      </c>
      <c r="C37" s="3">
        <v>18</v>
      </c>
      <c r="D37" s="4">
        <v>28720</v>
      </c>
      <c r="E37" s="4">
        <v>122575</v>
      </c>
      <c r="F37" s="4">
        <v>27861</v>
      </c>
      <c r="G37" s="4">
        <v>2134</v>
      </c>
      <c r="H37" s="4">
        <v>33830</v>
      </c>
      <c r="I37" s="3">
        <v>687</v>
      </c>
      <c r="J37" s="3">
        <v>884</v>
      </c>
      <c r="K37" s="3">
        <v>1</v>
      </c>
      <c r="L37" s="4">
        <v>46893</v>
      </c>
      <c r="M37" s="3">
        <v>9</v>
      </c>
      <c r="N37" s="3">
        <v>230</v>
      </c>
      <c r="O37" s="4">
        <v>75343</v>
      </c>
      <c r="P37" s="4">
        <v>339185</v>
      </c>
      <c r="Q37" s="3">
        <v>137</v>
      </c>
      <c r="R37" s="4">
        <v>339526</v>
      </c>
    </row>
    <row r="38" spans="1:18" x14ac:dyDescent="0.25">
      <c r="A38" s="3">
        <v>2017</v>
      </c>
      <c r="B38" s="3">
        <v>92</v>
      </c>
      <c r="C38" s="3">
        <v>16</v>
      </c>
      <c r="D38" s="4">
        <v>31640</v>
      </c>
      <c r="E38" s="4">
        <v>70632</v>
      </c>
      <c r="F38" s="4">
        <v>36062</v>
      </c>
      <c r="G38" s="4">
        <v>2214</v>
      </c>
      <c r="H38" s="4">
        <v>84424</v>
      </c>
      <c r="I38" s="4">
        <v>2542</v>
      </c>
      <c r="J38" s="4">
        <v>1159</v>
      </c>
      <c r="K38" s="3">
        <v>1</v>
      </c>
      <c r="L38" s="4">
        <v>53080</v>
      </c>
      <c r="M38" s="3">
        <v>22</v>
      </c>
      <c r="N38" s="3">
        <v>239</v>
      </c>
      <c r="O38" s="4">
        <v>79427</v>
      </c>
      <c r="P38" s="4">
        <v>361459</v>
      </c>
      <c r="Q38" s="3">
        <v>144</v>
      </c>
      <c r="R38" s="4">
        <v>361695</v>
      </c>
    </row>
    <row r="39" spans="1:18" x14ac:dyDescent="0.25">
      <c r="A39" s="3">
        <v>2018</v>
      </c>
      <c r="B39" s="3">
        <v>234</v>
      </c>
      <c r="C39" s="3">
        <v>20</v>
      </c>
      <c r="D39" s="4">
        <v>33681</v>
      </c>
      <c r="E39" s="4">
        <v>60710</v>
      </c>
      <c r="F39" s="4">
        <v>32885</v>
      </c>
      <c r="G39" s="4">
        <v>2249</v>
      </c>
      <c r="H39" s="4">
        <v>103186</v>
      </c>
      <c r="I39" s="4">
        <v>4322</v>
      </c>
      <c r="J39" s="4">
        <v>1297</v>
      </c>
      <c r="K39" s="3">
        <v>1</v>
      </c>
      <c r="L39" s="4">
        <v>38549</v>
      </c>
      <c r="M39" s="3">
        <v>16</v>
      </c>
      <c r="N39" s="3">
        <v>251</v>
      </c>
      <c r="O39" s="4">
        <v>113829</v>
      </c>
      <c r="P39" s="4">
        <v>390996</v>
      </c>
      <c r="Q39" s="3">
        <v>168</v>
      </c>
      <c r="R39" s="4">
        <v>391397</v>
      </c>
    </row>
    <row r="41" spans="1:18" x14ac:dyDescent="0.25">
      <c r="A41" s="17" t="s">
        <v>43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25">
      <c r="A42" s="18" t="s">
        <v>0</v>
      </c>
      <c r="B42" s="18" t="s">
        <v>4</v>
      </c>
      <c r="C42" s="18" t="s">
        <v>5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 t="s">
        <v>12</v>
      </c>
      <c r="R42" s="18" t="s">
        <v>20</v>
      </c>
    </row>
    <row r="43" spans="1:18" x14ac:dyDescent="0.25">
      <c r="A43" s="18"/>
      <c r="B43" s="18"/>
      <c r="C43" s="2" t="s">
        <v>31</v>
      </c>
      <c r="D43" s="2" t="s">
        <v>32</v>
      </c>
      <c r="E43" s="2" t="s">
        <v>33</v>
      </c>
      <c r="F43" s="2" t="s">
        <v>34</v>
      </c>
      <c r="G43" s="2" t="s">
        <v>35</v>
      </c>
      <c r="H43" s="2" t="s">
        <v>36</v>
      </c>
      <c r="I43" s="2" t="s">
        <v>37</v>
      </c>
      <c r="J43" s="2" t="s">
        <v>38</v>
      </c>
      <c r="K43" s="2" t="s">
        <v>6</v>
      </c>
      <c r="L43" s="2" t="s">
        <v>39</v>
      </c>
      <c r="M43" s="2" t="s">
        <v>8</v>
      </c>
      <c r="N43" s="2" t="s">
        <v>9</v>
      </c>
      <c r="O43" s="2" t="s">
        <v>40</v>
      </c>
      <c r="P43" s="2" t="s">
        <v>30</v>
      </c>
      <c r="Q43" s="18"/>
      <c r="R43" s="18"/>
    </row>
    <row r="44" spans="1:18" x14ac:dyDescent="0.25">
      <c r="A44" s="3">
        <v>2008</v>
      </c>
      <c r="B44" s="3">
        <v>7.0000000000000007E-2</v>
      </c>
      <c r="C44" s="3">
        <v>0.01</v>
      </c>
      <c r="D44" s="3">
        <v>8.36</v>
      </c>
      <c r="E44" s="3">
        <v>60.12</v>
      </c>
      <c r="F44" s="3">
        <v>0.99</v>
      </c>
      <c r="G44" s="3">
        <v>0.36</v>
      </c>
      <c r="H44" s="3">
        <v>0</v>
      </c>
      <c r="I44" s="3">
        <v>0</v>
      </c>
      <c r="J44" s="3">
        <v>0</v>
      </c>
      <c r="K44" s="3">
        <v>0.01</v>
      </c>
      <c r="L44" s="3">
        <v>26.49</v>
      </c>
      <c r="M44" s="3">
        <v>0.02</v>
      </c>
      <c r="N44" s="3">
        <v>0.28999999999999998</v>
      </c>
      <c r="O44" s="3">
        <v>3.25</v>
      </c>
      <c r="P44" s="3">
        <v>99.91</v>
      </c>
      <c r="Q44" s="3">
        <v>0.03</v>
      </c>
    </row>
    <row r="45" spans="1:18" x14ac:dyDescent="0.25">
      <c r="A45" s="3">
        <v>2009</v>
      </c>
      <c r="B45" s="3">
        <v>0.09</v>
      </c>
      <c r="C45" s="3">
        <v>0</v>
      </c>
      <c r="D45" s="3">
        <v>7.75</v>
      </c>
      <c r="E45" s="3">
        <v>58.03</v>
      </c>
      <c r="F45" s="3">
        <v>1.33</v>
      </c>
      <c r="G45" s="3">
        <v>0.28999999999999998</v>
      </c>
      <c r="H45" s="3">
        <v>0</v>
      </c>
      <c r="I45" s="3">
        <v>0.01</v>
      </c>
      <c r="J45" s="3">
        <v>0</v>
      </c>
      <c r="K45" s="3">
        <v>0.01</v>
      </c>
      <c r="L45" s="3">
        <v>25.1</v>
      </c>
      <c r="M45" s="3">
        <v>0.01</v>
      </c>
      <c r="N45" s="3">
        <v>0.23</v>
      </c>
      <c r="O45" s="3">
        <v>7.12</v>
      </c>
      <c r="P45" s="3">
        <v>99.88</v>
      </c>
      <c r="Q45" s="3">
        <v>0.03</v>
      </c>
    </row>
    <row r="46" spans="1:18" x14ac:dyDescent="0.25">
      <c r="A46" s="3">
        <v>2010</v>
      </c>
      <c r="B46" s="3">
        <v>0.08</v>
      </c>
      <c r="C46" s="3">
        <v>0.01</v>
      </c>
      <c r="D46" s="3">
        <v>9.02</v>
      </c>
      <c r="E46" s="3">
        <v>56.65</v>
      </c>
      <c r="F46" s="3">
        <v>1.7</v>
      </c>
      <c r="G46" s="3">
        <v>0.28999999999999998</v>
      </c>
      <c r="H46" s="3">
        <v>0</v>
      </c>
      <c r="I46" s="3">
        <v>0.01</v>
      </c>
      <c r="J46" s="3">
        <v>0</v>
      </c>
      <c r="K46" s="3">
        <v>0</v>
      </c>
      <c r="L46" s="3">
        <v>19.899999999999999</v>
      </c>
      <c r="M46" s="3">
        <v>0.01</v>
      </c>
      <c r="N46" s="3">
        <v>0.18</v>
      </c>
      <c r="O46" s="3">
        <v>12.13</v>
      </c>
      <c r="P46" s="3">
        <v>99.89</v>
      </c>
      <c r="Q46" s="3">
        <v>0.02</v>
      </c>
    </row>
    <row r="47" spans="1:18" x14ac:dyDescent="0.25">
      <c r="A47" s="3">
        <v>2011</v>
      </c>
      <c r="B47" s="3">
        <v>7.0000000000000007E-2</v>
      </c>
      <c r="C47" s="3">
        <v>0</v>
      </c>
      <c r="D47" s="3">
        <v>7.56</v>
      </c>
      <c r="E47" s="3">
        <v>52.01</v>
      </c>
      <c r="F47" s="3">
        <v>1.31</v>
      </c>
      <c r="G47" s="3">
        <v>0.62</v>
      </c>
      <c r="H47" s="3">
        <v>0</v>
      </c>
      <c r="I47" s="3">
        <v>0.01</v>
      </c>
      <c r="J47" s="3">
        <v>0</v>
      </c>
      <c r="K47" s="3">
        <v>0</v>
      </c>
      <c r="L47" s="3">
        <v>21.72</v>
      </c>
      <c r="M47" s="3">
        <v>0.01</v>
      </c>
      <c r="N47" s="3">
        <v>0.15</v>
      </c>
      <c r="O47" s="3">
        <v>16.510000000000002</v>
      </c>
      <c r="P47" s="3">
        <v>99.92</v>
      </c>
      <c r="Q47" s="3">
        <v>0.02</v>
      </c>
    </row>
    <row r="48" spans="1:18" x14ac:dyDescent="0.25">
      <c r="A48" s="3">
        <v>2012</v>
      </c>
      <c r="B48" s="3">
        <v>0.05</v>
      </c>
      <c r="C48" s="3">
        <v>0</v>
      </c>
      <c r="D48" s="3">
        <v>6.97</v>
      </c>
      <c r="E48" s="3">
        <v>48.83</v>
      </c>
      <c r="F48" s="3">
        <v>1.18</v>
      </c>
      <c r="G48" s="3">
        <v>0.26</v>
      </c>
      <c r="H48" s="3">
        <v>0</v>
      </c>
      <c r="I48" s="3">
        <v>0.02</v>
      </c>
      <c r="J48" s="3">
        <v>0</v>
      </c>
      <c r="K48" s="3">
        <v>0</v>
      </c>
      <c r="L48" s="3">
        <v>24.56</v>
      </c>
      <c r="M48" s="3">
        <v>0.01</v>
      </c>
      <c r="N48" s="3">
        <v>0.12</v>
      </c>
      <c r="O48" s="3">
        <v>17.97</v>
      </c>
      <c r="P48" s="3">
        <v>99.93</v>
      </c>
      <c r="Q48" s="3">
        <v>0.02</v>
      </c>
    </row>
    <row r="49" spans="1:17" x14ac:dyDescent="0.25">
      <c r="A49" s="3">
        <v>2013</v>
      </c>
      <c r="B49" s="3">
        <v>0.05</v>
      </c>
      <c r="C49" s="3">
        <v>0</v>
      </c>
      <c r="D49" s="3">
        <v>7.18</v>
      </c>
      <c r="E49" s="3">
        <v>48.86</v>
      </c>
      <c r="F49" s="3">
        <v>1.45</v>
      </c>
      <c r="G49" s="3">
        <v>0.27</v>
      </c>
      <c r="H49" s="3">
        <v>0</v>
      </c>
      <c r="I49" s="3">
        <v>0.04</v>
      </c>
      <c r="J49" s="3">
        <v>0</v>
      </c>
      <c r="K49" s="3">
        <v>0</v>
      </c>
      <c r="L49" s="3">
        <v>22.42</v>
      </c>
      <c r="M49" s="3">
        <v>0.01</v>
      </c>
      <c r="N49" s="3">
        <v>7.0000000000000007E-2</v>
      </c>
      <c r="O49" s="3">
        <v>19.63</v>
      </c>
      <c r="P49" s="3">
        <v>99.92</v>
      </c>
      <c r="Q49" s="3">
        <v>0.02</v>
      </c>
    </row>
    <row r="50" spans="1:17" x14ac:dyDescent="0.25">
      <c r="A50" s="3">
        <v>2014</v>
      </c>
      <c r="B50" s="3">
        <v>0.06</v>
      </c>
      <c r="C50" s="3">
        <v>0</v>
      </c>
      <c r="D50" s="3">
        <v>7.27</v>
      </c>
      <c r="E50" s="3">
        <v>49</v>
      </c>
      <c r="F50" s="3">
        <v>1.81</v>
      </c>
      <c r="G50" s="3">
        <v>0.26</v>
      </c>
      <c r="H50" s="3">
        <v>0</v>
      </c>
      <c r="I50" s="3">
        <v>0.06</v>
      </c>
      <c r="J50" s="3">
        <v>0</v>
      </c>
      <c r="K50" s="3">
        <v>0</v>
      </c>
      <c r="L50" s="3">
        <v>20.18</v>
      </c>
      <c r="M50" s="3">
        <v>0</v>
      </c>
      <c r="N50" s="3">
        <v>0.06</v>
      </c>
      <c r="O50" s="3">
        <v>21.26</v>
      </c>
      <c r="P50" s="3">
        <v>99.91</v>
      </c>
      <c r="Q50" s="3">
        <v>0.03</v>
      </c>
    </row>
    <row r="51" spans="1:17" x14ac:dyDescent="0.25">
      <c r="A51" s="3">
        <v>2015</v>
      </c>
      <c r="B51" s="3">
        <v>0.08</v>
      </c>
      <c r="C51" s="3">
        <v>0.01</v>
      </c>
      <c r="D51" s="3">
        <v>8.26</v>
      </c>
      <c r="E51" s="3">
        <v>51.38</v>
      </c>
      <c r="F51" s="3">
        <v>5.2</v>
      </c>
      <c r="G51" s="3">
        <v>0.53</v>
      </c>
      <c r="H51" s="3">
        <v>0.72</v>
      </c>
      <c r="I51" s="3">
        <v>0.08</v>
      </c>
      <c r="J51" s="3">
        <v>0</v>
      </c>
      <c r="K51" s="3">
        <v>0</v>
      </c>
      <c r="L51" s="3">
        <v>27.26</v>
      </c>
      <c r="M51" s="3">
        <v>0</v>
      </c>
      <c r="N51" s="3">
        <v>0.06</v>
      </c>
      <c r="O51" s="3">
        <v>6.38</v>
      </c>
      <c r="P51" s="3">
        <v>99.88</v>
      </c>
      <c r="Q51" s="3">
        <v>0.04</v>
      </c>
    </row>
    <row r="52" spans="1:17" x14ac:dyDescent="0.25">
      <c r="A52" s="3">
        <v>2016</v>
      </c>
      <c r="B52" s="3">
        <v>0.06</v>
      </c>
      <c r="C52" s="3">
        <v>0.01</v>
      </c>
      <c r="D52" s="3">
        <v>8.4600000000000009</v>
      </c>
      <c r="E52" s="3">
        <v>36.1</v>
      </c>
      <c r="F52" s="3">
        <v>8.2100000000000009</v>
      </c>
      <c r="G52" s="3">
        <v>0.63</v>
      </c>
      <c r="H52" s="3">
        <v>9.9600000000000009</v>
      </c>
      <c r="I52" s="3">
        <v>0.2</v>
      </c>
      <c r="J52" s="3">
        <v>0.26</v>
      </c>
      <c r="K52" s="3">
        <v>0</v>
      </c>
      <c r="L52" s="3">
        <v>13.81</v>
      </c>
      <c r="M52" s="3">
        <v>0</v>
      </c>
      <c r="N52" s="3">
        <v>7.0000000000000007E-2</v>
      </c>
      <c r="O52" s="3">
        <v>22.19</v>
      </c>
      <c r="P52" s="3">
        <v>99.9</v>
      </c>
      <c r="Q52" s="3">
        <v>0.04</v>
      </c>
    </row>
    <row r="53" spans="1:17" x14ac:dyDescent="0.25">
      <c r="A53" s="3">
        <v>2017</v>
      </c>
      <c r="B53" s="3">
        <v>0.03</v>
      </c>
      <c r="C53" s="3">
        <v>0</v>
      </c>
      <c r="D53" s="3">
        <v>8.75</v>
      </c>
      <c r="E53" s="3">
        <v>19.53</v>
      </c>
      <c r="F53" s="3">
        <v>9.9700000000000006</v>
      </c>
      <c r="G53" s="3">
        <v>0.61</v>
      </c>
      <c r="H53" s="3">
        <v>23.34</v>
      </c>
      <c r="I53" s="3">
        <v>0.7</v>
      </c>
      <c r="J53" s="3">
        <v>0.32</v>
      </c>
      <c r="K53" s="3">
        <v>0</v>
      </c>
      <c r="L53" s="3">
        <v>14.68</v>
      </c>
      <c r="M53" s="3">
        <v>0</v>
      </c>
      <c r="N53" s="3">
        <v>7.0000000000000007E-2</v>
      </c>
      <c r="O53" s="3">
        <v>21.96</v>
      </c>
      <c r="P53" s="3">
        <v>99.93</v>
      </c>
      <c r="Q53" s="3">
        <v>0.04</v>
      </c>
    </row>
    <row r="54" spans="1:17" x14ac:dyDescent="0.25">
      <c r="A54" s="3">
        <v>2018</v>
      </c>
      <c r="B54" s="3">
        <v>0.06</v>
      </c>
      <c r="C54" s="3">
        <v>0.01</v>
      </c>
      <c r="D54" s="3">
        <v>8.61</v>
      </c>
      <c r="E54" s="3">
        <v>15.51</v>
      </c>
      <c r="F54" s="3">
        <v>8.4</v>
      </c>
      <c r="G54" s="3">
        <v>0.56999999999999995</v>
      </c>
      <c r="H54" s="3">
        <v>26.36</v>
      </c>
      <c r="I54" s="3">
        <v>1.1000000000000001</v>
      </c>
      <c r="J54" s="3">
        <v>0.33</v>
      </c>
      <c r="K54" s="3">
        <v>0</v>
      </c>
      <c r="L54" s="3">
        <v>9.85</v>
      </c>
      <c r="M54" s="3">
        <v>0</v>
      </c>
      <c r="N54" s="3">
        <v>0.06</v>
      </c>
      <c r="O54" s="3">
        <v>29.08</v>
      </c>
      <c r="P54" s="3">
        <v>99.9</v>
      </c>
      <c r="Q54" s="3">
        <v>0.04</v>
      </c>
    </row>
  </sheetData>
  <mergeCells count="18">
    <mergeCell ref="A41:R41"/>
    <mergeCell ref="A42:A43"/>
    <mergeCell ref="B42:B43"/>
    <mergeCell ref="C42:P42"/>
    <mergeCell ref="Q42:Q43"/>
    <mergeCell ref="R42:R43"/>
    <mergeCell ref="B27:B28"/>
    <mergeCell ref="C27:P27"/>
    <mergeCell ref="Q27:Q28"/>
    <mergeCell ref="R27:R28"/>
    <mergeCell ref="A27:A28"/>
    <mergeCell ref="A2:Q2"/>
    <mergeCell ref="A26:R26"/>
    <mergeCell ref="Q3:Q4"/>
    <mergeCell ref="A3:A5"/>
    <mergeCell ref="B3:B4"/>
    <mergeCell ref="C3:P3"/>
    <mergeCell ref="C5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A2:U35"/>
  <sheetViews>
    <sheetView topLeftCell="A10" workbookViewId="0">
      <selection activeCell="C19" sqref="C19:C35"/>
    </sheetView>
  </sheetViews>
  <sheetFormatPr defaultRowHeight="15" x14ac:dyDescent="0.25"/>
  <cols>
    <col min="2" max="2" width="43.5703125" bestFit="1" customWidth="1"/>
    <col min="3" max="3" width="20.42578125" bestFit="1" customWidth="1"/>
    <col min="4" max="4" width="19" bestFit="1" customWidth="1"/>
    <col min="5" max="5" width="12.5703125" customWidth="1"/>
    <col min="6" max="6" width="11.85546875" bestFit="1" customWidth="1"/>
    <col min="9" max="9" width="23" bestFit="1" customWidth="1"/>
    <col min="10" max="10" width="15.7109375" bestFit="1" customWidth="1"/>
    <col min="11" max="11" width="18.140625" bestFit="1" customWidth="1"/>
    <col min="12" max="12" width="9.7109375" bestFit="1" customWidth="1"/>
    <col min="21" max="21" width="15.7109375" bestFit="1" customWidth="1"/>
  </cols>
  <sheetData>
    <row r="2" spans="1:21" x14ac:dyDescent="0.25">
      <c r="A2" s="17" t="s">
        <v>46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8" t="s">
        <v>0</v>
      </c>
      <c r="B3" s="18" t="s">
        <v>33</v>
      </c>
      <c r="C3" s="18" t="s">
        <v>44</v>
      </c>
      <c r="D3" s="18" t="s">
        <v>31</v>
      </c>
      <c r="E3" s="18" t="s">
        <v>6</v>
      </c>
      <c r="F3" s="18" t="s">
        <v>7</v>
      </c>
      <c r="G3" s="18" t="s">
        <v>8</v>
      </c>
      <c r="H3" s="18" t="s">
        <v>9</v>
      </c>
      <c r="I3" s="18" t="s">
        <v>35</v>
      </c>
      <c r="J3" s="18" t="s">
        <v>34</v>
      </c>
      <c r="K3" s="18" t="s">
        <v>45</v>
      </c>
      <c r="L3" s="18" t="s">
        <v>30</v>
      </c>
      <c r="M3" s="18" t="s">
        <v>47</v>
      </c>
      <c r="N3" s="18"/>
      <c r="O3" s="18"/>
      <c r="P3" s="18"/>
      <c r="Q3" s="18" t="s">
        <v>51</v>
      </c>
      <c r="R3" s="18" t="s">
        <v>52</v>
      </c>
      <c r="S3" s="18" t="s">
        <v>11</v>
      </c>
      <c r="T3" s="18" t="s">
        <v>53</v>
      </c>
      <c r="U3" s="22" t="s">
        <v>54</v>
      </c>
    </row>
    <row r="4" spans="1:2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" t="s">
        <v>48</v>
      </c>
      <c r="N4" s="2" t="s">
        <v>49</v>
      </c>
      <c r="O4" s="2" t="s">
        <v>50</v>
      </c>
      <c r="P4" s="2" t="s">
        <v>20</v>
      </c>
      <c r="Q4" s="18"/>
      <c r="R4" s="18"/>
      <c r="S4" s="18"/>
      <c r="T4" s="18"/>
      <c r="U4" s="22"/>
    </row>
    <row r="5" spans="1:21" x14ac:dyDescent="0.25">
      <c r="A5" s="6">
        <v>2008</v>
      </c>
      <c r="B5" s="7">
        <v>72404</v>
      </c>
      <c r="C5" s="7">
        <v>11229</v>
      </c>
      <c r="D5" s="6">
        <v>24</v>
      </c>
      <c r="E5" s="7">
        <v>48031</v>
      </c>
      <c r="F5" s="7">
        <v>92812</v>
      </c>
      <c r="G5" s="7">
        <v>2036</v>
      </c>
      <c r="H5" s="7">
        <v>23084</v>
      </c>
      <c r="I5" s="6">
        <v>387</v>
      </c>
      <c r="J5" s="7">
        <v>1523</v>
      </c>
      <c r="K5" s="6">
        <v>3</v>
      </c>
      <c r="L5" s="7">
        <v>251533</v>
      </c>
      <c r="M5" s="4">
        <v>28270</v>
      </c>
      <c r="N5" s="3">
        <v>0</v>
      </c>
      <c r="O5" s="4">
        <v>30033</v>
      </c>
      <c r="P5" s="4">
        <v>58303</v>
      </c>
      <c r="Q5" s="4">
        <v>14130</v>
      </c>
      <c r="R5" s="4">
        <v>3067</v>
      </c>
      <c r="S5" s="4">
        <v>8054</v>
      </c>
      <c r="T5" s="4">
        <v>10871</v>
      </c>
      <c r="U5" s="4">
        <v>345959</v>
      </c>
    </row>
    <row r="6" spans="1:21" x14ac:dyDescent="0.25">
      <c r="A6" s="3">
        <v>2009</v>
      </c>
      <c r="B6" s="4">
        <v>74751</v>
      </c>
      <c r="C6" s="4">
        <v>16672</v>
      </c>
      <c r="D6" s="3">
        <v>0</v>
      </c>
      <c r="E6" s="4">
        <v>29476</v>
      </c>
      <c r="F6" s="4">
        <v>110698</v>
      </c>
      <c r="G6" s="4">
        <v>1213</v>
      </c>
      <c r="H6" s="4">
        <v>18843</v>
      </c>
      <c r="I6" s="3">
        <v>774</v>
      </c>
      <c r="J6" s="4">
        <v>2832</v>
      </c>
      <c r="K6" s="3">
        <v>31</v>
      </c>
      <c r="L6" s="4">
        <v>255289</v>
      </c>
      <c r="M6" s="4">
        <v>23820</v>
      </c>
      <c r="N6" s="3">
        <v>63</v>
      </c>
      <c r="O6" s="4">
        <v>31691</v>
      </c>
      <c r="P6" s="4">
        <v>55510</v>
      </c>
      <c r="Q6" s="4">
        <v>15642</v>
      </c>
      <c r="R6" s="4">
        <v>2772</v>
      </c>
      <c r="S6" s="4">
        <v>8119</v>
      </c>
      <c r="T6" s="4">
        <v>7498</v>
      </c>
      <c r="U6" s="4">
        <v>344831</v>
      </c>
    </row>
    <row r="7" spans="1:21" x14ac:dyDescent="0.25">
      <c r="A7" s="3">
        <v>2010</v>
      </c>
      <c r="B7" s="4">
        <v>66820</v>
      </c>
      <c r="C7" s="4">
        <v>15710</v>
      </c>
      <c r="D7" s="3">
        <v>7</v>
      </c>
      <c r="E7" s="4">
        <v>18985</v>
      </c>
      <c r="F7" s="4">
        <v>107351</v>
      </c>
      <c r="G7" s="4">
        <v>1377</v>
      </c>
      <c r="H7" s="4">
        <v>21515</v>
      </c>
      <c r="I7" s="3">
        <v>668</v>
      </c>
      <c r="J7" s="4">
        <v>3301</v>
      </c>
      <c r="K7" s="3">
        <v>15</v>
      </c>
      <c r="L7" s="4">
        <v>235748</v>
      </c>
      <c r="M7" s="4">
        <v>22321</v>
      </c>
      <c r="N7" s="3">
        <v>187</v>
      </c>
      <c r="O7" s="4">
        <v>29522</v>
      </c>
      <c r="P7" s="4">
        <v>52030</v>
      </c>
      <c r="Q7" s="4">
        <v>19189</v>
      </c>
      <c r="R7" s="4">
        <v>2027</v>
      </c>
      <c r="S7" s="4">
        <v>7602</v>
      </c>
      <c r="T7" s="4">
        <v>4982</v>
      </c>
      <c r="U7" s="4">
        <v>321578</v>
      </c>
    </row>
    <row r="8" spans="1:21" x14ac:dyDescent="0.25">
      <c r="A8" s="3">
        <v>2011</v>
      </c>
      <c r="B8" s="4">
        <v>64460</v>
      </c>
      <c r="C8" s="4">
        <v>17061</v>
      </c>
      <c r="D8" s="3">
        <v>7</v>
      </c>
      <c r="E8" s="4">
        <v>14378</v>
      </c>
      <c r="F8" s="4">
        <v>116391</v>
      </c>
      <c r="G8" s="4">
        <v>1352</v>
      </c>
      <c r="H8" s="4">
        <v>20276</v>
      </c>
      <c r="I8" s="3">
        <v>736</v>
      </c>
      <c r="J8" s="4">
        <v>2446</v>
      </c>
      <c r="K8" s="3">
        <v>28</v>
      </c>
      <c r="L8" s="4">
        <v>237135</v>
      </c>
      <c r="M8" s="4">
        <v>28613</v>
      </c>
      <c r="N8" s="3">
        <v>0</v>
      </c>
      <c r="O8" s="4">
        <v>24021</v>
      </c>
      <c r="P8" s="4">
        <v>52634</v>
      </c>
      <c r="Q8" s="4">
        <v>27499</v>
      </c>
      <c r="R8" s="4">
        <v>3065</v>
      </c>
      <c r="S8" s="4">
        <v>9143</v>
      </c>
      <c r="T8" s="4">
        <v>11908</v>
      </c>
      <c r="U8" s="4">
        <v>341384</v>
      </c>
    </row>
    <row r="9" spans="1:21" x14ac:dyDescent="0.25">
      <c r="A9" s="3">
        <v>2012</v>
      </c>
      <c r="B9" s="4">
        <v>67684</v>
      </c>
      <c r="C9" s="4">
        <v>19050</v>
      </c>
      <c r="D9" s="3">
        <v>0</v>
      </c>
      <c r="E9" s="4">
        <v>10808</v>
      </c>
      <c r="F9" s="4">
        <v>123483</v>
      </c>
      <c r="G9" s="4">
        <v>1135</v>
      </c>
      <c r="H9" s="4">
        <v>15047</v>
      </c>
      <c r="I9" s="3">
        <v>514</v>
      </c>
      <c r="J9" s="4">
        <v>2487</v>
      </c>
      <c r="K9" s="3">
        <v>122</v>
      </c>
      <c r="L9" s="4">
        <v>240330</v>
      </c>
      <c r="M9" s="4">
        <v>23293</v>
      </c>
      <c r="N9" s="3">
        <v>59</v>
      </c>
      <c r="O9" s="4">
        <v>26451</v>
      </c>
      <c r="P9" s="4">
        <v>49803</v>
      </c>
      <c r="Q9" s="4">
        <v>41448</v>
      </c>
      <c r="R9" s="4">
        <v>2988</v>
      </c>
      <c r="S9" s="4">
        <v>7288</v>
      </c>
      <c r="T9" s="4">
        <v>10405</v>
      </c>
      <c r="U9" s="4">
        <v>352263</v>
      </c>
    </row>
    <row r="10" spans="1:21" x14ac:dyDescent="0.25">
      <c r="A10" s="3">
        <v>2013</v>
      </c>
      <c r="B10" s="4">
        <v>68174</v>
      </c>
      <c r="C10" s="4">
        <v>18623</v>
      </c>
      <c r="D10" s="3">
        <v>0</v>
      </c>
      <c r="E10" s="4">
        <v>9827</v>
      </c>
      <c r="F10" s="4">
        <v>123726</v>
      </c>
      <c r="G10" s="3">
        <v>927</v>
      </c>
      <c r="H10" s="4">
        <v>13879</v>
      </c>
      <c r="I10" s="3">
        <v>566</v>
      </c>
      <c r="J10" s="4">
        <v>2651</v>
      </c>
      <c r="K10" s="3">
        <v>517</v>
      </c>
      <c r="L10" s="4">
        <v>238892</v>
      </c>
      <c r="M10" s="4">
        <v>23793</v>
      </c>
      <c r="N10" s="3">
        <v>0</v>
      </c>
      <c r="O10" s="4">
        <v>24487</v>
      </c>
      <c r="P10" s="4">
        <v>48281</v>
      </c>
      <c r="Q10" s="4">
        <v>21726</v>
      </c>
      <c r="R10" s="4">
        <v>2697</v>
      </c>
      <c r="S10" s="4">
        <v>6635</v>
      </c>
      <c r="T10" s="4">
        <v>6564</v>
      </c>
      <c r="U10" s="4">
        <v>324795</v>
      </c>
    </row>
    <row r="11" spans="1:21" x14ac:dyDescent="0.25">
      <c r="A11" s="3">
        <v>2014</v>
      </c>
      <c r="B11" s="4">
        <v>70829</v>
      </c>
      <c r="C11" s="4">
        <v>19938</v>
      </c>
      <c r="D11" s="3">
        <v>0</v>
      </c>
      <c r="E11" s="4">
        <v>7332</v>
      </c>
      <c r="F11" s="4">
        <v>129502</v>
      </c>
      <c r="G11" s="4">
        <v>1107</v>
      </c>
      <c r="H11" s="4">
        <v>12243</v>
      </c>
      <c r="I11" s="3">
        <v>545</v>
      </c>
      <c r="J11" s="4">
        <v>3629</v>
      </c>
      <c r="K11" s="3">
        <v>382</v>
      </c>
      <c r="L11" s="4">
        <v>245508</v>
      </c>
      <c r="M11" s="4">
        <v>21985</v>
      </c>
      <c r="N11" s="3">
        <v>243</v>
      </c>
      <c r="O11" s="4">
        <v>26946</v>
      </c>
      <c r="P11" s="4">
        <v>49174</v>
      </c>
      <c r="Q11" s="4">
        <v>30460</v>
      </c>
      <c r="R11" s="4">
        <v>2529</v>
      </c>
      <c r="S11" s="4">
        <v>6362</v>
      </c>
      <c r="T11" s="4">
        <v>8544</v>
      </c>
      <c r="U11" s="4">
        <v>342578</v>
      </c>
    </row>
    <row r="12" spans="1:21" x14ac:dyDescent="0.25">
      <c r="A12" s="3">
        <v>2015</v>
      </c>
      <c r="B12" s="4">
        <v>71733</v>
      </c>
      <c r="C12" s="4">
        <v>20240</v>
      </c>
      <c r="D12" s="3">
        <v>0</v>
      </c>
      <c r="E12" s="4">
        <v>4977</v>
      </c>
      <c r="F12" s="4">
        <v>129306</v>
      </c>
      <c r="G12" s="3">
        <v>972</v>
      </c>
      <c r="H12" s="4">
        <v>11979</v>
      </c>
      <c r="I12" s="3">
        <v>672</v>
      </c>
      <c r="J12" s="4">
        <v>8770</v>
      </c>
      <c r="K12" s="3">
        <v>242</v>
      </c>
      <c r="L12" s="4">
        <v>248891</v>
      </c>
      <c r="M12" s="4">
        <v>13500</v>
      </c>
      <c r="N12" s="3">
        <v>0</v>
      </c>
      <c r="O12" s="4">
        <v>24713</v>
      </c>
      <c r="P12" s="4">
        <v>38213</v>
      </c>
      <c r="Q12" s="4">
        <v>29895</v>
      </c>
      <c r="R12" s="3">
        <v>0</v>
      </c>
      <c r="S12" s="4">
        <v>8084</v>
      </c>
      <c r="T12" s="4">
        <v>4498</v>
      </c>
      <c r="U12" s="4">
        <v>329581</v>
      </c>
    </row>
    <row r="13" spans="1:21" x14ac:dyDescent="0.25">
      <c r="A13" s="3">
        <v>2016</v>
      </c>
      <c r="B13" s="4">
        <v>68878</v>
      </c>
      <c r="C13" s="4">
        <v>22794</v>
      </c>
      <c r="D13" s="3">
        <v>0</v>
      </c>
      <c r="E13" s="4">
        <v>6459</v>
      </c>
      <c r="F13" s="4">
        <v>123818</v>
      </c>
      <c r="G13" s="3">
        <v>969</v>
      </c>
      <c r="H13" s="4">
        <v>18309</v>
      </c>
      <c r="I13" s="3">
        <v>592</v>
      </c>
      <c r="J13" s="4">
        <v>24432</v>
      </c>
      <c r="K13" s="3">
        <v>503</v>
      </c>
      <c r="L13" s="4">
        <v>266753</v>
      </c>
      <c r="M13" s="4">
        <v>15914</v>
      </c>
      <c r="N13" s="3">
        <v>0</v>
      </c>
      <c r="O13" s="4">
        <v>24798</v>
      </c>
      <c r="P13" s="4">
        <v>40712</v>
      </c>
      <c r="Q13" s="4">
        <v>13604</v>
      </c>
      <c r="R13" s="4">
        <v>2019</v>
      </c>
      <c r="S13" s="4">
        <v>10297</v>
      </c>
      <c r="T13" s="4">
        <v>6904</v>
      </c>
      <c r="U13" s="4">
        <v>340289</v>
      </c>
    </row>
    <row r="14" spans="1:21" x14ac:dyDescent="0.25">
      <c r="A14" s="3">
        <v>2017</v>
      </c>
      <c r="B14" s="4">
        <v>49925</v>
      </c>
      <c r="C14" s="4">
        <v>22917</v>
      </c>
      <c r="D14" s="3">
        <v>0</v>
      </c>
      <c r="E14" s="4">
        <v>6041</v>
      </c>
      <c r="F14" s="4">
        <v>133920</v>
      </c>
      <c r="G14" s="3">
        <v>876</v>
      </c>
      <c r="H14" s="4">
        <v>9734</v>
      </c>
      <c r="I14" s="3">
        <v>604</v>
      </c>
      <c r="J14" s="4">
        <v>39085</v>
      </c>
      <c r="K14" s="3">
        <v>577</v>
      </c>
      <c r="L14" s="4">
        <v>263678</v>
      </c>
      <c r="M14" s="4">
        <v>18165</v>
      </c>
      <c r="N14" s="3">
        <v>0</v>
      </c>
      <c r="O14" s="4">
        <v>24581</v>
      </c>
      <c r="P14" s="4">
        <v>42746</v>
      </c>
      <c r="Q14" s="4">
        <v>24986</v>
      </c>
      <c r="R14" s="4">
        <v>2457</v>
      </c>
      <c r="S14" s="4">
        <v>10062</v>
      </c>
      <c r="T14" s="4">
        <v>8254</v>
      </c>
      <c r="U14" s="4">
        <v>352182</v>
      </c>
    </row>
    <row r="15" spans="1:21" x14ac:dyDescent="0.25">
      <c r="A15" s="3">
        <v>2018</v>
      </c>
      <c r="B15" s="4">
        <v>53984</v>
      </c>
      <c r="C15" s="4">
        <v>26255</v>
      </c>
      <c r="D15" s="3">
        <v>0</v>
      </c>
      <c r="E15" s="4">
        <v>5958</v>
      </c>
      <c r="F15" s="4">
        <v>139783</v>
      </c>
      <c r="G15" s="3">
        <v>714</v>
      </c>
      <c r="H15" s="4">
        <v>11921</v>
      </c>
      <c r="I15" s="3">
        <v>779</v>
      </c>
      <c r="J15" s="4">
        <v>36877</v>
      </c>
      <c r="K15" s="4">
        <v>1870</v>
      </c>
      <c r="L15" s="4">
        <v>278142</v>
      </c>
      <c r="M15" s="4">
        <v>19334</v>
      </c>
      <c r="N15" s="3">
        <v>349</v>
      </c>
      <c r="O15" s="4">
        <v>23870</v>
      </c>
      <c r="P15" s="4">
        <v>43553</v>
      </c>
      <c r="Q15" s="4">
        <v>22601</v>
      </c>
      <c r="R15" s="4">
        <v>2787</v>
      </c>
      <c r="S15" s="4">
        <v>10289</v>
      </c>
      <c r="T15" s="4">
        <v>6763</v>
      </c>
      <c r="U15" s="4">
        <v>364135</v>
      </c>
    </row>
    <row r="17" spans="1:4" x14ac:dyDescent="0.25">
      <c r="A17" s="32" t="s">
        <v>97</v>
      </c>
      <c r="B17" s="33"/>
      <c r="C17" s="33"/>
      <c r="D17" s="33"/>
    </row>
    <row r="18" spans="1:4" x14ac:dyDescent="0.25">
      <c r="A18" s="3" t="s">
        <v>0</v>
      </c>
      <c r="B18" s="3" t="s">
        <v>95</v>
      </c>
      <c r="C18" s="3" t="s">
        <v>96</v>
      </c>
      <c r="D18" s="31" t="s">
        <v>98</v>
      </c>
    </row>
    <row r="19" spans="1:4" x14ac:dyDescent="0.25">
      <c r="A19" s="3">
        <v>2000</v>
      </c>
      <c r="B19" s="11">
        <v>1152</v>
      </c>
      <c r="C19" s="9">
        <f t="shared" ref="C19:C26" si="0">B19*365</f>
        <v>420480</v>
      </c>
      <c r="D19" s="9">
        <f>C19*1000000</f>
        <v>420480000000</v>
      </c>
    </row>
    <row r="20" spans="1:4" x14ac:dyDescent="0.25">
      <c r="A20" s="3">
        <v>2001</v>
      </c>
      <c r="B20" s="11">
        <v>1152</v>
      </c>
      <c r="C20" s="9">
        <f t="shared" si="0"/>
        <v>420480</v>
      </c>
      <c r="D20" s="9">
        <f t="shared" ref="D20:D35" si="1">C20*1000000</f>
        <v>420480000000</v>
      </c>
    </row>
    <row r="21" spans="1:4" x14ac:dyDescent="0.25">
      <c r="A21" s="3">
        <v>2002</v>
      </c>
      <c r="B21" s="11">
        <v>1152</v>
      </c>
      <c r="C21" s="9">
        <f t="shared" si="0"/>
        <v>420480</v>
      </c>
      <c r="D21" s="9">
        <f t="shared" si="1"/>
        <v>420480000000</v>
      </c>
    </row>
    <row r="22" spans="1:4" x14ac:dyDescent="0.25">
      <c r="A22" s="3">
        <v>2003</v>
      </c>
      <c r="B22" s="11">
        <v>1152</v>
      </c>
      <c r="C22" s="9">
        <f t="shared" si="0"/>
        <v>420480</v>
      </c>
      <c r="D22" s="9">
        <f t="shared" si="1"/>
        <v>420480000000</v>
      </c>
    </row>
    <row r="23" spans="1:4" x14ac:dyDescent="0.25">
      <c r="A23" s="3">
        <v>2004</v>
      </c>
      <c r="B23" s="11">
        <v>1152</v>
      </c>
      <c r="C23" s="9">
        <f t="shared" si="0"/>
        <v>420480</v>
      </c>
      <c r="D23" s="9">
        <f t="shared" si="1"/>
        <v>420480000000</v>
      </c>
    </row>
    <row r="24" spans="1:4" x14ac:dyDescent="0.25">
      <c r="A24" s="3">
        <v>2005</v>
      </c>
      <c r="B24" s="11">
        <v>1152</v>
      </c>
      <c r="C24" s="9">
        <f t="shared" si="0"/>
        <v>420480</v>
      </c>
      <c r="D24" s="9">
        <f t="shared" si="1"/>
        <v>420480000000</v>
      </c>
    </row>
    <row r="25" spans="1:4" x14ac:dyDescent="0.25">
      <c r="A25" s="3">
        <v>2006</v>
      </c>
      <c r="B25" s="11">
        <v>1152</v>
      </c>
      <c r="C25" s="9">
        <f t="shared" si="0"/>
        <v>420480</v>
      </c>
      <c r="D25" s="9">
        <f t="shared" si="1"/>
        <v>420480000000</v>
      </c>
    </row>
    <row r="26" spans="1:4" x14ac:dyDescent="0.25">
      <c r="A26" s="3">
        <v>2007</v>
      </c>
      <c r="B26" s="11">
        <v>1152</v>
      </c>
      <c r="C26" s="9">
        <f t="shared" si="0"/>
        <v>420480</v>
      </c>
      <c r="D26" s="9">
        <f t="shared" si="1"/>
        <v>420480000000</v>
      </c>
    </row>
    <row r="27" spans="1:4" x14ac:dyDescent="0.25">
      <c r="A27" s="3">
        <v>2008</v>
      </c>
      <c r="B27" s="11">
        <v>1152</v>
      </c>
      <c r="C27" s="9">
        <f t="shared" ref="C27:C34" si="2">B27*365</f>
        <v>420480</v>
      </c>
      <c r="D27" s="9">
        <f t="shared" si="1"/>
        <v>420480000000</v>
      </c>
    </row>
    <row r="28" spans="1:4" x14ac:dyDescent="0.25">
      <c r="A28" s="3">
        <v>2009</v>
      </c>
      <c r="B28" s="11">
        <v>1157.0999999999999</v>
      </c>
      <c r="C28" s="9">
        <f t="shared" si="2"/>
        <v>422341.49999999994</v>
      </c>
      <c r="D28" s="9">
        <f t="shared" si="1"/>
        <v>422341499999.99994</v>
      </c>
    </row>
    <row r="29" spans="1:4" x14ac:dyDescent="0.25">
      <c r="A29" s="3">
        <v>2011</v>
      </c>
      <c r="B29" s="11">
        <v>1157.0999999999999</v>
      </c>
      <c r="C29" s="9">
        <f t="shared" si="2"/>
        <v>422341.49999999994</v>
      </c>
      <c r="D29" s="9">
        <f t="shared" si="1"/>
        <v>422341499999.99994</v>
      </c>
    </row>
    <row r="30" spans="1:4" x14ac:dyDescent="0.25">
      <c r="A30" s="3">
        <v>2012</v>
      </c>
      <c r="B30" s="11">
        <v>1157.0999999999999</v>
      </c>
      <c r="C30" s="9">
        <f t="shared" si="2"/>
        <v>422341.49999999994</v>
      </c>
      <c r="D30" s="9">
        <f t="shared" si="1"/>
        <v>422341499999.99994</v>
      </c>
    </row>
    <row r="31" spans="1:4" x14ac:dyDescent="0.25">
      <c r="A31" s="30">
        <v>2013</v>
      </c>
      <c r="B31" s="11">
        <v>1157.0999999999999</v>
      </c>
      <c r="C31" s="9">
        <f t="shared" si="2"/>
        <v>422341.49999999994</v>
      </c>
      <c r="D31" s="9">
        <f t="shared" si="1"/>
        <v>422341499999.99994</v>
      </c>
    </row>
    <row r="32" spans="1:4" x14ac:dyDescent="0.25">
      <c r="A32" s="3">
        <v>2014</v>
      </c>
      <c r="B32" s="11">
        <v>1157.0999999999999</v>
      </c>
      <c r="C32" s="9">
        <f t="shared" si="2"/>
        <v>422341.49999999994</v>
      </c>
      <c r="D32" s="9">
        <f t="shared" si="1"/>
        <v>422341499999.99994</v>
      </c>
    </row>
    <row r="33" spans="1:4" x14ac:dyDescent="0.25">
      <c r="A33" s="3">
        <v>2015</v>
      </c>
      <c r="B33" s="11">
        <v>1169.0999999999999</v>
      </c>
      <c r="C33" s="9">
        <f t="shared" si="2"/>
        <v>426721.49999999994</v>
      </c>
      <c r="D33" s="9">
        <f t="shared" si="1"/>
        <v>426721499999.99994</v>
      </c>
    </row>
    <row r="34" spans="1:4" x14ac:dyDescent="0.25">
      <c r="A34" s="3">
        <v>2016</v>
      </c>
      <c r="B34" s="11">
        <v>1169.0999999999999</v>
      </c>
      <c r="C34" s="9">
        <f t="shared" si="2"/>
        <v>426721.49999999994</v>
      </c>
      <c r="D34" s="9">
        <f t="shared" si="1"/>
        <v>426721499999.99994</v>
      </c>
    </row>
    <row r="35" spans="1:4" x14ac:dyDescent="0.25">
      <c r="A35" s="3">
        <v>2018</v>
      </c>
      <c r="B35" s="11">
        <v>1151.0999999999999</v>
      </c>
      <c r="C35" s="9">
        <f>B35*365</f>
        <v>420151.49999999994</v>
      </c>
      <c r="D35" s="9">
        <f t="shared" si="1"/>
        <v>420151499999.99994</v>
      </c>
    </row>
  </sheetData>
  <mergeCells count="20">
    <mergeCell ref="A17:D17"/>
    <mergeCell ref="U3:U4"/>
    <mergeCell ref="A2:U2"/>
    <mergeCell ref="J3:J4"/>
    <mergeCell ref="K3:K4"/>
    <mergeCell ref="L3:L4"/>
    <mergeCell ref="M3:P3"/>
    <mergeCell ref="Q3:Q4"/>
    <mergeCell ref="R3:R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S3:S4"/>
    <mergeCell ref="T3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J11" sqref="J11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17" t="s">
        <v>57</v>
      </c>
      <c r="D2" s="17"/>
      <c r="E2" s="17"/>
      <c r="F2" s="23"/>
      <c r="G2" s="17" t="s">
        <v>61</v>
      </c>
      <c r="H2" s="17"/>
      <c r="I2" s="17"/>
      <c r="J2" s="8"/>
    </row>
    <row r="3" spans="3:10" x14ac:dyDescent="0.25">
      <c r="C3" s="3" t="s">
        <v>0</v>
      </c>
      <c r="D3" s="3" t="s">
        <v>55</v>
      </c>
      <c r="E3" s="3" t="s">
        <v>56</v>
      </c>
      <c r="F3" s="3" t="s">
        <v>20</v>
      </c>
      <c r="G3" s="6" t="s">
        <v>55</v>
      </c>
      <c r="H3" s="6" t="s">
        <v>56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23" t="s">
        <v>60</v>
      </c>
      <c r="D16" s="24"/>
      <c r="E16" s="24"/>
      <c r="F16" s="25"/>
    </row>
    <row r="17" spans="3:6" x14ac:dyDescent="0.25">
      <c r="C17" s="3" t="s">
        <v>0</v>
      </c>
      <c r="D17" s="3" t="s">
        <v>58</v>
      </c>
      <c r="E17" s="3" t="s">
        <v>59</v>
      </c>
      <c r="F17" s="3" t="s">
        <v>20</v>
      </c>
    </row>
    <row r="18" spans="3:6" x14ac:dyDescent="0.25">
      <c r="C18" s="3">
        <v>2008</v>
      </c>
      <c r="D18" s="4">
        <v>472897</v>
      </c>
      <c r="E18" s="4">
        <v>2412431</v>
      </c>
      <c r="F18" s="4">
        <v>2885328</v>
      </c>
    </row>
    <row r="19" spans="3:6" x14ac:dyDescent="0.25">
      <c r="C19" s="3">
        <v>2009</v>
      </c>
      <c r="D19" s="4">
        <v>467570</v>
      </c>
      <c r="E19" s="4">
        <v>2593326</v>
      </c>
      <c r="F19" s="4">
        <v>3060897</v>
      </c>
    </row>
    <row r="20" spans="3:6" x14ac:dyDescent="0.25">
      <c r="C20" s="3">
        <v>2010</v>
      </c>
      <c r="D20" s="4">
        <v>471507</v>
      </c>
      <c r="E20" s="4">
        <v>2936086</v>
      </c>
      <c r="F20" s="4">
        <v>3407592</v>
      </c>
    </row>
    <row r="21" spans="3:6" x14ac:dyDescent="0.25">
      <c r="C21" s="3">
        <v>2011</v>
      </c>
      <c r="D21" s="4">
        <v>472552</v>
      </c>
      <c r="E21" s="4">
        <v>2783827</v>
      </c>
      <c r="F21" s="4">
        <v>3256379</v>
      </c>
    </row>
    <row r="22" spans="3:6" x14ac:dyDescent="0.25">
      <c r="C22" s="3">
        <v>2012</v>
      </c>
      <c r="D22" s="4">
        <v>405465</v>
      </c>
      <c r="E22" s="4">
        <v>2769175</v>
      </c>
      <c r="F22" s="4">
        <v>3174639</v>
      </c>
    </row>
    <row r="23" spans="3:6" x14ac:dyDescent="0.25">
      <c r="C23" s="3">
        <v>2013</v>
      </c>
      <c r="D23" s="4">
        <v>352561</v>
      </c>
      <c r="E23" s="4">
        <v>2768277</v>
      </c>
      <c r="F23" s="4">
        <v>3120838</v>
      </c>
    </row>
    <row r="24" spans="3:6" x14ac:dyDescent="0.25">
      <c r="C24" s="3">
        <v>2014</v>
      </c>
      <c r="D24" s="4">
        <v>304693</v>
      </c>
      <c r="E24" s="4">
        <v>2871098</v>
      </c>
      <c r="F24" s="4">
        <v>3175791</v>
      </c>
    </row>
    <row r="25" spans="3:6" x14ac:dyDescent="0.25">
      <c r="C25" s="3">
        <v>2015</v>
      </c>
      <c r="D25" s="4">
        <v>376669</v>
      </c>
      <c r="E25" s="4">
        <v>2739473</v>
      </c>
      <c r="F25" s="4">
        <v>3116142</v>
      </c>
    </row>
    <row r="26" spans="3:6" x14ac:dyDescent="0.25">
      <c r="C26" s="3">
        <v>2016</v>
      </c>
      <c r="D26" s="4">
        <v>467813</v>
      </c>
      <c r="E26" s="4">
        <v>2602426</v>
      </c>
      <c r="F26" s="4">
        <v>3070239</v>
      </c>
    </row>
    <row r="27" spans="3:6" x14ac:dyDescent="0.25">
      <c r="C27" s="3">
        <v>2017</v>
      </c>
      <c r="D27" s="4">
        <v>497079</v>
      </c>
      <c r="E27" s="4">
        <v>2466105</v>
      </c>
      <c r="F27" s="4">
        <v>2963184</v>
      </c>
    </row>
    <row r="28" spans="3:6" x14ac:dyDescent="0.25">
      <c r="C28" s="3">
        <v>2018</v>
      </c>
      <c r="D28" s="4">
        <v>577270</v>
      </c>
      <c r="E28" s="4">
        <v>2419532</v>
      </c>
      <c r="F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V72"/>
  <sheetViews>
    <sheetView tabSelected="1" workbookViewId="0">
      <pane xSplit="1" topLeftCell="H1" activePane="topRight" state="frozen"/>
      <selection pane="topRight" activeCell="V5" sqref="V5:V2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22" x14ac:dyDescent="0.25">
      <c r="A2" s="18" t="s">
        <v>0</v>
      </c>
      <c r="B2" s="18" t="s">
        <v>92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S2" s="19" t="s">
        <v>70</v>
      </c>
      <c r="T2" s="20"/>
      <c r="U2" s="20"/>
      <c r="V2" s="21"/>
    </row>
    <row r="3" spans="1:22" x14ac:dyDescent="0.25">
      <c r="A3" s="18"/>
      <c r="B3" s="2" t="s">
        <v>66</v>
      </c>
      <c r="C3" s="2" t="s">
        <v>62</v>
      </c>
      <c r="D3" s="2" t="s">
        <v>63</v>
      </c>
      <c r="E3" s="2" t="s">
        <v>71</v>
      </c>
      <c r="F3" s="2" t="s">
        <v>64</v>
      </c>
      <c r="G3" s="2" t="s">
        <v>77</v>
      </c>
      <c r="H3" s="2" t="s">
        <v>72</v>
      </c>
      <c r="I3" s="2" t="s">
        <v>78</v>
      </c>
      <c r="J3" s="2" t="s">
        <v>73</v>
      </c>
      <c r="K3" s="2" t="s">
        <v>74</v>
      </c>
      <c r="L3" s="2" t="s">
        <v>67</v>
      </c>
      <c r="M3" s="2" t="s">
        <v>75</v>
      </c>
      <c r="N3" s="2" t="s">
        <v>68</v>
      </c>
      <c r="O3" s="2" t="s">
        <v>24</v>
      </c>
      <c r="P3" s="2" t="s">
        <v>1</v>
      </c>
      <c r="Q3" s="2" t="s">
        <v>69</v>
      </c>
      <c r="S3" s="2" t="s">
        <v>82</v>
      </c>
      <c r="T3" s="2" t="s">
        <v>4</v>
      </c>
      <c r="U3" s="2" t="s">
        <v>21</v>
      </c>
      <c r="V3" s="2" t="s">
        <v>83</v>
      </c>
    </row>
    <row r="4" spans="1:22" x14ac:dyDescent="0.25">
      <c r="A4" s="18"/>
      <c r="B4" s="18" t="s">
        <v>76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S4" s="18" t="s">
        <v>76</v>
      </c>
      <c r="T4" s="18"/>
      <c r="U4" s="18"/>
      <c r="V4" s="18"/>
    </row>
    <row r="5" spans="1:22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</row>
    <row r="6" spans="1:22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22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22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22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22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22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22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22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22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22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22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8" t="s">
        <v>0</v>
      </c>
      <c r="B25" s="18" t="s">
        <v>91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22" x14ac:dyDescent="0.25">
      <c r="A26" s="18"/>
      <c r="B26" s="18" t="s">
        <v>65</v>
      </c>
      <c r="C26" s="18" t="s">
        <v>64</v>
      </c>
      <c r="D26" s="18" t="s">
        <v>67</v>
      </c>
      <c r="E26" s="18" t="s">
        <v>79</v>
      </c>
      <c r="F26" s="18" t="s">
        <v>62</v>
      </c>
      <c r="G26" s="18"/>
      <c r="H26" s="18"/>
      <c r="I26" s="18"/>
      <c r="J26" s="18" t="s">
        <v>80</v>
      </c>
      <c r="K26" s="18" t="s">
        <v>63</v>
      </c>
      <c r="L26" s="18" t="s">
        <v>81</v>
      </c>
      <c r="M26" s="18" t="s">
        <v>78</v>
      </c>
      <c r="N26" s="18" t="s">
        <v>69</v>
      </c>
      <c r="P26" s="18" t="s">
        <v>82</v>
      </c>
      <c r="Q26" s="18" t="s">
        <v>4</v>
      </c>
      <c r="R26" s="18" t="s">
        <v>21</v>
      </c>
      <c r="S26" s="18" t="s">
        <v>83</v>
      </c>
      <c r="T26" s="22" t="s">
        <v>84</v>
      </c>
    </row>
    <row r="27" spans="1:22" x14ac:dyDescent="0.25">
      <c r="A27" s="18"/>
      <c r="B27" s="18"/>
      <c r="C27" s="18"/>
      <c r="D27" s="18"/>
      <c r="E27" s="18"/>
      <c r="F27" s="2" t="s">
        <v>2</v>
      </c>
      <c r="G27" s="2" t="s">
        <v>21</v>
      </c>
      <c r="H27" s="2" t="s">
        <v>4</v>
      </c>
      <c r="I27" s="2" t="s">
        <v>20</v>
      </c>
      <c r="J27" s="18"/>
      <c r="K27" s="18"/>
      <c r="L27" s="18"/>
      <c r="M27" s="18"/>
      <c r="N27" s="18"/>
      <c r="P27" s="18"/>
      <c r="Q27" s="18"/>
      <c r="R27" s="18"/>
      <c r="S27" s="18"/>
      <c r="T27" s="22"/>
    </row>
    <row r="28" spans="1:22" x14ac:dyDescent="0.25">
      <c r="A28" s="18"/>
      <c r="B28" s="18" t="s">
        <v>26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0"/>
      <c r="P28" s="18" t="s">
        <v>26</v>
      </c>
      <c r="Q28" s="18"/>
      <c r="R28" s="18"/>
      <c r="S28" s="18"/>
      <c r="T28" s="18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49" spans="1:10" x14ac:dyDescent="0.25">
      <c r="B49" s="26" t="s">
        <v>90</v>
      </c>
      <c r="C49" s="26"/>
      <c r="D49" s="26"/>
      <c r="E49" s="26"/>
      <c r="F49" s="26"/>
      <c r="G49" s="26"/>
      <c r="H49" s="26"/>
      <c r="I49" s="26"/>
    </row>
    <row r="50" spans="1:10" x14ac:dyDescent="0.25">
      <c r="A50" s="27" t="s">
        <v>0</v>
      </c>
      <c r="B50" s="18" t="s">
        <v>85</v>
      </c>
      <c r="C50" s="18"/>
      <c r="D50" s="18" t="s">
        <v>87</v>
      </c>
      <c r="E50" s="18"/>
      <c r="F50" s="18"/>
      <c r="G50" s="18"/>
      <c r="H50" s="18"/>
      <c r="I50" s="18"/>
    </row>
    <row r="51" spans="1:10" x14ac:dyDescent="0.25">
      <c r="A51" s="27"/>
      <c r="B51" s="18" t="s">
        <v>26</v>
      </c>
      <c r="C51" s="18" t="s">
        <v>86</v>
      </c>
      <c r="D51" s="19" t="s">
        <v>88</v>
      </c>
      <c r="E51" s="21"/>
      <c r="F51" s="18" t="s">
        <v>89</v>
      </c>
      <c r="G51" s="18"/>
      <c r="H51" s="18" t="s">
        <v>20</v>
      </c>
      <c r="I51" s="18"/>
    </row>
    <row r="52" spans="1:10" x14ac:dyDescent="0.25">
      <c r="A52" s="27"/>
      <c r="B52" s="18"/>
      <c r="C52" s="18"/>
      <c r="D52" s="15" t="s">
        <v>26</v>
      </c>
      <c r="E52" s="15" t="s">
        <v>86</v>
      </c>
      <c r="F52" s="15" t="s">
        <v>26</v>
      </c>
      <c r="G52" s="15" t="s">
        <v>86</v>
      </c>
      <c r="H52" s="15" t="s">
        <v>26</v>
      </c>
      <c r="I52" s="15" t="s">
        <v>86</v>
      </c>
    </row>
    <row r="53" spans="1:10" x14ac:dyDescent="0.25">
      <c r="A53" s="3">
        <v>2000</v>
      </c>
      <c r="B53" s="3"/>
      <c r="C53" s="3"/>
      <c r="D53" s="3"/>
      <c r="E53" s="3"/>
      <c r="F53" s="3"/>
      <c r="G53" s="3"/>
      <c r="H53" s="3"/>
      <c r="I53" s="3">
        <v>12.92</v>
      </c>
    </row>
    <row r="54" spans="1:10" x14ac:dyDescent="0.25">
      <c r="A54" s="3">
        <v>2001</v>
      </c>
      <c r="B54" s="3"/>
      <c r="C54" s="3"/>
      <c r="D54" s="3"/>
      <c r="E54" s="3"/>
      <c r="F54" s="3"/>
      <c r="G54" s="3"/>
      <c r="H54" s="3"/>
      <c r="I54" s="3"/>
      <c r="J54">
        <f>I53*(1+$I$72)</f>
        <v>12.662801723447256</v>
      </c>
    </row>
    <row r="55" spans="1:10" x14ac:dyDescent="0.25">
      <c r="A55" s="3">
        <v>2002</v>
      </c>
      <c r="B55" s="3"/>
      <c r="C55" s="3"/>
      <c r="D55" s="3"/>
      <c r="E55" s="3"/>
      <c r="F55" s="3"/>
      <c r="G55" s="3"/>
      <c r="H55" s="3"/>
      <c r="I55" s="3"/>
      <c r="J55">
        <f>J54*(1+$I$72)</f>
        <v>12.410723489732106</v>
      </c>
    </row>
    <row r="56" spans="1:10" x14ac:dyDescent="0.25">
      <c r="A56" s="3">
        <v>2003</v>
      </c>
      <c r="B56" s="3"/>
      <c r="C56" s="3"/>
      <c r="D56" s="3"/>
      <c r="E56" s="3"/>
      <c r="F56" s="3"/>
      <c r="G56" s="3"/>
      <c r="H56" s="3"/>
      <c r="I56" s="3"/>
      <c r="J56">
        <f t="shared" ref="J56:J58" si="9">J55*(1+$I$72)</f>
        <v>12.163663374226553</v>
      </c>
    </row>
    <row r="57" spans="1:10" x14ac:dyDescent="0.25">
      <c r="A57" s="3">
        <v>2004</v>
      </c>
      <c r="B57" s="3"/>
      <c r="C57" s="3"/>
      <c r="D57" s="3"/>
      <c r="E57" s="3"/>
      <c r="F57" s="3"/>
      <c r="G57" s="3"/>
      <c r="H57" s="3"/>
      <c r="I57" s="3"/>
      <c r="J57">
        <f t="shared" si="9"/>
        <v>11.921521481314882</v>
      </c>
    </row>
    <row r="58" spans="1:10" x14ac:dyDescent="0.25">
      <c r="A58" s="3">
        <v>2005</v>
      </c>
      <c r="B58" s="3"/>
      <c r="C58" s="3"/>
      <c r="D58" s="3"/>
      <c r="E58" s="3"/>
      <c r="F58" s="3"/>
      <c r="G58" s="3"/>
      <c r="H58" s="3"/>
      <c r="I58" s="3"/>
      <c r="J58">
        <f t="shared" si="9"/>
        <v>11.684199904002135</v>
      </c>
    </row>
    <row r="59" spans="1:10" x14ac:dyDescent="0.25">
      <c r="A59" s="3">
        <v>2006</v>
      </c>
      <c r="B59" s="11">
        <v>4273.7299999999996</v>
      </c>
      <c r="C59" s="3">
        <v>4.62</v>
      </c>
      <c r="D59" s="11">
        <v>2905.23</v>
      </c>
      <c r="E59" s="3">
        <v>2.2599999999999998</v>
      </c>
      <c r="F59" s="11">
        <v>11830.66</v>
      </c>
      <c r="G59" s="3">
        <v>9.18</v>
      </c>
      <c r="H59" s="11">
        <v>14735.89</v>
      </c>
      <c r="I59" s="3">
        <v>11.45</v>
      </c>
      <c r="J59">
        <f>J58*(1+$I$72)</f>
        <v>11.451602684326664</v>
      </c>
    </row>
    <row r="60" spans="1:10" x14ac:dyDescent="0.25">
      <c r="A60" s="3">
        <v>2007</v>
      </c>
      <c r="B60" s="11">
        <v>5229.7</v>
      </c>
      <c r="C60" s="3">
        <v>4.6500000000000004</v>
      </c>
      <c r="D60" s="11">
        <v>3080.94</v>
      </c>
      <c r="E60" s="3">
        <v>2.2400000000000002</v>
      </c>
      <c r="F60" s="11">
        <v>12158.26</v>
      </c>
      <c r="G60" s="3">
        <v>8.84</v>
      </c>
      <c r="H60" s="11">
        <v>15239.2</v>
      </c>
      <c r="I60" s="3">
        <v>11.08</v>
      </c>
    </row>
    <row r="61" spans="1:10" x14ac:dyDescent="0.25">
      <c r="A61" s="2">
        <v>2008</v>
      </c>
      <c r="B61" s="11">
        <v>5380.35</v>
      </c>
      <c r="C61" s="3">
        <v>4.51</v>
      </c>
      <c r="D61" s="11">
        <v>3126.83</v>
      </c>
      <c r="E61" s="3">
        <v>2.17</v>
      </c>
      <c r="F61" s="11">
        <v>11966.7</v>
      </c>
      <c r="G61" s="3">
        <v>8.2899999999999991</v>
      </c>
      <c r="H61" s="11">
        <v>15093.53</v>
      </c>
      <c r="I61" s="3">
        <v>10.67</v>
      </c>
    </row>
    <row r="62" spans="1:10" x14ac:dyDescent="0.25">
      <c r="A62" s="2">
        <v>2009</v>
      </c>
      <c r="B62" s="11">
        <v>5536.04</v>
      </c>
      <c r="C62" s="3">
        <v>4.54</v>
      </c>
      <c r="D62" s="11">
        <v>3303.27</v>
      </c>
      <c r="E62" s="3">
        <v>2.1800000000000002</v>
      </c>
      <c r="F62" s="11">
        <v>11744.32</v>
      </c>
      <c r="G62" s="3">
        <v>7.93</v>
      </c>
      <c r="H62" s="11">
        <v>15358.63</v>
      </c>
      <c r="I62" s="3">
        <v>10.130000000000001</v>
      </c>
    </row>
    <row r="63" spans="1:10" x14ac:dyDescent="0.25">
      <c r="A63" s="2">
        <v>2010</v>
      </c>
      <c r="B63" s="11">
        <v>5641.05</v>
      </c>
      <c r="C63" s="3">
        <v>4.24</v>
      </c>
      <c r="D63" s="11">
        <v>3700.11</v>
      </c>
      <c r="E63" s="3">
        <v>2.25</v>
      </c>
      <c r="F63" s="11">
        <v>12253.71</v>
      </c>
      <c r="G63" s="3">
        <v>7.64</v>
      </c>
      <c r="H63" s="11">
        <v>16260.19</v>
      </c>
      <c r="I63" s="3">
        <v>9.89</v>
      </c>
    </row>
    <row r="64" spans="1:10" x14ac:dyDescent="0.25">
      <c r="A64" s="2">
        <v>2011</v>
      </c>
      <c r="B64" s="11">
        <v>6164.52</v>
      </c>
      <c r="C64" s="3">
        <v>4.32</v>
      </c>
      <c r="D64" s="11">
        <v>3996.39</v>
      </c>
      <c r="E64" s="3">
        <v>2.25</v>
      </c>
      <c r="F64" s="11">
        <v>12675.31</v>
      </c>
      <c r="G64" s="3">
        <v>7.34</v>
      </c>
      <c r="H64" s="11">
        <v>16918.14</v>
      </c>
      <c r="I64" s="3">
        <v>9.5399999999999991</v>
      </c>
    </row>
    <row r="65" spans="1:9" x14ac:dyDescent="0.25">
      <c r="A65" s="2">
        <v>2012</v>
      </c>
      <c r="B65" s="11">
        <v>6563.37</v>
      </c>
      <c r="C65" s="3">
        <v>4.38</v>
      </c>
      <c r="D65" s="11">
        <v>4732.21</v>
      </c>
      <c r="E65" s="3">
        <v>2.44</v>
      </c>
      <c r="F65" s="11">
        <v>13115.05</v>
      </c>
      <c r="G65" s="3">
        <v>6.95</v>
      </c>
      <c r="H65" s="11">
        <v>18221.77</v>
      </c>
      <c r="I65" s="3">
        <v>9.4</v>
      </c>
    </row>
    <row r="66" spans="1:9" x14ac:dyDescent="0.25">
      <c r="A66" s="2">
        <v>2013</v>
      </c>
      <c r="B66" s="11">
        <v>7222.58</v>
      </c>
      <c r="C66" s="3">
        <v>4.4000000000000004</v>
      </c>
      <c r="D66" s="11">
        <v>4859.53</v>
      </c>
      <c r="E66" s="3">
        <v>2.33</v>
      </c>
      <c r="F66" s="11">
        <v>15841.77</v>
      </c>
      <c r="G66" s="3">
        <v>7.77</v>
      </c>
      <c r="H66" s="11">
        <v>21248.73</v>
      </c>
      <c r="I66" s="3">
        <v>10.17</v>
      </c>
    </row>
    <row r="67" spans="1:9" x14ac:dyDescent="0.25">
      <c r="A67" s="2">
        <v>2014</v>
      </c>
      <c r="B67" s="11">
        <v>7842.25</v>
      </c>
      <c r="C67" s="3">
        <v>4.47</v>
      </c>
      <c r="D67" s="11">
        <v>5224.63</v>
      </c>
      <c r="E67" s="3">
        <v>2.37</v>
      </c>
      <c r="F67" s="11">
        <v>16198.66</v>
      </c>
      <c r="G67" s="3">
        <v>7.52</v>
      </c>
      <c r="H67" s="11">
        <v>22005.98</v>
      </c>
      <c r="I67" s="3">
        <v>9.9700000000000006</v>
      </c>
    </row>
    <row r="68" spans="1:9" x14ac:dyDescent="0.25">
      <c r="A68" s="2">
        <v>2015</v>
      </c>
      <c r="B68" s="11">
        <v>8258.61</v>
      </c>
      <c r="C68" s="3">
        <v>4.68</v>
      </c>
      <c r="D68" s="11">
        <v>5248.08</v>
      </c>
      <c r="E68" s="3">
        <v>2.33</v>
      </c>
      <c r="F68" s="11">
        <v>16808.810000000001</v>
      </c>
      <c r="G68" s="3">
        <v>7.63</v>
      </c>
      <c r="H68" s="11">
        <v>22588.97</v>
      </c>
      <c r="I68" s="3">
        <v>10.01</v>
      </c>
    </row>
    <row r="69" spans="1:9" x14ac:dyDescent="0.25">
      <c r="A69" s="2">
        <v>2016</v>
      </c>
      <c r="B69" s="11">
        <v>9060.67</v>
      </c>
      <c r="C69" s="3">
        <v>4.93</v>
      </c>
      <c r="D69" s="11">
        <v>5486.54</v>
      </c>
      <c r="E69" s="3">
        <v>2.29</v>
      </c>
      <c r="F69" s="11">
        <v>17219.45</v>
      </c>
      <c r="G69" s="3">
        <v>7.19</v>
      </c>
      <c r="H69" s="11">
        <v>23358.9</v>
      </c>
      <c r="I69" s="3">
        <v>9.75</v>
      </c>
    </row>
    <row r="70" spans="1:9" x14ac:dyDescent="0.25">
      <c r="A70" s="2">
        <v>2017</v>
      </c>
      <c r="B70" s="11">
        <v>9233.26</v>
      </c>
      <c r="C70" s="3">
        <v>5.5</v>
      </c>
      <c r="D70" s="11">
        <v>5865.6</v>
      </c>
      <c r="E70" s="3">
        <v>2.39</v>
      </c>
      <c r="F70" s="11">
        <v>15619.45</v>
      </c>
      <c r="G70" s="3">
        <v>6.53</v>
      </c>
      <c r="H70" s="11">
        <v>22147.47</v>
      </c>
      <c r="I70" s="3">
        <v>9.02</v>
      </c>
    </row>
    <row r="71" spans="1:9" x14ac:dyDescent="0.25">
      <c r="A71" s="2">
        <v>2018</v>
      </c>
      <c r="B71" s="11">
        <v>9616.42</v>
      </c>
      <c r="C71" s="3">
        <v>5.0999999999999996</v>
      </c>
      <c r="D71" s="11">
        <v>5969.98</v>
      </c>
      <c r="E71" s="3">
        <v>2.3199999999999998</v>
      </c>
      <c r="F71" s="11">
        <v>18510.36</v>
      </c>
      <c r="G71" s="3">
        <v>7.37</v>
      </c>
      <c r="H71" s="11">
        <v>25093.26</v>
      </c>
      <c r="I71" s="3">
        <v>9.75</v>
      </c>
    </row>
    <row r="72" spans="1:9" x14ac:dyDescent="0.25">
      <c r="B72" s="16"/>
      <c r="C72" s="16"/>
      <c r="D72" s="16"/>
      <c r="E72" s="16"/>
      <c r="F72" s="16"/>
      <c r="G72" s="16"/>
      <c r="H72" s="16"/>
      <c r="I72" s="16">
        <f>(I71/I53)^(1/COUNT(I53:I71))-1</f>
        <v>-1.9906987349283534E-2</v>
      </c>
    </row>
  </sheetData>
  <mergeCells count="33">
    <mergeCell ref="M26:M27"/>
    <mergeCell ref="N26:N27"/>
    <mergeCell ref="S4:V4"/>
    <mergeCell ref="S2:V2"/>
    <mergeCell ref="P26:P27"/>
    <mergeCell ref="Q26:Q27"/>
    <mergeCell ref="R26:R27"/>
    <mergeCell ref="S26:S27"/>
    <mergeCell ref="T26:T27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F51:G51"/>
    <mergeCell ref="H51:I51"/>
    <mergeCell ref="D50:I50"/>
    <mergeCell ref="B49:I49"/>
    <mergeCell ref="B50:C50"/>
    <mergeCell ref="B51:B52"/>
    <mergeCell ref="C51:C52"/>
    <mergeCell ref="D51:E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Industry</vt:lpstr>
      <vt:lpstr>Household</vt:lpstr>
      <vt:lpstr>Transportation</vt:lpstr>
      <vt:lpstr>Refinery</vt:lpstr>
      <vt:lpstr>Natural Gas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2020-05-27T16:21:55Z</dcterms:modified>
</cp:coreProperties>
</file>