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HEESI\"/>
    </mc:Choice>
  </mc:AlternateContent>
  <xr:revisionPtr revIDLastSave="0" documentId="13_ncr:1_{D7D877F4-9427-464C-A360-06C82BCD09F6}" xr6:coauthVersionLast="45" xr6:coauthVersionMax="45" xr10:uidLastSave="{00000000-0000-0000-0000-000000000000}"/>
  <bookViews>
    <workbookView xWindow="3030" yWindow="3555" windowWidth="21600" windowHeight="11505" activeTab="2" xr2:uid="{00000000-000D-0000-FFFF-FFFF00000000}"/>
  </bookViews>
  <sheets>
    <sheet name="Industry" sheetId="1" r:id="rId1"/>
    <sheet name="Household" sheetId="2" r:id="rId2"/>
    <sheet name="Commercial" sheetId="7" r:id="rId3"/>
    <sheet name="Transportation" sheetId="3" r:id="rId4"/>
    <sheet name="Refinery" sheetId="4" r:id="rId5"/>
    <sheet name="Natural Gas" sheetId="5" r:id="rId6"/>
    <sheet name="Power Plant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7" l="1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O19" i="2"/>
  <c r="N19" i="2"/>
  <c r="M19" i="2"/>
  <c r="L19" i="2"/>
  <c r="O20" i="2"/>
  <c r="N20" i="2"/>
  <c r="M20" i="2"/>
  <c r="P20" i="2" s="1"/>
  <c r="L20" i="2"/>
  <c r="P19" i="2" l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W30" i="1"/>
  <c r="X30" i="1"/>
  <c r="Y30" i="1"/>
  <c r="Z30" i="1"/>
  <c r="AA30" i="1"/>
  <c r="V30" i="1"/>
  <c r="U31" i="1"/>
  <c r="U32" i="1"/>
  <c r="U33" i="1"/>
  <c r="U34" i="1"/>
  <c r="U35" i="1"/>
  <c r="U36" i="1"/>
  <c r="U37" i="1"/>
  <c r="U38" i="1"/>
  <c r="U3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U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T30" i="1"/>
  <c r="S30" i="1"/>
  <c r="R30" i="1"/>
  <c r="Q30" i="1"/>
  <c r="V6" i="6" l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</calcChain>
</file>

<file path=xl/sharedStrings.xml><?xml version="1.0" encoding="utf-8"?>
<sst xmlns="http://schemas.openxmlformats.org/spreadsheetml/2006/main" count="280" uniqueCount="100">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</sst>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0" fillId="0" borderId="10" xfId="0" applyNumberFormat="1" applyFill="1" applyBorder="1"/>
    <xf numFmtId="3" fontId="0" fillId="0" borderId="0" xfId="0" applyNumberFormat="1" applyFill="1" applyBorder="1"/>
    <xf numFmtId="0" fontId="0" fillId="0" borderId="10" xfId="0" applyBorder="1" applyAlignment="1">
      <alignment horizontal="center" vertical="center" wrapText="1"/>
    </xf>
    <xf numFmtId="3" fontId="0" fillId="0" borderId="1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4"/>
  <sheetViews>
    <sheetView topLeftCell="F13" zoomScale="70" zoomScaleNormal="70" workbookViewId="0">
      <selection activeCell="V27" sqref="V27:AA2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4" width="12.42578125" bestFit="1" customWidth="1"/>
    <col min="25" max="25" width="11.140625" bestFit="1" customWidth="1"/>
    <col min="26" max="26" width="18.5703125" bestFit="1" customWidth="1"/>
    <col min="27" max="27" width="12.42578125" bestFit="1" customWidth="1"/>
  </cols>
  <sheetData>
    <row r="2" spans="1:13" x14ac:dyDescent="0.25">
      <c r="A2" s="25" t="s">
        <v>18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3" ht="15" customHeight="1" x14ac:dyDescent="0.25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/>
      <c r="H3" s="16"/>
      <c r="I3" s="16"/>
      <c r="J3" s="16"/>
      <c r="K3" s="15" t="s">
        <v>90</v>
      </c>
      <c r="L3" s="20" t="s">
        <v>11</v>
      </c>
      <c r="M3" s="16" t="s">
        <v>12</v>
      </c>
    </row>
    <row r="4" spans="1:13" x14ac:dyDescent="0.25">
      <c r="A4" s="16"/>
      <c r="B4" s="16"/>
      <c r="C4" s="16"/>
      <c r="D4" s="16"/>
      <c r="E4" s="16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15"/>
      <c r="L4" s="21"/>
      <c r="M4" s="16"/>
    </row>
    <row r="5" spans="1:13" x14ac:dyDescent="0.25">
      <c r="A5" s="16"/>
      <c r="B5" s="25" t="s">
        <v>13</v>
      </c>
      <c r="C5" s="25"/>
      <c r="D5" s="25"/>
      <c r="E5" s="3" t="s">
        <v>14</v>
      </c>
      <c r="F5" s="17" t="s">
        <v>15</v>
      </c>
      <c r="G5" s="18"/>
      <c r="H5" s="18"/>
      <c r="I5" s="18"/>
      <c r="J5" s="18"/>
      <c r="K5" s="19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27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27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27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27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27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27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27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27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27" x14ac:dyDescent="0.25">
      <c r="A26" s="25" t="s">
        <v>18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"/>
    </row>
    <row r="27" spans="1:27" x14ac:dyDescent="0.25">
      <c r="A27" s="16" t="s">
        <v>0</v>
      </c>
      <c r="B27" s="16" t="s">
        <v>1</v>
      </c>
      <c r="C27" s="16" t="s">
        <v>2</v>
      </c>
      <c r="D27" s="16" t="s">
        <v>3</v>
      </c>
      <c r="E27" s="16" t="s">
        <v>4</v>
      </c>
      <c r="F27" s="16" t="s">
        <v>5</v>
      </c>
      <c r="G27" s="16"/>
      <c r="H27" s="16"/>
      <c r="I27" s="16"/>
      <c r="J27" s="16"/>
      <c r="K27" s="26" t="s">
        <v>91</v>
      </c>
      <c r="L27" s="20" t="s">
        <v>11</v>
      </c>
      <c r="M27" s="20" t="s">
        <v>12</v>
      </c>
      <c r="N27" s="20" t="s">
        <v>20</v>
      </c>
      <c r="P27" s="15" t="s">
        <v>2</v>
      </c>
      <c r="Q27" s="15" t="s">
        <v>92</v>
      </c>
      <c r="R27" s="15" t="s">
        <v>93</v>
      </c>
      <c r="S27" s="15" t="s">
        <v>12</v>
      </c>
      <c r="T27" s="15" t="s">
        <v>94</v>
      </c>
      <c r="U27" s="16" t="s">
        <v>20</v>
      </c>
      <c r="V27" s="15" t="s">
        <v>2</v>
      </c>
      <c r="W27" s="15" t="s">
        <v>92</v>
      </c>
      <c r="X27" s="15" t="s">
        <v>93</v>
      </c>
      <c r="Y27" s="15" t="s">
        <v>12</v>
      </c>
      <c r="Z27" s="15" t="s">
        <v>94</v>
      </c>
      <c r="AA27" s="16" t="s">
        <v>20</v>
      </c>
    </row>
    <row r="28" spans="1:27" x14ac:dyDescent="0.25">
      <c r="A28" s="16"/>
      <c r="B28" s="16"/>
      <c r="C28" s="16"/>
      <c r="D28" s="16"/>
      <c r="E28" s="16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27"/>
      <c r="L28" s="21"/>
      <c r="M28" s="21"/>
      <c r="N28" s="21"/>
      <c r="P28" s="15"/>
      <c r="Q28" s="15"/>
      <c r="R28" s="15"/>
      <c r="S28" s="15"/>
      <c r="T28" s="15"/>
      <c r="U28" s="16"/>
      <c r="V28" s="15"/>
      <c r="W28" s="15"/>
      <c r="X28" s="15"/>
      <c r="Y28" s="15"/>
      <c r="Z28" s="15"/>
      <c r="AA28" s="16"/>
    </row>
    <row r="29" spans="1:27" x14ac:dyDescent="0.25">
      <c r="A29" s="16"/>
      <c r="B29" s="15" t="s">
        <v>19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P29" s="16" t="s">
        <v>19</v>
      </c>
      <c r="Q29" s="16"/>
      <c r="R29" s="16"/>
      <c r="S29" s="16"/>
      <c r="T29" s="16"/>
      <c r="U29" s="16"/>
      <c r="V29" s="16" t="s">
        <v>95</v>
      </c>
      <c r="W29" s="16"/>
      <c r="X29" s="16"/>
      <c r="Y29" s="16"/>
      <c r="Z29" s="16"/>
      <c r="AA29" s="16"/>
    </row>
    <row r="30" spans="1:27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3">
        <f>P30*1000</f>
        <v>36145000</v>
      </c>
      <c r="W30" s="3">
        <f t="shared" ref="W30:AA30" si="0">Q30*1000</f>
        <v>88414000</v>
      </c>
      <c r="X30" s="3">
        <f t="shared" si="0"/>
        <v>87899000</v>
      </c>
      <c r="Y30" s="3">
        <f t="shared" si="0"/>
        <v>20850000</v>
      </c>
      <c r="Z30" s="3">
        <f t="shared" si="0"/>
        <v>58981000</v>
      </c>
      <c r="AA30" s="3">
        <f t="shared" si="0"/>
        <v>292289000</v>
      </c>
    </row>
    <row r="31" spans="1:27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1">C31+D31</f>
        <v>37099</v>
      </c>
      <c r="Q31" s="4">
        <f t="shared" ref="Q31:Q48" si="2">K31+J31</f>
        <v>103745</v>
      </c>
      <c r="R31" s="4">
        <f t="shared" ref="R31:R48" si="3">L31+E31</f>
        <v>82833</v>
      </c>
      <c r="S31" s="4">
        <f t="shared" ref="S31:S48" si="4">+M31</f>
        <v>21819</v>
      </c>
      <c r="T31" s="4">
        <f t="shared" ref="T31:T48" si="5">B31</f>
        <v>55186</v>
      </c>
      <c r="U31" s="4">
        <f t="shared" ref="U31:U39" si="6">SUM(P31:T31)</f>
        <v>300682</v>
      </c>
      <c r="V31" s="3">
        <f t="shared" ref="V31:V39" si="7">P31*1000</f>
        <v>37099000</v>
      </c>
      <c r="W31" s="3">
        <f t="shared" ref="W31:W39" si="8">Q31*1000</f>
        <v>103745000</v>
      </c>
      <c r="X31" s="3">
        <f t="shared" ref="X31:X39" si="9">R31*1000</f>
        <v>82833000</v>
      </c>
      <c r="Y31" s="3">
        <f t="shared" ref="Y31:Y39" si="10">S31*1000</f>
        <v>21819000</v>
      </c>
      <c r="Z31" s="3">
        <f t="shared" ref="Z31:Z39" si="11">T31*1000</f>
        <v>55186000</v>
      </c>
      <c r="AA31" s="3">
        <f t="shared" ref="AA31:AA39" si="12">U31*1000</f>
        <v>300682000</v>
      </c>
    </row>
    <row r="32" spans="1:27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1"/>
        <v>38781</v>
      </c>
      <c r="Q32" s="4">
        <f t="shared" si="2"/>
        <v>98378</v>
      </c>
      <c r="R32" s="4">
        <f t="shared" si="3"/>
        <v>81601</v>
      </c>
      <c r="S32" s="4">
        <f t="shared" si="4"/>
        <v>22578</v>
      </c>
      <c r="T32" s="4">
        <f t="shared" si="5"/>
        <v>52305</v>
      </c>
      <c r="U32" s="4">
        <f t="shared" si="6"/>
        <v>293643</v>
      </c>
      <c r="V32" s="3">
        <f t="shared" si="7"/>
        <v>38781000</v>
      </c>
      <c r="W32" s="3">
        <f t="shared" si="8"/>
        <v>98378000</v>
      </c>
      <c r="X32" s="3">
        <f t="shared" si="9"/>
        <v>81601000</v>
      </c>
      <c r="Y32" s="3">
        <f t="shared" si="10"/>
        <v>22578000</v>
      </c>
      <c r="Z32" s="3">
        <f t="shared" si="11"/>
        <v>52305000</v>
      </c>
      <c r="AA32" s="3">
        <f t="shared" si="12"/>
        <v>293643000</v>
      </c>
    </row>
    <row r="33" spans="1:2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v>68493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1"/>
        <v>68341</v>
      </c>
      <c r="Q33" s="4">
        <f t="shared" si="2"/>
        <v>92026</v>
      </c>
      <c r="R33" s="4">
        <f t="shared" si="3"/>
        <v>90720</v>
      </c>
      <c r="S33" s="4">
        <f t="shared" si="4"/>
        <v>22373</v>
      </c>
      <c r="T33" s="4">
        <f t="shared" si="5"/>
        <v>50167</v>
      </c>
      <c r="U33" s="4">
        <f t="shared" si="6"/>
        <v>323627</v>
      </c>
      <c r="V33" s="3">
        <f t="shared" si="7"/>
        <v>68341000</v>
      </c>
      <c r="W33" s="3">
        <f t="shared" si="8"/>
        <v>92026000</v>
      </c>
      <c r="X33" s="3">
        <f t="shared" si="9"/>
        <v>90720000</v>
      </c>
      <c r="Y33" s="3">
        <f t="shared" si="10"/>
        <v>22373000</v>
      </c>
      <c r="Z33" s="3">
        <f t="shared" si="11"/>
        <v>50167000</v>
      </c>
      <c r="AA33" s="3">
        <f t="shared" si="12"/>
        <v>323627000</v>
      </c>
    </row>
    <row r="34" spans="1:2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v>74718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1"/>
        <v>55424</v>
      </c>
      <c r="Q34" s="4">
        <f t="shared" si="2"/>
        <v>112434</v>
      </c>
      <c r="R34" s="4">
        <f t="shared" si="3"/>
        <v>86177</v>
      </c>
      <c r="S34" s="4">
        <f t="shared" si="4"/>
        <v>24719</v>
      </c>
      <c r="T34" s="4">
        <f t="shared" si="5"/>
        <v>46917</v>
      </c>
      <c r="U34" s="4">
        <f t="shared" si="6"/>
        <v>325671</v>
      </c>
      <c r="V34" s="3">
        <f t="shared" si="7"/>
        <v>55424000</v>
      </c>
      <c r="W34" s="3">
        <f t="shared" si="8"/>
        <v>112434000</v>
      </c>
      <c r="X34" s="3">
        <f t="shared" si="9"/>
        <v>86177000</v>
      </c>
      <c r="Y34" s="3">
        <f t="shared" si="10"/>
        <v>24719000</v>
      </c>
      <c r="Z34" s="3">
        <f t="shared" si="11"/>
        <v>46917000</v>
      </c>
      <c r="AA34" s="3">
        <f t="shared" si="12"/>
        <v>325671000</v>
      </c>
    </row>
    <row r="35" spans="1:2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v>64239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1"/>
        <v>65838</v>
      </c>
      <c r="Q35" s="4">
        <f t="shared" si="2"/>
        <v>93853</v>
      </c>
      <c r="R35" s="4">
        <f t="shared" si="3"/>
        <v>87408</v>
      </c>
      <c r="S35" s="4">
        <f t="shared" si="4"/>
        <v>26021</v>
      </c>
      <c r="T35" s="4">
        <f t="shared" si="5"/>
        <v>43920</v>
      </c>
      <c r="U35" s="4">
        <f t="shared" si="6"/>
        <v>317040</v>
      </c>
      <c r="V35" s="3">
        <f t="shared" si="7"/>
        <v>65838000</v>
      </c>
      <c r="W35" s="3">
        <f t="shared" si="8"/>
        <v>93853000</v>
      </c>
      <c r="X35" s="3">
        <f t="shared" si="9"/>
        <v>87408000</v>
      </c>
      <c r="Y35" s="3">
        <f t="shared" si="10"/>
        <v>26021000</v>
      </c>
      <c r="Z35" s="3">
        <f t="shared" si="11"/>
        <v>43920000</v>
      </c>
      <c r="AA35" s="3">
        <f t="shared" si="12"/>
        <v>317040000</v>
      </c>
    </row>
    <row r="36" spans="1:2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v>57203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1"/>
        <v>89137</v>
      </c>
      <c r="Q36" s="4">
        <f t="shared" si="2"/>
        <v>98329</v>
      </c>
      <c r="R36" s="4">
        <f t="shared" si="3"/>
        <v>84298</v>
      </c>
      <c r="S36" s="4">
        <f t="shared" si="4"/>
        <v>26736</v>
      </c>
      <c r="T36" s="4">
        <f t="shared" si="5"/>
        <v>46676</v>
      </c>
      <c r="U36" s="4">
        <f t="shared" si="6"/>
        <v>345176</v>
      </c>
      <c r="V36" s="3">
        <f t="shared" si="7"/>
        <v>89137000</v>
      </c>
      <c r="W36" s="3">
        <f t="shared" si="8"/>
        <v>98329000</v>
      </c>
      <c r="X36" s="3">
        <f t="shared" si="9"/>
        <v>84298000</v>
      </c>
      <c r="Y36" s="3">
        <f t="shared" si="10"/>
        <v>26736000</v>
      </c>
      <c r="Z36" s="3">
        <f t="shared" si="11"/>
        <v>46676000</v>
      </c>
      <c r="AA36" s="3">
        <f t="shared" si="12"/>
        <v>345176000</v>
      </c>
    </row>
    <row r="37" spans="1:2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v>52418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1"/>
        <v>121993</v>
      </c>
      <c r="Q37" s="4">
        <f t="shared" si="2"/>
        <v>92291</v>
      </c>
      <c r="R37" s="4">
        <f t="shared" si="3"/>
        <v>80965</v>
      </c>
      <c r="S37" s="4">
        <f t="shared" si="4"/>
        <v>28077</v>
      </c>
      <c r="T37" s="4">
        <f t="shared" si="5"/>
        <v>42108</v>
      </c>
      <c r="U37" s="4">
        <f t="shared" si="6"/>
        <v>365434</v>
      </c>
      <c r="V37" s="3">
        <f t="shared" si="7"/>
        <v>121993000</v>
      </c>
      <c r="W37" s="3">
        <f t="shared" si="8"/>
        <v>92291000</v>
      </c>
      <c r="X37" s="3">
        <f t="shared" si="9"/>
        <v>80965000</v>
      </c>
      <c r="Y37" s="3">
        <f t="shared" si="10"/>
        <v>28077000</v>
      </c>
      <c r="Z37" s="3">
        <f t="shared" si="11"/>
        <v>42108000</v>
      </c>
      <c r="AA37" s="3">
        <f t="shared" si="12"/>
        <v>365434000</v>
      </c>
    </row>
    <row r="38" spans="1:2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1"/>
        <v>94190</v>
      </c>
      <c r="Q38" s="4">
        <f t="shared" si="2"/>
        <v>77776</v>
      </c>
      <c r="R38" s="4">
        <f t="shared" si="3"/>
        <v>91354</v>
      </c>
      <c r="S38" s="4">
        <f t="shared" si="4"/>
        <v>29405</v>
      </c>
      <c r="T38" s="4">
        <f t="shared" si="5"/>
        <v>44235</v>
      </c>
      <c r="U38" s="4">
        <f t="shared" si="6"/>
        <v>336960</v>
      </c>
      <c r="V38" s="3">
        <f t="shared" si="7"/>
        <v>94190000</v>
      </c>
      <c r="W38" s="3">
        <f t="shared" si="8"/>
        <v>77776000</v>
      </c>
      <c r="X38" s="3">
        <f t="shared" si="9"/>
        <v>91354000</v>
      </c>
      <c r="Y38" s="3">
        <f t="shared" si="10"/>
        <v>29405000</v>
      </c>
      <c r="Z38" s="3">
        <f t="shared" si="11"/>
        <v>44235000</v>
      </c>
      <c r="AA38" s="3">
        <f t="shared" si="12"/>
        <v>336960000</v>
      </c>
    </row>
    <row r="39" spans="1:2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1"/>
        <v>82807</v>
      </c>
      <c r="Q39" s="4">
        <f t="shared" si="2"/>
        <v>115114</v>
      </c>
      <c r="R39" s="4">
        <f t="shared" si="3"/>
        <v>89689</v>
      </c>
      <c r="S39" s="4">
        <f t="shared" si="4"/>
        <v>28323</v>
      </c>
      <c r="T39" s="4">
        <f t="shared" si="5"/>
        <v>44521</v>
      </c>
      <c r="U39" s="4">
        <f t="shared" si="6"/>
        <v>360454</v>
      </c>
      <c r="V39" s="3">
        <f t="shared" si="7"/>
        <v>82807000</v>
      </c>
      <c r="W39" s="3">
        <f t="shared" si="8"/>
        <v>115114000</v>
      </c>
      <c r="X39" s="3">
        <f t="shared" si="9"/>
        <v>89689000</v>
      </c>
      <c r="Y39" s="3">
        <f t="shared" si="10"/>
        <v>28323000</v>
      </c>
      <c r="Z39" s="3">
        <f t="shared" si="11"/>
        <v>44521000</v>
      </c>
      <c r="AA39" s="3">
        <f t="shared" si="12"/>
        <v>360454000</v>
      </c>
    </row>
    <row r="40" spans="1:2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1"/>
        <v>137612</v>
      </c>
      <c r="Q40" s="4">
        <f t="shared" si="2"/>
        <v>106238</v>
      </c>
      <c r="R40" s="4">
        <f t="shared" si="3"/>
        <v>86384</v>
      </c>
      <c r="S40" s="4">
        <f t="shared" si="4"/>
        <v>31254</v>
      </c>
      <c r="T40" s="4">
        <f t="shared" si="5"/>
        <v>43317</v>
      </c>
      <c r="U40" s="4"/>
    </row>
    <row r="41" spans="1:2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v>60089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1"/>
        <v>144623</v>
      </c>
      <c r="Q41" s="4">
        <f t="shared" si="2"/>
        <v>130067</v>
      </c>
      <c r="R41" s="4">
        <f t="shared" si="3"/>
        <v>91965</v>
      </c>
      <c r="S41" s="4">
        <f t="shared" si="4"/>
        <v>33547</v>
      </c>
      <c r="T41" s="4">
        <f t="shared" si="5"/>
        <v>43724</v>
      </c>
      <c r="U41" s="4"/>
    </row>
    <row r="42" spans="1:2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1"/>
        <v>123152</v>
      </c>
      <c r="Q42" s="4">
        <f t="shared" si="2"/>
        <v>152647</v>
      </c>
      <c r="R42" s="4">
        <f t="shared" si="3"/>
        <v>94634</v>
      </c>
      <c r="S42" s="4">
        <f t="shared" si="4"/>
        <v>36888</v>
      </c>
      <c r="T42" s="4">
        <f t="shared" si="5"/>
        <v>42732</v>
      </c>
      <c r="U42" s="4"/>
    </row>
    <row r="43" spans="1:2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v>59328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1"/>
        <v>42859</v>
      </c>
      <c r="Q43" s="4">
        <f t="shared" si="2"/>
        <v>125489</v>
      </c>
      <c r="R43" s="4">
        <f t="shared" si="3"/>
        <v>96124</v>
      </c>
      <c r="S43" s="4">
        <f t="shared" si="4"/>
        <v>39466</v>
      </c>
      <c r="T43" s="4">
        <f t="shared" si="5"/>
        <v>44399</v>
      </c>
      <c r="U43" s="4"/>
    </row>
    <row r="44" spans="1:2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v>54108</v>
      </c>
      <c r="K44" s="4">
        <v>67697</v>
      </c>
      <c r="L44" s="3">
        <v>753</v>
      </c>
      <c r="M44" s="4">
        <v>40402</v>
      </c>
      <c r="N44" s="4">
        <v>291221</v>
      </c>
      <c r="P44" s="4">
        <f t="shared" si="1"/>
        <v>55122</v>
      </c>
      <c r="Q44" s="4">
        <f t="shared" si="2"/>
        <v>121805</v>
      </c>
      <c r="R44" s="4">
        <f t="shared" si="3"/>
        <v>94983</v>
      </c>
      <c r="S44" s="4">
        <f t="shared" si="4"/>
        <v>40402</v>
      </c>
      <c r="T44" s="4">
        <f t="shared" si="5"/>
        <v>45188</v>
      </c>
      <c r="U44" s="4"/>
    </row>
    <row r="45" spans="1:2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v>61859</v>
      </c>
      <c r="K45" s="3"/>
      <c r="L45" s="3">
        <v>788</v>
      </c>
      <c r="M45" s="4">
        <v>39281</v>
      </c>
      <c r="N45" s="4">
        <v>310592</v>
      </c>
      <c r="P45" s="4">
        <f t="shared" si="1"/>
        <v>70278</v>
      </c>
      <c r="Q45" s="4">
        <f t="shared" si="2"/>
        <v>61859</v>
      </c>
      <c r="R45" s="4">
        <f t="shared" si="3"/>
        <v>92938</v>
      </c>
      <c r="S45" s="4">
        <f t="shared" si="4"/>
        <v>39281</v>
      </c>
      <c r="T45" s="4">
        <f t="shared" si="5"/>
        <v>44828</v>
      </c>
      <c r="U45" s="3"/>
    </row>
    <row r="46" spans="1:2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v>40938</v>
      </c>
      <c r="K46" s="3"/>
      <c r="L46" s="3">
        <v>821</v>
      </c>
      <c r="M46" s="4">
        <v>41773</v>
      </c>
      <c r="N46" s="4">
        <v>266940</v>
      </c>
      <c r="P46" s="4">
        <f t="shared" si="1"/>
        <v>63611</v>
      </c>
      <c r="Q46" s="4">
        <f t="shared" si="2"/>
        <v>40938</v>
      </c>
      <c r="R46" s="4">
        <f t="shared" si="3"/>
        <v>76641</v>
      </c>
      <c r="S46" s="4">
        <f t="shared" si="4"/>
        <v>41773</v>
      </c>
      <c r="T46" s="4">
        <f t="shared" si="5"/>
        <v>43977</v>
      </c>
      <c r="U46" s="3"/>
    </row>
    <row r="47" spans="1:2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v>45491</v>
      </c>
      <c r="K47" s="3"/>
      <c r="L47" s="3">
        <v>888</v>
      </c>
      <c r="M47" s="4">
        <v>44282</v>
      </c>
      <c r="N47" s="4">
        <v>281461</v>
      </c>
      <c r="P47" s="4">
        <f t="shared" si="1"/>
        <v>58907</v>
      </c>
      <c r="Q47" s="4">
        <f t="shared" si="2"/>
        <v>45491</v>
      </c>
      <c r="R47" s="4">
        <f t="shared" si="3"/>
        <v>88444</v>
      </c>
      <c r="S47" s="4">
        <f t="shared" si="4"/>
        <v>44282</v>
      </c>
      <c r="T47" s="4">
        <f t="shared" si="5"/>
        <v>44337</v>
      </c>
      <c r="U47" s="3"/>
    </row>
    <row r="48" spans="1:2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v>37073</v>
      </c>
      <c r="K48" s="3"/>
      <c r="L48" s="3">
        <v>934</v>
      </c>
      <c r="M48" s="4">
        <v>57337</v>
      </c>
      <c r="N48" s="4">
        <v>334467</v>
      </c>
      <c r="P48" s="4">
        <f t="shared" si="1"/>
        <v>100542</v>
      </c>
      <c r="Q48" s="4">
        <f t="shared" si="2"/>
        <v>37073</v>
      </c>
      <c r="R48" s="4">
        <f t="shared" si="3"/>
        <v>96111</v>
      </c>
      <c r="S48" s="4">
        <f t="shared" si="4"/>
        <v>57337</v>
      </c>
      <c r="T48" s="4">
        <f t="shared" si="5"/>
        <v>43405</v>
      </c>
      <c r="U48" s="3"/>
    </row>
    <row r="51" spans="1:13" x14ac:dyDescent="0.25">
      <c r="A51" s="25" t="s">
        <v>23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25">
      <c r="A52" s="16" t="s">
        <v>0</v>
      </c>
      <c r="B52" s="16" t="s">
        <v>2</v>
      </c>
      <c r="C52" s="16" t="s">
        <v>3</v>
      </c>
      <c r="D52" s="16" t="s">
        <v>4</v>
      </c>
      <c r="E52" s="22" t="s">
        <v>5</v>
      </c>
      <c r="F52" s="23"/>
      <c r="G52" s="23"/>
      <c r="H52" s="24"/>
      <c r="I52" s="16" t="s">
        <v>11</v>
      </c>
      <c r="J52" s="16" t="s">
        <v>12</v>
      </c>
      <c r="K52" s="3"/>
      <c r="L52" s="3"/>
      <c r="M52" s="3"/>
    </row>
    <row r="53" spans="1:13" x14ac:dyDescent="0.25">
      <c r="A53" s="16"/>
      <c r="B53" s="16"/>
      <c r="C53" s="16"/>
      <c r="D53" s="16"/>
      <c r="E53" s="2" t="s">
        <v>6</v>
      </c>
      <c r="F53" s="2" t="s">
        <v>22</v>
      </c>
      <c r="G53" s="2" t="s">
        <v>8</v>
      </c>
      <c r="H53" s="2" t="s">
        <v>9</v>
      </c>
      <c r="I53" s="16"/>
      <c r="J53" s="16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6">
    <mergeCell ref="A2:L2"/>
    <mergeCell ref="F3:J3"/>
    <mergeCell ref="B3:B4"/>
    <mergeCell ref="C3:C4"/>
    <mergeCell ref="D3:D4"/>
    <mergeCell ref="E3:E4"/>
    <mergeCell ref="L3:L4"/>
    <mergeCell ref="K3:K4"/>
    <mergeCell ref="A3:A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C52:C53"/>
    <mergeCell ref="E52:H52"/>
    <mergeCell ref="A51:M51"/>
    <mergeCell ref="A52:A53"/>
    <mergeCell ref="B52:B53"/>
    <mergeCell ref="J52:J53"/>
    <mergeCell ref="I52:I53"/>
    <mergeCell ref="D52:D53"/>
    <mergeCell ref="M3:M4"/>
    <mergeCell ref="F5:K5"/>
    <mergeCell ref="M27:M28"/>
    <mergeCell ref="N27:N28"/>
    <mergeCell ref="B29:N29"/>
    <mergeCell ref="B5:D5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X27:X28"/>
    <mergeCell ref="Y27:Y28"/>
    <mergeCell ref="Z27:Z28"/>
    <mergeCell ref="AA27:AA28"/>
    <mergeCell ref="V29:A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P44"/>
  <sheetViews>
    <sheetView topLeftCell="A10" workbookViewId="0">
      <selection activeCell="K17" sqref="K17:P18"/>
    </sheetView>
  </sheetViews>
  <sheetFormatPr defaultRowHeight="15" x14ac:dyDescent="0.25"/>
  <cols>
    <col min="3" max="3" width="14.28515625" bestFit="1" customWidth="1"/>
    <col min="6" max="6" width="14.28515625" bestFit="1" customWidth="1"/>
    <col min="7" max="7" width="10.42578125" bestFit="1" customWidth="1"/>
    <col min="12" max="12" width="10.140625" bestFit="1" customWidth="1"/>
    <col min="13" max="13" width="11.140625" bestFit="1" customWidth="1"/>
    <col min="14" max="14" width="9.7109375" bestFit="1" customWidth="1"/>
    <col min="15" max="15" width="17.42578125" bestFit="1" customWidth="1"/>
    <col min="16" max="16" width="11.140625" bestFit="1" customWidth="1"/>
  </cols>
  <sheetData>
    <row r="2" spans="2:8" x14ac:dyDescent="0.25">
      <c r="B2" s="25" t="s">
        <v>27</v>
      </c>
      <c r="C2" s="25"/>
      <c r="D2" s="25"/>
      <c r="E2" s="25"/>
      <c r="F2" s="25"/>
      <c r="G2" s="25"/>
      <c r="H2" s="25"/>
    </row>
    <row r="3" spans="2:8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</row>
    <row r="4" spans="2:8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</row>
    <row r="5" spans="2:8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</row>
    <row r="6" spans="2:8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8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8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8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8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8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8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8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8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8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7" spans="2:16" x14ac:dyDescent="0.25">
      <c r="B17" s="25" t="s">
        <v>96</v>
      </c>
      <c r="C17" s="25"/>
      <c r="D17" s="25"/>
      <c r="E17" s="25"/>
      <c r="F17" s="25"/>
      <c r="G17" s="25"/>
      <c r="H17" s="25"/>
      <c r="I17" s="25"/>
      <c r="K17" s="15" t="s">
        <v>2</v>
      </c>
      <c r="L17" s="15" t="s">
        <v>92</v>
      </c>
      <c r="M17" s="15" t="s">
        <v>93</v>
      </c>
      <c r="N17" s="15" t="s">
        <v>12</v>
      </c>
      <c r="O17" s="15" t="s">
        <v>94</v>
      </c>
      <c r="P17" s="16" t="s">
        <v>20</v>
      </c>
    </row>
    <row r="18" spans="2:16" x14ac:dyDescent="0.25">
      <c r="B18" s="3" t="s">
        <v>0</v>
      </c>
      <c r="C18" s="3" t="s">
        <v>1</v>
      </c>
      <c r="D18" s="3" t="s">
        <v>4</v>
      </c>
      <c r="E18" s="3" t="s">
        <v>6</v>
      </c>
      <c r="F18" s="3" t="s">
        <v>11</v>
      </c>
      <c r="G18" s="3" t="s">
        <v>24</v>
      </c>
      <c r="H18" s="3" t="s">
        <v>12</v>
      </c>
      <c r="I18" s="3" t="s">
        <v>20</v>
      </c>
      <c r="K18" s="15"/>
      <c r="L18" s="15"/>
      <c r="M18" s="15"/>
      <c r="N18" s="15"/>
      <c r="O18" s="15"/>
      <c r="P18" s="16"/>
    </row>
    <row r="19" spans="2:16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36">
        <v>0</v>
      </c>
      <c r="H19" s="4">
        <v>18735</v>
      </c>
      <c r="I19" s="4">
        <v>296573</v>
      </c>
      <c r="K19" s="35">
        <v>0</v>
      </c>
      <c r="L19" s="1">
        <f>(E19)*1000</f>
        <v>63216000</v>
      </c>
      <c r="M19">
        <f>(F19+D19)*1000</f>
        <v>6013000</v>
      </c>
      <c r="N19">
        <f>H19*1000</f>
        <v>18735000</v>
      </c>
      <c r="O19">
        <f>(G19+C19)*1000</f>
        <v>208610000</v>
      </c>
      <c r="P19" s="1">
        <f>SUM(L19:O19)</f>
        <v>296574000</v>
      </c>
    </row>
    <row r="20" spans="2:16" x14ac:dyDescent="0.25">
      <c r="B20" s="3">
        <v>2008</v>
      </c>
      <c r="C20" s="4">
        <v>232244</v>
      </c>
      <c r="D20" s="3">
        <v>131</v>
      </c>
      <c r="E20" s="4">
        <v>40096</v>
      </c>
      <c r="F20" s="4">
        <v>13568</v>
      </c>
      <c r="G20" s="36">
        <v>0</v>
      </c>
      <c r="H20" s="4">
        <v>30763</v>
      </c>
      <c r="I20" s="4">
        <v>316802</v>
      </c>
      <c r="K20" s="33">
        <v>0</v>
      </c>
      <c r="L20" s="1">
        <f>(E20)*1000</f>
        <v>40096000</v>
      </c>
      <c r="M20">
        <f>(F20+D20)*1000</f>
        <v>13699000</v>
      </c>
      <c r="N20">
        <f>I20*1000</f>
        <v>316802000</v>
      </c>
      <c r="O20">
        <f>(H20+C20)*1000</f>
        <v>263007000</v>
      </c>
      <c r="P20" s="1">
        <f>SUM(L20:O20)</f>
        <v>633604000</v>
      </c>
    </row>
    <row r="21" spans="2:16" x14ac:dyDescent="0.25">
      <c r="B21" s="3">
        <v>2009</v>
      </c>
      <c r="C21" s="4">
        <v>233261</v>
      </c>
      <c r="D21" s="3">
        <v>130</v>
      </c>
      <c r="E21" s="4">
        <v>24255</v>
      </c>
      <c r="F21" s="4">
        <v>22767</v>
      </c>
      <c r="G21" s="36">
        <v>0</v>
      </c>
      <c r="H21" s="4">
        <v>33682</v>
      </c>
      <c r="I21" s="4">
        <v>314094</v>
      </c>
      <c r="K21" s="33">
        <v>0</v>
      </c>
    </row>
    <row r="22" spans="2:16" x14ac:dyDescent="0.25">
      <c r="B22" s="3">
        <v>2010</v>
      </c>
      <c r="C22" s="4">
        <v>228915</v>
      </c>
      <c r="D22" s="3">
        <v>135</v>
      </c>
      <c r="E22" s="4">
        <v>14439</v>
      </c>
      <c r="F22" s="4">
        <v>30386</v>
      </c>
      <c r="G22" s="36">
        <v>0</v>
      </c>
      <c r="H22" s="4">
        <v>36673</v>
      </c>
      <c r="I22" s="4">
        <v>310548</v>
      </c>
      <c r="K22" s="33">
        <v>0</v>
      </c>
    </row>
    <row r="23" spans="2:16" x14ac:dyDescent="0.25">
      <c r="B23" s="3">
        <v>2011</v>
      </c>
      <c r="C23" s="4">
        <v>237929</v>
      </c>
      <c r="D23" s="3">
        <v>114</v>
      </c>
      <c r="E23" s="4">
        <v>10072</v>
      </c>
      <c r="F23" s="4">
        <v>35326</v>
      </c>
      <c r="G23" s="36">
        <v>0</v>
      </c>
      <c r="H23" s="4">
        <v>39914</v>
      </c>
      <c r="I23" s="4">
        <v>323356</v>
      </c>
      <c r="K23" s="34">
        <v>0</v>
      </c>
    </row>
    <row r="24" spans="2:16" x14ac:dyDescent="0.25">
      <c r="B24" s="3" t="s">
        <v>97</v>
      </c>
      <c r="C24" s="4">
        <v>256594</v>
      </c>
      <c r="D24" s="3">
        <v>134</v>
      </c>
      <c r="E24" s="4">
        <v>7015</v>
      </c>
      <c r="F24" s="4">
        <v>41123</v>
      </c>
      <c r="G24" s="36">
        <v>0</v>
      </c>
      <c r="H24" s="4">
        <v>44217</v>
      </c>
      <c r="I24" s="4">
        <v>349084</v>
      </c>
      <c r="K24" s="34">
        <v>0</v>
      </c>
    </row>
    <row r="25" spans="2:16" x14ac:dyDescent="0.25">
      <c r="B25" s="3" t="s">
        <v>98</v>
      </c>
      <c r="C25" s="4">
        <v>260328</v>
      </c>
      <c r="D25" s="3">
        <v>122</v>
      </c>
      <c r="E25" s="4">
        <v>6396</v>
      </c>
      <c r="F25" s="4">
        <v>45839</v>
      </c>
      <c r="G25" s="36">
        <v>0</v>
      </c>
      <c r="H25" s="4">
        <v>47330</v>
      </c>
      <c r="I25" s="4">
        <v>360016</v>
      </c>
      <c r="K25" s="34">
        <v>0</v>
      </c>
    </row>
    <row r="26" spans="2:16" x14ac:dyDescent="0.25">
      <c r="B26" s="3">
        <v>2014</v>
      </c>
      <c r="C26" s="4">
        <v>263495</v>
      </c>
      <c r="D26" s="3">
        <v>114</v>
      </c>
      <c r="E26" s="4">
        <v>4929</v>
      </c>
      <c r="F26" s="4">
        <v>49810</v>
      </c>
      <c r="G26" s="36">
        <v>0</v>
      </c>
      <c r="H26" s="4">
        <v>51545</v>
      </c>
      <c r="I26" s="4">
        <v>369893</v>
      </c>
      <c r="K26" s="34">
        <v>0</v>
      </c>
    </row>
    <row r="27" spans="2:16" x14ac:dyDescent="0.25">
      <c r="B27" s="3"/>
      <c r="C27" s="4"/>
      <c r="D27" s="3"/>
      <c r="E27" s="4"/>
      <c r="F27" s="4"/>
      <c r="G27" s="3"/>
      <c r="H27" s="4"/>
      <c r="I27" s="4"/>
      <c r="K27" s="34">
        <v>0</v>
      </c>
    </row>
    <row r="28" spans="2:16" x14ac:dyDescent="0.25">
      <c r="B28" s="3"/>
      <c r="C28" s="4"/>
      <c r="D28" s="3"/>
      <c r="E28" s="4"/>
      <c r="F28" s="4"/>
      <c r="G28" s="3"/>
      <c r="H28" s="4"/>
      <c r="I28" s="4"/>
      <c r="K28" s="34">
        <v>0</v>
      </c>
    </row>
    <row r="29" spans="2:16" x14ac:dyDescent="0.25">
      <c r="B29" s="3"/>
      <c r="C29" s="4"/>
      <c r="D29" s="3"/>
      <c r="E29" s="4"/>
      <c r="F29" s="4"/>
      <c r="G29" s="3"/>
      <c r="H29" s="4"/>
      <c r="I29" s="4"/>
      <c r="K29" s="34">
        <v>0</v>
      </c>
    </row>
    <row r="30" spans="2:16" x14ac:dyDescent="0.25">
      <c r="B30" s="3"/>
      <c r="C30" s="4"/>
      <c r="D30" s="3"/>
      <c r="E30" s="4"/>
      <c r="F30" s="4"/>
      <c r="G30" s="3"/>
      <c r="H30" s="4"/>
      <c r="I30" s="4"/>
      <c r="K30" s="34">
        <v>0</v>
      </c>
    </row>
    <row r="32" spans="2:16" x14ac:dyDescent="0.25">
      <c r="B32" s="25" t="s">
        <v>28</v>
      </c>
      <c r="C32" s="25"/>
      <c r="D32" s="25"/>
      <c r="E32" s="25"/>
      <c r="F32" s="25"/>
      <c r="G32" s="25"/>
    </row>
    <row r="33" spans="2:7" x14ac:dyDescent="0.25">
      <c r="B33" s="3" t="s">
        <v>0</v>
      </c>
      <c r="C33" s="3" t="s">
        <v>4</v>
      </c>
      <c r="D33" s="3" t="s">
        <v>6</v>
      </c>
      <c r="E33" s="3" t="s">
        <v>11</v>
      </c>
      <c r="F33" s="3" t="s">
        <v>24</v>
      </c>
      <c r="G33" s="3" t="s">
        <v>12</v>
      </c>
    </row>
    <row r="34" spans="2:7" x14ac:dyDescent="0.25">
      <c r="B34" s="3">
        <v>2008</v>
      </c>
      <c r="C34" s="3">
        <v>0.15</v>
      </c>
      <c r="D34" s="3">
        <v>47.46</v>
      </c>
      <c r="E34" s="3">
        <v>15.97</v>
      </c>
      <c r="F34" s="3">
        <v>0</v>
      </c>
      <c r="G34" s="3">
        <v>36.42</v>
      </c>
    </row>
    <row r="35" spans="2:7" x14ac:dyDescent="0.25">
      <c r="B35" s="3">
        <v>2009</v>
      </c>
      <c r="C35" s="3">
        <v>0.16</v>
      </c>
      <c r="D35" s="3">
        <v>30.01</v>
      </c>
      <c r="E35" s="3">
        <v>28.17</v>
      </c>
      <c r="F35" s="3">
        <v>0</v>
      </c>
      <c r="G35" s="3">
        <v>41.67</v>
      </c>
    </row>
    <row r="36" spans="2:7" x14ac:dyDescent="0.25">
      <c r="B36" s="3">
        <v>2010</v>
      </c>
      <c r="C36" s="3">
        <v>0.17</v>
      </c>
      <c r="D36" s="3">
        <v>17.690000000000001</v>
      </c>
      <c r="E36" s="3">
        <v>37.22</v>
      </c>
      <c r="F36" s="3">
        <v>0</v>
      </c>
      <c r="G36" s="3">
        <v>44.92</v>
      </c>
    </row>
    <row r="37" spans="2:7" x14ac:dyDescent="0.25">
      <c r="B37" s="3">
        <v>2011</v>
      </c>
      <c r="C37" s="3">
        <v>0.13</v>
      </c>
      <c r="D37" s="3">
        <v>11.79</v>
      </c>
      <c r="E37" s="3">
        <v>41.35</v>
      </c>
      <c r="F37" s="3">
        <v>0</v>
      </c>
      <c r="G37" s="3">
        <v>46.72</v>
      </c>
    </row>
    <row r="38" spans="2:7" x14ac:dyDescent="0.25">
      <c r="B38" s="3">
        <v>2012</v>
      </c>
      <c r="C38" s="3">
        <v>0.15</v>
      </c>
      <c r="D38" s="3">
        <v>7.58</v>
      </c>
      <c r="E38" s="3">
        <v>44.46</v>
      </c>
      <c r="F38" s="3">
        <v>0</v>
      </c>
      <c r="G38" s="3">
        <v>47.81</v>
      </c>
    </row>
    <row r="39" spans="2:7" x14ac:dyDescent="0.25">
      <c r="B39" s="3">
        <v>2013</v>
      </c>
      <c r="C39" s="3">
        <v>0.12</v>
      </c>
      <c r="D39" s="3">
        <v>6.42</v>
      </c>
      <c r="E39" s="3">
        <v>45.98</v>
      </c>
      <c r="F39" s="3">
        <v>0</v>
      </c>
      <c r="G39" s="3">
        <v>47.48</v>
      </c>
    </row>
    <row r="40" spans="2:7" x14ac:dyDescent="0.25">
      <c r="B40" s="3">
        <v>2014</v>
      </c>
      <c r="C40" s="3">
        <v>0.11</v>
      </c>
      <c r="D40" s="3">
        <v>4.63</v>
      </c>
      <c r="E40" s="3">
        <v>46.81</v>
      </c>
      <c r="F40" s="3">
        <v>0</v>
      </c>
      <c r="G40" s="3">
        <v>48.45</v>
      </c>
    </row>
    <row r="41" spans="2:7" x14ac:dyDescent="0.25">
      <c r="B41" s="3">
        <v>2015</v>
      </c>
      <c r="C41" s="3">
        <v>0.11</v>
      </c>
      <c r="D41" s="3">
        <v>3.53</v>
      </c>
      <c r="E41" s="3">
        <v>47.17</v>
      </c>
      <c r="F41" s="3">
        <v>0</v>
      </c>
      <c r="G41" s="3">
        <v>49.19</v>
      </c>
    </row>
    <row r="42" spans="2:7" x14ac:dyDescent="0.25">
      <c r="B42" s="3">
        <v>2016</v>
      </c>
      <c r="C42" s="3">
        <v>0.12</v>
      </c>
      <c r="D42" s="3">
        <v>2.64</v>
      </c>
      <c r="E42" s="3">
        <v>47.27</v>
      </c>
      <c r="F42" s="3">
        <v>0</v>
      </c>
      <c r="G42" s="3">
        <v>49.97</v>
      </c>
    </row>
    <row r="43" spans="2:7" x14ac:dyDescent="0.25">
      <c r="B43" s="3">
        <v>2017</v>
      </c>
      <c r="C43" s="3">
        <v>0.15</v>
      </c>
      <c r="D43" s="3">
        <v>2.6</v>
      </c>
      <c r="E43" s="3">
        <v>49</v>
      </c>
      <c r="F43" s="3">
        <v>0</v>
      </c>
      <c r="G43" s="3">
        <v>48.26</v>
      </c>
    </row>
    <row r="44" spans="2:7" x14ac:dyDescent="0.25">
      <c r="B44" s="3">
        <v>2018</v>
      </c>
      <c r="C44" s="3">
        <v>0.16</v>
      </c>
      <c r="D44" s="3">
        <v>2.37</v>
      </c>
      <c r="E44" s="3">
        <v>48.22</v>
      </c>
      <c r="F44" s="3">
        <v>0.13</v>
      </c>
      <c r="G44" s="3">
        <v>49.12</v>
      </c>
    </row>
  </sheetData>
  <mergeCells count="9">
    <mergeCell ref="M17:M18"/>
    <mergeCell ref="N17:N18"/>
    <mergeCell ref="O17:O18"/>
    <mergeCell ref="P17:P18"/>
    <mergeCell ref="B17:I17"/>
    <mergeCell ref="B2:H2"/>
    <mergeCell ref="B32:G32"/>
    <mergeCell ref="K17:K18"/>
    <mergeCell ref="L17:L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2:R18"/>
  <sheetViews>
    <sheetView tabSelected="1" workbookViewId="0">
      <selection activeCell="H11" sqref="H11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</cols>
  <sheetData>
    <row r="2" spans="2:18" x14ac:dyDescent="0.25">
      <c r="M2" s="15" t="s">
        <v>2</v>
      </c>
      <c r="N2" s="15" t="s">
        <v>92</v>
      </c>
      <c r="O2" s="15" t="s">
        <v>93</v>
      </c>
      <c r="P2" s="15" t="s">
        <v>12</v>
      </c>
      <c r="Q2" s="15" t="s">
        <v>94</v>
      </c>
      <c r="R2" s="16" t="s">
        <v>20</v>
      </c>
    </row>
    <row r="3" spans="2:18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15"/>
      <c r="N3" s="15"/>
      <c r="O3" s="15"/>
      <c r="P3" s="15"/>
      <c r="Q3" s="15"/>
      <c r="R3" s="16"/>
    </row>
    <row r="4" spans="2:18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3">
        <f>SUM(M4:Q4)*1000</f>
        <v>20672000000</v>
      </c>
    </row>
    <row r="5" spans="2:18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M5" s="4">
        <v>0</v>
      </c>
      <c r="N5" s="3">
        <f t="shared" ref="N5:N18" si="0">SUM(E5:G5)*1000</f>
        <v>9166000</v>
      </c>
      <c r="O5" s="4">
        <f t="shared" ref="O5:O18" si="1">(I5+D5)*1000</f>
        <v>1285000</v>
      </c>
      <c r="P5" s="3">
        <f t="shared" ref="P5:P18" si="2">J5*1000</f>
        <v>9555000</v>
      </c>
      <c r="Q5" s="3">
        <f t="shared" ref="Q5:Q18" si="3">C5*1000</f>
        <v>1444000</v>
      </c>
      <c r="R5" s="3">
        <f t="shared" ref="R5:R18" si="4">SUM(M5:Q5)*1000</f>
        <v>21450000000</v>
      </c>
    </row>
    <row r="6" spans="2:18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M6" s="4">
        <v>0</v>
      </c>
      <c r="N6" s="3">
        <f t="shared" si="0"/>
        <v>8902000</v>
      </c>
      <c r="O6" s="4">
        <f t="shared" si="1"/>
        <v>1443000</v>
      </c>
      <c r="P6" s="3">
        <f t="shared" si="2"/>
        <v>9970000</v>
      </c>
      <c r="Q6" s="3">
        <f t="shared" si="3"/>
        <v>1437000</v>
      </c>
      <c r="R6" s="3">
        <f t="shared" si="4"/>
        <v>21752000000</v>
      </c>
    </row>
    <row r="7" spans="2:18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M7" s="4">
        <v>0</v>
      </c>
      <c r="N7" s="3">
        <f t="shared" si="0"/>
        <v>8712000</v>
      </c>
      <c r="O7" s="4">
        <f t="shared" si="1"/>
        <v>1104000</v>
      </c>
      <c r="P7" s="3">
        <f t="shared" si="2"/>
        <v>11151000</v>
      </c>
      <c r="Q7" s="3">
        <f t="shared" si="3"/>
        <v>1430000</v>
      </c>
      <c r="R7" s="3">
        <f t="shared" si="4"/>
        <v>22397000000</v>
      </c>
    </row>
    <row r="8" spans="2:18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M8" s="4">
        <v>0</v>
      </c>
      <c r="N8" s="3">
        <f t="shared" si="0"/>
        <v>9540000</v>
      </c>
      <c r="O8" s="4">
        <f t="shared" si="1"/>
        <v>1462000</v>
      </c>
      <c r="P8" s="3">
        <f t="shared" si="2"/>
        <v>12986000</v>
      </c>
      <c r="Q8" s="3">
        <f t="shared" si="3"/>
        <v>1423000</v>
      </c>
      <c r="R8" s="3">
        <f t="shared" si="4"/>
        <v>25411000000</v>
      </c>
    </row>
    <row r="9" spans="2:18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M9" s="4">
        <v>0</v>
      </c>
      <c r="N9" s="3">
        <f t="shared" si="0"/>
        <v>8961000</v>
      </c>
      <c r="O9" s="4">
        <f t="shared" si="1"/>
        <v>1514000</v>
      </c>
      <c r="P9" s="3">
        <f t="shared" si="2"/>
        <v>14344000</v>
      </c>
      <c r="Q9" s="3">
        <f t="shared" si="3"/>
        <v>1416000</v>
      </c>
      <c r="R9" s="3">
        <f t="shared" si="4"/>
        <v>26235000000</v>
      </c>
    </row>
    <row r="10" spans="2:18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M10" s="4">
        <v>0</v>
      </c>
      <c r="N10" s="3">
        <f t="shared" si="0"/>
        <v>7867000</v>
      </c>
      <c r="O10" s="4">
        <f t="shared" si="1"/>
        <v>1447000</v>
      </c>
      <c r="P10" s="3">
        <f t="shared" si="2"/>
        <v>15473000</v>
      </c>
      <c r="Q10" s="3">
        <f t="shared" si="3"/>
        <v>1409000</v>
      </c>
      <c r="R10" s="3">
        <f t="shared" si="4"/>
        <v>26196000000</v>
      </c>
    </row>
    <row r="11" spans="2:18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4865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M11" s="4">
        <v>0</v>
      </c>
      <c r="N11" s="3">
        <f t="shared" si="0"/>
        <v>7647000</v>
      </c>
      <c r="O11" s="4">
        <f t="shared" si="1"/>
        <v>1611000</v>
      </c>
      <c r="P11" s="3">
        <f t="shared" si="2"/>
        <v>17237000</v>
      </c>
      <c r="Q11" s="3">
        <f t="shared" si="3"/>
        <v>1402000</v>
      </c>
      <c r="R11" s="3">
        <f t="shared" si="4"/>
        <v>27897000000</v>
      </c>
    </row>
    <row r="12" spans="2:18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5357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M12" s="4">
        <v>0</v>
      </c>
      <c r="N12" s="3">
        <f t="shared" si="0"/>
        <v>7576000</v>
      </c>
      <c r="O12" s="4">
        <f t="shared" si="1"/>
        <v>1382000</v>
      </c>
      <c r="P12" s="3">
        <f t="shared" si="2"/>
        <v>18921000</v>
      </c>
      <c r="Q12" s="3">
        <f t="shared" si="3"/>
        <v>1395000</v>
      </c>
      <c r="R12" s="3">
        <f t="shared" si="4"/>
        <v>29274000000</v>
      </c>
    </row>
    <row r="13" spans="2:18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5931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M13" s="4">
        <v>0</v>
      </c>
      <c r="N13" s="3">
        <f t="shared" si="0"/>
        <v>7274000</v>
      </c>
      <c r="O13" s="4">
        <f t="shared" si="1"/>
        <v>1759000</v>
      </c>
      <c r="P13" s="3">
        <f t="shared" si="2"/>
        <v>20426000</v>
      </c>
      <c r="Q13" s="3">
        <f t="shared" si="3"/>
        <v>1388000</v>
      </c>
      <c r="R13" s="3">
        <f t="shared" si="4"/>
        <v>30847000000</v>
      </c>
    </row>
    <row r="14" spans="2:18" x14ac:dyDescent="0.25">
      <c r="B14" s="3">
        <v>2010</v>
      </c>
      <c r="C14" s="4">
        <v>1381</v>
      </c>
      <c r="D14" s="3">
        <v>963</v>
      </c>
      <c r="E14" s="3">
        <v>797</v>
      </c>
      <c r="F14" s="4">
        <v>6224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M14" s="4">
        <v>0</v>
      </c>
      <c r="N14" s="3">
        <f t="shared" si="0"/>
        <v>7026000</v>
      </c>
      <c r="O14" s="4">
        <f t="shared" si="1"/>
        <v>1989000</v>
      </c>
      <c r="P14" s="3">
        <f t="shared" si="2"/>
        <v>22726000</v>
      </c>
      <c r="Q14" s="3">
        <f t="shared" si="3"/>
        <v>1381000</v>
      </c>
      <c r="R14" s="3">
        <f t="shared" si="4"/>
        <v>33122000000</v>
      </c>
    </row>
    <row r="15" spans="2:18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5257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M15" s="4">
        <v>0</v>
      </c>
      <c r="N15" s="3">
        <f t="shared" si="0"/>
        <v>5817000</v>
      </c>
      <c r="O15" s="4">
        <f t="shared" si="1"/>
        <v>2402000</v>
      </c>
      <c r="P15" s="3">
        <f t="shared" si="2"/>
        <v>23390000</v>
      </c>
      <c r="Q15" s="3">
        <f t="shared" si="3"/>
        <v>1374000</v>
      </c>
      <c r="R15" s="3">
        <f t="shared" si="4"/>
        <v>32983000000</v>
      </c>
    </row>
    <row r="16" spans="2:18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5195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M16" s="4">
        <v>0</v>
      </c>
      <c r="N16" s="3">
        <f t="shared" si="0"/>
        <v>5585000</v>
      </c>
      <c r="O16" s="4">
        <f t="shared" si="1"/>
        <v>2764000</v>
      </c>
      <c r="P16" s="3">
        <f t="shared" si="2"/>
        <v>25485000</v>
      </c>
      <c r="Q16" s="3">
        <f t="shared" si="3"/>
        <v>1367000</v>
      </c>
      <c r="R16" s="3">
        <f t="shared" si="4"/>
        <v>35201000000</v>
      </c>
    </row>
    <row r="17" spans="2:1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4814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M17" s="4">
        <v>0</v>
      </c>
      <c r="N17" s="3">
        <f t="shared" si="0"/>
        <v>5169000</v>
      </c>
      <c r="O17" s="4">
        <f t="shared" si="1"/>
        <v>2691000</v>
      </c>
      <c r="P17" s="3">
        <f t="shared" si="2"/>
        <v>28088000</v>
      </c>
      <c r="Q17" s="3">
        <f t="shared" si="3"/>
        <v>1360000</v>
      </c>
      <c r="R17" s="3">
        <f t="shared" si="4"/>
        <v>37308000000</v>
      </c>
    </row>
    <row r="18" spans="2:1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3958</v>
      </c>
      <c r="G18" s="3">
        <v>2</v>
      </c>
      <c r="H18" s="4">
        <v>4232</v>
      </c>
      <c r="I18" s="4">
        <v>1379</v>
      </c>
      <c r="J18" s="4">
        <v>29701</v>
      </c>
      <c r="K18" s="4">
        <v>38113</v>
      </c>
      <c r="M18" s="4">
        <v>0</v>
      </c>
      <c r="N18" s="3">
        <f t="shared" si="0"/>
        <v>4232000</v>
      </c>
      <c r="O18" s="4">
        <f t="shared" si="1"/>
        <v>2826000</v>
      </c>
      <c r="P18" s="3">
        <f t="shared" si="2"/>
        <v>29701000</v>
      </c>
      <c r="Q18" s="3">
        <f t="shared" si="3"/>
        <v>1353000</v>
      </c>
      <c r="R18" s="3">
        <f t="shared" si="4"/>
        <v>38112000000</v>
      </c>
    </row>
  </sheetData>
  <mergeCells count="6">
    <mergeCell ref="M2:M3"/>
    <mergeCell ref="N2:N3"/>
    <mergeCell ref="O2:O3"/>
    <mergeCell ref="P2:P3"/>
    <mergeCell ref="Q2:Q3"/>
    <mergeCell ref="R2:R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T46"/>
  <sheetViews>
    <sheetView workbookViewId="0">
      <selection activeCell="C34" sqref="C34:C35"/>
    </sheetView>
  </sheetViews>
  <sheetFormatPr defaultRowHeight="15" x14ac:dyDescent="0.25"/>
  <cols>
    <col min="7" max="8" width="15.7109375" bestFit="1" customWidth="1"/>
    <col min="9" max="9" width="23" bestFit="1" customWidth="1"/>
    <col min="10" max="10" width="13.42578125" bestFit="1" customWidth="1"/>
    <col min="11" max="12" width="11.85546875" bestFit="1" customWidth="1"/>
    <col min="13" max="13" width="9.42578125" bestFit="1" customWidth="1"/>
    <col min="14" max="14" width="11.85546875" bestFit="1" customWidth="1"/>
    <col min="17" max="18" width="10.140625" bestFit="1" customWidth="1"/>
    <col min="19" max="19" width="9.7109375" bestFit="1" customWidth="1"/>
  </cols>
  <sheetData>
    <row r="2" spans="3:19" x14ac:dyDescent="0.25">
      <c r="C2" s="16" t="s">
        <v>40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3:19" x14ac:dyDescent="0.25">
      <c r="C3" s="16" t="s">
        <v>0</v>
      </c>
      <c r="D3" s="16" t="s">
        <v>4</v>
      </c>
      <c r="E3" s="16" t="s">
        <v>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 t="s">
        <v>12</v>
      </c>
    </row>
    <row r="4" spans="3:19" x14ac:dyDescent="0.25">
      <c r="C4" s="16"/>
      <c r="D4" s="16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16"/>
    </row>
    <row r="5" spans="3:19" x14ac:dyDescent="0.25">
      <c r="C5" s="16"/>
      <c r="D5" s="2" t="s">
        <v>14</v>
      </c>
      <c r="E5" s="16" t="s">
        <v>15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20" x14ac:dyDescent="0.25">
      <c r="C18" s="25" t="s">
        <v>41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3:20" x14ac:dyDescent="0.25">
      <c r="C19" s="16" t="s">
        <v>0</v>
      </c>
      <c r="D19" s="16" t="s">
        <v>4</v>
      </c>
      <c r="E19" s="16" t="s">
        <v>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 t="s">
        <v>12</v>
      </c>
      <c r="T19" s="16" t="s">
        <v>20</v>
      </c>
    </row>
    <row r="20" spans="3:20" x14ac:dyDescent="0.25">
      <c r="C20" s="16"/>
      <c r="D20" s="16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16"/>
      <c r="T20" s="16"/>
    </row>
    <row r="21" spans="3:20" x14ac:dyDescent="0.25">
      <c r="C21" s="3">
        <v>2008</v>
      </c>
      <c r="D21" s="3">
        <v>124</v>
      </c>
      <c r="E21" s="3">
        <v>11</v>
      </c>
      <c r="F21" s="4">
        <v>15526</v>
      </c>
      <c r="G21" s="4">
        <v>111633</v>
      </c>
      <c r="H21" s="4">
        <v>1831</v>
      </c>
      <c r="I21" s="3">
        <v>669</v>
      </c>
      <c r="J21" s="3">
        <v>0</v>
      </c>
      <c r="K21" s="3">
        <v>8</v>
      </c>
      <c r="L21" s="3">
        <v>0</v>
      </c>
      <c r="M21" s="3">
        <v>18</v>
      </c>
      <c r="N21" s="4">
        <v>49189</v>
      </c>
      <c r="O21" s="3">
        <v>35</v>
      </c>
      <c r="P21" s="3">
        <v>535</v>
      </c>
      <c r="Q21" s="4">
        <v>6041</v>
      </c>
      <c r="R21" s="4">
        <v>185495</v>
      </c>
      <c r="S21" s="3">
        <v>50</v>
      </c>
      <c r="T21" s="4">
        <v>185669</v>
      </c>
    </row>
    <row r="22" spans="3:20" x14ac:dyDescent="0.25">
      <c r="C22" s="3">
        <v>2009</v>
      </c>
      <c r="D22" s="3">
        <v>191</v>
      </c>
      <c r="E22" s="3">
        <v>9</v>
      </c>
      <c r="F22" s="4">
        <v>16262</v>
      </c>
      <c r="G22" s="4">
        <v>121843</v>
      </c>
      <c r="H22" s="4">
        <v>2799</v>
      </c>
      <c r="I22" s="3">
        <v>608</v>
      </c>
      <c r="J22" s="3">
        <v>0</v>
      </c>
      <c r="K22" s="3">
        <v>13</v>
      </c>
      <c r="L22" s="3">
        <v>0</v>
      </c>
      <c r="M22" s="3">
        <v>11</v>
      </c>
      <c r="N22" s="4">
        <v>52692</v>
      </c>
      <c r="O22" s="3">
        <v>28</v>
      </c>
      <c r="P22" s="3">
        <v>484</v>
      </c>
      <c r="Q22" s="4">
        <v>14959</v>
      </c>
      <c r="R22" s="4">
        <v>209709</v>
      </c>
      <c r="S22" s="3">
        <v>68</v>
      </c>
      <c r="T22" s="4">
        <v>209968</v>
      </c>
    </row>
    <row r="23" spans="3:20" x14ac:dyDescent="0.25">
      <c r="C23" s="3">
        <v>2010</v>
      </c>
      <c r="D23" s="3">
        <v>195</v>
      </c>
      <c r="E23" s="3">
        <v>12</v>
      </c>
      <c r="F23" s="4">
        <v>20779</v>
      </c>
      <c r="G23" s="4">
        <v>130486</v>
      </c>
      <c r="H23" s="4">
        <v>3907</v>
      </c>
      <c r="I23" s="3">
        <v>663</v>
      </c>
      <c r="J23" s="3">
        <v>0</v>
      </c>
      <c r="K23" s="3">
        <v>29</v>
      </c>
      <c r="L23" s="3">
        <v>0</v>
      </c>
      <c r="M23" s="3">
        <v>6</v>
      </c>
      <c r="N23" s="4">
        <v>45845</v>
      </c>
      <c r="O23" s="3">
        <v>24</v>
      </c>
      <c r="P23" s="3">
        <v>405</v>
      </c>
      <c r="Q23" s="4">
        <v>27939</v>
      </c>
      <c r="R23" s="4">
        <v>230096</v>
      </c>
      <c r="S23" s="3">
        <v>54</v>
      </c>
      <c r="T23" s="4">
        <v>230346</v>
      </c>
    </row>
    <row r="24" spans="3:20" x14ac:dyDescent="0.25">
      <c r="C24" s="3">
        <v>2011</v>
      </c>
      <c r="D24" s="3">
        <v>181</v>
      </c>
      <c r="E24" s="3">
        <v>13</v>
      </c>
      <c r="F24" s="4">
        <v>20983</v>
      </c>
      <c r="G24" s="4">
        <v>144330</v>
      </c>
      <c r="H24" s="4">
        <v>3643</v>
      </c>
      <c r="I24" s="4">
        <v>1717</v>
      </c>
      <c r="J24" s="3">
        <v>0</v>
      </c>
      <c r="K24" s="3">
        <v>41</v>
      </c>
      <c r="L24" s="3">
        <v>0</v>
      </c>
      <c r="M24" s="3">
        <v>4</v>
      </c>
      <c r="N24" s="4">
        <v>60289</v>
      </c>
      <c r="O24" s="3">
        <v>28</v>
      </c>
      <c r="P24" s="3">
        <v>424</v>
      </c>
      <c r="Q24" s="4">
        <v>45804</v>
      </c>
      <c r="R24" s="4">
        <v>277278</v>
      </c>
      <c r="S24" s="3">
        <v>54</v>
      </c>
      <c r="T24" s="4">
        <v>277513</v>
      </c>
    </row>
    <row r="25" spans="3:20" x14ac:dyDescent="0.25">
      <c r="C25" s="3">
        <v>2012</v>
      </c>
      <c r="D25" s="3">
        <v>154</v>
      </c>
      <c r="E25" s="3">
        <v>14</v>
      </c>
      <c r="F25" s="4">
        <v>22967</v>
      </c>
      <c r="G25" s="4">
        <v>160910</v>
      </c>
      <c r="H25" s="4">
        <v>3884</v>
      </c>
      <c r="I25" s="3">
        <v>871</v>
      </c>
      <c r="J25" s="3">
        <v>0</v>
      </c>
      <c r="K25" s="3">
        <v>80</v>
      </c>
      <c r="L25" s="3">
        <v>0</v>
      </c>
      <c r="M25" s="3">
        <v>3</v>
      </c>
      <c r="N25" s="4">
        <v>80930</v>
      </c>
      <c r="O25" s="3">
        <v>20</v>
      </c>
      <c r="P25" s="3">
        <v>393</v>
      </c>
      <c r="Q25" s="4">
        <v>59227</v>
      </c>
      <c r="R25" s="4">
        <v>329300</v>
      </c>
      <c r="S25" s="3">
        <v>66</v>
      </c>
      <c r="T25" s="4">
        <v>329520</v>
      </c>
    </row>
    <row r="26" spans="3:20" x14ac:dyDescent="0.25">
      <c r="C26" s="3">
        <v>2013</v>
      </c>
      <c r="D26" s="3">
        <v>185</v>
      </c>
      <c r="E26" s="3">
        <v>16</v>
      </c>
      <c r="F26" s="4">
        <v>24499</v>
      </c>
      <c r="G26" s="4">
        <v>166800</v>
      </c>
      <c r="H26" s="4">
        <v>4956</v>
      </c>
      <c r="I26" s="3">
        <v>925</v>
      </c>
      <c r="J26" s="3">
        <v>0</v>
      </c>
      <c r="K26" s="3">
        <v>150</v>
      </c>
      <c r="L26" s="3">
        <v>0</v>
      </c>
      <c r="M26" s="3">
        <v>3</v>
      </c>
      <c r="N26" s="4">
        <v>76529</v>
      </c>
      <c r="O26" s="3">
        <v>17</v>
      </c>
      <c r="P26" s="3">
        <v>226</v>
      </c>
      <c r="Q26" s="4">
        <v>67025</v>
      </c>
      <c r="R26" s="4">
        <v>341146</v>
      </c>
      <c r="S26" s="3">
        <v>79</v>
      </c>
      <c r="T26" s="4">
        <v>341410</v>
      </c>
    </row>
    <row r="27" spans="3:20" x14ac:dyDescent="0.25">
      <c r="C27" s="3">
        <v>2014</v>
      </c>
      <c r="D27" s="3">
        <v>207</v>
      </c>
      <c r="E27" s="3">
        <v>8</v>
      </c>
      <c r="F27" s="4">
        <v>24912</v>
      </c>
      <c r="G27" s="4">
        <v>167960</v>
      </c>
      <c r="H27" s="4">
        <v>6194</v>
      </c>
      <c r="I27" s="3">
        <v>903</v>
      </c>
      <c r="J27" s="3">
        <v>0</v>
      </c>
      <c r="K27" s="3">
        <v>216</v>
      </c>
      <c r="L27" s="3">
        <v>0</v>
      </c>
      <c r="M27" s="3">
        <v>2</v>
      </c>
      <c r="N27" s="4">
        <v>69187</v>
      </c>
      <c r="O27" s="3">
        <v>13</v>
      </c>
      <c r="P27" s="3">
        <v>216</v>
      </c>
      <c r="Q27" s="4">
        <v>72868</v>
      </c>
      <c r="R27" s="4">
        <v>342480</v>
      </c>
      <c r="S27" s="3">
        <v>95</v>
      </c>
      <c r="T27" s="4">
        <v>342782</v>
      </c>
    </row>
    <row r="28" spans="3:20" x14ac:dyDescent="0.25">
      <c r="C28" s="3">
        <v>2015</v>
      </c>
      <c r="D28" s="3">
        <v>246</v>
      </c>
      <c r="E28" s="3">
        <v>17</v>
      </c>
      <c r="F28" s="4">
        <v>25546</v>
      </c>
      <c r="G28" s="4">
        <v>158914</v>
      </c>
      <c r="H28" s="4">
        <v>16095</v>
      </c>
      <c r="I28" s="4">
        <v>1624</v>
      </c>
      <c r="J28" s="4">
        <v>2214</v>
      </c>
      <c r="K28" s="3">
        <v>250</v>
      </c>
      <c r="L28" s="3">
        <v>0</v>
      </c>
      <c r="M28" s="3">
        <v>2</v>
      </c>
      <c r="N28" s="4">
        <v>84320</v>
      </c>
      <c r="O28" s="3">
        <v>12</v>
      </c>
      <c r="P28" s="3">
        <v>189</v>
      </c>
      <c r="Q28" s="4">
        <v>19737</v>
      </c>
      <c r="R28" s="4">
        <v>308921</v>
      </c>
      <c r="S28" s="3">
        <v>126</v>
      </c>
      <c r="T28" s="4">
        <v>309292</v>
      </c>
    </row>
    <row r="29" spans="3:20" x14ac:dyDescent="0.25">
      <c r="C29" s="3">
        <v>2016</v>
      </c>
      <c r="D29" s="3">
        <v>205</v>
      </c>
      <c r="E29" s="3">
        <v>18</v>
      </c>
      <c r="F29" s="4">
        <v>28720</v>
      </c>
      <c r="G29" s="4">
        <v>122575</v>
      </c>
      <c r="H29" s="4">
        <v>27861</v>
      </c>
      <c r="I29" s="4">
        <v>2134</v>
      </c>
      <c r="J29" s="4">
        <v>33830</v>
      </c>
      <c r="K29" s="3">
        <v>687</v>
      </c>
      <c r="L29" s="3">
        <v>884</v>
      </c>
      <c r="M29" s="3">
        <v>1</v>
      </c>
      <c r="N29" s="4">
        <v>46893</v>
      </c>
      <c r="O29" s="3">
        <v>9</v>
      </c>
      <c r="P29" s="3">
        <v>230</v>
      </c>
      <c r="Q29" s="4">
        <v>75343</v>
      </c>
      <c r="R29" s="4">
        <v>339185</v>
      </c>
      <c r="S29" s="3">
        <v>137</v>
      </c>
      <c r="T29" s="4">
        <v>339526</v>
      </c>
    </row>
    <row r="30" spans="3:20" x14ac:dyDescent="0.25">
      <c r="C30" s="3">
        <v>2017</v>
      </c>
      <c r="D30" s="3">
        <v>92</v>
      </c>
      <c r="E30" s="3">
        <v>16</v>
      </c>
      <c r="F30" s="4">
        <v>31640</v>
      </c>
      <c r="G30" s="4">
        <v>70632</v>
      </c>
      <c r="H30" s="4">
        <v>36062</v>
      </c>
      <c r="I30" s="4">
        <v>2214</v>
      </c>
      <c r="J30" s="4">
        <v>84424</v>
      </c>
      <c r="K30" s="4">
        <v>2542</v>
      </c>
      <c r="L30" s="4">
        <v>1159</v>
      </c>
      <c r="M30" s="3">
        <v>1</v>
      </c>
      <c r="N30" s="4">
        <v>53080</v>
      </c>
      <c r="O30" s="3">
        <v>22</v>
      </c>
      <c r="P30" s="3">
        <v>239</v>
      </c>
      <c r="Q30" s="4">
        <v>79427</v>
      </c>
      <c r="R30" s="4">
        <v>361459</v>
      </c>
      <c r="S30" s="3">
        <v>144</v>
      </c>
      <c r="T30" s="4">
        <v>361695</v>
      </c>
    </row>
    <row r="31" spans="3:20" x14ac:dyDescent="0.25">
      <c r="C31" s="3">
        <v>2018</v>
      </c>
      <c r="D31" s="3">
        <v>234</v>
      </c>
      <c r="E31" s="3">
        <v>20</v>
      </c>
      <c r="F31" s="4">
        <v>33681</v>
      </c>
      <c r="G31" s="4">
        <v>60710</v>
      </c>
      <c r="H31" s="4">
        <v>32885</v>
      </c>
      <c r="I31" s="4">
        <v>2249</v>
      </c>
      <c r="J31" s="4">
        <v>103186</v>
      </c>
      <c r="K31" s="4">
        <v>4322</v>
      </c>
      <c r="L31" s="4">
        <v>1297</v>
      </c>
      <c r="M31" s="3">
        <v>1</v>
      </c>
      <c r="N31" s="4">
        <v>38549</v>
      </c>
      <c r="O31" s="3">
        <v>16</v>
      </c>
      <c r="P31" s="3">
        <v>251</v>
      </c>
      <c r="Q31" s="4">
        <v>113829</v>
      </c>
      <c r="R31" s="4">
        <v>390996</v>
      </c>
      <c r="S31" s="3">
        <v>168</v>
      </c>
      <c r="T31" s="4">
        <v>391397</v>
      </c>
    </row>
    <row r="33" spans="3:20" x14ac:dyDescent="0.25">
      <c r="C33" s="25" t="s">
        <v>42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3:20" x14ac:dyDescent="0.25">
      <c r="C34" s="16" t="s">
        <v>0</v>
      </c>
      <c r="D34" s="16" t="s">
        <v>4</v>
      </c>
      <c r="E34" s="16" t="s">
        <v>5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 t="s">
        <v>12</v>
      </c>
      <c r="T34" s="16" t="s">
        <v>20</v>
      </c>
    </row>
    <row r="35" spans="3:20" x14ac:dyDescent="0.25">
      <c r="C35" s="16"/>
      <c r="D35" s="16"/>
      <c r="E35" s="2" t="s">
        <v>30</v>
      </c>
      <c r="F35" s="2" t="s">
        <v>31</v>
      </c>
      <c r="G35" s="2" t="s">
        <v>32</v>
      </c>
      <c r="H35" s="2" t="s">
        <v>33</v>
      </c>
      <c r="I35" s="2" t="s">
        <v>34</v>
      </c>
      <c r="J35" s="2" t="s">
        <v>35</v>
      </c>
      <c r="K35" s="2" t="s">
        <v>36</v>
      </c>
      <c r="L35" s="2" t="s">
        <v>37</v>
      </c>
      <c r="M35" s="2" t="s">
        <v>6</v>
      </c>
      <c r="N35" s="2" t="s">
        <v>38</v>
      </c>
      <c r="O35" s="2" t="s">
        <v>8</v>
      </c>
      <c r="P35" s="2" t="s">
        <v>9</v>
      </c>
      <c r="Q35" s="2" t="s">
        <v>39</v>
      </c>
      <c r="R35" s="2" t="s">
        <v>29</v>
      </c>
      <c r="S35" s="16"/>
      <c r="T35" s="16"/>
    </row>
    <row r="36" spans="3:20" x14ac:dyDescent="0.25">
      <c r="C36" s="3">
        <v>2008</v>
      </c>
      <c r="D36" s="3">
        <v>7.0000000000000007E-2</v>
      </c>
      <c r="E36" s="3">
        <v>0.01</v>
      </c>
      <c r="F36" s="3">
        <v>8.36</v>
      </c>
      <c r="G36" s="3">
        <v>60.12</v>
      </c>
      <c r="H36" s="3">
        <v>0.99</v>
      </c>
      <c r="I36" s="3">
        <v>0.36</v>
      </c>
      <c r="J36" s="3">
        <v>0</v>
      </c>
      <c r="K36" s="3">
        <v>0</v>
      </c>
      <c r="L36" s="3">
        <v>0</v>
      </c>
      <c r="M36" s="3">
        <v>0.01</v>
      </c>
      <c r="N36" s="3">
        <v>26.49</v>
      </c>
      <c r="O36" s="3">
        <v>0.02</v>
      </c>
      <c r="P36" s="3">
        <v>0.28999999999999998</v>
      </c>
      <c r="Q36" s="3">
        <v>3.25</v>
      </c>
      <c r="R36" s="3">
        <v>99.91</v>
      </c>
      <c r="S36" s="3">
        <v>0.03</v>
      </c>
    </row>
    <row r="37" spans="3:20" x14ac:dyDescent="0.25">
      <c r="C37" s="3">
        <v>2009</v>
      </c>
      <c r="D37" s="3">
        <v>0.09</v>
      </c>
      <c r="E37" s="3">
        <v>0</v>
      </c>
      <c r="F37" s="3">
        <v>7.75</v>
      </c>
      <c r="G37" s="3">
        <v>58.03</v>
      </c>
      <c r="H37" s="3">
        <v>1.33</v>
      </c>
      <c r="I37" s="3">
        <v>0.28999999999999998</v>
      </c>
      <c r="J37" s="3">
        <v>0</v>
      </c>
      <c r="K37" s="3">
        <v>0.01</v>
      </c>
      <c r="L37" s="3">
        <v>0</v>
      </c>
      <c r="M37" s="3">
        <v>0.01</v>
      </c>
      <c r="N37" s="3">
        <v>25.1</v>
      </c>
      <c r="O37" s="3">
        <v>0.01</v>
      </c>
      <c r="P37" s="3">
        <v>0.23</v>
      </c>
      <c r="Q37" s="3">
        <v>7.12</v>
      </c>
      <c r="R37" s="3">
        <v>99.88</v>
      </c>
      <c r="S37" s="3">
        <v>0.03</v>
      </c>
    </row>
    <row r="38" spans="3:20" x14ac:dyDescent="0.25">
      <c r="C38" s="3">
        <v>2010</v>
      </c>
      <c r="D38" s="3">
        <v>0.08</v>
      </c>
      <c r="E38" s="3">
        <v>0.01</v>
      </c>
      <c r="F38" s="3">
        <v>9.02</v>
      </c>
      <c r="G38" s="3">
        <v>56.65</v>
      </c>
      <c r="H38" s="3">
        <v>1.7</v>
      </c>
      <c r="I38" s="3">
        <v>0.28999999999999998</v>
      </c>
      <c r="J38" s="3">
        <v>0</v>
      </c>
      <c r="K38" s="3">
        <v>0.01</v>
      </c>
      <c r="L38" s="3">
        <v>0</v>
      </c>
      <c r="M38" s="3">
        <v>0</v>
      </c>
      <c r="N38" s="3">
        <v>19.899999999999999</v>
      </c>
      <c r="O38" s="3">
        <v>0.01</v>
      </c>
      <c r="P38" s="3">
        <v>0.18</v>
      </c>
      <c r="Q38" s="3">
        <v>12.13</v>
      </c>
      <c r="R38" s="3">
        <v>99.89</v>
      </c>
      <c r="S38" s="3">
        <v>0.02</v>
      </c>
    </row>
    <row r="39" spans="3:20" x14ac:dyDescent="0.25">
      <c r="C39" s="3">
        <v>2011</v>
      </c>
      <c r="D39" s="3">
        <v>7.0000000000000007E-2</v>
      </c>
      <c r="E39" s="3">
        <v>0</v>
      </c>
      <c r="F39" s="3">
        <v>7.56</v>
      </c>
      <c r="G39" s="3">
        <v>52.01</v>
      </c>
      <c r="H39" s="3">
        <v>1.31</v>
      </c>
      <c r="I39" s="3">
        <v>0.62</v>
      </c>
      <c r="J39" s="3">
        <v>0</v>
      </c>
      <c r="K39" s="3">
        <v>0.01</v>
      </c>
      <c r="L39" s="3">
        <v>0</v>
      </c>
      <c r="M39" s="3">
        <v>0</v>
      </c>
      <c r="N39" s="3">
        <v>21.72</v>
      </c>
      <c r="O39" s="3">
        <v>0.01</v>
      </c>
      <c r="P39" s="3">
        <v>0.15</v>
      </c>
      <c r="Q39" s="3">
        <v>16.510000000000002</v>
      </c>
      <c r="R39" s="3">
        <v>99.92</v>
      </c>
      <c r="S39" s="3">
        <v>0.02</v>
      </c>
    </row>
    <row r="40" spans="3:20" x14ac:dyDescent="0.25">
      <c r="C40" s="3">
        <v>2012</v>
      </c>
      <c r="D40" s="3">
        <v>0.05</v>
      </c>
      <c r="E40" s="3">
        <v>0</v>
      </c>
      <c r="F40" s="3">
        <v>6.97</v>
      </c>
      <c r="G40" s="3">
        <v>48.83</v>
      </c>
      <c r="H40" s="3">
        <v>1.18</v>
      </c>
      <c r="I40" s="3">
        <v>0.26</v>
      </c>
      <c r="J40" s="3">
        <v>0</v>
      </c>
      <c r="K40" s="3">
        <v>0.02</v>
      </c>
      <c r="L40" s="3">
        <v>0</v>
      </c>
      <c r="M40" s="3">
        <v>0</v>
      </c>
      <c r="N40" s="3">
        <v>24.56</v>
      </c>
      <c r="O40" s="3">
        <v>0.01</v>
      </c>
      <c r="P40" s="3">
        <v>0.12</v>
      </c>
      <c r="Q40" s="3">
        <v>17.97</v>
      </c>
      <c r="R40" s="3">
        <v>99.93</v>
      </c>
      <c r="S40" s="3">
        <v>0.02</v>
      </c>
    </row>
    <row r="41" spans="3:20" x14ac:dyDescent="0.25">
      <c r="C41" s="3">
        <v>2013</v>
      </c>
      <c r="D41" s="3">
        <v>0.05</v>
      </c>
      <c r="E41" s="3">
        <v>0</v>
      </c>
      <c r="F41" s="3">
        <v>7.18</v>
      </c>
      <c r="G41" s="3">
        <v>48.86</v>
      </c>
      <c r="H41" s="3">
        <v>1.45</v>
      </c>
      <c r="I41" s="3">
        <v>0.27</v>
      </c>
      <c r="J41" s="3">
        <v>0</v>
      </c>
      <c r="K41" s="3">
        <v>0.04</v>
      </c>
      <c r="L41" s="3">
        <v>0</v>
      </c>
      <c r="M41" s="3">
        <v>0</v>
      </c>
      <c r="N41" s="3">
        <v>22.42</v>
      </c>
      <c r="O41" s="3">
        <v>0.01</v>
      </c>
      <c r="P41" s="3">
        <v>7.0000000000000007E-2</v>
      </c>
      <c r="Q41" s="3">
        <v>19.63</v>
      </c>
      <c r="R41" s="3">
        <v>99.92</v>
      </c>
      <c r="S41" s="3">
        <v>0.02</v>
      </c>
    </row>
    <row r="42" spans="3:20" x14ac:dyDescent="0.25">
      <c r="C42" s="3">
        <v>2014</v>
      </c>
      <c r="D42" s="3">
        <v>0.06</v>
      </c>
      <c r="E42" s="3">
        <v>0</v>
      </c>
      <c r="F42" s="3">
        <v>7.27</v>
      </c>
      <c r="G42" s="3">
        <v>49</v>
      </c>
      <c r="H42" s="3">
        <v>1.81</v>
      </c>
      <c r="I42" s="3">
        <v>0.26</v>
      </c>
      <c r="J42" s="3">
        <v>0</v>
      </c>
      <c r="K42" s="3">
        <v>0.06</v>
      </c>
      <c r="L42" s="3">
        <v>0</v>
      </c>
      <c r="M42" s="3">
        <v>0</v>
      </c>
      <c r="N42" s="3">
        <v>20.18</v>
      </c>
      <c r="O42" s="3">
        <v>0</v>
      </c>
      <c r="P42" s="3">
        <v>0.06</v>
      </c>
      <c r="Q42" s="3">
        <v>21.26</v>
      </c>
      <c r="R42" s="3">
        <v>99.91</v>
      </c>
      <c r="S42" s="3">
        <v>0.03</v>
      </c>
    </row>
    <row r="43" spans="3:20" x14ac:dyDescent="0.25">
      <c r="C43" s="3">
        <v>2015</v>
      </c>
      <c r="D43" s="3">
        <v>0.08</v>
      </c>
      <c r="E43" s="3">
        <v>0.01</v>
      </c>
      <c r="F43" s="3">
        <v>8.26</v>
      </c>
      <c r="G43" s="3">
        <v>51.38</v>
      </c>
      <c r="H43" s="3">
        <v>5.2</v>
      </c>
      <c r="I43" s="3">
        <v>0.53</v>
      </c>
      <c r="J43" s="3">
        <v>0.72</v>
      </c>
      <c r="K43" s="3">
        <v>0.08</v>
      </c>
      <c r="L43" s="3">
        <v>0</v>
      </c>
      <c r="M43" s="3">
        <v>0</v>
      </c>
      <c r="N43" s="3">
        <v>27.26</v>
      </c>
      <c r="O43" s="3">
        <v>0</v>
      </c>
      <c r="P43" s="3">
        <v>0.06</v>
      </c>
      <c r="Q43" s="3">
        <v>6.38</v>
      </c>
      <c r="R43" s="3">
        <v>99.88</v>
      </c>
      <c r="S43" s="3">
        <v>0.04</v>
      </c>
    </row>
    <row r="44" spans="3:20" x14ac:dyDescent="0.25">
      <c r="C44" s="3">
        <v>2016</v>
      </c>
      <c r="D44" s="3">
        <v>0.06</v>
      </c>
      <c r="E44" s="3">
        <v>0.01</v>
      </c>
      <c r="F44" s="3">
        <v>8.4600000000000009</v>
      </c>
      <c r="G44" s="3">
        <v>36.1</v>
      </c>
      <c r="H44" s="3">
        <v>8.2100000000000009</v>
      </c>
      <c r="I44" s="3">
        <v>0.63</v>
      </c>
      <c r="J44" s="3">
        <v>9.9600000000000009</v>
      </c>
      <c r="K44" s="3">
        <v>0.2</v>
      </c>
      <c r="L44" s="3">
        <v>0.26</v>
      </c>
      <c r="M44" s="3">
        <v>0</v>
      </c>
      <c r="N44" s="3">
        <v>13.81</v>
      </c>
      <c r="O44" s="3">
        <v>0</v>
      </c>
      <c r="P44" s="3">
        <v>7.0000000000000007E-2</v>
      </c>
      <c r="Q44" s="3">
        <v>22.19</v>
      </c>
      <c r="R44" s="3">
        <v>99.9</v>
      </c>
      <c r="S44" s="3">
        <v>0.04</v>
      </c>
    </row>
    <row r="45" spans="3:20" x14ac:dyDescent="0.25">
      <c r="C45" s="3">
        <v>2017</v>
      </c>
      <c r="D45" s="3">
        <v>0.03</v>
      </c>
      <c r="E45" s="3">
        <v>0</v>
      </c>
      <c r="F45" s="3">
        <v>8.75</v>
      </c>
      <c r="G45" s="3">
        <v>19.53</v>
      </c>
      <c r="H45" s="3">
        <v>9.9700000000000006</v>
      </c>
      <c r="I45" s="3">
        <v>0.61</v>
      </c>
      <c r="J45" s="3">
        <v>23.34</v>
      </c>
      <c r="K45" s="3">
        <v>0.7</v>
      </c>
      <c r="L45" s="3">
        <v>0.32</v>
      </c>
      <c r="M45" s="3">
        <v>0</v>
      </c>
      <c r="N45" s="3">
        <v>14.68</v>
      </c>
      <c r="O45" s="3">
        <v>0</v>
      </c>
      <c r="P45" s="3">
        <v>7.0000000000000007E-2</v>
      </c>
      <c r="Q45" s="3">
        <v>21.96</v>
      </c>
      <c r="R45" s="3">
        <v>99.93</v>
      </c>
      <c r="S45" s="3">
        <v>0.04</v>
      </c>
    </row>
    <row r="46" spans="3:20" x14ac:dyDescent="0.25">
      <c r="C46" s="3">
        <v>2018</v>
      </c>
      <c r="D46" s="3">
        <v>0.06</v>
      </c>
      <c r="E46" s="3">
        <v>0.01</v>
      </c>
      <c r="F46" s="3">
        <v>8.61</v>
      </c>
      <c r="G46" s="3">
        <v>15.51</v>
      </c>
      <c r="H46" s="3">
        <v>8.4</v>
      </c>
      <c r="I46" s="3">
        <v>0.56999999999999995</v>
      </c>
      <c r="J46" s="3">
        <v>26.36</v>
      </c>
      <c r="K46" s="3">
        <v>1.1000000000000001</v>
      </c>
      <c r="L46" s="3">
        <v>0.33</v>
      </c>
      <c r="M46" s="3">
        <v>0</v>
      </c>
      <c r="N46" s="3">
        <v>9.85</v>
      </c>
      <c r="O46" s="3">
        <v>0</v>
      </c>
      <c r="P46" s="3">
        <v>0.06</v>
      </c>
      <c r="Q46" s="3">
        <v>29.08</v>
      </c>
      <c r="R46" s="3">
        <v>99.9</v>
      </c>
      <c r="S46" s="3">
        <v>0.04</v>
      </c>
    </row>
  </sheetData>
  <mergeCells count="18">
    <mergeCell ref="C2:S2"/>
    <mergeCell ref="C18:T18"/>
    <mergeCell ref="S3:S4"/>
    <mergeCell ref="C3:C5"/>
    <mergeCell ref="D3:D4"/>
    <mergeCell ref="E3:R3"/>
    <mergeCell ref="E5:R5"/>
    <mergeCell ref="D19:D20"/>
    <mergeCell ref="E19:R19"/>
    <mergeCell ref="S19:S20"/>
    <mergeCell ref="T19:T20"/>
    <mergeCell ref="C19:C20"/>
    <mergeCell ref="C33:T33"/>
    <mergeCell ref="C34:C35"/>
    <mergeCell ref="D34:D35"/>
    <mergeCell ref="E34:R34"/>
    <mergeCell ref="S34:S35"/>
    <mergeCell ref="T34:T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K21" sqref="K21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25" t="s">
        <v>45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3:23" x14ac:dyDescent="0.25">
      <c r="C3" s="16" t="s">
        <v>0</v>
      </c>
      <c r="D3" s="16" t="s">
        <v>32</v>
      </c>
      <c r="E3" s="16" t="s">
        <v>43</v>
      </c>
      <c r="F3" s="16" t="s">
        <v>30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34</v>
      </c>
      <c r="L3" s="16" t="s">
        <v>33</v>
      </c>
      <c r="M3" s="16" t="s">
        <v>44</v>
      </c>
      <c r="N3" s="16" t="s">
        <v>29</v>
      </c>
      <c r="O3" s="16" t="s">
        <v>46</v>
      </c>
      <c r="P3" s="16"/>
      <c r="Q3" s="16"/>
      <c r="R3" s="16"/>
      <c r="S3" s="16" t="s">
        <v>50</v>
      </c>
      <c r="T3" s="16" t="s">
        <v>51</v>
      </c>
      <c r="U3" s="16" t="s">
        <v>11</v>
      </c>
      <c r="V3" s="16" t="s">
        <v>52</v>
      </c>
      <c r="W3" s="15" t="s">
        <v>53</v>
      </c>
    </row>
    <row r="4" spans="3:23" x14ac:dyDescent="0.25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2" t="s">
        <v>47</v>
      </c>
      <c r="P4" s="2" t="s">
        <v>48</v>
      </c>
      <c r="Q4" s="2" t="s">
        <v>49</v>
      </c>
      <c r="R4" s="2" t="s">
        <v>20</v>
      </c>
      <c r="S4" s="16"/>
      <c r="T4" s="16"/>
      <c r="U4" s="16"/>
      <c r="V4" s="16"/>
      <c r="W4" s="15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K3:K4"/>
    <mergeCell ref="U3:U4"/>
    <mergeCell ref="V3:V4"/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J11" sqref="J11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25" t="s">
        <v>56</v>
      </c>
      <c r="D2" s="25"/>
      <c r="E2" s="25"/>
      <c r="F2" s="28"/>
      <c r="G2" s="25" t="s">
        <v>60</v>
      </c>
      <c r="H2" s="25"/>
      <c r="I2" s="25"/>
      <c r="J2" s="8"/>
    </row>
    <row r="3" spans="3:10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28" t="s">
        <v>59</v>
      </c>
      <c r="D16" s="29"/>
      <c r="E16" s="29"/>
      <c r="F16" s="30"/>
    </row>
    <row r="17" spans="3:6" x14ac:dyDescent="0.25">
      <c r="C17" s="3" t="s">
        <v>0</v>
      </c>
      <c r="D17" s="3" t="s">
        <v>57</v>
      </c>
      <c r="E17" s="3" t="s">
        <v>58</v>
      </c>
      <c r="F17" s="3" t="s">
        <v>20</v>
      </c>
    </row>
    <row r="18" spans="3:6" x14ac:dyDescent="0.25">
      <c r="C18" s="3">
        <v>2008</v>
      </c>
      <c r="D18" s="4">
        <v>472897</v>
      </c>
      <c r="E18" s="4">
        <v>2412431</v>
      </c>
      <c r="F18" s="4">
        <v>2885328</v>
      </c>
    </row>
    <row r="19" spans="3:6" x14ac:dyDescent="0.25">
      <c r="C19" s="3">
        <v>2009</v>
      </c>
      <c r="D19" s="4">
        <v>467570</v>
      </c>
      <c r="E19" s="4">
        <v>2593326</v>
      </c>
      <c r="F19" s="4">
        <v>3060897</v>
      </c>
    </row>
    <row r="20" spans="3:6" x14ac:dyDescent="0.25">
      <c r="C20" s="3">
        <v>2010</v>
      </c>
      <c r="D20" s="4">
        <v>471507</v>
      </c>
      <c r="E20" s="4">
        <v>2936086</v>
      </c>
      <c r="F20" s="4">
        <v>3407592</v>
      </c>
    </row>
    <row r="21" spans="3:6" x14ac:dyDescent="0.25">
      <c r="C21" s="3">
        <v>2011</v>
      </c>
      <c r="D21" s="4">
        <v>472552</v>
      </c>
      <c r="E21" s="4">
        <v>2783827</v>
      </c>
      <c r="F21" s="4">
        <v>3256379</v>
      </c>
    </row>
    <row r="22" spans="3:6" x14ac:dyDescent="0.25">
      <c r="C22" s="3">
        <v>2012</v>
      </c>
      <c r="D22" s="4">
        <v>405465</v>
      </c>
      <c r="E22" s="4">
        <v>2769175</v>
      </c>
      <c r="F22" s="4">
        <v>3174639</v>
      </c>
    </row>
    <row r="23" spans="3:6" x14ac:dyDescent="0.25">
      <c r="C23" s="3">
        <v>2013</v>
      </c>
      <c r="D23" s="4">
        <v>352561</v>
      </c>
      <c r="E23" s="4">
        <v>2768277</v>
      </c>
      <c r="F23" s="4">
        <v>3120838</v>
      </c>
    </row>
    <row r="24" spans="3:6" x14ac:dyDescent="0.25">
      <c r="C24" s="3">
        <v>2014</v>
      </c>
      <c r="D24" s="4">
        <v>304693</v>
      </c>
      <c r="E24" s="4">
        <v>2871098</v>
      </c>
      <c r="F24" s="4">
        <v>3175791</v>
      </c>
    </row>
    <row r="25" spans="3:6" x14ac:dyDescent="0.25">
      <c r="C25" s="3">
        <v>2015</v>
      </c>
      <c r="D25" s="4">
        <v>376669</v>
      </c>
      <c r="E25" s="4">
        <v>2739473</v>
      </c>
      <c r="F25" s="4">
        <v>3116142</v>
      </c>
    </row>
    <row r="26" spans="3:6" x14ac:dyDescent="0.25">
      <c r="C26" s="3">
        <v>2016</v>
      </c>
      <c r="D26" s="4">
        <v>467813</v>
      </c>
      <c r="E26" s="4">
        <v>2602426</v>
      </c>
      <c r="F26" s="4">
        <v>3070239</v>
      </c>
    </row>
    <row r="27" spans="3:6" x14ac:dyDescent="0.25">
      <c r="C27" s="3">
        <v>2017</v>
      </c>
      <c r="D27" s="4">
        <v>497079</v>
      </c>
      <c r="E27" s="4">
        <v>2466105</v>
      </c>
      <c r="F27" s="4">
        <v>2963184</v>
      </c>
    </row>
    <row r="28" spans="3:6" x14ac:dyDescent="0.25">
      <c r="C28" s="3">
        <v>2018</v>
      </c>
      <c r="D28" s="4">
        <v>577270</v>
      </c>
      <c r="E28" s="4">
        <v>2419532</v>
      </c>
      <c r="F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V71"/>
  <sheetViews>
    <sheetView topLeftCell="A46" workbookViewId="0">
      <pane xSplit="1" topLeftCell="B1" activePane="topRight" state="frozen"/>
      <selection pane="topRight" activeCell="E73" sqref="E7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22" x14ac:dyDescent="0.25">
      <c r="A2" s="16" t="s">
        <v>0</v>
      </c>
      <c r="B2" s="16" t="s">
        <v>69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S2" s="22" t="s">
        <v>69</v>
      </c>
      <c r="T2" s="23"/>
      <c r="U2" s="23"/>
      <c r="V2" s="24"/>
    </row>
    <row r="3" spans="1:22" x14ac:dyDescent="0.25">
      <c r="A3" s="16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</row>
    <row r="4" spans="1:22" x14ac:dyDescent="0.25">
      <c r="A4" s="16"/>
      <c r="B4" s="16" t="s">
        <v>75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S4" s="16" t="s">
        <v>75</v>
      </c>
      <c r="T4" s="16"/>
      <c r="U4" s="16"/>
      <c r="V4" s="16"/>
    </row>
    <row r="5" spans="1:22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</row>
    <row r="6" spans="1:22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22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22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22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22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22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22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22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22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22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22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16" t="s">
        <v>0</v>
      </c>
      <c r="B25" s="16" t="s">
        <v>81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22" x14ac:dyDescent="0.25">
      <c r="A26" s="16"/>
      <c r="B26" s="16" t="s">
        <v>64</v>
      </c>
      <c r="C26" s="16" t="s">
        <v>63</v>
      </c>
      <c r="D26" s="16" t="s">
        <v>66</v>
      </c>
      <c r="E26" s="16" t="s">
        <v>78</v>
      </c>
      <c r="F26" s="16" t="s">
        <v>61</v>
      </c>
      <c r="G26" s="16"/>
      <c r="H26" s="16"/>
      <c r="I26" s="16"/>
      <c r="J26" s="16" t="s">
        <v>79</v>
      </c>
      <c r="K26" s="16" t="s">
        <v>62</v>
      </c>
      <c r="L26" s="16" t="s">
        <v>80</v>
      </c>
      <c r="M26" s="16" t="s">
        <v>77</v>
      </c>
      <c r="N26" s="16" t="s">
        <v>68</v>
      </c>
      <c r="P26" s="16" t="s">
        <v>82</v>
      </c>
      <c r="Q26" s="16" t="s">
        <v>4</v>
      </c>
      <c r="R26" s="16" t="s">
        <v>21</v>
      </c>
      <c r="S26" s="16" t="s">
        <v>83</v>
      </c>
      <c r="T26" s="15" t="s">
        <v>84</v>
      </c>
    </row>
    <row r="27" spans="1:22" x14ac:dyDescent="0.25">
      <c r="A27" s="16"/>
      <c r="B27" s="16"/>
      <c r="C27" s="16"/>
      <c r="D27" s="16"/>
      <c r="E27" s="16"/>
      <c r="F27" s="2" t="s">
        <v>2</v>
      </c>
      <c r="G27" s="2" t="s">
        <v>21</v>
      </c>
      <c r="H27" s="2" t="s">
        <v>4</v>
      </c>
      <c r="I27" s="2" t="s">
        <v>20</v>
      </c>
      <c r="J27" s="16"/>
      <c r="K27" s="16"/>
      <c r="L27" s="16"/>
      <c r="M27" s="16"/>
      <c r="N27" s="16"/>
      <c r="P27" s="16"/>
      <c r="Q27" s="16"/>
      <c r="R27" s="16"/>
      <c r="S27" s="16"/>
      <c r="T27" s="15"/>
    </row>
    <row r="28" spans="1:22" x14ac:dyDescent="0.25">
      <c r="A28" s="16"/>
      <c r="B28" s="16" t="s">
        <v>26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0"/>
      <c r="P28" s="16" t="s">
        <v>26</v>
      </c>
      <c r="Q28" s="16"/>
      <c r="R28" s="16"/>
      <c r="S28" s="16"/>
      <c r="T28" s="16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31" t="s">
        <v>0</v>
      </c>
      <c r="B50" s="16" t="s">
        <v>85</v>
      </c>
      <c r="C50" s="16"/>
      <c r="D50" s="16" t="s">
        <v>87</v>
      </c>
      <c r="E50" s="16"/>
      <c r="F50" s="16"/>
      <c r="G50" s="16"/>
      <c r="H50" s="16"/>
      <c r="I50" s="16"/>
    </row>
    <row r="51" spans="1:9" x14ac:dyDescent="0.25">
      <c r="A51" s="31"/>
      <c r="B51" s="16" t="s">
        <v>26</v>
      </c>
      <c r="C51" s="16" t="s">
        <v>86</v>
      </c>
      <c r="D51" s="2" t="s">
        <v>88</v>
      </c>
      <c r="E51" s="2"/>
      <c r="F51" s="16" t="s">
        <v>89</v>
      </c>
      <c r="G51" s="16"/>
      <c r="H51" s="16" t="s">
        <v>20</v>
      </c>
      <c r="I51" s="16"/>
    </row>
    <row r="52" spans="1:9" x14ac:dyDescent="0.25">
      <c r="A52" s="32"/>
      <c r="B52" s="16"/>
      <c r="C52" s="16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9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9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9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9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9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9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9" x14ac:dyDescent="0.25">
      <c r="A71" s="2">
        <v>2018</v>
      </c>
    </row>
  </sheetData>
  <mergeCells count="31">
    <mergeCell ref="F51:G51"/>
    <mergeCell ref="H51:I51"/>
    <mergeCell ref="D50:I50"/>
    <mergeCell ref="B50:C50"/>
    <mergeCell ref="B51:B52"/>
    <mergeCell ref="C51:C52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N26:N27"/>
    <mergeCell ref="S4:V4"/>
    <mergeCell ref="S2:V2"/>
    <mergeCell ref="P26:P27"/>
    <mergeCell ref="Q26:Q27"/>
    <mergeCell ref="R26:R27"/>
    <mergeCell ref="S26:S27"/>
    <mergeCell ref="T26:T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Industry</vt:lpstr>
      <vt:lpstr>Household</vt:lpstr>
      <vt:lpstr>Commercial</vt:lpstr>
      <vt:lpstr>Transportation</vt:lpstr>
      <vt:lpstr>Refinery</vt:lpstr>
      <vt:lpstr>Natural Gas</vt:lpstr>
      <vt:lpstr>Power 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2020-06-11T03:31:00Z</dcterms:modified>
</cp:coreProperties>
</file>