
<file path=[Content_Types].xml><?xml version="1.0" encoding="utf-8"?>
<Types xmlns="http://schemas.openxmlformats.org/package/2006/content-types">
  <Default Extension="bin" ContentType="application/vnd.openxmlformats-officedocument.spreadsheetml.printerSettings"/>
  <Override PartName="/xl/diagrams/layout1.xml" ContentType="application/vnd.openxmlformats-officedocument.drawingml.diagramLayout+xml"/>
  <Override PartName="/xl/diagrams/quickStyle1.xml" ContentType="application/vnd.openxmlformats-officedocument.drawingml.diagramStyle+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diagrams/data1.xml" ContentType="application/vnd.openxmlformats-officedocument.drawingml.diagramData+xml"/>
  <Override PartName="/xl/diagrams/colors1.xml" ContentType="application/vnd.openxmlformats-officedocument.drawingml.diagramColor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Override PartName="/xl/externalLinks/externalLink1.xml" ContentType="application/vnd.openxmlformats-officedocument.spreadsheetml.externalLink+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60" yWindow="-150" windowWidth="12060" windowHeight="9075" firstSheet="4" activeTab="6"/>
  </bookViews>
  <sheets>
    <sheet name="Jawa" sheetId="28" r:id="rId1"/>
    <sheet name="Definisi dan Penomeran" sheetId="10" r:id="rId2"/>
    <sheet name="Kegiatan Inti " sheetId="13" r:id="rId3"/>
    <sheet name="Kegiatan Pendukung" sheetId="17" r:id="rId4"/>
    <sheet name="Perhit SRI" sheetId="37" r:id="rId5"/>
    <sheet name="Perhit PTT" sheetId="36" r:id="rId6"/>
    <sheet name="Perhit Varietas" sheetId="38" r:id="rId7"/>
    <sheet name="Perhit. Pemupukan PAk Edwin" sheetId="35" r:id="rId8"/>
    <sheet name="Perhit Peternakan" sheetId="30" r:id="rId9"/>
    <sheet name="Penentuan Kode Kegiatan" sheetId="11" r:id="rId10"/>
  </sheets>
  <externalReferences>
    <externalReference r:id="rId11"/>
  </externalReferences>
  <definedNames>
    <definedName name="_xlnm.Print_Area" localSheetId="2">'Kegiatan Inti '!$A$2:$AB$23</definedName>
    <definedName name="_xlnm.Print_Area" localSheetId="3">'Kegiatan Pendukung'!$B$2:$Z$32</definedName>
    <definedName name="_xlnm.Print_Area" localSheetId="8">'Perhit Peternakan'!#REF!</definedName>
  </definedNames>
  <calcPr calcId="124519"/>
</workbook>
</file>

<file path=xl/calcChain.xml><?xml version="1.0" encoding="utf-8"?>
<calcChain xmlns="http://schemas.openxmlformats.org/spreadsheetml/2006/main">
  <c r="Y20" i="13"/>
  <c r="X32" i="17" l="1"/>
  <c r="T32"/>
  <c r="R32"/>
  <c r="N12" i="38"/>
  <c r="M12"/>
  <c r="K12"/>
  <c r="L13" i="36"/>
  <c r="K13"/>
  <c r="I13"/>
  <c r="I12" i="37"/>
  <c r="K12" s="1"/>
  <c r="L12" s="1"/>
  <c r="R29" i="17"/>
  <c r="X29"/>
  <c r="R30"/>
  <c r="X30"/>
  <c r="R31"/>
  <c r="X31"/>
  <c r="X19"/>
  <c r="X20"/>
  <c r="X21"/>
  <c r="X22"/>
  <c r="R19"/>
  <c r="R20"/>
  <c r="R21"/>
  <c r="R22"/>
  <c r="X28"/>
  <c r="R28"/>
  <c r="X27"/>
  <c r="R27"/>
  <c r="X26"/>
  <c r="R26"/>
  <c r="X25"/>
  <c r="R25"/>
  <c r="X24"/>
  <c r="R24"/>
  <c r="X23"/>
  <c r="R23"/>
  <c r="Z20" i="13" l="1"/>
  <c r="Y21"/>
  <c r="Z21"/>
  <c r="Y22"/>
  <c r="Z22"/>
  <c r="R20"/>
  <c r="W20" s="1"/>
  <c r="R21"/>
  <c r="W21" s="1"/>
  <c r="Q20"/>
  <c r="Q21"/>
  <c r="L22" i="35"/>
  <c r="X22" s="1"/>
  <c r="L21"/>
  <c r="W21" s="1"/>
  <c r="L20"/>
  <c r="X20" s="1"/>
  <c r="AB86" i="13"/>
  <c r="AB85"/>
  <c r="AU54"/>
  <c r="D20" i="28"/>
  <c r="D19"/>
  <c r="D18"/>
  <c r="D16"/>
  <c r="D15"/>
  <c r="D14"/>
  <c r="D13"/>
  <c r="D9"/>
  <c r="D8"/>
  <c r="D7"/>
  <c r="D6"/>
  <c r="D5"/>
  <c r="X23" i="35" l="1"/>
  <c r="X24" s="1"/>
  <c r="W20"/>
  <c r="X21"/>
  <c r="W22"/>
  <c r="W23" s="1"/>
  <c r="W24" s="1"/>
  <c r="Y24" s="1"/>
  <c r="W23" i="13"/>
  <c r="AD17"/>
  <c r="AA18"/>
  <c r="Q23"/>
</calcChain>
</file>

<file path=xl/comments1.xml><?xml version="1.0" encoding="utf-8"?>
<comments xmlns="http://schemas.openxmlformats.org/spreadsheetml/2006/main">
  <authors>
    <author>Yunna</author>
  </authors>
  <commentList>
    <comment ref="I10" authorId="0">
      <text>
        <r>
          <rPr>
            <b/>
            <sz val="9"/>
            <color indexed="81"/>
            <rFont val="Tahoma"/>
            <family val="2"/>
          </rPr>
          <t>Yunna:</t>
        </r>
        <r>
          <rPr>
            <sz val="9"/>
            <color indexed="81"/>
            <rFont val="Tahoma"/>
            <family val="2"/>
          </rPr>
          <t xml:space="preserve">
sumber:  penelitian balingtan 2010
</t>
        </r>
      </text>
    </comment>
    <comment ref="K10" authorId="0">
      <text>
        <r>
          <rPr>
            <b/>
            <sz val="9"/>
            <color indexed="81"/>
            <rFont val="Tahoma"/>
            <family val="2"/>
          </rPr>
          <t>Yunna:</t>
        </r>
        <r>
          <rPr>
            <sz val="9"/>
            <color indexed="81"/>
            <rFont val="Tahoma"/>
            <family val="2"/>
          </rPr>
          <t xml:space="preserve">
Emisi  CH4 = Luas x umur tanaman x Faktor Koreksi CH4 x Faktor Emisi CH4
</t>
        </r>
      </text>
    </comment>
  </commentList>
</comments>
</file>

<file path=xl/comments2.xml><?xml version="1.0" encoding="utf-8"?>
<comments xmlns="http://schemas.openxmlformats.org/spreadsheetml/2006/main">
  <authors>
    <author>Yunna</author>
  </authors>
  <commentList>
    <comment ref="I11" authorId="0">
      <text>
        <r>
          <rPr>
            <b/>
            <sz val="9"/>
            <color indexed="81"/>
            <rFont val="Tahoma"/>
            <family val="2"/>
          </rPr>
          <t>Yunna:</t>
        </r>
        <r>
          <rPr>
            <sz val="9"/>
            <color indexed="81"/>
            <rFont val="Tahoma"/>
            <family val="2"/>
          </rPr>
          <t xml:space="preserve">
sumber:  penelitian balingtan 2010
</t>
        </r>
      </text>
    </comment>
    <comment ref="K11" authorId="0">
      <text>
        <r>
          <rPr>
            <b/>
            <sz val="9"/>
            <color indexed="81"/>
            <rFont val="Tahoma"/>
            <family val="2"/>
          </rPr>
          <t>Yunna:</t>
        </r>
        <r>
          <rPr>
            <sz val="9"/>
            <color indexed="81"/>
            <rFont val="Tahoma"/>
            <family val="2"/>
          </rPr>
          <t xml:space="preserve">
Emisi  CH4 = Luas x umur tanaman x Faktor Koreksi CH4 x Faktor Emisi CH4
</t>
        </r>
      </text>
    </comment>
  </commentList>
</comments>
</file>

<file path=xl/comments3.xml><?xml version="1.0" encoding="utf-8"?>
<comments xmlns="http://schemas.openxmlformats.org/spreadsheetml/2006/main">
  <authors>
    <author>Yunna</author>
  </authors>
  <commentList>
    <comment ref="J10" authorId="0">
      <text>
        <r>
          <rPr>
            <b/>
            <sz val="9"/>
            <color indexed="81"/>
            <rFont val="Tahoma"/>
            <family val="2"/>
          </rPr>
          <t>Yunna:</t>
        </r>
        <r>
          <rPr>
            <sz val="9"/>
            <color indexed="81"/>
            <rFont val="Tahoma"/>
            <family val="2"/>
          </rPr>
          <t xml:space="preserve">
sumber:  penelitian balingtan 2010
</t>
        </r>
      </text>
    </comment>
    <comment ref="M10" authorId="0">
      <text>
        <r>
          <rPr>
            <b/>
            <sz val="9"/>
            <color indexed="81"/>
            <rFont val="Tahoma"/>
            <family val="2"/>
          </rPr>
          <t>Yunna:</t>
        </r>
        <r>
          <rPr>
            <sz val="9"/>
            <color indexed="81"/>
            <rFont val="Tahoma"/>
            <family val="2"/>
          </rPr>
          <t xml:space="preserve">
Emisi  CH4 = Luas x umur tanaman x Faktor Koreksi CH4 x Faktor Emisi CH4
</t>
        </r>
      </text>
    </comment>
  </commentList>
</comments>
</file>

<file path=xl/sharedStrings.xml><?xml version="1.0" encoding="utf-8"?>
<sst xmlns="http://schemas.openxmlformats.org/spreadsheetml/2006/main" count="966" uniqueCount="400">
  <si>
    <t>Provinsi</t>
  </si>
  <si>
    <t>Peningkatan usaha hutan tanaman</t>
  </si>
  <si>
    <t>Perbaikan dan pemeliharaan jaringan irigasi</t>
  </si>
  <si>
    <t>Penelitian sistem pengelolaan air pada daerah irigasi</t>
  </si>
  <si>
    <t>Pengembangan perhutanan sosial</t>
  </si>
  <si>
    <t>Optimalisasi Lahan</t>
  </si>
  <si>
    <t>penerapan teknologi budidaya tanaman</t>
  </si>
  <si>
    <t>pemanfaatan pupuk organik dan bio pestisida</t>
  </si>
  <si>
    <t>pengembangan areal perkebunan (sawit, karet, kakao) di lahan tidak berhutan/lahan terlantar/lahan terdegradasi/areal penggunaan lain (APL)</t>
  </si>
  <si>
    <t>Pemanfaatan kotoran/urine ternak dan limbah pertanian untuk biogas</t>
  </si>
  <si>
    <t>Pembangunan Kesatuan Pengelolaan Hutan (KPH)</t>
  </si>
  <si>
    <t>Perencanaan pemanfaatan dan peningkatan usaha kawasan hutan</t>
  </si>
  <si>
    <t>Pengembangan pemanfaatan jasa lingkungan</t>
  </si>
  <si>
    <t>Pengukuhan kawasan hutan</t>
  </si>
  <si>
    <t>Peningkatan rehabilitasi operasi dan pemeliharaan jaringan reklamasi rawa (termasuk lahan bergambut</t>
  </si>
  <si>
    <t>pengelolaan lahan gambut untuk pertanian berkelanjutan</t>
  </si>
  <si>
    <t>pengembangan pengelolaan lahan pertanian di lahan gambut terlantar dan terdegradasi untuk mendukung subsektor perkebunan, peternakan dan hortikultura</t>
  </si>
  <si>
    <t>Penyelenggaraan rehabilitasi hutan dan lahan, dan reklamasi hutan di DAS Prioritas</t>
  </si>
  <si>
    <t>pengendalian kebakaran hutan</t>
  </si>
  <si>
    <t>penyidikan dan pengamanan hutan</t>
  </si>
  <si>
    <t>pengembangan kawasan konservasi, ekosistem esensial dan pembinaan hutan lindung</t>
  </si>
  <si>
    <t>Konservasi dan rehabilitasi</t>
  </si>
  <si>
    <t>Pertanian dan peternakan rendah emisi</t>
  </si>
  <si>
    <t>Penelitian dan pengembangan teknologi rendah emisi, metodologi Measurable, Reportable, Verifiable (MRV) sektor pertanian (non gambut)</t>
  </si>
  <si>
    <t>Penerapan pembukaan lahan tanpa bakar</t>
  </si>
  <si>
    <t>Audit tata ruang (stock taking)wilayah provinsi</t>
  </si>
  <si>
    <t>Penyusunan Rencana Tata Ruang Wilayah (RTRW) sungai</t>
  </si>
  <si>
    <t>Penelitian metode pengurangan emisi GRK di Waduk</t>
  </si>
  <si>
    <t>Survey dan pengumpulan data hidrologi dan hidrogeologi pada lahan bergambut</t>
  </si>
  <si>
    <t>Identifikasi lahan rawa untuk budidaya dan konservasi</t>
  </si>
  <si>
    <t>Penelitian sistem tata air pada lahan bergambut</t>
  </si>
  <si>
    <t>Penyusunan Perpres Kawasan Strategis Nasional (KSN) dan Rencana Tata Ruang (RTR) pulau</t>
  </si>
  <si>
    <t>Pendataan dan informasi bidang penataan ruang</t>
  </si>
  <si>
    <t>Monitoring evaluasi RTRW Nasional dan pulau dan program infrastruktur nasional</t>
  </si>
  <si>
    <t>Percepatan penetapan Perda RTRW Provinsi dan Kabupaten/Kota berbasisKajian Lingkungan Hidup Strategis (KLHS)</t>
  </si>
  <si>
    <t>Pengendalian penggunaan kawasan hutan di luar kegiatan kehutanan</t>
  </si>
  <si>
    <t>Inventarisasi dan Pemantauan Sumber Daya Hutan (SDH)</t>
  </si>
  <si>
    <t>Penelitian dan pengembangan kebijakan perubahan iklim kehutanan</t>
  </si>
  <si>
    <t>Penyusunan Kriteria Baku Kerusakan Ekosistem Gambut</t>
  </si>
  <si>
    <t>Penyusunan Master Plan Pengelolaan Ekosistem Gambut Provinsi</t>
  </si>
  <si>
    <t>Inventarisasi dan pemetaan kesatuan hidrologis ekosistem gambut</t>
  </si>
  <si>
    <t>Inventarisasi dan pemetaan karakteristik ekosistem gambut</t>
  </si>
  <si>
    <t>Penelitian dan pengembangan  teknologi rendah emisi, metodologi MRV pada areal pertanian di lahan gambut</t>
  </si>
  <si>
    <t>Peningkatan Kualitas dan Kapasitas Kelembagaan</t>
  </si>
  <si>
    <t>Riset</t>
  </si>
  <si>
    <t>Penyediaan Infrastruktur Pelayanan dan Teknologi</t>
  </si>
  <si>
    <t>Pengembangan Peraturan/Kebijakan</t>
  </si>
  <si>
    <t>:</t>
  </si>
  <si>
    <t>Mengurangi Deforestasi dan Degradasi</t>
  </si>
  <si>
    <t>Peningkatan Cadangan Karbon</t>
  </si>
  <si>
    <t>Peningkatan sistem pengelolaan hutan dan pertanian</t>
  </si>
  <si>
    <t>Kategori Kegiatan Inti</t>
  </si>
  <si>
    <t>Kategori kegiatan Pendukung</t>
  </si>
  <si>
    <t>Kegiatan Utama dalam RAN GRK</t>
  </si>
  <si>
    <t>RAD</t>
  </si>
  <si>
    <t>01</t>
  </si>
  <si>
    <t>Kegiatan Pendukung dalam RAN GRK</t>
  </si>
  <si>
    <t>02</t>
  </si>
  <si>
    <t>03</t>
  </si>
  <si>
    <t>Tidak ada kategori</t>
  </si>
  <si>
    <t>KATEGORI</t>
  </si>
  <si>
    <t>TAHUN</t>
  </si>
  <si>
    <t>PELAPOR</t>
  </si>
  <si>
    <t>Pemerintah Pusat</t>
  </si>
  <si>
    <t>Kementerian</t>
  </si>
  <si>
    <t>Pemerintah Provinsi</t>
  </si>
  <si>
    <t>Pemerintah Kabupaten/Kota</t>
  </si>
  <si>
    <t>Kabupaten/Kota</t>
  </si>
  <si>
    <t>Kabupaten</t>
  </si>
  <si>
    <t>Jumlah</t>
  </si>
  <si>
    <t>Unit Satuan</t>
  </si>
  <si>
    <t>6a</t>
  </si>
  <si>
    <t>6b</t>
  </si>
  <si>
    <t>5a</t>
  </si>
  <si>
    <t>5b</t>
  </si>
  <si>
    <t>RAD …</t>
  </si>
  <si>
    <t>Keterangan</t>
  </si>
  <si>
    <t>APBN</t>
  </si>
  <si>
    <t>APBD-P</t>
  </si>
  <si>
    <t>APBD-K</t>
  </si>
  <si>
    <t>PHLN</t>
  </si>
  <si>
    <t>LPJ</t>
  </si>
  <si>
    <t>8a</t>
  </si>
  <si>
    <t>8b</t>
  </si>
  <si>
    <t>Emisi BAU (tCO2eq)</t>
  </si>
  <si>
    <t xml:space="preserve">Awal </t>
  </si>
  <si>
    <t>2a</t>
  </si>
  <si>
    <t>2b</t>
  </si>
  <si>
    <t>10a</t>
  </si>
  <si>
    <t>10b</t>
  </si>
  <si>
    <t>Kode</t>
  </si>
  <si>
    <t>RAD...</t>
  </si>
  <si>
    <t>6c</t>
  </si>
  <si>
    <t>6d</t>
  </si>
  <si>
    <t>6e</t>
  </si>
  <si>
    <t>6f</t>
  </si>
  <si>
    <t>9a</t>
  </si>
  <si>
    <t>9b</t>
  </si>
  <si>
    <t>Konservasi dan Rehabilitasi</t>
  </si>
  <si>
    <t>12a</t>
  </si>
  <si>
    <t>12b</t>
  </si>
  <si>
    <t>Penurunan Deforestasi dan Degradasi Hutan</t>
  </si>
  <si>
    <t>Peningkatan sistem pengelolaan hutan</t>
  </si>
  <si>
    <t>Pertanian dan Peternakan Ramah Lingkungan dan Berkelanjutan</t>
  </si>
  <si>
    <t>Merupakan kegiatan peningkatan produktivitas pertanian dan peternakan yang sekaligus bertujuan menurunkan emisi; misalnya dengan mengurangi kuantitas pupuk sintetis, penggantian dengan pupuk organik, pengurangan masa penggenangan, penggunaan varietas padi rendah emisi, pengelolaan kotoran, penerapan teknologi budidaya tanaman  seperti SLI dan  SLPTT serta manajemen pakan ternak</t>
  </si>
  <si>
    <t>Merupakan kategori kegiatan yang bertujuan untuk mencegah dan atau mengurangi deforestasi dan degradasi hutan; meliputi kegiatan antara lain pengamanan (pencegahan dan penurunan pembalakan liar dan perambahan), pengendalian alih guna lahan (catatan dalam pengendalian alih guna lahan berarti tidak boleh ada pengalihan guna lahan dari stok karbon yang tinggi ke yang lebih rendah), serta perlindungan dan pencegahan kebakaran hutan; dalam konteks menjaga kualitas tutupan hutannya</t>
  </si>
  <si>
    <t>Merupakan kategori kegiatan yang bertujuan meningkatkan serapan karbon melalui peningkatan kualitas dan kuantitas tegakan; meliputi kegiatan antara lain penanaman, rehabilitasi hutan dan lahan, ekstensifikasi/intensifikasi pertanian dari lahan dengan cadangan karbon lebih  rendah , dan pembibitan.</t>
  </si>
  <si>
    <t>Merupakan kegiatan yang bertujuan mempertahankan dan atau memperbaiki kualitas dan kuantitas ekosistem alami serta keanekaragaman hayati; meliputi kegiatan antara lain konservasi ekosistem pada lahan mineral dan gambut, reklamasi ex tambang, rehabilitasi mangrove, rewetting gambut,dll</t>
  </si>
  <si>
    <t>Merupakan kegiatan yang bertujuan untuk meningkatkan dan atau memperbaiki sistem tata kelola hutan; meliputi kegiatan antara lain pengelolaan hutan lestari (RIL di HPH), pembentukan  dan operasionalisasi KPH.</t>
  </si>
  <si>
    <t>Sektor/Kelompok Bidang</t>
  </si>
  <si>
    <t>Kelompok Bidang berbasis Lahan</t>
  </si>
  <si>
    <t>Bidang Pertanian dan Bidang Kehutanan dan Lahan Gambut</t>
  </si>
  <si>
    <t>Kelompok Bidang Berbasis Energi</t>
  </si>
  <si>
    <t>Bidang Energi dan Transportasi</t>
  </si>
  <si>
    <t>Kelompok Bidang Pengelolaan Sampah</t>
  </si>
  <si>
    <t>KATEGORISASI KEGIATAN INTI/PENDUKUNG</t>
  </si>
  <si>
    <t>Contoh :Provinsi Papua</t>
  </si>
  <si>
    <t>Kategori Kegiatan Inti/Pendukung</t>
  </si>
  <si>
    <t>Kelompok Bidang</t>
  </si>
  <si>
    <t>Penelitian</t>
  </si>
  <si>
    <t>06</t>
  </si>
  <si>
    <t>pengelolaan Sampah Padat dan Cair</t>
  </si>
  <si>
    <t>Peningkatan, Rehabilitasi, Operasi, dan Pemeliharaan Jaringan Reklamasi Rawa</t>
  </si>
  <si>
    <t>Rehabilitasi Daerah Rawa</t>
  </si>
  <si>
    <t>Operasi dan Pemeliharaan Rawa</t>
  </si>
  <si>
    <t>Pengelolaan Lahan Gambut untuk pertanian berkelanjutan</t>
  </si>
  <si>
    <t>Pengembangan Pengelolaan lahan pertanian di lahan gambut terlantar dan terdegradasi untuk mendukung sub sektor perkebunan, peternakan dan hortikultura</t>
  </si>
  <si>
    <t>Program Perlindungan Hutan dan Konservasi SDH</t>
  </si>
  <si>
    <t>Pencegahan dan Pengendalian Kebakaran Hutan dan Lahan</t>
  </si>
  <si>
    <t>Bimbingan Teknis Pengendalian Kebakaran Hutan dan Lahan</t>
  </si>
  <si>
    <t>Pengamanan Hutan</t>
  </si>
  <si>
    <t>Penyelidikan Kasus-kasus peredaran hasil hutan</t>
  </si>
  <si>
    <t>Program Rehabilitasi Hutan dan Lahan Gambut</t>
  </si>
  <si>
    <t>Koordinasi Penyelenggaraan Reboisasi dan Penghijauan Hutan</t>
  </si>
  <si>
    <t>Pengembangan Aneka Usaha kehutanan</t>
  </si>
  <si>
    <t>Rehabilitasi Hutan Catchment Area</t>
  </si>
  <si>
    <t>Program Peningkatan Ketahanan Pangan Melalui Pembangunan Desa Mandiri Pangan dan Pembangunan Lumbung Desa</t>
  </si>
  <si>
    <t>Perencanaan dan Pengembangan Hasil Hutan Tanaman Rakyat, hutan Rakyat dan Lumbung kayu desa</t>
  </si>
  <si>
    <t>Pengembangan Hasil Hutan Non Kayu Budidaya Rotan dan Gaharu</t>
  </si>
  <si>
    <t>Tanaman Hutan Rakyat sebagai Tabungan pendidikan</t>
  </si>
  <si>
    <t>Program Pemanfaatan Potensi Sumber Daya Hutan</t>
  </si>
  <si>
    <t>Pembangunan KPH</t>
  </si>
  <si>
    <t>Perencanaan dan Pengembangan Hutan Kemasyarakatan</t>
  </si>
  <si>
    <t>Pengukuhan dan Penatagunaan Hutan</t>
  </si>
  <si>
    <t>04</t>
  </si>
  <si>
    <t>Inventarisasi Sumberdaya hutan Tingkat Provinsi</t>
  </si>
  <si>
    <t xml:space="preserve">Program Pengembangan Sentra-sentra Produksi Perkebunan </t>
  </si>
  <si>
    <t>Peremajaan dan pengembangan tanaman perkebunan rakyat</t>
  </si>
  <si>
    <t>pengembangan kelapa sawit rakyat</t>
  </si>
  <si>
    <t>pengembangan kopi sambung</t>
  </si>
  <si>
    <t>diversifikasi tanaman kopi/lada</t>
  </si>
  <si>
    <t>n/a</t>
  </si>
  <si>
    <t>bantuan benih karet untuk batang bawah</t>
  </si>
  <si>
    <t>Perbaikan dan optimalisasi sistem irigasi.</t>
  </si>
  <si>
    <t>Implementasi budidaya padi berbasis System Rice Intensification (SRI),</t>
  </si>
  <si>
    <t>Penanaman padi varietas rendah emisi,</t>
  </si>
  <si>
    <t>Pengembangan padi organik,</t>
  </si>
  <si>
    <t>Pengembangan pemupukan spesifik lokasi,</t>
  </si>
  <si>
    <t>Penyuluhan dan edukasi.</t>
  </si>
  <si>
    <t>Pengembangan pertanian organik</t>
  </si>
  <si>
    <t>Pemanfaatan jerami padi dan biomassa tebu untuk kompos.  Kompos yang dihasilkan dapat digunakan sendiri oleh petani padi dan petani tebu atau juga dijual untuk sumber pendapatan tambahan,</t>
  </si>
  <si>
    <t>Pembenaman langsung jerami pada biomassa tebu ke tanah setelah dicacah terlebih dahulu sebagai sumber bahan organik tanah,</t>
  </si>
  <si>
    <t>Pemanfaatan jerami padi untuk pakan ternak diperkaya,</t>
  </si>
  <si>
    <t>Penyuluhan dan edukasi</t>
  </si>
  <si>
    <t>Penggunaan dan pengembangan pakan ternak rendah emisi.</t>
  </si>
  <si>
    <t>Pemanfaatan kotoran ternak sebagai sumber biogas,</t>
  </si>
  <si>
    <t>Seleksi genetik sapi yang mempunyai produktivitas tinggi,</t>
  </si>
  <si>
    <t>09</t>
  </si>
  <si>
    <t>05</t>
  </si>
  <si>
    <t>Kode Keg Inti/Pendukung</t>
  </si>
  <si>
    <t>Kegiatan</t>
  </si>
  <si>
    <t>Provinsi: Sumatera Selatan</t>
  </si>
  <si>
    <t>Pengendalian Kebakaran dan Pengamanan Hutan</t>
  </si>
  <si>
    <t>Gerakan Rehabilitasi Lahan Kritis (GRLK)</t>
  </si>
  <si>
    <t>Peningkatan Pengelolaan Taman Hutan Raya (TAHURA) Ir. H. Djuanda</t>
  </si>
  <si>
    <t>Konservasi Daerah Tangkapan Air dan DAS Prioritas</t>
  </si>
  <si>
    <t>Pembinaan Pengembangan Sumber Daya Hutan dan Ekosistemnya</t>
  </si>
  <si>
    <t>Pemantapan Kawasan Hutan</t>
  </si>
  <si>
    <t>Sektor Kehutanan</t>
  </si>
  <si>
    <t>Kegiatan pendukung dalam RAD GRK</t>
  </si>
  <si>
    <t>Sektor Pertanian</t>
  </si>
  <si>
    <t>Provinsi: JAWA BARAT</t>
  </si>
  <si>
    <t>Kegiatan inti dalam RAD GRK</t>
  </si>
  <si>
    <t>Peningkatan Sistem Pengelolaan Hutan</t>
  </si>
  <si>
    <t>Pengembangan Pertanian Padi Organik  Metode SRI (System Rice Intensification)</t>
  </si>
  <si>
    <t>Peningkatan Produksi dan Produktivitas Padi (dengan menggunakan sarana produksi organik)</t>
  </si>
  <si>
    <t>Pengembangan BATAMAS (Biogas Bersama Masyarakat)</t>
  </si>
  <si>
    <t>Penyebaran dan penerapan teknologi pakan (pengawetan dan limbah pertanian) - untuk peternakan unggas</t>
  </si>
  <si>
    <t>Sekolah Lapangan Pengelolaan Tanaman Terpadu (SLPTT) Padi</t>
  </si>
  <si>
    <t>Pengendalian OPT Pangan di Jawa Barat</t>
  </si>
  <si>
    <t>Kajian Pencemaran akibat limbah kotoran ternak</t>
  </si>
  <si>
    <t>07</t>
  </si>
  <si>
    <t>08</t>
  </si>
  <si>
    <t xml:space="preserve">:  </t>
  </si>
  <si>
    <t>:  Jawa Barat</t>
  </si>
  <si>
    <t xml:space="preserve">Aksi Mitigasi/Kegiatan Inti </t>
  </si>
  <si>
    <t>Lokasi</t>
  </si>
  <si>
    <t>Penurunan Emisi Aktual (tCO2eq)</t>
  </si>
  <si>
    <t>-</t>
  </si>
  <si>
    <t>TOTAL BIAYA</t>
  </si>
  <si>
    <t>:   Pertanian</t>
  </si>
  <si>
    <t>:   Pertanian dan Peternakan Ramah Lingkungan dan Berkelanjutan</t>
  </si>
  <si>
    <t>SISTEM PEMUPUKAN DAN PENGELOLAAN SAWAH</t>
  </si>
  <si>
    <t>010532001</t>
  </si>
  <si>
    <t>Pengembangan Pertanian Padi Organik Metode SRI</t>
  </si>
  <si>
    <t>Dinas Pertanian Tanaman Pangan Provinsi Jawa Barat</t>
  </si>
  <si>
    <t>010532002</t>
  </si>
  <si>
    <t>Peningkatan Produktivitas Padi (dengan menggunakan sarana produksi organik)</t>
  </si>
  <si>
    <t>PENGELOLAAN TERNAK</t>
  </si>
  <si>
    <t>Penyebaran dan Penerapan Teknologi Pakan (Pengawetan dan Limbah Pertanian)</t>
  </si>
  <si>
    <t>:   Pertanian Ramah Lingkungan dan Berkelanjutan</t>
  </si>
  <si>
    <t>Pengendalian Organisme Pengganggu Tanaman (OPT) Pangan di Jawa Barat</t>
  </si>
  <si>
    <t>Dinas Peternakan Provinsi Jawa Barat</t>
  </si>
  <si>
    <t>Sekolah Lapangan Pengelolaan Terpadu (SLPTT) Padi</t>
  </si>
  <si>
    <t>LEMBAR KEGIATAN PENDUKUNG BIDANG PERTANIAN</t>
  </si>
  <si>
    <t>LEMBAR KEGIATAN INTI BIDANG PERTANIAN</t>
  </si>
  <si>
    <t>BIDANG</t>
  </si>
  <si>
    <t>Pertanian</t>
  </si>
  <si>
    <t>Jawa Barat</t>
  </si>
  <si>
    <t>Aksi Mitigasi</t>
  </si>
  <si>
    <t>Deskripsi Kegiatan</t>
  </si>
  <si>
    <r>
      <t>Periode Pelaksanaan RAD - GRK</t>
    </r>
    <r>
      <rPr>
        <b/>
        <i/>
        <sz val="11"/>
        <color indexed="8"/>
        <rFont val="Arial"/>
        <family val="2"/>
      </rPr>
      <t xml:space="preserve"> </t>
    </r>
    <r>
      <rPr>
        <b/>
        <sz val="11"/>
        <color indexed="8"/>
        <rFont val="Arial"/>
        <family val="2"/>
      </rPr>
      <t>(6)</t>
    </r>
  </si>
  <si>
    <t>Target Penurunan Emisi dalam BAU RAD GRK (tCO2eq)</t>
  </si>
  <si>
    <t>Penurunan Emisi GRK (12)</t>
  </si>
  <si>
    <t>Umur Tanaman (hari)</t>
  </si>
  <si>
    <t>Emisi setelah Mitigasi (tCO2eq)</t>
  </si>
  <si>
    <t>10c</t>
  </si>
  <si>
    <t>RAD 01 05 32 001</t>
  </si>
  <si>
    <t>SRI (System of Rice Intensification)</t>
  </si>
  <si>
    <t>Kabupaten se-Jawa Barat</t>
  </si>
  <si>
    <t>Intensifikasi lahan sawah dengan pertanian organik</t>
  </si>
  <si>
    <t>Januari</t>
  </si>
  <si>
    <t>Desember</t>
  </si>
  <si>
    <t>Ciherang</t>
  </si>
  <si>
    <t>RAD 01 05 32 002</t>
  </si>
  <si>
    <t>Penerapan teknologi PTT (Pengelolaan Tanaman Terpadu)</t>
  </si>
  <si>
    <t>Mitigasi</t>
  </si>
  <si>
    <t>Koordinat</t>
  </si>
  <si>
    <t>Kategori Kegiatan  Inti</t>
  </si>
  <si>
    <t>BT,BB</t>
  </si>
  <si>
    <t>LU,LS</t>
  </si>
  <si>
    <r>
      <t>Akhir</t>
    </r>
    <r>
      <rPr>
        <b/>
        <i/>
        <sz val="11"/>
        <color indexed="8"/>
        <rFont val="Arial"/>
        <family val="2"/>
      </rPr>
      <t/>
    </r>
  </si>
  <si>
    <t>Prasyarat Pendukung</t>
  </si>
  <si>
    <t>Kadar Air</t>
  </si>
  <si>
    <t>Jenis Pupuk</t>
  </si>
  <si>
    <t>9c1</t>
  </si>
  <si>
    <t>9c2</t>
  </si>
  <si>
    <t>9c3</t>
  </si>
  <si>
    <t>9d1</t>
  </si>
  <si>
    <t>9d2</t>
  </si>
  <si>
    <t>9d3</t>
  </si>
  <si>
    <t>Urea</t>
  </si>
  <si>
    <t>pupuk anorganik</t>
  </si>
  <si>
    <t>TOTAL</t>
  </si>
  <si>
    <t>Kab. Ciamis</t>
  </si>
  <si>
    <t>130.399.014,77 (tahun 2020)</t>
  </si>
  <si>
    <t>117.508.971,77 (tahun 2020)</t>
  </si>
  <si>
    <t>Ha</t>
  </si>
  <si>
    <t>Keterangan :</t>
  </si>
  <si>
    <t>Sistem pemupukan yang menjadi kelompok kegiatan aksi mitigasi di dalam RAD GRK tertuang pada dua kegiatan di atas. Sistem pemupukan pada Padi dengan Metoda SRI menggunakan pupuk</t>
  </si>
  <si>
    <t>organik dibandingkan dengan sistem pemupukan pada padi PTT yang menggunakan gabungan pupuk organik dan pupuk anorganik.</t>
  </si>
  <si>
    <t>Gerakan Penerapan Pengelolaan Tanam Terpadu  (GPPTT)</t>
  </si>
  <si>
    <t>RAD 01 05 32 003</t>
  </si>
  <si>
    <t>Padi Organik</t>
  </si>
  <si>
    <t>Budidaya Padi Organik</t>
  </si>
  <si>
    <t xml:space="preserve">Lembar Perhitungan Kegiatan Inti Bidang Pertanian Kategori Sistem Pemupukan </t>
  </si>
  <si>
    <t>Sistem Pemupukan</t>
  </si>
  <si>
    <r>
      <t>Data Aktivitas</t>
    </r>
    <r>
      <rPr>
        <b/>
        <sz val="11"/>
        <color indexed="8"/>
        <rFont val="Arial"/>
        <family val="2"/>
      </rPr>
      <t>(9)</t>
    </r>
  </si>
  <si>
    <t>Faktor Emisi (10)</t>
  </si>
  <si>
    <t>Jenis lahan pertanian (sawah irigasi,sawah intermittent, perkebunan, pertanian lahan kering,dll)</t>
  </si>
  <si>
    <t>luas areal (ha)</t>
  </si>
  <si>
    <t>Penggunaan Pupuk Organik (9c)</t>
  </si>
  <si>
    <t>Penggunaan Pupuk Sintetis (9d)</t>
  </si>
  <si>
    <t xml:space="preserve">kandungan C </t>
  </si>
  <si>
    <t>faktor emisi N2O tidak langsung</t>
  </si>
  <si>
    <t>Dosis Pupuk sebelum aktivitas (kg)</t>
  </si>
  <si>
    <t>Dosis Pupuk Setelah aktivitas (kg)</t>
  </si>
  <si>
    <t xml:space="preserve">Jenis Pupuk </t>
  </si>
  <si>
    <t>Kumulatif 2010 - 2014</t>
  </si>
  <si>
    <t>:   2015</t>
  </si>
  <si>
    <t>010532003</t>
  </si>
  <si>
    <t>1. PELAKSANAAN WISMP APL-2 (HIBAH ON GRANTING) (Pelatihan TOT SRI)</t>
  </si>
  <si>
    <t>Kategori</t>
  </si>
  <si>
    <t>Pelaksana/  Penanggung Jawab</t>
  </si>
  <si>
    <t>Sistem pemupukan dan pengelolaan sawah</t>
  </si>
  <si>
    <t>Pengelolaan ternak</t>
  </si>
  <si>
    <t>Kab/Kota/Kec/Desa</t>
  </si>
  <si>
    <t>Pelaksanaan</t>
  </si>
  <si>
    <t>Target</t>
  </si>
  <si>
    <t>Realisasi</t>
  </si>
  <si>
    <t>%</t>
  </si>
  <si>
    <t>Sumber Pembiayaan (Rupiah)</t>
  </si>
  <si>
    <t>BUMD/Swasta</t>
  </si>
  <si>
    <t>Manfaat Pembangunan</t>
  </si>
  <si>
    <t>Emisi GRK</t>
  </si>
  <si>
    <t>Alokasi</t>
  </si>
  <si>
    <t>1. Pengembangan Sumber Daya dan Kelembagaan Pertanian</t>
  </si>
  <si>
    <t>2. Peningkatan Produksi Tanaman Pangan di Jawa Barat</t>
  </si>
  <si>
    <t>3. Gerakan Penerapan Pengelolaan Tanam Terpadu (GP-PTT)</t>
  </si>
  <si>
    <t>4. Penyediaan Pakan dan Kebutuhan Dasar UPTD Balai Perbibitan dan Pengembangan Inseminasi Buatan Ternak Sapi Perah Bunikasih</t>
  </si>
  <si>
    <t>Kab. Cianjur</t>
  </si>
  <si>
    <t>Pakan ternak sapi perah</t>
  </si>
  <si>
    <t>5. Penyediaan Pakan dan Kebutuhan Dasar di BPPT Sapi Potong Ciamis</t>
  </si>
  <si>
    <t>Kg pakan ternak sapi perah</t>
  </si>
  <si>
    <t>Kg limbah pertanian</t>
  </si>
  <si>
    <t>6. Teknologi Peternakan Prossing Pengawetan Hijauan Pakan Ternak dan Kompos</t>
  </si>
  <si>
    <t>Margawati Kab. Garut, Bunihayu Kab. Subang</t>
  </si>
  <si>
    <t>unit bunker silo</t>
  </si>
  <si>
    <t>2c</t>
  </si>
  <si>
    <t>5a1</t>
  </si>
  <si>
    <t>5a2</t>
  </si>
  <si>
    <t>5b1</t>
  </si>
  <si>
    <t>5b2</t>
  </si>
  <si>
    <t>5c</t>
  </si>
  <si>
    <t>6g</t>
  </si>
  <si>
    <t>6h</t>
  </si>
  <si>
    <t>6j</t>
  </si>
  <si>
    <t>6k</t>
  </si>
  <si>
    <t>6l</t>
  </si>
  <si>
    <t>BUMD/  Swasta</t>
  </si>
  <si>
    <t>petani</t>
  </si>
  <si>
    <t>2. Kegiatan Pelatihan Pertanian di UPTD Balai Pelatihan Pertanian</t>
  </si>
  <si>
    <t>Pengelolaan Ternak</t>
  </si>
  <si>
    <t>Dinas Peternakan Prov Jawa Barat</t>
  </si>
  <si>
    <t>Dokumen</t>
  </si>
  <si>
    <t xml:space="preserve">Realisasi </t>
  </si>
  <si>
    <t>3. Kegiatan Penyediaan Benih Padi Bersertifikat di Jawa Barat pada Balai Pengembangan Benih Padi</t>
  </si>
  <si>
    <t>4. Pengamatan dan Pengendalian OPT Pangan dan Hortikultura di Jawa Barat</t>
  </si>
  <si>
    <t>5. Koordinasi Mitigasi dan Adaptasi Perubahan Iklim (RAD-GRK)</t>
  </si>
  <si>
    <t>6. Kajian Ketersediaan Pakan di Jawa Barat</t>
  </si>
  <si>
    <t>7. Koordinasi Ketersediaan Pakan di Jawa Barat</t>
  </si>
  <si>
    <t>8. Pengawasan Mutu Pakan</t>
  </si>
  <si>
    <t>9. Workshop Bimtek Pakan Ternak</t>
  </si>
  <si>
    <t>10. Kaji Terap Teknologi Pakan di BPPT Sapi Potong Ciamis</t>
  </si>
  <si>
    <t>kegiatan / luas dalam Ha</t>
  </si>
  <si>
    <t>belum ada informasi</t>
  </si>
  <si>
    <t>Meningkatkan produktivitas, hidrologi, pengurangan kebutuhan pupuk kimia</t>
  </si>
  <si>
    <t>Meningkatkan produktivitas, pengurangan kebutuhan pupuk kimia</t>
  </si>
  <si>
    <t>Meningkatkan produktivitas hasil tanam, meminimasi penurunan kualitas tanah</t>
  </si>
  <si>
    <t>Bebasis Lahan</t>
  </si>
  <si>
    <t xml:space="preserve">Pertanian </t>
  </si>
  <si>
    <t>INSTANSI PELAPOR</t>
  </si>
  <si>
    <t>Lokasi (4)</t>
  </si>
  <si>
    <r>
      <t>Data Aktivitas</t>
    </r>
    <r>
      <rPr>
        <b/>
        <sz val="11"/>
        <color indexed="8"/>
        <rFont val="Calibri"/>
        <family val="2"/>
      </rPr>
      <t xml:space="preserve"> (5)</t>
    </r>
  </si>
  <si>
    <t>Faktor emisi (6)</t>
  </si>
  <si>
    <t>Emisi Tahun Pelaporan (7)</t>
  </si>
  <si>
    <t xml:space="preserve">Koordinat </t>
  </si>
  <si>
    <t>*BT</t>
  </si>
  <si>
    <t>*LU atau *LS</t>
  </si>
  <si>
    <t>Luas Tanam (ha)</t>
  </si>
  <si>
    <t>Indeks Pertanaman (kali/thn)</t>
  </si>
  <si>
    <t>CF Pengairan</t>
  </si>
  <si>
    <t>EF CH4 
(kg CH4/ha/musim)</t>
  </si>
  <si>
    <t>Penurunan Emisi CH4 tahunan SRI (Ton CH4/tahun)</t>
  </si>
  <si>
    <t>Penurunan Emisi dari Luas Panen SRI (ton CO2 eq/th)</t>
  </si>
  <si>
    <t>4a</t>
  </si>
  <si>
    <t>4b</t>
  </si>
  <si>
    <t>4c</t>
  </si>
  <si>
    <t>7a</t>
  </si>
  <si>
    <t>7b</t>
  </si>
  <si>
    <r>
      <t>Data Aktivitas</t>
    </r>
    <r>
      <rPr>
        <b/>
        <sz val="11"/>
        <color indexed="8"/>
        <rFont val="Arial"/>
        <family val="2"/>
      </rPr>
      <t xml:space="preserve"> (5)</t>
    </r>
  </si>
  <si>
    <t>Kabupaten/ Kota</t>
  </si>
  <si>
    <t>Penurunan Emisi CH4 tahunan PTT (ton CH4/tahun)</t>
  </si>
  <si>
    <t>Penurunan Emisi dari Luas Panen PTT (tCO2 eq /th)</t>
  </si>
  <si>
    <t>Emission Faktor (6)</t>
  </si>
  <si>
    <t>Luas Tanam Varietas (ha)</t>
  </si>
  <si>
    <t>Varietas yang Digunakan</t>
  </si>
  <si>
    <t>Faktor koreksi Varietas yang ditanam</t>
  </si>
  <si>
    <t>EF CH4 (kg CH4/ha/hari)</t>
  </si>
  <si>
    <t>Penurunan Emisi CH4 tahunan varietas (ton CH4/tahun)</t>
  </si>
  <si>
    <t>Penurunan Emisi dari Luas Panen penggunaan varietas  (ton CO2 eq t/th)</t>
  </si>
  <si>
    <t>Varietas yang digunakan</t>
  </si>
  <si>
    <t>Faktor Koreksi Varietas</t>
  </si>
  <si>
    <t>Margasari</t>
  </si>
  <si>
    <t>Cisantana</t>
  </si>
  <si>
    <t>Tukad Petanu</t>
  </si>
  <si>
    <t>Faktor koreksi varietas = 1 - FK varietas yang digunakan</t>
  </si>
  <si>
    <t>Batang Anai</t>
  </si>
  <si>
    <t>IR 36</t>
  </si>
  <si>
    <t>Membramo</t>
  </si>
  <si>
    <t>Dodokan</t>
  </si>
  <si>
    <t>Way Apoburu</t>
  </si>
  <si>
    <t>Muncul</t>
  </si>
  <si>
    <t>Tukad Balian</t>
  </si>
  <si>
    <t>Cisanggarung</t>
  </si>
  <si>
    <t>Limboto</t>
  </si>
  <si>
    <t>Wayrarem</t>
  </si>
  <si>
    <t>Maros</t>
  </si>
  <si>
    <t>BP205</t>
  </si>
  <si>
    <t>Hipa4</t>
  </si>
  <si>
    <t>Teknologi Budidaya</t>
  </si>
  <si>
    <t>Meningkatkan produktivitas hasil tanam</t>
  </si>
  <si>
    <t>Meningkatkan ketahanan masyarakat terhadap bencana</t>
  </si>
  <si>
    <t>Meningkatkan produktivitas peternakan</t>
  </si>
  <si>
    <t>Mengurangi limbah pertanian,  memberikan kesuburan bagi tanah</t>
  </si>
  <si>
    <t>Pendukung</t>
  </si>
  <si>
    <t xml:space="preserve">1 / 250000 ha </t>
  </si>
  <si>
    <t>sri</t>
  </si>
  <si>
    <t>varietas</t>
  </si>
  <si>
    <t>pemupukan</t>
  </si>
</sst>
</file>

<file path=xl/styles.xml><?xml version="1.0" encoding="utf-8"?>
<styleSheet xmlns="http://schemas.openxmlformats.org/spreadsheetml/2006/main">
  <numFmts count="5">
    <numFmt numFmtId="41" formatCode="_(* #,##0_);_(* \(#,##0\);_(* &quot;-&quot;_);_(@_)"/>
    <numFmt numFmtId="43" formatCode="_(* #,##0.00_);_(* \(#,##0.00\);_(* &quot;-&quot;??_);_(@_)"/>
    <numFmt numFmtId="164" formatCode="_(* #,##0_);_(* \(#,##0\);_(* &quot;-&quot;??_);_(@_)"/>
    <numFmt numFmtId="165" formatCode="_-* #,##0.00\ _€_-;\-* #,##0.00\ _€_-;_-* &quot;-&quot;??\ _€_-;_-@_-"/>
    <numFmt numFmtId="166" formatCode="_(* #,##0.00_);_(* \(#,##0.00\);_(* &quot;-&quot;_);_(@_)"/>
  </numFmts>
  <fonts count="65">
    <font>
      <sz val="11"/>
      <color theme="1"/>
      <name val="Calibri"/>
      <family val="2"/>
      <scheme val="minor"/>
    </font>
    <font>
      <sz val="11"/>
      <color theme="1"/>
      <name val="Calibri"/>
      <family val="2"/>
      <charset val="1"/>
      <scheme val="minor"/>
    </font>
    <font>
      <sz val="11"/>
      <color theme="1"/>
      <name val="Calibri"/>
      <family val="2"/>
      <charset val="1"/>
      <scheme val="minor"/>
    </font>
    <font>
      <sz val="10"/>
      <name val="Arial"/>
      <family val="2"/>
    </font>
    <font>
      <sz val="11"/>
      <color theme="1"/>
      <name val="Calibri"/>
      <family val="2"/>
      <scheme val="minor"/>
    </font>
    <font>
      <sz val="11"/>
      <color theme="0"/>
      <name val="Calibri"/>
      <family val="2"/>
      <scheme val="minor"/>
    </font>
    <font>
      <sz val="11"/>
      <color theme="1"/>
      <name val="Calibri"/>
      <family val="2"/>
      <charset val="1"/>
      <scheme val="minor"/>
    </font>
    <font>
      <b/>
      <sz val="11"/>
      <color theme="1"/>
      <name val="Calibri"/>
      <family val="2"/>
      <scheme val="minor"/>
    </font>
    <font>
      <sz val="11"/>
      <color rgb="FFFF0000"/>
      <name val="Calibri"/>
      <family val="2"/>
      <scheme val="minor"/>
    </font>
    <font>
      <sz val="10"/>
      <color theme="1"/>
      <name val="Calibri"/>
      <family val="2"/>
      <scheme val="minor"/>
    </font>
    <font>
      <sz val="11"/>
      <name val="Calibri"/>
      <family val="2"/>
      <scheme val="minor"/>
    </font>
    <font>
      <sz val="11"/>
      <color theme="1"/>
      <name val="Tahoma"/>
      <family val="2"/>
    </font>
    <font>
      <sz val="11"/>
      <color rgb="FFFF0000"/>
      <name val="Calibri"/>
      <family val="2"/>
      <charset val="1"/>
      <scheme val="minor"/>
    </font>
    <font>
      <b/>
      <sz val="18"/>
      <color theme="1"/>
      <name val="Calibri"/>
      <family val="2"/>
      <scheme val="minor"/>
    </font>
    <font>
      <sz val="18"/>
      <color theme="1"/>
      <name val="Calibri"/>
      <family val="2"/>
      <scheme val="minor"/>
    </font>
    <font>
      <sz val="18"/>
      <color theme="1"/>
      <name val="Calibri"/>
      <family val="2"/>
      <charset val="1"/>
      <scheme val="minor"/>
    </font>
    <font>
      <b/>
      <sz val="18"/>
      <color theme="1"/>
      <name val="Arial"/>
      <family val="2"/>
    </font>
    <font>
      <b/>
      <sz val="48"/>
      <color theme="1"/>
      <name val="Calibri"/>
      <family val="2"/>
      <scheme val="minor"/>
    </font>
    <font>
      <sz val="18"/>
      <color rgb="FFFF0000"/>
      <name val="Arial"/>
      <family val="2"/>
    </font>
    <font>
      <b/>
      <sz val="18"/>
      <color theme="1"/>
      <name val="Candara"/>
      <family val="2"/>
    </font>
    <font>
      <sz val="18"/>
      <color theme="1"/>
      <name val="Candara"/>
      <family val="2"/>
    </font>
    <font>
      <sz val="11"/>
      <color theme="1"/>
      <name val="Candara"/>
      <family val="2"/>
    </font>
    <font>
      <b/>
      <sz val="11"/>
      <color theme="1"/>
      <name val="Candara"/>
      <family val="2"/>
    </font>
    <font>
      <sz val="11"/>
      <color rgb="FFFF0000"/>
      <name val="Candara"/>
      <family val="2"/>
    </font>
    <font>
      <b/>
      <sz val="11"/>
      <color rgb="FFFF0000"/>
      <name val="Candara"/>
      <family val="2"/>
    </font>
    <font>
      <sz val="12"/>
      <color theme="1"/>
      <name val="Candara"/>
      <family val="2"/>
    </font>
    <font>
      <sz val="14"/>
      <color theme="1"/>
      <name val="Candara"/>
      <family val="2"/>
    </font>
    <font>
      <b/>
      <sz val="16"/>
      <color theme="1"/>
      <name val="Candara"/>
      <family val="2"/>
    </font>
    <font>
      <b/>
      <sz val="12"/>
      <color theme="1"/>
      <name val="Candara"/>
      <family val="2"/>
    </font>
    <font>
      <b/>
      <sz val="12"/>
      <name val="Candara"/>
      <family val="2"/>
    </font>
    <font>
      <sz val="12"/>
      <name val="Candara"/>
      <family val="2"/>
    </font>
    <font>
      <sz val="12"/>
      <color rgb="FFFF0000"/>
      <name val="Candara"/>
      <family val="2"/>
    </font>
    <font>
      <b/>
      <sz val="12"/>
      <color rgb="FF000000"/>
      <name val="Candara"/>
      <family val="2"/>
    </font>
    <font>
      <sz val="11"/>
      <color theme="1"/>
      <name val="Arial"/>
      <family val="2"/>
    </font>
    <font>
      <b/>
      <sz val="11"/>
      <color theme="1"/>
      <name val="Arial"/>
      <family val="2"/>
    </font>
    <font>
      <b/>
      <i/>
      <sz val="11"/>
      <color indexed="8"/>
      <name val="Arial"/>
      <family val="2"/>
    </font>
    <font>
      <b/>
      <sz val="11"/>
      <color indexed="8"/>
      <name val="Arial"/>
      <family val="2"/>
    </font>
    <font>
      <b/>
      <sz val="11"/>
      <name val="Arial"/>
      <family val="2"/>
    </font>
    <font>
      <sz val="12"/>
      <color theme="1"/>
      <name val="Calibri"/>
      <family val="2"/>
      <scheme val="minor"/>
    </font>
    <font>
      <sz val="11"/>
      <name val="Arial"/>
      <family val="2"/>
    </font>
    <font>
      <sz val="11"/>
      <color rgb="FFFF0000"/>
      <name val="Arial"/>
      <family val="2"/>
    </font>
    <font>
      <sz val="12"/>
      <color theme="1"/>
      <name val="Arial"/>
      <family val="2"/>
    </font>
    <font>
      <sz val="11"/>
      <color rgb="FF000000"/>
      <name val="Arial"/>
      <family val="2"/>
    </font>
    <font>
      <b/>
      <sz val="16"/>
      <color theme="3" tint="0.39997558519241921"/>
      <name val="Arial"/>
      <family val="2"/>
    </font>
    <font>
      <b/>
      <sz val="16"/>
      <color theme="1"/>
      <name val="Arial"/>
      <family val="2"/>
    </font>
    <font>
      <sz val="16"/>
      <color theme="1"/>
      <name val="Arial"/>
      <family val="2"/>
    </font>
    <font>
      <sz val="10"/>
      <color theme="1"/>
      <name val="Arial"/>
      <family val="2"/>
    </font>
    <font>
      <b/>
      <sz val="10"/>
      <color theme="1"/>
      <name val="Arial"/>
      <family val="2"/>
    </font>
    <font>
      <b/>
      <sz val="18"/>
      <name val="Calibri"/>
      <family val="2"/>
      <scheme val="minor"/>
    </font>
    <font>
      <sz val="18"/>
      <name val="Candara"/>
      <family val="2"/>
    </font>
    <font>
      <sz val="18"/>
      <name val="Calibri"/>
      <family val="2"/>
      <scheme val="minor"/>
    </font>
    <font>
      <sz val="14"/>
      <name val="Candara"/>
      <family val="2"/>
    </font>
    <font>
      <sz val="18"/>
      <name val="Calibri"/>
      <family val="2"/>
      <charset val="1"/>
      <scheme val="minor"/>
    </font>
    <font>
      <sz val="18"/>
      <name val="Arial"/>
      <family val="2"/>
    </font>
    <font>
      <sz val="11"/>
      <color rgb="FF0070C0"/>
      <name val="Calibri"/>
      <family val="2"/>
      <scheme val="minor"/>
    </font>
    <font>
      <sz val="12"/>
      <color rgb="FF0070C0"/>
      <name val="Candara"/>
      <family val="2"/>
    </font>
    <font>
      <sz val="24"/>
      <color rgb="FF0070C0"/>
      <name val="Candara"/>
      <family val="2"/>
    </font>
    <font>
      <sz val="11"/>
      <color rgb="FF0070C0"/>
      <name val="Candara"/>
      <family val="2"/>
    </font>
    <font>
      <sz val="12"/>
      <color theme="0"/>
      <name val="Candara"/>
      <family val="2"/>
    </font>
    <font>
      <b/>
      <sz val="11"/>
      <color indexed="8"/>
      <name val="Calibri"/>
      <family val="2"/>
    </font>
    <font>
      <b/>
      <sz val="11"/>
      <color indexed="8"/>
      <name val="Calibri"/>
      <family val="2"/>
      <scheme val="minor"/>
    </font>
    <font>
      <b/>
      <sz val="9"/>
      <color indexed="81"/>
      <name val="Tahoma"/>
      <family val="2"/>
    </font>
    <font>
      <sz val="9"/>
      <color indexed="81"/>
      <name val="Tahoma"/>
      <family val="2"/>
    </font>
    <font>
      <b/>
      <sz val="11"/>
      <color theme="9" tint="-0.249977111117893"/>
      <name val="Calibri"/>
      <family val="2"/>
      <scheme val="minor"/>
    </font>
    <font>
      <b/>
      <sz val="12"/>
      <color rgb="FF0070C0"/>
      <name val="Candara"/>
      <family val="2"/>
    </font>
  </fonts>
  <fills count="16">
    <fill>
      <patternFill patternType="none"/>
    </fill>
    <fill>
      <patternFill patternType="gray125"/>
    </fill>
    <fill>
      <patternFill patternType="solid">
        <fgColor theme="4" tint="0.79998168889431442"/>
        <bgColor indexed="64"/>
      </patternFill>
    </fill>
    <fill>
      <patternFill patternType="solid">
        <fgColor theme="0"/>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rgb="FFFFFF00"/>
        <bgColor indexed="64"/>
      </patternFill>
    </fill>
    <fill>
      <patternFill patternType="solid">
        <fgColor theme="5" tint="0.59999389629810485"/>
        <bgColor indexed="64"/>
      </patternFill>
    </fill>
    <fill>
      <patternFill patternType="solid">
        <fgColor theme="6"/>
        <bgColor indexed="64"/>
      </patternFill>
    </fill>
    <fill>
      <patternFill patternType="solid">
        <fgColor rgb="FF7030A0"/>
        <bgColor indexed="64"/>
      </patternFill>
    </fill>
    <fill>
      <patternFill patternType="solid">
        <fgColor theme="7" tint="0.79998168889431442"/>
        <bgColor indexed="64"/>
      </patternFill>
    </fill>
    <fill>
      <patternFill patternType="solid">
        <fgColor theme="7" tint="0.39997558519241921"/>
        <bgColor indexed="64"/>
      </patternFill>
    </fill>
    <fill>
      <patternFill patternType="solid">
        <fgColor theme="9"/>
        <bgColor indexed="64"/>
      </patternFill>
    </fill>
    <fill>
      <patternFill patternType="solid">
        <fgColor rgb="FFFFC000"/>
        <bgColor indexed="64"/>
      </patternFill>
    </fill>
    <fill>
      <patternFill patternType="solid">
        <fgColor theme="2"/>
        <bgColor indexed="64"/>
      </patternFill>
    </fill>
    <fill>
      <patternFill patternType="solid">
        <fgColor theme="5" tint="0.39997558519241921"/>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style="thin">
        <color indexed="64"/>
      </top>
      <bottom/>
      <diagonal/>
    </border>
    <border>
      <left/>
      <right/>
      <top style="thin">
        <color indexed="64"/>
      </top>
      <bottom style="thin">
        <color indexed="64"/>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style="dotted">
        <color indexed="64"/>
      </top>
      <bottom/>
      <diagonal/>
    </border>
  </borders>
  <cellStyleXfs count="14">
    <xf numFmtId="0" fontId="0" fillId="0" borderId="0"/>
    <xf numFmtId="43" fontId="4" fillId="0" borderId="0" applyFont="0" applyFill="0" applyBorder="0" applyAlignment="0" applyProtection="0"/>
    <xf numFmtId="41" fontId="4" fillId="0" borderId="0" applyFont="0" applyFill="0" applyBorder="0" applyAlignment="0" applyProtection="0"/>
    <xf numFmtId="41" fontId="3" fillId="0" borderId="0" applyFont="0" applyFill="0" applyBorder="0" applyAlignment="0" applyProtection="0"/>
    <xf numFmtId="41" fontId="6" fillId="0" borderId="0" applyFont="0" applyFill="0" applyBorder="0" applyAlignment="0" applyProtection="0"/>
    <xf numFmtId="165" fontId="4" fillId="0" borderId="0" applyFont="0" applyFill="0" applyBorder="0" applyAlignment="0" applyProtection="0"/>
    <xf numFmtId="0" fontId="6" fillId="0" borderId="0"/>
    <xf numFmtId="0" fontId="6" fillId="0" borderId="0"/>
    <xf numFmtId="0" fontId="4" fillId="0" borderId="0"/>
    <xf numFmtId="0" fontId="6" fillId="0" borderId="0"/>
    <xf numFmtId="43" fontId="3" fillId="0" borderId="0" applyFont="0" applyFill="0" applyBorder="0" applyAlignment="0" applyProtection="0"/>
    <xf numFmtId="0" fontId="2" fillId="0" borderId="0"/>
    <xf numFmtId="41" fontId="2" fillId="0" borderId="0" applyFont="0" applyFill="0" applyBorder="0" applyAlignment="0" applyProtection="0"/>
    <xf numFmtId="9" fontId="2" fillId="0" borderId="0" applyFont="0" applyFill="0" applyBorder="0" applyAlignment="0" applyProtection="0"/>
  </cellStyleXfs>
  <cellXfs count="476">
    <xf numFmtId="0" fontId="0" fillId="0" borderId="0" xfId="0"/>
    <xf numFmtId="0" fontId="0" fillId="0" borderId="0" xfId="0"/>
    <xf numFmtId="0" fontId="0" fillId="0" borderId="0" xfId="0" applyFont="1"/>
    <xf numFmtId="0" fontId="0" fillId="2" borderId="0" xfId="0" applyFill="1"/>
    <xf numFmtId="0" fontId="9" fillId="0" borderId="0" xfId="0" applyFont="1" applyFill="1"/>
    <xf numFmtId="0" fontId="9" fillId="0" borderId="0" xfId="0" applyFont="1" applyFill="1" applyAlignment="1"/>
    <xf numFmtId="0" fontId="7" fillId="0" borderId="0" xfId="0" applyFont="1"/>
    <xf numFmtId="0" fontId="0" fillId="0" borderId="1" xfId="0" applyFont="1" applyFill="1" applyBorder="1" applyAlignment="1"/>
    <xf numFmtId="0" fontId="0" fillId="0" borderId="1" xfId="0" applyBorder="1"/>
    <xf numFmtId="0" fontId="0" fillId="6" borderId="0" xfId="0" applyFill="1"/>
    <xf numFmtId="0" fontId="0" fillId="0" borderId="0" xfId="0" applyAlignment="1"/>
    <xf numFmtId="0" fontId="0" fillId="0" borderId="0" xfId="0" quotePrefix="1"/>
    <xf numFmtId="0" fontId="0" fillId="8" borderId="0" xfId="0" applyFill="1"/>
    <xf numFmtId="0" fontId="5" fillId="9" borderId="0" xfId="0" applyFont="1" applyFill="1"/>
    <xf numFmtId="0" fontId="7" fillId="10" borderId="0" xfId="0" applyFont="1" applyFill="1"/>
    <xf numFmtId="0" fontId="7" fillId="11" borderId="0" xfId="0" applyFont="1" applyFill="1"/>
    <xf numFmtId="0" fontId="0" fillId="0" borderId="0" xfId="0" applyAlignment="1">
      <alignment horizontal="left" vertical="top"/>
    </xf>
    <xf numFmtId="0" fontId="0" fillId="0" borderId="0" xfId="0" applyAlignment="1">
      <alignment horizontal="left" wrapText="1"/>
    </xf>
    <xf numFmtId="0" fontId="0" fillId="0" borderId="0" xfId="0" applyAlignment="1">
      <alignment horizontal="left" vertical="top" wrapText="1"/>
    </xf>
    <xf numFmtId="0" fontId="0" fillId="0" borderId="0" xfId="0" quotePrefix="1" applyFont="1" applyAlignment="1">
      <alignment horizontal="left" vertical="center"/>
    </xf>
    <xf numFmtId="0" fontId="0" fillId="0" borderId="0" xfId="0" applyFont="1" applyAlignment="1">
      <alignment horizontal="left" vertical="center"/>
    </xf>
    <xf numFmtId="0" fontId="0" fillId="0" borderId="0" xfId="0" applyFont="1" applyAlignment="1">
      <alignment horizontal="left" vertical="center" wrapText="1"/>
    </xf>
    <xf numFmtId="0" fontId="0" fillId="0" borderId="0" xfId="0" applyFont="1" applyAlignment="1">
      <alignment vertical="center"/>
    </xf>
    <xf numFmtId="49" fontId="0" fillId="0" borderId="1" xfId="0" applyNumberFormat="1" applyBorder="1"/>
    <xf numFmtId="0" fontId="7" fillId="0" borderId="1" xfId="0" applyFont="1" applyFill="1" applyBorder="1" applyAlignment="1"/>
    <xf numFmtId="0" fontId="7" fillId="0" borderId="1" xfId="0" applyFont="1" applyBorder="1"/>
    <xf numFmtId="0" fontId="0" fillId="6" borderId="1" xfId="0" applyFill="1" applyBorder="1"/>
    <xf numFmtId="49" fontId="4" fillId="0" borderId="1" xfId="8" applyNumberFormat="1" applyBorder="1"/>
    <xf numFmtId="0" fontId="10" fillId="0" borderId="1" xfId="0" applyFont="1" applyBorder="1" applyAlignment="1">
      <alignment vertical="center"/>
    </xf>
    <xf numFmtId="0" fontId="0" fillId="0" borderId="1" xfId="0" applyFont="1" applyBorder="1" applyAlignment="1">
      <alignment horizontal="left" vertical="center" wrapText="1"/>
    </xf>
    <xf numFmtId="0" fontId="4" fillId="0" borderId="1" xfId="8" applyBorder="1"/>
    <xf numFmtId="0" fontId="0" fillId="0" borderId="1" xfId="0" applyFont="1" applyBorder="1"/>
    <xf numFmtId="0" fontId="8" fillId="0" borderId="1" xfId="0" applyFont="1" applyBorder="1" applyAlignment="1">
      <alignment vertical="center"/>
    </xf>
    <xf numFmtId="49" fontId="4" fillId="0" borderId="1" xfId="8" applyNumberFormat="1" applyFont="1" applyBorder="1"/>
    <xf numFmtId="0" fontId="0" fillId="0" borderId="1" xfId="0" quotePrefix="1" applyFont="1" applyBorder="1" applyAlignment="1">
      <alignment horizontal="left" vertical="center" wrapText="1"/>
    </xf>
    <xf numFmtId="0" fontId="0" fillId="0" borderId="1" xfId="0" applyFont="1" applyBorder="1"/>
    <xf numFmtId="0" fontId="10" fillId="0" borderId="1" xfId="0" applyFont="1" applyFill="1" applyBorder="1" applyAlignment="1">
      <alignment vertical="center"/>
    </xf>
    <xf numFmtId="49" fontId="4" fillId="6" borderId="1" xfId="8" applyNumberFormat="1" applyFill="1" applyBorder="1"/>
    <xf numFmtId="0" fontId="8" fillId="6" borderId="1" xfId="0" applyFont="1" applyFill="1" applyBorder="1" applyAlignment="1">
      <alignment vertical="center"/>
    </xf>
    <xf numFmtId="0" fontId="0" fillId="6" borderId="1" xfId="0" applyFont="1" applyFill="1" applyBorder="1" applyAlignment="1">
      <alignment horizontal="left" vertical="center" wrapText="1"/>
    </xf>
    <xf numFmtId="0" fontId="4" fillId="6" borderId="1" xfId="8" applyFill="1" applyBorder="1"/>
    <xf numFmtId="0" fontId="0" fillId="6" borderId="1" xfId="0" applyFont="1" applyFill="1" applyBorder="1"/>
    <xf numFmtId="49" fontId="4" fillId="6" borderId="1" xfId="8" applyNumberFormat="1" applyFont="1" applyFill="1" applyBorder="1"/>
    <xf numFmtId="0" fontId="10" fillId="6" borderId="1" xfId="0" applyFont="1" applyFill="1" applyBorder="1" applyAlignment="1">
      <alignment vertical="center"/>
    </xf>
    <xf numFmtId="0" fontId="4" fillId="0" borderId="0" xfId="8" applyFont="1"/>
    <xf numFmtId="0" fontId="4" fillId="7" borderId="0" xfId="8" applyFont="1" applyFill="1"/>
    <xf numFmtId="0" fontId="4" fillId="2" borderId="0" xfId="8" applyFont="1" applyFill="1"/>
    <xf numFmtId="49" fontId="4" fillId="0" borderId="0" xfId="8" applyNumberFormat="1" applyFont="1"/>
    <xf numFmtId="0" fontId="0" fillId="0" borderId="0" xfId="0" applyFont="1" applyBorder="1" applyAlignment="1">
      <alignment horizontal="left" vertical="center"/>
    </xf>
    <xf numFmtId="0" fontId="0" fillId="0" borderId="0" xfId="0" applyFont="1" applyAlignment="1">
      <alignment horizontal="justify" vertical="center"/>
    </xf>
    <xf numFmtId="0" fontId="4" fillId="0" borderId="0" xfId="8" applyFont="1" applyFill="1"/>
    <xf numFmtId="49" fontId="4" fillId="0" borderId="0" xfId="8" applyNumberFormat="1" applyFont="1" applyAlignment="1"/>
    <xf numFmtId="0" fontId="0" fillId="0" borderId="0" xfId="0" applyFont="1" applyAlignment="1"/>
    <xf numFmtId="0" fontId="4" fillId="0" borderId="0" xfId="8" applyFont="1" applyAlignment="1"/>
    <xf numFmtId="0" fontId="4" fillId="7" borderId="0" xfId="8" applyFont="1" applyFill="1" applyAlignment="1"/>
    <xf numFmtId="0" fontId="4" fillId="2" borderId="0" xfId="8" applyFont="1" applyFill="1" applyAlignment="1"/>
    <xf numFmtId="0" fontId="4" fillId="6" borderId="0" xfId="8" applyFont="1" applyFill="1" applyAlignment="1"/>
    <xf numFmtId="0" fontId="0" fillId="0" borderId="0" xfId="0" applyBorder="1" applyAlignment="1">
      <alignment horizontal="left" vertical="center"/>
    </xf>
    <xf numFmtId="0" fontId="11" fillId="0" borderId="0" xfId="0" applyFont="1" applyAlignment="1"/>
    <xf numFmtId="0" fontId="12" fillId="0" borderId="0" xfId="8" applyFont="1" applyAlignment="1"/>
    <xf numFmtId="0" fontId="0" fillId="0" borderId="0" xfId="0" applyFont="1" applyBorder="1" applyAlignment="1">
      <alignment vertical="center"/>
    </xf>
    <xf numFmtId="0" fontId="0" fillId="2" borderId="0" xfId="0" applyFont="1" applyFill="1"/>
    <xf numFmtId="0" fontId="0" fillId="0" borderId="0" xfId="0" quotePrefix="1" applyFont="1" applyAlignment="1">
      <alignment horizontal="left" vertical="center" wrapText="1"/>
    </xf>
    <xf numFmtId="0" fontId="0" fillId="0" borderId="0" xfId="0" quotePrefix="1" applyFont="1" applyAlignment="1">
      <alignment vertical="center"/>
    </xf>
    <xf numFmtId="0" fontId="4" fillId="0" borderId="0" xfId="8" applyFont="1" applyFill="1" applyAlignment="1"/>
    <xf numFmtId="0" fontId="13" fillId="0" borderId="0" xfId="6" applyFont="1" applyAlignment="1"/>
    <xf numFmtId="0" fontId="14" fillId="0" borderId="0" xfId="0" applyFont="1"/>
    <xf numFmtId="0" fontId="15" fillId="0" borderId="0" xfId="6" applyFont="1" applyAlignment="1"/>
    <xf numFmtId="0" fontId="15" fillId="0" borderId="0" xfId="6" applyFont="1"/>
    <xf numFmtId="0" fontId="15" fillId="0" borderId="0" xfId="6" applyFont="1" applyBorder="1"/>
    <xf numFmtId="0" fontId="16" fillId="0" borderId="0" xfId="0" applyFont="1" applyBorder="1" applyAlignment="1">
      <alignment vertical="center" wrapText="1"/>
    </xf>
    <xf numFmtId="0" fontId="14" fillId="0" borderId="0" xfId="0" applyFont="1" applyAlignment="1">
      <alignment horizontal="center" vertical="center" wrapText="1"/>
    </xf>
    <xf numFmtId="0" fontId="16" fillId="0" borderId="0" xfId="0" applyFont="1" applyBorder="1" applyAlignment="1">
      <alignment horizontal="center" vertical="center" wrapText="1"/>
    </xf>
    <xf numFmtId="0" fontId="13" fillId="0" borderId="0" xfId="0" applyFont="1" applyAlignment="1">
      <alignment horizontal="center" vertical="center" wrapText="1"/>
    </xf>
    <xf numFmtId="0" fontId="18" fillId="0" borderId="0" xfId="0" applyFont="1" applyFill="1" applyBorder="1" applyAlignment="1">
      <alignment vertical="center" wrapText="1"/>
    </xf>
    <xf numFmtId="0" fontId="18" fillId="0" borderId="0" xfId="0" applyFont="1" applyFill="1" applyBorder="1" applyAlignment="1">
      <alignment horizontal="center" vertical="center" wrapText="1"/>
    </xf>
    <xf numFmtId="0" fontId="17" fillId="0" borderId="0" xfId="6" applyFont="1" applyAlignment="1"/>
    <xf numFmtId="0" fontId="19" fillId="0" borderId="0" xfId="6" applyFont="1" applyFill="1" applyAlignment="1">
      <alignment vertical="top"/>
    </xf>
    <xf numFmtId="0" fontId="20" fillId="0" borderId="0" xfId="0" applyFont="1" applyFill="1" applyAlignment="1">
      <alignment horizontal="left" vertical="top"/>
    </xf>
    <xf numFmtId="0" fontId="20" fillId="0" borderId="0" xfId="0" applyFont="1" applyFill="1" applyAlignment="1">
      <alignment vertical="top"/>
    </xf>
    <xf numFmtId="0" fontId="20" fillId="0" borderId="0" xfId="0" applyFont="1" applyFill="1" applyAlignment="1">
      <alignment horizontal="center" vertical="top"/>
    </xf>
    <xf numFmtId="0" fontId="21" fillId="0" borderId="0" xfId="0" applyFont="1" applyFill="1" applyAlignment="1">
      <alignment vertical="top"/>
    </xf>
    <xf numFmtId="0" fontId="19" fillId="0" borderId="0" xfId="0" applyFont="1" applyFill="1" applyAlignment="1">
      <alignment horizontal="left" vertical="top"/>
    </xf>
    <xf numFmtId="0" fontId="20" fillId="0" borderId="0" xfId="6" applyFont="1" applyFill="1" applyAlignment="1">
      <alignment vertical="top"/>
    </xf>
    <xf numFmtId="0" fontId="20" fillId="0" borderId="0" xfId="6" applyFont="1" applyFill="1" applyAlignment="1">
      <alignment horizontal="center" vertical="top"/>
    </xf>
    <xf numFmtId="0" fontId="21" fillId="0" borderId="0" xfId="6" applyFont="1" applyFill="1" applyAlignment="1">
      <alignment vertical="top"/>
    </xf>
    <xf numFmtId="0" fontId="20" fillId="0" borderId="0" xfId="6" applyFont="1" applyFill="1" applyBorder="1" applyAlignment="1">
      <alignment horizontal="center" vertical="top"/>
    </xf>
    <xf numFmtId="0" fontId="20" fillId="0" borderId="0" xfId="6" applyFont="1" applyFill="1" applyBorder="1" applyAlignment="1">
      <alignment vertical="top"/>
    </xf>
    <xf numFmtId="0" fontId="21" fillId="0" borderId="0" xfId="0" applyFont="1" applyFill="1" applyAlignment="1">
      <alignment horizontal="center" vertical="top" wrapText="1"/>
    </xf>
    <xf numFmtId="0" fontId="22" fillId="0" borderId="0" xfId="0" applyFont="1" applyFill="1" applyBorder="1" applyAlignment="1">
      <alignment horizontal="center" vertical="top" wrapText="1"/>
    </xf>
    <xf numFmtId="0" fontId="23" fillId="0" borderId="0" xfId="0" applyFont="1" applyFill="1" applyBorder="1" applyAlignment="1">
      <alignment vertical="top"/>
    </xf>
    <xf numFmtId="0" fontId="23" fillId="0" borderId="0" xfId="0" applyFont="1" applyFill="1" applyBorder="1" applyAlignment="1">
      <alignment vertical="top" wrapText="1"/>
    </xf>
    <xf numFmtId="0" fontId="21" fillId="0" borderId="0" xfId="0" applyFont="1" applyFill="1" applyBorder="1" applyAlignment="1">
      <alignment vertical="top"/>
    </xf>
    <xf numFmtId="0" fontId="21" fillId="0" borderId="0" xfId="0" applyFont="1" applyFill="1" applyBorder="1" applyAlignment="1">
      <alignment horizontal="center" vertical="top" wrapText="1"/>
    </xf>
    <xf numFmtId="0" fontId="21" fillId="0" borderId="0" xfId="0" applyFont="1" applyFill="1" applyBorder="1" applyAlignment="1">
      <alignment vertical="top" wrapText="1"/>
    </xf>
    <xf numFmtId="0" fontId="21" fillId="0" borderId="0" xfId="0" applyFont="1" applyFill="1" applyAlignment="1">
      <alignment vertical="top" wrapText="1"/>
    </xf>
    <xf numFmtId="0" fontId="24" fillId="0" borderId="0" xfId="0" applyFont="1" applyFill="1" applyBorder="1" applyAlignment="1">
      <alignment vertical="top" wrapText="1"/>
    </xf>
    <xf numFmtId="0" fontId="22" fillId="0" borderId="0" xfId="0" applyFont="1" applyFill="1" applyBorder="1" applyAlignment="1">
      <alignment vertical="top" wrapText="1"/>
    </xf>
    <xf numFmtId="0" fontId="22" fillId="0" borderId="0" xfId="0" applyFont="1" applyFill="1" applyAlignment="1">
      <alignment vertical="top" wrapText="1"/>
    </xf>
    <xf numFmtId="0" fontId="21" fillId="0" borderId="0" xfId="0" applyFont="1" applyFill="1" applyAlignment="1">
      <alignment horizontal="center" vertical="top"/>
    </xf>
    <xf numFmtId="164" fontId="21" fillId="0" borderId="0" xfId="0" applyNumberFormat="1" applyFont="1" applyFill="1" applyAlignment="1">
      <alignment horizontal="center" vertical="top"/>
    </xf>
    <xf numFmtId="41" fontId="21" fillId="0" borderId="0" xfId="2" applyFont="1" applyFill="1" applyAlignment="1">
      <alignment horizontal="center" vertical="top"/>
    </xf>
    <xf numFmtId="41" fontId="21" fillId="0" borderId="0" xfId="0" applyNumberFormat="1" applyFont="1" applyFill="1" applyAlignment="1">
      <alignment horizontal="center" vertical="top"/>
    </xf>
    <xf numFmtId="43" fontId="21" fillId="0" borderId="0" xfId="0" applyNumberFormat="1" applyFont="1" applyFill="1" applyAlignment="1">
      <alignment horizontal="center" vertical="top"/>
    </xf>
    <xf numFmtId="0" fontId="25" fillId="0" borderId="1" xfId="0" applyFont="1" applyFill="1" applyBorder="1" applyAlignment="1">
      <alignment vertical="top"/>
    </xf>
    <xf numFmtId="0" fontId="26" fillId="0" borderId="0" xfId="6" applyFont="1" applyFill="1" applyAlignment="1">
      <alignment vertical="top"/>
    </xf>
    <xf numFmtId="0" fontId="27" fillId="0" borderId="0" xfId="6" applyFont="1" applyFill="1" applyAlignment="1">
      <alignment vertical="top"/>
    </xf>
    <xf numFmtId="0" fontId="28" fillId="0" borderId="1" xfId="0" applyFont="1" applyFill="1" applyBorder="1" applyAlignment="1">
      <alignment horizontal="center" vertical="center" wrapText="1"/>
    </xf>
    <xf numFmtId="0" fontId="28" fillId="0" borderId="1" xfId="0" applyFont="1" applyFill="1" applyBorder="1" applyAlignment="1">
      <alignment horizontal="center" vertical="top" wrapText="1"/>
    </xf>
    <xf numFmtId="0" fontId="25" fillId="0" borderId="1" xfId="0" applyFont="1" applyFill="1" applyBorder="1" applyAlignment="1">
      <alignment horizontal="center" vertical="center"/>
    </xf>
    <xf numFmtId="0" fontId="25" fillId="0" borderId="4" xfId="0" applyFont="1" applyFill="1" applyBorder="1" applyAlignment="1">
      <alignment vertical="top" wrapText="1"/>
    </xf>
    <xf numFmtId="0" fontId="28" fillId="0" borderId="4" xfId="0" applyFont="1" applyFill="1" applyBorder="1" applyAlignment="1">
      <alignment vertical="top" wrapText="1"/>
    </xf>
    <xf numFmtId="0" fontId="25" fillId="0" borderId="1" xfId="0" applyFont="1" applyFill="1" applyBorder="1" applyAlignment="1">
      <alignment horizontal="center" vertical="top"/>
    </xf>
    <xf numFmtId="0" fontId="28" fillId="0" borderId="1" xfId="0" applyFont="1" applyFill="1" applyBorder="1" applyAlignment="1">
      <alignment vertical="top" wrapText="1"/>
    </xf>
    <xf numFmtId="0" fontId="25" fillId="0" borderId="1" xfId="0" applyFont="1" applyFill="1" applyBorder="1" applyAlignment="1">
      <alignment horizontal="left" vertical="top" wrapText="1"/>
    </xf>
    <xf numFmtId="0" fontId="25" fillId="0" borderId="1" xfId="0" applyFont="1" applyFill="1" applyBorder="1" applyAlignment="1">
      <alignment horizontal="center" vertical="top" wrapText="1"/>
    </xf>
    <xf numFmtId="0" fontId="25" fillId="0" borderId="1" xfId="0" quotePrefix="1" applyFont="1" applyFill="1" applyBorder="1" applyAlignment="1">
      <alignment vertical="top" wrapText="1"/>
    </xf>
    <xf numFmtId="0" fontId="25" fillId="0" borderId="6" xfId="0" applyFont="1" applyFill="1" applyBorder="1" applyAlignment="1">
      <alignment vertical="top" wrapText="1"/>
    </xf>
    <xf numFmtId="0" fontId="28" fillId="0" borderId="1" xfId="0" applyFont="1" applyFill="1" applyBorder="1" applyAlignment="1">
      <alignment vertical="top"/>
    </xf>
    <xf numFmtId="0" fontId="28" fillId="0" borderId="1" xfId="0" quotePrefix="1" applyFont="1" applyFill="1" applyBorder="1" applyAlignment="1">
      <alignment vertical="top" wrapText="1"/>
    </xf>
    <xf numFmtId="164" fontId="28" fillId="0" borderId="1" xfId="1" applyNumberFormat="1" applyFont="1" applyFill="1" applyBorder="1" applyAlignment="1">
      <alignment horizontal="center" vertical="top" wrapText="1"/>
    </xf>
    <xf numFmtId="0" fontId="20" fillId="0" borderId="0" xfId="0" applyFont="1" applyFill="1" applyAlignment="1">
      <alignment horizontal="center" vertical="center"/>
    </xf>
    <xf numFmtId="0" fontId="20" fillId="0" borderId="0" xfId="6" applyFont="1" applyFill="1" applyAlignment="1">
      <alignment horizontal="center" vertical="center"/>
    </xf>
    <xf numFmtId="0" fontId="20" fillId="0" borderId="0" xfId="6" applyFont="1" applyFill="1" applyBorder="1" applyAlignment="1">
      <alignment horizontal="center" vertical="center"/>
    </xf>
    <xf numFmtId="0" fontId="21" fillId="0" borderId="0" xfId="0" applyFont="1" applyFill="1" applyAlignment="1">
      <alignment horizontal="center" vertical="center"/>
    </xf>
    <xf numFmtId="0" fontId="25" fillId="0" borderId="1" xfId="0" quotePrefix="1" applyFont="1" applyFill="1" applyBorder="1" applyAlignment="1">
      <alignment horizontal="center" vertical="top" wrapText="1"/>
    </xf>
    <xf numFmtId="0" fontId="25" fillId="0" borderId="6" xfId="0" applyFont="1" applyFill="1" applyBorder="1" applyAlignment="1">
      <alignment horizontal="center" vertical="top" wrapText="1"/>
    </xf>
    <xf numFmtId="0" fontId="15" fillId="0" borderId="0" xfId="6" applyFont="1" applyBorder="1" applyAlignment="1">
      <alignment horizontal="left"/>
    </xf>
    <xf numFmtId="0" fontId="28" fillId="5" borderId="6" xfId="0" applyFont="1" applyFill="1" applyBorder="1" applyAlignment="1">
      <alignment horizontal="center" vertical="center" wrapText="1"/>
    </xf>
    <xf numFmtId="0" fontId="28" fillId="5" borderId="1" xfId="0" applyFont="1" applyFill="1" applyBorder="1" applyAlignment="1">
      <alignment horizontal="center" vertical="center" wrapText="1"/>
    </xf>
    <xf numFmtId="0" fontId="25" fillId="3" borderId="1" xfId="0" applyFont="1" applyFill="1" applyBorder="1" applyAlignment="1">
      <alignment wrapText="1"/>
    </xf>
    <xf numFmtId="0" fontId="30" fillId="0" borderId="6" xfId="0" applyFont="1" applyBorder="1" applyAlignment="1">
      <alignment horizontal="center" vertical="center" wrapText="1"/>
    </xf>
    <xf numFmtId="0" fontId="31" fillId="0" borderId="1" xfId="0" applyFont="1" applyFill="1" applyBorder="1" applyAlignment="1">
      <alignment vertical="center" wrapText="1"/>
    </xf>
    <xf numFmtId="0" fontId="30" fillId="0" borderId="6" xfId="0" applyFont="1" applyBorder="1" applyAlignment="1">
      <alignment horizontal="center" wrapText="1"/>
    </xf>
    <xf numFmtId="0" fontId="26" fillId="0" borderId="0" xfId="6" applyFont="1" applyFill="1" applyBorder="1" applyAlignment="1">
      <alignment vertical="top"/>
    </xf>
    <xf numFmtId="0" fontId="30" fillId="0" borderId="11" xfId="0" applyFont="1" applyBorder="1" applyAlignment="1">
      <alignment vertical="top" wrapText="1"/>
    </xf>
    <xf numFmtId="0" fontId="26" fillId="5" borderId="4" xfId="6" applyFont="1" applyFill="1" applyBorder="1" applyAlignment="1">
      <alignment vertical="top"/>
    </xf>
    <xf numFmtId="0" fontId="26" fillId="5" borderId="9" xfId="6" applyFont="1" applyFill="1" applyBorder="1" applyAlignment="1">
      <alignment vertical="top"/>
    </xf>
    <xf numFmtId="0" fontId="26" fillId="5" borderId="9" xfId="6" applyFont="1" applyFill="1" applyBorder="1" applyAlignment="1">
      <alignment horizontal="left" vertical="top"/>
    </xf>
    <xf numFmtId="0" fontId="26" fillId="5" borderId="1" xfId="6" applyFont="1" applyFill="1" applyBorder="1" applyAlignment="1">
      <alignment vertical="top"/>
    </xf>
    <xf numFmtId="0" fontId="26" fillId="5" borderId="5" xfId="0" applyFont="1" applyFill="1" applyBorder="1" applyAlignment="1">
      <alignment vertical="top"/>
    </xf>
    <xf numFmtId="0" fontId="26" fillId="5" borderId="1" xfId="0" applyFont="1" applyFill="1" applyBorder="1" applyAlignment="1">
      <alignment vertical="top"/>
    </xf>
    <xf numFmtId="0" fontId="25" fillId="0" borderId="6" xfId="0" quotePrefix="1" applyFont="1" applyFill="1" applyBorder="1" applyAlignment="1">
      <alignment horizontal="center" vertical="top" wrapText="1"/>
    </xf>
    <xf numFmtId="0" fontId="25" fillId="0" borderId="5" xfId="0" applyFont="1" applyFill="1" applyBorder="1" applyAlignment="1">
      <alignment horizontal="center" vertical="top" wrapText="1"/>
    </xf>
    <xf numFmtId="0" fontId="25" fillId="0" borderId="9" xfId="0" applyFont="1" applyFill="1" applyBorder="1" applyAlignment="1">
      <alignment vertical="top" wrapText="1"/>
    </xf>
    <xf numFmtId="0" fontId="25" fillId="0" borderId="9" xfId="0" applyFont="1" applyFill="1" applyBorder="1" applyAlignment="1">
      <alignment horizontal="center" vertical="top" wrapText="1"/>
    </xf>
    <xf numFmtId="0" fontId="25" fillId="0" borderId="9" xfId="0" applyFont="1" applyFill="1" applyBorder="1" applyAlignment="1">
      <alignment horizontal="center" vertical="center" wrapText="1"/>
    </xf>
    <xf numFmtId="0" fontId="25" fillId="0" borderId="9" xfId="0" applyFont="1" applyFill="1" applyBorder="1" applyAlignment="1">
      <alignment vertical="top"/>
    </xf>
    <xf numFmtId="0" fontId="25" fillId="0" borderId="9" xfId="0" applyFont="1" applyFill="1" applyBorder="1" applyAlignment="1">
      <alignment horizontal="center" vertical="top"/>
    </xf>
    <xf numFmtId="0" fontId="25" fillId="0" borderId="9" xfId="0" applyFont="1" applyFill="1" applyBorder="1" applyAlignment="1">
      <alignment horizontal="center" vertical="center"/>
    </xf>
    <xf numFmtId="43" fontId="29" fillId="0" borderId="9" xfId="1" applyFont="1" applyFill="1" applyBorder="1" applyAlignment="1">
      <alignment horizontal="center" vertical="top" wrapText="1"/>
    </xf>
    <xf numFmtId="0" fontId="25" fillId="0" borderId="5" xfId="0" applyFont="1" applyFill="1" applyBorder="1" applyAlignment="1">
      <alignment horizontal="center" vertical="top"/>
    </xf>
    <xf numFmtId="0" fontId="26" fillId="5" borderId="9" xfId="6" applyFont="1" applyFill="1" applyBorder="1" applyAlignment="1">
      <alignment vertical="center"/>
    </xf>
    <xf numFmtId="41" fontId="25" fillId="0" borderId="1" xfId="2" applyFont="1" applyFill="1" applyBorder="1" applyAlignment="1">
      <alignment horizontal="center" vertical="top" wrapText="1"/>
    </xf>
    <xf numFmtId="41" fontId="25" fillId="0" borderId="1" xfId="0" quotePrefix="1" applyNumberFormat="1" applyFont="1" applyFill="1" applyBorder="1" applyAlignment="1">
      <alignment horizontal="center" vertical="top" wrapText="1"/>
    </xf>
    <xf numFmtId="0" fontId="30" fillId="3" borderId="1" xfId="0" applyFont="1" applyFill="1" applyBorder="1" applyAlignment="1">
      <alignment horizontal="center" vertical="top" wrapText="1"/>
    </xf>
    <xf numFmtId="0" fontId="30" fillId="0" borderId="1" xfId="0" applyFont="1" applyBorder="1" applyAlignment="1">
      <alignment horizontal="center" vertical="top" wrapText="1"/>
    </xf>
    <xf numFmtId="0" fontId="33" fillId="0" borderId="0" xfId="8" applyFont="1" applyFill="1"/>
    <xf numFmtId="0" fontId="33" fillId="0" borderId="0" xfId="11" applyFont="1" applyFill="1"/>
    <xf numFmtId="0" fontId="33" fillId="0" borderId="0" xfId="11" applyFont="1"/>
    <xf numFmtId="0" fontId="33" fillId="0" borderId="0" xfId="8" applyFont="1"/>
    <xf numFmtId="0" fontId="38" fillId="0" borderId="1" xfId="8" applyFont="1" applyFill="1" applyBorder="1" applyAlignment="1">
      <alignment vertical="center" wrapText="1"/>
    </xf>
    <xf numFmtId="0" fontId="39" fillId="0" borderId="6" xfId="8" applyFont="1" applyBorder="1" applyAlignment="1">
      <alignment vertical="center" wrapText="1"/>
    </xf>
    <xf numFmtId="0" fontId="33" fillId="0" borderId="1" xfId="8" applyFont="1" applyFill="1" applyBorder="1" applyAlignment="1">
      <alignment horizontal="center" vertical="center"/>
    </xf>
    <xf numFmtId="0" fontId="33" fillId="0" borderId="1" xfId="8" applyFont="1" applyBorder="1" applyAlignment="1"/>
    <xf numFmtId="0" fontId="39" fillId="0" borderId="1" xfId="8" applyFont="1" applyBorder="1" applyAlignment="1">
      <alignment vertical="center" wrapText="1"/>
    </xf>
    <xf numFmtId="0" fontId="33" fillId="0" borderId="0" xfId="11" applyFont="1" applyBorder="1"/>
    <xf numFmtId="166" fontId="21" fillId="0" borderId="0" xfId="2" applyNumberFormat="1" applyFont="1" applyFill="1" applyAlignment="1">
      <alignment horizontal="center" vertical="top"/>
    </xf>
    <xf numFmtId="3" fontId="30" fillId="0" borderId="1" xfId="0" applyNumberFormat="1" applyFont="1" applyFill="1" applyBorder="1" applyAlignment="1">
      <alignment horizontal="center" vertical="top" wrapText="1"/>
    </xf>
    <xf numFmtId="0" fontId="28" fillId="0" borderId="1" xfId="0" applyFont="1" applyBorder="1" applyAlignment="1">
      <alignment vertical="center"/>
    </xf>
    <xf numFmtId="0" fontId="14" fillId="0" borderId="1" xfId="0" applyFont="1" applyBorder="1"/>
    <xf numFmtId="0" fontId="22" fillId="0" borderId="0" xfId="0" applyFont="1" applyFill="1" applyBorder="1" applyAlignment="1">
      <alignment horizontal="center" vertical="top" wrapText="1"/>
    </xf>
    <xf numFmtId="0" fontId="34" fillId="4" borderId="1" xfId="8" applyFont="1" applyFill="1" applyBorder="1" applyAlignment="1">
      <alignment horizontal="center" vertical="center" wrapText="1"/>
    </xf>
    <xf numFmtId="0" fontId="34" fillId="4" borderId="11" xfId="8" applyFont="1" applyFill="1" applyBorder="1" applyAlignment="1">
      <alignment horizontal="center" vertical="center" wrapText="1"/>
    </xf>
    <xf numFmtId="0" fontId="34" fillId="4" borderId="4" xfId="8" applyFont="1" applyFill="1" applyBorder="1" applyAlignment="1">
      <alignment horizontal="center" vertical="center" wrapText="1"/>
    </xf>
    <xf numFmtId="0" fontId="37" fillId="4" borderId="1" xfId="8" applyFont="1" applyFill="1" applyBorder="1" applyAlignment="1">
      <alignment horizontal="center" vertical="center" wrapText="1"/>
    </xf>
    <xf numFmtId="41" fontId="31" fillId="0" borderId="1" xfId="2" applyFont="1" applyFill="1" applyBorder="1" applyAlignment="1">
      <alignment horizontal="center" vertical="top" wrapText="1"/>
    </xf>
    <xf numFmtId="41" fontId="31" fillId="0" borderId="1" xfId="0" quotePrefix="1" applyNumberFormat="1" applyFont="1" applyFill="1" applyBorder="1" applyAlignment="1">
      <alignment horizontal="center" vertical="top" wrapText="1"/>
    </xf>
    <xf numFmtId="0" fontId="21" fillId="0" borderId="0" xfId="0" applyFont="1" applyFill="1" applyAlignment="1">
      <alignment horizontal="left" vertical="top"/>
    </xf>
    <xf numFmtId="41" fontId="39" fillId="5" borderId="6" xfId="2" applyFont="1" applyFill="1" applyBorder="1" applyAlignment="1">
      <alignment vertical="center" wrapText="1"/>
    </xf>
    <xf numFmtId="0" fontId="43" fillId="0" borderId="0" xfId="11" applyFont="1" applyFill="1" applyAlignment="1"/>
    <xf numFmtId="0" fontId="44" fillId="0" borderId="0" xfId="11" applyFont="1" applyFill="1" applyAlignment="1"/>
    <xf numFmtId="0" fontId="44" fillId="0" borderId="0" xfId="11" applyFont="1" applyAlignment="1"/>
    <xf numFmtId="0" fontId="45" fillId="0" borderId="0" xfId="11" applyFont="1" applyFill="1" applyAlignment="1"/>
    <xf numFmtId="0" fontId="45" fillId="0" borderId="0" xfId="11" applyFont="1" applyAlignment="1"/>
    <xf numFmtId="0" fontId="40" fillId="0" borderId="1" xfId="8" applyFont="1" applyFill="1" applyBorder="1" applyAlignment="1">
      <alignment horizontal="center" vertical="center" wrapText="1"/>
    </xf>
    <xf numFmtId="0" fontId="39" fillId="0" borderId="1" xfId="8" applyFont="1" applyFill="1" applyBorder="1" applyAlignment="1">
      <alignment vertical="center" wrapText="1"/>
    </xf>
    <xf numFmtId="0" fontId="4" fillId="0" borderId="1" xfId="8" applyBorder="1" applyAlignment="1">
      <alignment vertical="center"/>
    </xf>
    <xf numFmtId="0" fontId="33" fillId="0" borderId="0" xfId="8" applyFont="1" applyAlignment="1">
      <alignment horizontal="right"/>
    </xf>
    <xf numFmtId="0" fontId="8" fillId="0" borderId="0" xfId="0" applyFont="1"/>
    <xf numFmtId="41" fontId="33" fillId="0" borderId="1" xfId="2" applyNumberFormat="1" applyFont="1" applyFill="1" applyBorder="1" applyAlignment="1">
      <alignment vertical="center"/>
    </xf>
    <xf numFmtId="0" fontId="45" fillId="0" borderId="0" xfId="11" applyFont="1" applyFill="1" applyBorder="1" applyAlignment="1"/>
    <xf numFmtId="0" fontId="33" fillId="0" borderId="1" xfId="11" applyFont="1" applyBorder="1"/>
    <xf numFmtId="0" fontId="33" fillId="0" borderId="1" xfId="11" applyFont="1" applyBorder="1" applyAlignment="1">
      <alignment horizontal="center"/>
    </xf>
    <xf numFmtId="0" fontId="33" fillId="0" borderId="2" xfId="11" applyFont="1" applyBorder="1"/>
    <xf numFmtId="0" fontId="33" fillId="0" borderId="2" xfId="11" applyFont="1" applyBorder="1" applyAlignment="1">
      <alignment horizontal="left"/>
    </xf>
    <xf numFmtId="0" fontId="33" fillId="0" borderId="3" xfId="11" applyFont="1" applyBorder="1" applyAlignment="1">
      <alignment horizontal="left"/>
    </xf>
    <xf numFmtId="0" fontId="33" fillId="0" borderId="4" xfId="11" applyFont="1" applyBorder="1"/>
    <xf numFmtId="0" fontId="33" fillId="0" borderId="5" xfId="11" applyFont="1" applyBorder="1"/>
    <xf numFmtId="0" fontId="34" fillId="4" borderId="2" xfId="8" applyFont="1" applyFill="1" applyBorder="1" applyAlignment="1">
      <alignment horizontal="center" vertical="center" wrapText="1"/>
    </xf>
    <xf numFmtId="0" fontId="34" fillId="4" borderId="7" xfId="8" applyFont="1" applyFill="1" applyBorder="1" applyAlignment="1">
      <alignment horizontal="center" vertical="center" wrapText="1"/>
    </xf>
    <xf numFmtId="0" fontId="36" fillId="4" borderId="1" xfId="8" applyFont="1" applyFill="1" applyBorder="1" applyAlignment="1">
      <alignment vertical="center" wrapText="1"/>
    </xf>
    <xf numFmtId="0" fontId="46" fillId="0" borderId="0" xfId="11" applyFont="1"/>
    <xf numFmtId="0" fontId="47" fillId="0" borderId="11" xfId="11" applyFont="1" applyBorder="1" applyAlignment="1">
      <alignment horizontal="left" vertical="center"/>
    </xf>
    <xf numFmtId="0" fontId="47" fillId="0" borderId="11" xfId="11" applyFont="1" applyBorder="1"/>
    <xf numFmtId="0" fontId="46" fillId="0" borderId="11" xfId="11" applyFont="1" applyBorder="1"/>
    <xf numFmtId="0" fontId="46" fillId="0" borderId="10" xfId="11" applyFont="1" applyBorder="1"/>
    <xf numFmtId="0" fontId="42" fillId="0" borderId="1" xfId="8" applyFont="1" applyFill="1" applyBorder="1" applyAlignment="1">
      <alignment vertical="center" wrapText="1"/>
    </xf>
    <xf numFmtId="0" fontId="33" fillId="0" borderId="1" xfId="8" applyFont="1" applyFill="1" applyBorder="1" applyAlignment="1">
      <alignment vertical="top" wrapText="1"/>
    </xf>
    <xf numFmtId="0" fontId="39" fillId="0" borderId="1" xfId="8" applyFont="1" applyBorder="1" applyAlignment="1">
      <alignment horizontal="center" vertical="center" wrapText="1"/>
    </xf>
    <xf numFmtId="0" fontId="33" fillId="6" borderId="1" xfId="8" applyFont="1" applyFill="1" applyBorder="1" applyAlignment="1">
      <alignment horizontal="left" vertical="center" wrapText="1"/>
    </xf>
    <xf numFmtId="0" fontId="41" fillId="0" borderId="1" xfId="8" applyFont="1" applyFill="1" applyBorder="1" applyAlignment="1">
      <alignment vertical="center" wrapText="1"/>
    </xf>
    <xf numFmtId="0" fontId="39" fillId="6" borderId="6" xfId="8" applyFont="1" applyFill="1" applyBorder="1" applyAlignment="1">
      <alignment vertical="center" wrapText="1"/>
    </xf>
    <xf numFmtId="0" fontId="39" fillId="0" borderId="6" xfId="8" applyFont="1" applyFill="1" applyBorder="1" applyAlignment="1">
      <alignment vertical="center" wrapText="1"/>
    </xf>
    <xf numFmtId="0" fontId="39" fillId="6" borderId="2" xfId="8" applyFont="1" applyFill="1" applyBorder="1" applyAlignment="1">
      <alignment vertical="center" wrapText="1"/>
    </xf>
    <xf numFmtId="41" fontId="33" fillId="0" borderId="1" xfId="2" applyFont="1" applyFill="1" applyBorder="1" applyAlignment="1">
      <alignment vertical="center"/>
    </xf>
    <xf numFmtId="0" fontId="39" fillId="13" borderId="1" xfId="8" applyFont="1" applyFill="1" applyBorder="1" applyAlignment="1">
      <alignment vertical="center"/>
    </xf>
    <xf numFmtId="0" fontId="39" fillId="13" borderId="1" xfId="8" applyFont="1" applyFill="1" applyBorder="1" applyAlignment="1">
      <alignment vertical="center" wrapText="1"/>
    </xf>
    <xf numFmtId="0" fontId="39" fillId="13" borderId="1" xfId="8" applyFont="1" applyFill="1" applyBorder="1" applyAlignment="1">
      <alignment horizontal="center" vertical="center" wrapText="1"/>
    </xf>
    <xf numFmtId="0" fontId="39" fillId="6" borderId="1" xfId="8" applyFont="1" applyFill="1" applyBorder="1" applyAlignment="1">
      <alignment vertical="center" wrapText="1"/>
    </xf>
    <xf numFmtId="0" fontId="39" fillId="6" borderId="4" xfId="8" applyFont="1" applyFill="1" applyBorder="1" applyAlignment="1">
      <alignment vertical="center" wrapText="1"/>
    </xf>
    <xf numFmtId="41" fontId="33" fillId="0" borderId="0" xfId="8" applyNumberFormat="1" applyFont="1" applyFill="1"/>
    <xf numFmtId="41" fontId="39" fillId="13" borderId="1" xfId="2" applyFont="1" applyFill="1" applyBorder="1" applyAlignment="1">
      <alignment horizontal="right" vertical="center" wrapText="1"/>
    </xf>
    <xf numFmtId="0" fontId="33" fillId="0" borderId="0" xfId="8" applyFont="1" applyFill="1" applyAlignment="1">
      <alignment horizontal="right"/>
    </xf>
    <xf numFmtId="41" fontId="40" fillId="0" borderId="1" xfId="8" applyNumberFormat="1" applyFont="1" applyFill="1" applyBorder="1" applyAlignment="1">
      <alignment vertical="center"/>
    </xf>
    <xf numFmtId="0" fontId="34" fillId="0" borderId="0" xfId="8" applyFont="1" applyAlignment="1">
      <alignment horizontal="right"/>
    </xf>
    <xf numFmtId="41" fontId="34" fillId="0" borderId="0" xfId="8" applyNumberFormat="1" applyFont="1"/>
    <xf numFmtId="0" fontId="30" fillId="0" borderId="1" xfId="0" applyFont="1" applyBorder="1" applyAlignment="1">
      <alignment horizontal="left" vertical="top" wrapText="1"/>
    </xf>
    <xf numFmtId="0" fontId="48" fillId="0" borderId="0" xfId="6" applyFont="1" applyAlignment="1"/>
    <xf numFmtId="0" fontId="49" fillId="0" borderId="0" xfId="0" applyFont="1" applyFill="1" applyAlignment="1">
      <alignment horizontal="left" vertical="top"/>
    </xf>
    <xf numFmtId="0" fontId="49" fillId="0" borderId="0" xfId="0" applyFont="1" applyFill="1" applyAlignment="1">
      <alignment vertical="top"/>
    </xf>
    <xf numFmtId="0" fontId="50" fillId="5" borderId="9" xfId="0" applyFont="1" applyFill="1" applyBorder="1"/>
    <xf numFmtId="0" fontId="51" fillId="0" borderId="0" xfId="6" applyFont="1" applyFill="1" applyAlignment="1">
      <alignment vertical="top"/>
    </xf>
    <xf numFmtId="0" fontId="51" fillId="5" borderId="1" xfId="6" applyFont="1" applyFill="1" applyBorder="1" applyAlignment="1">
      <alignment vertical="top"/>
    </xf>
    <xf numFmtId="0" fontId="52" fillId="0" borderId="0" xfId="6" applyFont="1" applyBorder="1"/>
    <xf numFmtId="0" fontId="29" fillId="5" borderId="4" xfId="0" applyFont="1" applyFill="1" applyBorder="1" applyAlignment="1">
      <alignment horizontal="center" vertical="center" wrapText="1"/>
    </xf>
    <xf numFmtId="0" fontId="30" fillId="0" borderId="1" xfId="0" applyFont="1" applyBorder="1" applyAlignment="1">
      <alignment wrapText="1"/>
    </xf>
    <xf numFmtId="0" fontId="29" fillId="3" borderId="1" xfId="0" applyFont="1" applyFill="1" applyBorder="1" applyAlignment="1">
      <alignment horizontal="left" vertical="center" wrapText="1"/>
    </xf>
    <xf numFmtId="0" fontId="50" fillId="0" borderId="0" xfId="0" applyFont="1"/>
    <xf numFmtId="0" fontId="25" fillId="0" borderId="7" xfId="0" applyFont="1" applyFill="1" applyBorder="1" applyAlignment="1">
      <alignment vertical="top" wrapText="1"/>
    </xf>
    <xf numFmtId="0" fontId="25" fillId="0" borderId="7" xfId="0" applyFont="1" applyFill="1" applyBorder="1" applyAlignment="1">
      <alignment horizontal="center" vertical="top" wrapText="1"/>
    </xf>
    <xf numFmtId="0" fontId="21" fillId="0" borderId="0" xfId="6" applyFont="1" applyFill="1" applyBorder="1" applyAlignment="1">
      <alignment vertical="top"/>
    </xf>
    <xf numFmtId="166" fontId="23" fillId="0" borderId="0" xfId="2" applyNumberFormat="1" applyFont="1" applyFill="1" applyBorder="1" applyAlignment="1">
      <alignment vertical="top" wrapText="1"/>
    </xf>
    <xf numFmtId="166" fontId="21" fillId="0" borderId="0" xfId="2" applyNumberFormat="1" applyFont="1" applyFill="1" applyBorder="1" applyAlignment="1">
      <alignment vertical="top" wrapText="1"/>
    </xf>
    <xf numFmtId="166" fontId="21" fillId="0" borderId="0" xfId="2" applyNumberFormat="1" applyFont="1" applyFill="1" applyBorder="1" applyAlignment="1">
      <alignment vertical="top"/>
    </xf>
    <xf numFmtId="41" fontId="25" fillId="0" borderId="1" xfId="0" applyNumberFormat="1" applyFont="1" applyBorder="1"/>
    <xf numFmtId="0" fontId="28" fillId="5" borderId="6" xfId="0" applyFont="1" applyFill="1" applyBorder="1" applyAlignment="1">
      <alignment horizontal="center" vertical="center" wrapText="1"/>
    </xf>
    <xf numFmtId="0" fontId="28" fillId="5" borderId="11" xfId="0" applyFont="1" applyFill="1" applyBorder="1" applyAlignment="1">
      <alignment horizontal="center" vertical="center" wrapText="1"/>
    </xf>
    <xf numFmtId="0" fontId="28" fillId="5" borderId="10" xfId="0" applyFont="1" applyFill="1" applyBorder="1" applyAlignment="1">
      <alignment horizontal="center" vertical="center" wrapText="1"/>
    </xf>
    <xf numFmtId="0" fontId="28" fillId="0" borderId="9" xfId="0" applyFont="1" applyFill="1" applyBorder="1" applyAlignment="1">
      <alignment horizontal="left" vertical="center" wrapText="1"/>
    </xf>
    <xf numFmtId="0" fontId="28" fillId="5" borderId="1" xfId="0" applyFont="1" applyFill="1" applyBorder="1" applyAlignment="1">
      <alignment horizontal="center" vertical="center" wrapText="1"/>
    </xf>
    <xf numFmtId="0" fontId="29" fillId="5" borderId="11" xfId="0" applyFont="1" applyFill="1" applyBorder="1" applyAlignment="1">
      <alignment horizontal="center" vertical="center" wrapText="1"/>
    </xf>
    <xf numFmtId="0" fontId="29" fillId="5" borderId="1" xfId="0" applyFont="1" applyFill="1" applyBorder="1" applyAlignment="1">
      <alignment horizontal="center" vertical="center" wrapText="1"/>
    </xf>
    <xf numFmtId="0" fontId="26" fillId="0" borderId="0" xfId="6" applyFont="1" applyFill="1" applyBorder="1" applyAlignment="1">
      <alignment horizontal="left" vertical="top"/>
    </xf>
    <xf numFmtId="0" fontId="26" fillId="0" borderId="13" xfId="6" applyFont="1" applyFill="1" applyBorder="1" applyAlignment="1">
      <alignment vertical="top"/>
    </xf>
    <xf numFmtId="0" fontId="28" fillId="5" borderId="11" xfId="0" applyFont="1" applyFill="1" applyBorder="1" applyAlignment="1">
      <alignment vertical="center" wrapText="1"/>
    </xf>
    <xf numFmtId="164" fontId="25" fillId="0" borderId="1" xfId="1" applyNumberFormat="1" applyFont="1" applyFill="1" applyBorder="1" applyAlignment="1">
      <alignment horizontal="center" vertical="top" wrapText="1"/>
    </xf>
    <xf numFmtId="0" fontId="29" fillId="5" borderId="1" xfId="0" quotePrefix="1" applyFont="1" applyFill="1" applyBorder="1" applyAlignment="1">
      <alignment horizontal="center" vertical="center" wrapText="1"/>
    </xf>
    <xf numFmtId="0" fontId="29" fillId="5" borderId="11" xfId="0" quotePrefix="1" applyFont="1" applyFill="1" applyBorder="1" applyAlignment="1">
      <alignment horizontal="center" vertical="center" wrapText="1"/>
    </xf>
    <xf numFmtId="41" fontId="29" fillId="5" borderId="11" xfId="2" applyFont="1" applyFill="1" applyBorder="1" applyAlignment="1">
      <alignment horizontal="center" vertical="center" wrapText="1"/>
    </xf>
    <xf numFmtId="41" fontId="29" fillId="5" borderId="1" xfId="2" applyFont="1" applyFill="1" applyBorder="1" applyAlignment="1">
      <alignment horizontal="center" vertical="center" wrapText="1"/>
    </xf>
    <xf numFmtId="0" fontId="29" fillId="5" borderId="1" xfId="2" applyNumberFormat="1" applyFont="1" applyFill="1" applyBorder="1" applyAlignment="1">
      <alignment horizontal="center" vertical="center" wrapText="1"/>
    </xf>
    <xf numFmtId="0" fontId="29" fillId="5" borderId="11" xfId="2" applyNumberFormat="1" applyFont="1" applyFill="1" applyBorder="1" applyAlignment="1">
      <alignment horizontal="center" vertical="center" wrapText="1"/>
    </xf>
    <xf numFmtId="0" fontId="50" fillId="5" borderId="5" xfId="0" applyFont="1" applyFill="1" applyBorder="1"/>
    <xf numFmtId="41" fontId="25" fillId="0" borderId="1" xfId="0" applyNumberFormat="1" applyFont="1" applyBorder="1" applyAlignment="1">
      <alignment vertical="center"/>
    </xf>
    <xf numFmtId="0" fontId="30" fillId="0" borderId="6" xfId="0" applyFont="1" applyBorder="1" applyAlignment="1">
      <alignment horizontal="left" vertical="top" wrapText="1"/>
    </xf>
    <xf numFmtId="41" fontId="30" fillId="0" borderId="1" xfId="2" applyFont="1" applyBorder="1" applyAlignment="1">
      <alignment vertical="top"/>
    </xf>
    <xf numFmtId="0" fontId="30" fillId="0" borderId="1" xfId="0" applyFont="1" applyFill="1" applyBorder="1" applyAlignment="1">
      <alignment vertical="center" wrapText="1"/>
    </xf>
    <xf numFmtId="0" fontId="53" fillId="0" borderId="0" xfId="0" applyFont="1" applyFill="1" applyBorder="1" applyAlignment="1">
      <alignment vertical="center" wrapText="1"/>
    </xf>
    <xf numFmtId="0" fontId="30" fillId="0" borderId="7" xfId="0" applyFont="1" applyBorder="1" applyAlignment="1">
      <alignment horizontal="center" vertical="center" wrapText="1"/>
    </xf>
    <xf numFmtId="41" fontId="30" fillId="0" borderId="1" xfId="2" applyFont="1" applyBorder="1" applyAlignment="1">
      <alignment horizontal="center" vertical="top" wrapText="1"/>
    </xf>
    <xf numFmtId="0" fontId="25" fillId="14" borderId="6" xfId="0" applyFont="1" applyFill="1" applyBorder="1" applyAlignment="1">
      <alignment vertical="top" wrapText="1"/>
    </xf>
    <xf numFmtId="0" fontId="25" fillId="14" borderId="16" xfId="0" applyFont="1" applyFill="1" applyBorder="1" applyAlignment="1">
      <alignment vertical="top" wrapText="1"/>
    </xf>
    <xf numFmtId="0" fontId="54" fillId="0" borderId="1" xfId="8" applyFont="1" applyFill="1" applyBorder="1" applyAlignment="1">
      <alignment vertical="center" wrapText="1"/>
    </xf>
    <xf numFmtId="41" fontId="55" fillId="0" borderId="1" xfId="2" applyFont="1" applyFill="1" applyBorder="1" applyAlignment="1">
      <alignment horizontal="center" vertical="top" wrapText="1"/>
    </xf>
    <xf numFmtId="0" fontId="55" fillId="0" borderId="1" xfId="0" applyFont="1" applyFill="1" applyBorder="1" applyAlignment="1">
      <alignment horizontal="center" vertical="top" wrapText="1"/>
    </xf>
    <xf numFmtId="17" fontId="55" fillId="0" borderId="1" xfId="2" applyNumberFormat="1" applyFont="1" applyFill="1" applyBorder="1" applyAlignment="1">
      <alignment horizontal="center" vertical="top" wrapText="1"/>
    </xf>
    <xf numFmtId="43" fontId="22" fillId="0" borderId="0" xfId="0" applyNumberFormat="1" applyFont="1" applyFill="1" applyBorder="1" applyAlignment="1">
      <alignment horizontal="center" vertical="top" wrapText="1"/>
    </xf>
    <xf numFmtId="0" fontId="54" fillId="0" borderId="4" xfId="0" applyFont="1" applyBorder="1" applyAlignment="1">
      <alignment wrapText="1"/>
    </xf>
    <xf numFmtId="3" fontId="57" fillId="0" borderId="13" xfId="0" applyNumberFormat="1" applyFont="1" applyFill="1" applyBorder="1" applyAlignment="1">
      <alignment vertical="top" wrapText="1"/>
    </xf>
    <xf numFmtId="0" fontId="54" fillId="0" borderId="4" xfId="0" applyFont="1" applyBorder="1" applyAlignment="1">
      <alignment vertical="top" wrapText="1"/>
    </xf>
    <xf numFmtId="166" fontId="30" fillId="0" borderId="5" xfId="2" applyNumberFormat="1" applyFont="1" applyFill="1" applyBorder="1" applyAlignment="1">
      <alignment horizontal="center" vertical="top" wrapText="1"/>
    </xf>
    <xf numFmtId="166" fontId="31" fillId="0" borderId="5" xfId="2" applyNumberFormat="1" applyFont="1" applyFill="1" applyBorder="1" applyAlignment="1">
      <alignment horizontal="center" vertical="top" wrapText="1"/>
    </xf>
    <xf numFmtId="4" fontId="32" fillId="0" borderId="8" xfId="0" applyNumberFormat="1" applyFont="1" applyFill="1" applyBorder="1" applyAlignment="1">
      <alignment horizontal="center" vertical="top"/>
    </xf>
    <xf numFmtId="166" fontId="58" fillId="0" borderId="6" xfId="2" applyNumberFormat="1" applyFont="1" applyFill="1" applyBorder="1" applyAlignment="1">
      <alignment horizontal="center" vertical="top" wrapText="1"/>
    </xf>
    <xf numFmtId="166" fontId="58" fillId="0" borderId="7" xfId="2" quotePrefix="1" applyNumberFormat="1" applyFont="1" applyBorder="1" applyAlignment="1">
      <alignment horizontal="center" vertical="top"/>
    </xf>
    <xf numFmtId="166" fontId="58" fillId="0" borderId="11" xfId="2" quotePrefix="1" applyNumberFormat="1" applyFont="1" applyBorder="1" applyAlignment="1">
      <alignment horizontal="center" vertical="top"/>
    </xf>
    <xf numFmtId="0" fontId="55" fillId="0" borderId="6" xfId="0" quotePrefix="1" applyFont="1" applyFill="1" applyBorder="1" applyAlignment="1">
      <alignment horizontal="center" vertical="top" wrapText="1"/>
    </xf>
    <xf numFmtId="0" fontId="55" fillId="0" borderId="6" xfId="0" applyFont="1" applyFill="1" applyBorder="1" applyAlignment="1">
      <alignment horizontal="left" vertical="top" wrapText="1"/>
    </xf>
    <xf numFmtId="0" fontId="55" fillId="0" borderId="6" xfId="0" applyFont="1" applyFill="1" applyBorder="1" applyAlignment="1">
      <alignment horizontal="center" vertical="top" wrapText="1"/>
    </xf>
    <xf numFmtId="41" fontId="55" fillId="0" borderId="1" xfId="2" quotePrefix="1" applyFont="1" applyFill="1" applyBorder="1" applyAlignment="1">
      <alignment horizontal="center" vertical="top" wrapText="1"/>
    </xf>
    <xf numFmtId="41" fontId="55" fillId="0" borderId="6" xfId="2" applyFont="1" applyFill="1" applyBorder="1" applyAlignment="1">
      <alignment horizontal="center" vertical="top" wrapText="1"/>
    </xf>
    <xf numFmtId="41" fontId="55" fillId="0" borderId="6" xfId="0" quotePrefix="1" applyNumberFormat="1" applyFont="1" applyFill="1" applyBorder="1" applyAlignment="1">
      <alignment horizontal="center" vertical="top" wrapText="1"/>
    </xf>
    <xf numFmtId="0" fontId="56" fillId="0" borderId="6" xfId="0" applyFont="1" applyFill="1" applyBorder="1" applyAlignment="1">
      <alignment horizontal="center" vertical="top" wrapText="1"/>
    </xf>
    <xf numFmtId="0" fontId="55" fillId="0" borderId="7" xfId="0" quotePrefix="1" applyFont="1" applyFill="1" applyBorder="1" applyAlignment="1">
      <alignment horizontal="center" vertical="top" wrapText="1"/>
    </xf>
    <xf numFmtId="0" fontId="55" fillId="0" borderId="7" xfId="0" applyFont="1" applyFill="1" applyBorder="1" applyAlignment="1">
      <alignment vertical="top" wrapText="1"/>
    </xf>
    <xf numFmtId="0" fontId="55" fillId="0" borderId="1" xfId="0" applyFont="1" applyFill="1" applyBorder="1" applyAlignment="1">
      <alignment horizontal="left" vertical="top" wrapText="1"/>
    </xf>
    <xf numFmtId="0" fontId="55" fillId="0" borderId="1" xfId="0" quotePrefix="1" applyFont="1" applyFill="1" applyBorder="1" applyAlignment="1">
      <alignment horizontal="center" vertical="top" wrapText="1"/>
    </xf>
    <xf numFmtId="0" fontId="1" fillId="0" borderId="0" xfId="6" applyFont="1" applyBorder="1" applyAlignment="1"/>
    <xf numFmtId="0" fontId="0" fillId="0" borderId="0" xfId="0" applyFont="1" applyBorder="1"/>
    <xf numFmtId="0" fontId="39" fillId="0" borderId="1" xfId="8" applyFont="1" applyBorder="1" applyAlignment="1">
      <alignment horizontal="left" vertical="center" wrapText="1"/>
    </xf>
    <xf numFmtId="0" fontId="1" fillId="0" borderId="0" xfId="6" applyFont="1" applyBorder="1"/>
    <xf numFmtId="0" fontId="1" fillId="0" borderId="1" xfId="6" applyFont="1" applyBorder="1" applyAlignment="1">
      <alignment horizontal="left"/>
    </xf>
    <xf numFmtId="0" fontId="1" fillId="0" borderId="1" xfId="6" applyFont="1" applyBorder="1"/>
    <xf numFmtId="0" fontId="7" fillId="0" borderId="0" xfId="0" applyFont="1" applyAlignment="1">
      <alignment horizontal="center" vertical="center" wrapText="1"/>
    </xf>
    <xf numFmtId="0" fontId="7" fillId="0" borderId="0" xfId="0" applyFont="1" applyBorder="1" applyAlignment="1">
      <alignment horizontal="center" vertical="center" wrapText="1"/>
    </xf>
    <xf numFmtId="0" fontId="7" fillId="4" borderId="1" xfId="0" applyFont="1" applyFill="1" applyBorder="1" applyAlignment="1">
      <alignment horizontal="center" vertical="center" wrapText="1"/>
    </xf>
    <xf numFmtId="0" fontId="7" fillId="6" borderId="1" xfId="0" applyFont="1" applyFill="1" applyBorder="1" applyAlignment="1">
      <alignment horizontal="center" vertical="center" wrapText="1"/>
    </xf>
    <xf numFmtId="0" fontId="7" fillId="15" borderId="1" xfId="0" applyFont="1" applyFill="1" applyBorder="1" applyAlignment="1">
      <alignment horizontal="center" vertical="center" wrapText="1"/>
    </xf>
    <xf numFmtId="0" fontId="60" fillId="15" borderId="1" xfId="0" applyFont="1" applyFill="1" applyBorder="1" applyAlignment="1">
      <alignment horizontal="center" vertical="center" wrapText="1"/>
    </xf>
    <xf numFmtId="0" fontId="7" fillId="8" borderId="6" xfId="0" applyFont="1" applyFill="1" applyBorder="1" applyAlignment="1">
      <alignment horizontal="center" vertical="center" wrapText="1"/>
    </xf>
    <xf numFmtId="0" fontId="7" fillId="8" borderId="1" xfId="0" applyFont="1" applyFill="1" applyBorder="1" applyAlignment="1">
      <alignment horizontal="center" vertical="center" wrapText="1"/>
    </xf>
    <xf numFmtId="164" fontId="10" fillId="0" borderId="1" xfId="1" applyNumberFormat="1" applyFont="1" applyBorder="1" applyAlignment="1">
      <alignment vertical="center" wrapText="1"/>
    </xf>
    <xf numFmtId="43" fontId="39" fillId="0" borderId="1" xfId="1" applyFont="1" applyBorder="1" applyAlignment="1">
      <alignment horizontal="center" vertical="center" wrapText="1"/>
    </xf>
    <xf numFmtId="0" fontId="40" fillId="0" borderId="0" xfId="0" applyFont="1" applyFill="1" applyBorder="1" applyAlignment="1">
      <alignment vertical="center" wrapText="1"/>
    </xf>
    <xf numFmtId="0" fontId="40" fillId="0" borderId="0" xfId="0" applyFont="1" applyFill="1" applyBorder="1" applyAlignment="1">
      <alignment horizontal="center" vertical="center" wrapText="1"/>
    </xf>
    <xf numFmtId="0" fontId="0" fillId="0" borderId="0" xfId="0" applyFont="1" applyAlignment="1">
      <alignment horizontal="center" vertical="center" wrapText="1"/>
    </xf>
    <xf numFmtId="0" fontId="34" fillId="0" borderId="0" xfId="0" applyFont="1" applyBorder="1" applyAlignment="1">
      <alignment horizontal="center" vertical="center" wrapText="1"/>
    </xf>
    <xf numFmtId="0" fontId="34" fillId="4" borderId="1" xfId="0" applyFont="1" applyFill="1" applyBorder="1" applyAlignment="1">
      <alignment horizontal="center" vertical="center" wrapText="1"/>
    </xf>
    <xf numFmtId="0" fontId="34" fillId="15" borderId="1" xfId="0" applyFont="1" applyFill="1" applyBorder="1" applyAlignment="1">
      <alignment horizontal="center" vertical="center" wrapText="1"/>
    </xf>
    <xf numFmtId="0" fontId="34" fillId="8" borderId="6" xfId="0" applyFont="1" applyFill="1" applyBorder="1" applyAlignment="1">
      <alignment horizontal="center" vertical="center" wrapText="1"/>
    </xf>
    <xf numFmtId="0" fontId="34" fillId="6" borderId="1" xfId="0" applyFont="1" applyFill="1" applyBorder="1" applyAlignment="1">
      <alignment horizontal="center" vertical="center" wrapText="1"/>
    </xf>
    <xf numFmtId="0" fontId="34" fillId="8" borderId="1" xfId="0" applyFont="1" applyFill="1" applyBorder="1" applyAlignment="1">
      <alignment horizontal="center" vertical="center" wrapText="1"/>
    </xf>
    <xf numFmtId="0" fontId="39" fillId="0" borderId="1" xfId="0" applyFont="1" applyBorder="1" applyAlignment="1">
      <alignment vertical="center" wrapText="1"/>
    </xf>
    <xf numFmtId="43" fontId="39" fillId="0" borderId="1" xfId="1" applyFont="1" applyBorder="1" applyAlignment="1">
      <alignment vertical="center" wrapText="1"/>
    </xf>
    <xf numFmtId="0" fontId="10" fillId="0" borderId="0" xfId="0" applyFont="1" applyFill="1" applyBorder="1" applyAlignment="1">
      <alignment horizontal="center" wrapText="1"/>
    </xf>
    <xf numFmtId="0" fontId="0" fillId="0" borderId="0" xfId="0" applyFont="1" applyFill="1" applyBorder="1" applyAlignment="1">
      <alignment wrapText="1"/>
    </xf>
    <xf numFmtId="0" fontId="39" fillId="0" borderId="0" xfId="0" applyFont="1" applyFill="1" applyBorder="1" applyAlignment="1">
      <alignment vertical="center" wrapText="1"/>
    </xf>
    <xf numFmtId="0" fontId="0" fillId="0" borderId="0" xfId="0" applyFont="1" applyFill="1" applyBorder="1" applyAlignment="1"/>
    <xf numFmtId="0" fontId="0" fillId="0" borderId="0" xfId="0" applyFont="1" applyFill="1" applyBorder="1"/>
    <xf numFmtId="0" fontId="10" fillId="0" borderId="0" xfId="0" applyFont="1" applyFill="1" applyBorder="1"/>
    <xf numFmtId="0" fontId="33" fillId="0" borderId="0" xfId="0" applyFont="1" applyFill="1" applyBorder="1" applyAlignment="1"/>
    <xf numFmtId="0" fontId="33" fillId="0" borderId="0" xfId="0" applyFont="1" applyFill="1" applyBorder="1" applyAlignment="1">
      <alignment horizontal="center" vertical="center" wrapText="1"/>
    </xf>
    <xf numFmtId="0" fontId="33" fillId="0" borderId="0" xfId="0" applyFont="1" applyFill="1" applyBorder="1" applyAlignment="1">
      <alignment wrapText="1"/>
    </xf>
    <xf numFmtId="0" fontId="1" fillId="0" borderId="0" xfId="6" applyFont="1"/>
    <xf numFmtId="0" fontId="10" fillId="0" borderId="0" xfId="0" applyFont="1" applyBorder="1" applyAlignment="1">
      <alignment horizontal="center" wrapText="1"/>
    </xf>
    <xf numFmtId="0" fontId="0" fillId="0" borderId="0" xfId="0" applyFont="1" applyBorder="1" applyAlignment="1">
      <alignment wrapText="1"/>
    </xf>
    <xf numFmtId="0" fontId="39" fillId="0" borderId="0" xfId="0" applyFont="1" applyBorder="1" applyAlignment="1">
      <alignment vertical="center" wrapText="1"/>
    </xf>
    <xf numFmtId="0" fontId="0" fillId="0" borderId="0" xfId="0" applyFont="1" applyBorder="1" applyAlignment="1"/>
    <xf numFmtId="0" fontId="10" fillId="0" borderId="0" xfId="0" applyFont="1" applyBorder="1" applyAlignment="1">
      <alignment wrapText="1"/>
    </xf>
    <xf numFmtId="0" fontId="10" fillId="3" borderId="0" xfId="0" applyFont="1" applyFill="1" applyBorder="1"/>
    <xf numFmtId="0" fontId="40" fillId="0" borderId="0" xfId="0" applyFont="1" applyBorder="1" applyAlignment="1">
      <alignment vertical="center" wrapText="1"/>
    </xf>
    <xf numFmtId="0" fontId="33" fillId="0" borderId="0" xfId="0" applyFont="1" applyFill="1" applyBorder="1" applyAlignment="1">
      <alignment horizontal="left" vertical="center" wrapText="1"/>
    </xf>
    <xf numFmtId="0" fontId="0" fillId="0" borderId="0" xfId="0" applyFont="1" applyAlignment="1">
      <alignment horizontal="right"/>
    </xf>
    <xf numFmtId="0" fontId="0" fillId="0" borderId="0" xfId="0" applyFont="1" applyAlignment="1">
      <alignment horizontal="left"/>
    </xf>
    <xf numFmtId="0" fontId="4" fillId="0" borderId="1" xfId="8" applyBorder="1" applyAlignment="1">
      <alignment horizontal="left" vertical="center"/>
    </xf>
    <xf numFmtId="0" fontId="36" fillId="15" borderId="1" xfId="0" applyFont="1" applyFill="1" applyBorder="1" applyAlignment="1">
      <alignment horizontal="center" vertical="center" wrapText="1"/>
    </xf>
    <xf numFmtId="0" fontId="33" fillId="0" borderId="0" xfId="0" applyFont="1" applyBorder="1" applyAlignment="1">
      <alignment vertical="center" wrapText="1"/>
    </xf>
    <xf numFmtId="0" fontId="33" fillId="0" borderId="0" xfId="0" applyFont="1" applyBorder="1" applyAlignment="1">
      <alignment horizontal="center" vertical="center" wrapText="1"/>
    </xf>
    <xf numFmtId="43" fontId="4" fillId="0" borderId="1" xfId="1" applyBorder="1" applyAlignment="1">
      <alignment vertical="center"/>
    </xf>
    <xf numFmtId="0" fontId="33" fillId="0" borderId="0" xfId="6" applyFont="1" applyAlignment="1"/>
    <xf numFmtId="0" fontId="33" fillId="0" borderId="0" xfId="6" applyFont="1" applyAlignment="1">
      <alignment horizontal="center"/>
    </xf>
    <xf numFmtId="0" fontId="33" fillId="0" borderId="0" xfId="0" applyFont="1" applyFill="1" applyBorder="1" applyAlignment="1">
      <alignment vertical="center" wrapText="1"/>
    </xf>
    <xf numFmtId="0" fontId="7" fillId="0" borderId="0" xfId="6" applyFont="1" applyBorder="1" applyAlignment="1"/>
    <xf numFmtId="0" fontId="7" fillId="0" borderId="0" xfId="6" applyFont="1" applyAlignment="1"/>
    <xf numFmtId="0" fontId="63" fillId="0" borderId="0" xfId="6" applyFont="1" applyBorder="1" applyAlignment="1"/>
    <xf numFmtId="0" fontId="1" fillId="0" borderId="0" xfId="6" applyFont="1" applyAlignment="1"/>
    <xf numFmtId="0" fontId="1" fillId="0" borderId="0" xfId="6" applyFont="1" applyBorder="1" applyAlignment="1">
      <alignment horizontal="center"/>
    </xf>
    <xf numFmtId="0" fontId="33" fillId="0" borderId="0" xfId="0" applyFont="1"/>
    <xf numFmtId="0" fontId="33" fillId="0" borderId="0" xfId="0" applyFont="1" applyAlignment="1">
      <alignment horizontal="center"/>
    </xf>
    <xf numFmtId="0" fontId="57" fillId="0" borderId="0" xfId="0" applyFont="1" applyFill="1" applyAlignment="1">
      <alignment vertical="top" wrapText="1"/>
    </xf>
    <xf numFmtId="0" fontId="39" fillId="0" borderId="1" xfId="8" applyFont="1" applyBorder="1" applyAlignment="1">
      <alignment vertical="center"/>
    </xf>
    <xf numFmtId="0" fontId="39" fillId="0" borderId="1" xfId="8" applyFont="1" applyFill="1" applyBorder="1" applyAlignment="1">
      <alignment horizontal="left" vertical="center" wrapText="1"/>
    </xf>
    <xf numFmtId="0" fontId="39" fillId="0" borderId="1" xfId="8" applyFont="1" applyFill="1" applyBorder="1" applyAlignment="1">
      <alignment vertical="center"/>
    </xf>
    <xf numFmtId="166" fontId="55" fillId="0" borderId="1" xfId="2" applyNumberFormat="1" applyFont="1" applyFill="1" applyBorder="1" applyAlignment="1">
      <alignment horizontal="center" vertical="top" wrapText="1"/>
    </xf>
    <xf numFmtId="43" fontId="57" fillId="0" borderId="0" xfId="0" applyNumberFormat="1" applyFont="1" applyFill="1" applyAlignment="1">
      <alignment vertical="top" wrapText="1"/>
    </xf>
    <xf numFmtId="0" fontId="21" fillId="0" borderId="1" xfId="0" applyFont="1" applyFill="1" applyBorder="1" applyAlignment="1">
      <alignment vertical="top"/>
    </xf>
    <xf numFmtId="0" fontId="21" fillId="0" borderId="1" xfId="0" applyFont="1" applyFill="1" applyBorder="1" applyAlignment="1">
      <alignment horizontal="center" vertical="top"/>
    </xf>
    <xf numFmtId="0" fontId="21" fillId="0" borderId="1" xfId="0" applyFont="1" applyFill="1" applyBorder="1" applyAlignment="1">
      <alignment horizontal="center" vertical="center"/>
    </xf>
    <xf numFmtId="0" fontId="54" fillId="3" borderId="1" xfId="0" applyFont="1" applyFill="1" applyBorder="1" applyAlignment="1">
      <alignment vertical="top" wrapText="1"/>
    </xf>
    <xf numFmtId="0" fontId="54" fillId="0" borderId="6" xfId="0" applyFont="1" applyBorder="1" applyAlignment="1">
      <alignment horizontal="left" vertical="top" wrapText="1"/>
    </xf>
    <xf numFmtId="0" fontId="57" fillId="0" borderId="0" xfId="0" applyFont="1" applyFill="1" applyBorder="1" applyAlignment="1">
      <alignment vertical="top" wrapText="1"/>
    </xf>
    <xf numFmtId="0" fontId="57" fillId="0" borderId="0" xfId="0" applyFont="1" applyFill="1" applyBorder="1" applyAlignment="1">
      <alignment horizontal="center" vertical="top" wrapText="1"/>
    </xf>
    <xf numFmtId="0" fontId="57" fillId="0" borderId="0" xfId="0" applyFont="1" applyFill="1" applyAlignment="1">
      <alignment vertical="top"/>
    </xf>
    <xf numFmtId="0" fontId="14" fillId="0" borderId="0" xfId="0" applyFont="1" applyAlignment="1">
      <alignment horizontal="left"/>
    </xf>
    <xf numFmtId="0" fontId="13" fillId="0" borderId="0" xfId="6" applyFont="1" applyAlignment="1">
      <alignment horizontal="left"/>
    </xf>
    <xf numFmtId="0" fontId="15" fillId="0" borderId="0" xfId="6" applyFont="1" applyAlignment="1">
      <alignment horizontal="left"/>
    </xf>
    <xf numFmtId="0" fontId="29" fillId="5" borderId="11" xfId="2" applyNumberFormat="1" applyFont="1" applyFill="1" applyBorder="1" applyAlignment="1">
      <alignment horizontal="left" vertical="center" wrapText="1"/>
    </xf>
    <xf numFmtId="0" fontId="31" fillId="0" borderId="1" xfId="0" applyFont="1" applyFill="1" applyBorder="1" applyAlignment="1">
      <alignment horizontal="left" vertical="center" wrapText="1"/>
    </xf>
    <xf numFmtId="0" fontId="30" fillId="0" borderId="1" xfId="0" applyFont="1" applyBorder="1" applyAlignment="1">
      <alignment horizontal="left" vertical="center" wrapText="1"/>
    </xf>
    <xf numFmtId="0" fontId="57" fillId="0" borderId="1" xfId="0" applyFont="1" applyFill="1" applyBorder="1" applyAlignment="1">
      <alignment horizontal="left" vertical="top" wrapText="1"/>
    </xf>
    <xf numFmtId="0" fontId="57" fillId="0" borderId="6" xfId="0" applyFont="1" applyFill="1" applyBorder="1" applyAlignment="1">
      <alignment horizontal="left" vertical="top" wrapText="1"/>
    </xf>
    <xf numFmtId="41" fontId="25" fillId="0" borderId="1" xfId="0" applyNumberFormat="1" applyFont="1" applyBorder="1" applyAlignment="1">
      <alignment horizontal="left"/>
    </xf>
    <xf numFmtId="0" fontId="30" fillId="0" borderId="6" xfId="0" applyFont="1" applyFill="1" applyBorder="1" applyAlignment="1">
      <alignment horizontal="left" vertical="top" wrapText="1"/>
    </xf>
    <xf numFmtId="0" fontId="30" fillId="0" borderId="1" xfId="0" applyFont="1" applyFill="1" applyBorder="1" applyAlignment="1">
      <alignment horizontal="left" vertical="top" wrapText="1"/>
    </xf>
    <xf numFmtId="0" fontId="23" fillId="0" borderId="1" xfId="0" applyFont="1" applyBorder="1" applyAlignment="1">
      <alignment horizontal="left" vertical="top" wrapText="1"/>
    </xf>
    <xf numFmtId="0" fontId="30" fillId="0" borderId="4" xfId="0" applyFont="1" applyBorder="1" applyAlignment="1">
      <alignment horizontal="center" vertical="top" wrapText="1"/>
    </xf>
    <xf numFmtId="0" fontId="30" fillId="0" borderId="5" xfId="0" applyFont="1" applyBorder="1" applyAlignment="1">
      <alignment horizontal="left" vertical="top" wrapText="1"/>
    </xf>
    <xf numFmtId="0" fontId="30" fillId="0" borderId="7" xfId="0" applyFont="1" applyBorder="1" applyAlignment="1">
      <alignment vertical="top" wrapText="1"/>
    </xf>
    <xf numFmtId="0" fontId="30" fillId="0" borderId="6" xfId="0" applyFont="1" applyBorder="1" applyAlignment="1">
      <alignment vertical="top" wrapText="1"/>
    </xf>
    <xf numFmtId="164" fontId="30" fillId="12" borderId="1" xfId="1" applyNumberFormat="1" applyFont="1" applyFill="1" applyBorder="1" applyAlignment="1">
      <alignment horizontal="center" vertical="top" wrapText="1"/>
    </xf>
    <xf numFmtId="166" fontId="30" fillId="12" borderId="1" xfId="2" applyNumberFormat="1" applyFont="1" applyFill="1" applyBorder="1" applyAlignment="1">
      <alignment horizontal="center" vertical="top" wrapText="1"/>
    </xf>
    <xf numFmtId="0" fontId="50" fillId="0" borderId="1" xfId="0" applyFont="1" applyBorder="1"/>
    <xf numFmtId="0" fontId="0" fillId="0" borderId="0" xfId="0" applyAlignment="1">
      <alignment horizontal="left" vertical="top" wrapText="1"/>
    </xf>
    <xf numFmtId="0" fontId="64" fillId="0" borderId="4" xfId="0" applyFont="1" applyFill="1" applyBorder="1" applyAlignment="1">
      <alignment horizontal="left" vertical="center" wrapText="1"/>
    </xf>
    <xf numFmtId="0" fontId="64" fillId="0" borderId="9" xfId="0" applyFont="1" applyFill="1" applyBorder="1" applyAlignment="1">
      <alignment horizontal="left" vertical="center" wrapText="1"/>
    </xf>
    <xf numFmtId="0" fontId="28" fillId="0" borderId="4" xfId="0" applyFont="1" applyFill="1" applyBorder="1" applyAlignment="1">
      <alignment horizontal="left" vertical="center" wrapText="1"/>
    </xf>
    <xf numFmtId="0" fontId="28" fillId="0" borderId="9" xfId="0" applyFont="1" applyFill="1" applyBorder="1" applyAlignment="1">
      <alignment horizontal="left" vertical="center" wrapText="1"/>
    </xf>
    <xf numFmtId="0" fontId="28" fillId="5" borderId="10" xfId="0" applyFont="1" applyFill="1" applyBorder="1" applyAlignment="1">
      <alignment horizontal="center" vertical="center" wrapText="1"/>
    </xf>
    <xf numFmtId="0" fontId="28" fillId="5" borderId="15" xfId="0" applyFont="1" applyFill="1" applyBorder="1" applyAlignment="1">
      <alignment horizontal="center" vertical="center" wrapText="1"/>
    </xf>
    <xf numFmtId="0" fontId="28" fillId="5" borderId="12" xfId="0" applyFont="1" applyFill="1" applyBorder="1" applyAlignment="1">
      <alignment horizontal="center" vertical="center" wrapText="1"/>
    </xf>
    <xf numFmtId="0" fontId="28" fillId="5" borderId="6" xfId="0" applyFont="1" applyFill="1" applyBorder="1" applyAlignment="1">
      <alignment horizontal="center" vertical="center" wrapText="1"/>
    </xf>
    <xf numFmtId="0" fontId="28" fillId="5" borderId="7" xfId="0" applyFont="1" applyFill="1" applyBorder="1" applyAlignment="1">
      <alignment horizontal="center" vertical="center" wrapText="1"/>
    </xf>
    <xf numFmtId="0" fontId="28" fillId="5" borderId="11" xfId="0" applyFont="1" applyFill="1" applyBorder="1" applyAlignment="1">
      <alignment horizontal="center" vertical="center" wrapText="1"/>
    </xf>
    <xf numFmtId="0" fontId="22" fillId="0" borderId="13" xfId="0" applyFont="1" applyFill="1" applyBorder="1" applyAlignment="1">
      <alignment horizontal="center" vertical="top" wrapText="1"/>
    </xf>
    <xf numFmtId="0" fontId="22" fillId="0" borderId="0" xfId="0" applyFont="1" applyFill="1" applyBorder="1" applyAlignment="1">
      <alignment horizontal="center" vertical="top" wrapText="1"/>
    </xf>
    <xf numFmtId="0" fontId="28" fillId="5" borderId="2" xfId="0" applyFont="1" applyFill="1" applyBorder="1" applyAlignment="1">
      <alignment horizontal="center" vertical="center" wrapText="1"/>
    </xf>
    <xf numFmtId="0" fontId="28" fillId="5" borderId="8" xfId="0" applyFont="1" applyFill="1" applyBorder="1" applyAlignment="1">
      <alignment horizontal="center" vertical="center" wrapText="1"/>
    </xf>
    <xf numFmtId="0" fontId="28" fillId="5" borderId="3" xfId="0" applyFont="1" applyFill="1" applyBorder="1" applyAlignment="1">
      <alignment horizontal="center" vertical="center" wrapText="1"/>
    </xf>
    <xf numFmtId="0" fontId="28" fillId="5" borderId="4" xfId="0" applyFont="1" applyFill="1" applyBorder="1" applyAlignment="1">
      <alignment horizontal="center" vertical="center" wrapText="1"/>
    </xf>
    <xf numFmtId="0" fontId="28" fillId="5" borderId="9" xfId="0" applyFont="1" applyFill="1" applyBorder="1" applyAlignment="1">
      <alignment horizontal="center" vertical="center" wrapText="1"/>
    </xf>
    <xf numFmtId="0" fontId="28" fillId="5" borderId="5" xfId="0" applyFont="1" applyFill="1" applyBorder="1" applyAlignment="1">
      <alignment horizontal="center" vertical="center" wrapText="1"/>
    </xf>
    <xf numFmtId="0" fontId="28" fillId="5" borderId="13" xfId="0" applyFont="1" applyFill="1" applyBorder="1" applyAlignment="1">
      <alignment horizontal="center" vertical="center" wrapText="1"/>
    </xf>
    <xf numFmtId="0" fontId="28" fillId="5" borderId="0" xfId="0" applyFont="1" applyFill="1" applyBorder="1" applyAlignment="1">
      <alignment horizontal="center" vertical="center" wrapText="1"/>
    </xf>
    <xf numFmtId="0" fontId="28" fillId="5" borderId="14" xfId="0" applyFont="1" applyFill="1" applyBorder="1" applyAlignment="1">
      <alignment horizontal="center" vertical="center" wrapText="1"/>
    </xf>
    <xf numFmtId="0" fontId="28" fillId="5" borderId="1" xfId="0" applyFont="1" applyFill="1" applyBorder="1" applyAlignment="1">
      <alignment horizontal="center" vertical="center" wrapText="1"/>
    </xf>
    <xf numFmtId="0" fontId="29" fillId="5" borderId="6" xfId="0" applyFont="1" applyFill="1" applyBorder="1" applyAlignment="1">
      <alignment horizontal="center" vertical="center" wrapText="1"/>
    </xf>
    <xf numFmtId="0" fontId="29" fillId="5" borderId="11" xfId="0" applyFont="1" applyFill="1" applyBorder="1" applyAlignment="1">
      <alignment horizontal="center" vertical="center" wrapText="1"/>
    </xf>
    <xf numFmtId="0" fontId="28" fillId="5" borderId="6" xfId="0" applyFont="1" applyFill="1" applyBorder="1" applyAlignment="1">
      <alignment horizontal="left" vertical="center" wrapText="1"/>
    </xf>
    <xf numFmtId="0" fontId="28" fillId="5" borderId="7" xfId="0" applyFont="1" applyFill="1" applyBorder="1" applyAlignment="1">
      <alignment horizontal="left" vertical="center" wrapText="1"/>
    </xf>
    <xf numFmtId="0" fontId="28" fillId="5" borderId="11" xfId="0" applyFont="1" applyFill="1" applyBorder="1" applyAlignment="1">
      <alignment horizontal="left" vertical="center" wrapText="1"/>
    </xf>
    <xf numFmtId="0" fontId="7" fillId="8" borderId="2" xfId="0" applyFont="1" applyFill="1" applyBorder="1" applyAlignment="1">
      <alignment horizontal="center" vertical="center" wrapText="1"/>
    </xf>
    <xf numFmtId="0" fontId="7" fillId="8" borderId="3" xfId="0" applyFont="1" applyFill="1" applyBorder="1" applyAlignment="1">
      <alignment horizontal="center" vertical="center" wrapText="1"/>
    </xf>
    <xf numFmtId="0" fontId="7" fillId="8" borderId="10" xfId="0" applyFont="1" applyFill="1" applyBorder="1" applyAlignment="1">
      <alignment horizontal="center" vertical="center" wrapText="1"/>
    </xf>
    <xf numFmtId="0" fontId="7" fillId="8" borderId="15" xfId="0" applyFont="1" applyFill="1" applyBorder="1" applyAlignment="1">
      <alignment horizontal="center" vertical="center" wrapText="1"/>
    </xf>
    <xf numFmtId="0" fontId="7" fillId="4" borderId="6" xfId="0" applyFont="1" applyFill="1" applyBorder="1" applyAlignment="1">
      <alignment horizontal="center" vertical="center" wrapText="1"/>
    </xf>
    <xf numFmtId="0" fontId="7" fillId="4" borderId="11" xfId="0" applyFont="1" applyFill="1" applyBorder="1" applyAlignment="1">
      <alignment horizontal="center" vertical="center" wrapText="1"/>
    </xf>
    <xf numFmtId="0" fontId="7" fillId="4" borderId="4" xfId="0" applyFont="1" applyFill="1" applyBorder="1" applyAlignment="1">
      <alignment horizontal="center" vertical="center" wrapText="1"/>
    </xf>
    <xf numFmtId="0" fontId="7" fillId="4" borderId="5" xfId="0" applyFont="1" applyFill="1" applyBorder="1" applyAlignment="1">
      <alignment horizontal="center" vertical="center" wrapText="1"/>
    </xf>
    <xf numFmtId="0" fontId="7" fillId="4" borderId="1" xfId="0" applyFont="1" applyFill="1" applyBorder="1" applyAlignment="1">
      <alignment horizontal="center" vertical="center" wrapText="1"/>
    </xf>
    <xf numFmtId="0" fontId="7" fillId="4" borderId="7" xfId="0" applyFont="1" applyFill="1" applyBorder="1" applyAlignment="1">
      <alignment horizontal="center" vertical="center" wrapText="1"/>
    </xf>
    <xf numFmtId="0" fontId="7" fillId="4" borderId="9" xfId="0" applyFont="1" applyFill="1" applyBorder="1" applyAlignment="1">
      <alignment horizontal="center" vertical="center" wrapText="1"/>
    </xf>
    <xf numFmtId="0" fontId="7" fillId="6" borderId="2" xfId="0" applyFont="1" applyFill="1" applyBorder="1" applyAlignment="1">
      <alignment horizontal="center" vertical="center" wrapText="1"/>
    </xf>
    <xf numFmtId="0" fontId="7" fillId="6" borderId="3" xfId="0" applyFont="1" applyFill="1" applyBorder="1" applyAlignment="1">
      <alignment horizontal="center" vertical="center" wrapText="1"/>
    </xf>
    <xf numFmtId="0" fontId="7" fillId="6" borderId="10" xfId="0" applyFont="1" applyFill="1" applyBorder="1" applyAlignment="1">
      <alignment horizontal="center" vertical="center" wrapText="1"/>
    </xf>
    <xf numFmtId="0" fontId="7" fillId="6" borderId="15" xfId="0" applyFont="1" applyFill="1" applyBorder="1" applyAlignment="1">
      <alignment horizontal="center" vertical="center" wrapText="1"/>
    </xf>
    <xf numFmtId="0" fontId="7" fillId="15" borderId="2" xfId="0" applyFont="1" applyFill="1" applyBorder="1" applyAlignment="1">
      <alignment horizontal="center" vertical="center" wrapText="1"/>
    </xf>
    <xf numFmtId="0" fontId="7" fillId="15" borderId="3" xfId="0" applyFont="1" applyFill="1" applyBorder="1" applyAlignment="1">
      <alignment horizontal="center" vertical="center" wrapText="1"/>
    </xf>
    <xf numFmtId="0" fontId="7" fillId="15" borderId="10" xfId="0" applyFont="1" applyFill="1" applyBorder="1" applyAlignment="1">
      <alignment horizontal="center" vertical="center" wrapText="1"/>
    </xf>
    <xf numFmtId="0" fontId="7" fillId="15" borderId="15" xfId="0" applyFont="1" applyFill="1" applyBorder="1" applyAlignment="1">
      <alignment horizontal="center" vertical="center" wrapText="1"/>
    </xf>
    <xf numFmtId="0" fontId="34" fillId="8" borderId="2" xfId="0" applyFont="1" applyFill="1" applyBorder="1" applyAlignment="1">
      <alignment horizontal="center" vertical="center" wrapText="1"/>
    </xf>
    <xf numFmtId="0" fontId="34" fillId="8" borderId="3" xfId="0" applyFont="1" applyFill="1" applyBorder="1" applyAlignment="1">
      <alignment horizontal="center" vertical="center" wrapText="1"/>
    </xf>
    <xf numFmtId="0" fontId="34" fillId="8" borderId="10" xfId="0" applyFont="1" applyFill="1" applyBorder="1" applyAlignment="1">
      <alignment horizontal="center" vertical="center" wrapText="1"/>
    </xf>
    <xf numFmtId="0" fontId="34" fillId="8" borderId="15" xfId="0" applyFont="1" applyFill="1" applyBorder="1" applyAlignment="1">
      <alignment horizontal="center" vertical="center" wrapText="1"/>
    </xf>
    <xf numFmtId="0" fontId="34" fillId="4" borderId="7" xfId="0" applyFont="1" applyFill="1" applyBorder="1" applyAlignment="1">
      <alignment horizontal="center" vertical="center" wrapText="1"/>
    </xf>
    <xf numFmtId="0" fontId="34" fillId="4" borderId="11" xfId="0" applyFont="1" applyFill="1" applyBorder="1" applyAlignment="1">
      <alignment horizontal="center" vertical="center" wrapText="1"/>
    </xf>
    <xf numFmtId="0" fontId="34" fillId="4" borderId="10" xfId="0" applyFont="1" applyFill="1" applyBorder="1" applyAlignment="1">
      <alignment horizontal="center" vertical="center" wrapText="1"/>
    </xf>
    <xf numFmtId="0" fontId="34" fillId="4" borderId="15" xfId="0" applyFont="1" applyFill="1" applyBorder="1" applyAlignment="1">
      <alignment horizontal="center" vertical="center" wrapText="1"/>
    </xf>
    <xf numFmtId="0" fontId="34" fillId="4" borderId="1" xfId="0" applyFont="1" applyFill="1" applyBorder="1" applyAlignment="1">
      <alignment horizontal="center" vertical="center" wrapText="1"/>
    </xf>
    <xf numFmtId="0" fontId="34" fillId="4" borderId="2" xfId="0" applyFont="1" applyFill="1" applyBorder="1" applyAlignment="1">
      <alignment horizontal="center" vertical="center" wrapText="1"/>
    </xf>
    <xf numFmtId="0" fontId="34" fillId="6" borderId="8" xfId="0" applyFont="1" applyFill="1" applyBorder="1" applyAlignment="1">
      <alignment horizontal="center" vertical="center" wrapText="1"/>
    </xf>
    <xf numFmtId="0" fontId="34" fillId="6" borderId="3" xfId="0" applyFont="1" applyFill="1" applyBorder="1" applyAlignment="1">
      <alignment horizontal="center" vertical="center" wrapText="1"/>
    </xf>
    <xf numFmtId="0" fontId="34" fillId="6" borderId="10" xfId="0" applyFont="1" applyFill="1" applyBorder="1" applyAlignment="1">
      <alignment horizontal="center" vertical="center" wrapText="1"/>
    </xf>
    <xf numFmtId="0" fontId="34" fillId="6" borderId="15" xfId="0" applyFont="1" applyFill="1" applyBorder="1" applyAlignment="1">
      <alignment horizontal="center" vertical="center" wrapText="1"/>
    </xf>
    <xf numFmtId="0" fontId="34" fillId="15" borderId="2" xfId="0" applyFont="1" applyFill="1" applyBorder="1" applyAlignment="1">
      <alignment horizontal="center" vertical="center" wrapText="1"/>
    </xf>
    <xf numFmtId="0" fontId="34" fillId="15" borderId="3" xfId="0" applyFont="1" applyFill="1" applyBorder="1" applyAlignment="1">
      <alignment horizontal="center" vertical="center" wrapText="1"/>
    </xf>
    <xf numFmtId="0" fontId="34" fillId="15" borderId="10" xfId="0" applyFont="1" applyFill="1" applyBorder="1" applyAlignment="1">
      <alignment horizontal="center" vertical="center" wrapText="1"/>
    </xf>
    <xf numFmtId="0" fontId="34" fillId="15" borderId="15" xfId="0" applyFont="1" applyFill="1" applyBorder="1" applyAlignment="1">
      <alignment horizontal="center" vertical="center" wrapText="1"/>
    </xf>
    <xf numFmtId="0" fontId="34" fillId="8" borderId="1" xfId="0" applyFont="1" applyFill="1" applyBorder="1" applyAlignment="1">
      <alignment horizontal="center" vertical="center" wrapText="1"/>
    </xf>
    <xf numFmtId="0" fontId="34" fillId="6" borderId="1" xfId="0" applyFont="1" applyFill="1" applyBorder="1" applyAlignment="1">
      <alignment horizontal="center" vertical="center" wrapText="1"/>
    </xf>
    <xf numFmtId="0" fontId="34" fillId="15" borderId="1" xfId="0" applyFont="1" applyFill="1" applyBorder="1" applyAlignment="1">
      <alignment horizontal="center" vertical="center" wrapText="1"/>
    </xf>
    <xf numFmtId="0" fontId="34" fillId="4" borderId="1" xfId="8" applyFont="1" applyFill="1" applyBorder="1" applyAlignment="1">
      <alignment horizontal="center" vertical="center" wrapText="1"/>
    </xf>
    <xf numFmtId="0" fontId="36" fillId="4" borderId="2" xfId="8" applyFont="1" applyFill="1" applyBorder="1" applyAlignment="1">
      <alignment horizontal="center" vertical="center" wrapText="1"/>
    </xf>
    <xf numFmtId="0" fontId="36" fillId="4" borderId="10" xfId="8" applyFont="1" applyFill="1" applyBorder="1" applyAlignment="1">
      <alignment horizontal="center" vertical="center" wrapText="1"/>
    </xf>
    <xf numFmtId="0" fontId="37" fillId="4" borderId="6" xfId="8" applyFont="1" applyFill="1" applyBorder="1" applyAlignment="1">
      <alignment horizontal="center" vertical="center" wrapText="1"/>
    </xf>
    <xf numFmtId="0" fontId="37" fillId="4" borderId="11" xfId="8" applyFont="1" applyFill="1" applyBorder="1" applyAlignment="1">
      <alignment horizontal="center" vertical="center" wrapText="1"/>
    </xf>
    <xf numFmtId="0" fontId="34" fillId="4" borderId="6" xfId="8" applyFont="1" applyFill="1" applyBorder="1" applyAlignment="1">
      <alignment horizontal="center" vertical="center" wrapText="1"/>
    </xf>
    <xf numFmtId="0" fontId="34" fillId="4" borderId="7" xfId="8" applyFont="1" applyFill="1" applyBorder="1" applyAlignment="1">
      <alignment horizontal="center" vertical="center" wrapText="1"/>
    </xf>
    <xf numFmtId="0" fontId="34" fillId="4" borderId="11" xfId="8" applyFont="1" applyFill="1" applyBorder="1" applyAlignment="1">
      <alignment horizontal="center" vertical="center" wrapText="1"/>
    </xf>
    <xf numFmtId="0" fontId="34" fillId="4" borderId="4" xfId="8" applyFont="1" applyFill="1" applyBorder="1" applyAlignment="1">
      <alignment horizontal="center" vertical="center" wrapText="1"/>
    </xf>
    <xf numFmtId="0" fontId="34" fillId="4" borderId="5" xfId="8" applyFont="1" applyFill="1" applyBorder="1" applyAlignment="1">
      <alignment horizontal="center" vertical="center" wrapText="1"/>
    </xf>
    <xf numFmtId="0" fontId="37" fillId="4" borderId="7" xfId="8" applyFont="1" applyFill="1" applyBorder="1" applyAlignment="1">
      <alignment horizontal="center" vertical="center" wrapText="1"/>
    </xf>
    <xf numFmtId="0" fontId="36" fillId="4" borderId="1" xfId="8" applyFont="1" applyFill="1" applyBorder="1" applyAlignment="1">
      <alignment horizontal="center" vertical="center" wrapText="1"/>
    </xf>
    <xf numFmtId="0" fontId="34" fillId="4" borderId="1" xfId="8" applyFont="1" applyFill="1" applyBorder="1" applyAlignment="1">
      <alignment horizontal="center" vertical="center"/>
    </xf>
    <xf numFmtId="0" fontId="34" fillId="4" borderId="9" xfId="8" applyFont="1" applyFill="1" applyBorder="1" applyAlignment="1">
      <alignment horizontal="center" vertical="center" wrapText="1"/>
    </xf>
    <xf numFmtId="0" fontId="37" fillId="4" borderId="1" xfId="8" applyFont="1" applyFill="1" applyBorder="1" applyAlignment="1">
      <alignment horizontal="center" vertical="center" wrapText="1"/>
    </xf>
  </cellXfs>
  <cellStyles count="14">
    <cellStyle name="Comma" xfId="1" builtinId="3"/>
    <cellStyle name="Comma [0]" xfId="2" builtinId="6"/>
    <cellStyle name="Comma [0] 2" xfId="3"/>
    <cellStyle name="Comma [0] 3" xfId="12"/>
    <cellStyle name="Comma [0] 8" xfId="4"/>
    <cellStyle name="Comma 2" xfId="5"/>
    <cellStyle name="Comma 3 2" xfId="10"/>
    <cellStyle name="Normal" xfId="0" builtinId="0"/>
    <cellStyle name="Normal 2" xfId="6"/>
    <cellStyle name="Normal 2 2" xfId="11"/>
    <cellStyle name="Normal 23" xfId="7"/>
    <cellStyle name="Normal 3" xfId="8"/>
    <cellStyle name="Normal 6" xfId="9"/>
    <cellStyle name="Percent 2" xfId="1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iagrams/colors1.xml><?xml version="1.0" encoding="utf-8"?>
<dgm:colorsDef xmlns:dgm="http://schemas.openxmlformats.org/drawingml/2006/diagram" xmlns:a="http://schemas.openxmlformats.org/drawingml/2006/main" uniqueId="urn:microsoft.com/office/officeart/2005/8/colors/colorful1#1">
  <dgm:title val=""/>
  <dgm:desc val=""/>
  <dgm:catLst>
    <dgm:cat type="colorful" pri="10100"/>
  </dgm:catLst>
  <dgm:styleLbl name="node0">
    <dgm:fillClrLst meth="repeat">
      <a:schemeClr val="accent1"/>
    </dgm:fillClrLst>
    <dgm:linClrLst meth="repeat">
      <a:schemeClr val="lt1"/>
    </dgm:linClrLst>
    <dgm:effectClrLst/>
    <dgm:txLinClrLst/>
    <dgm:txFillClrLst/>
    <dgm:txEffectClrLst/>
  </dgm:styleLbl>
  <dgm:styleLbl name="node1">
    <dgm:fillClrLst meth="repeat">
      <a:schemeClr val="accent2"/>
      <a:schemeClr val="accent3"/>
      <a:schemeClr val="accent4"/>
      <a:schemeClr val="accent5"/>
      <a:schemeClr val="accent6"/>
    </dgm:fillClrLst>
    <dgm:linClrLst meth="repeat">
      <a:schemeClr val="lt1"/>
    </dgm:linClrLst>
    <dgm:effectClrLst/>
    <dgm:txLinClrLst/>
    <dgm:txFillClrLst/>
    <dgm:txEffectClrLst/>
  </dgm:styleLbl>
  <dgm:styleLbl name="alignNode1">
    <dgm:fillClrLst meth="repeat">
      <a:schemeClr val="accent2"/>
      <a:schemeClr val="accent3"/>
      <a:schemeClr val="accent4"/>
      <a:schemeClr val="accent5"/>
      <a:schemeClr val="accent6"/>
    </dgm:fillClrLst>
    <dgm:linClrLst meth="repeat">
      <a:schemeClr val="accent2"/>
      <a:schemeClr val="accent3"/>
      <a:schemeClr val="accent4"/>
      <a:schemeClr val="accent5"/>
      <a:schemeClr val="accent6"/>
    </dgm:linClrLst>
    <dgm:effectClrLst/>
    <dgm:txLinClrLst/>
    <dgm:txFillClrLst/>
    <dgm:txEffectClrLst/>
  </dgm:styleLbl>
  <dgm:styleLbl name="lnNode1">
    <dgm:fillClrLst meth="repeat">
      <a:schemeClr val="accent2"/>
      <a:schemeClr val="accent3"/>
      <a:schemeClr val="accent4"/>
      <a:schemeClr val="accent5"/>
      <a:schemeClr val="accent6"/>
    </dgm:fillClrLst>
    <dgm:linClrLst meth="repeat">
      <a:schemeClr val="lt1"/>
    </dgm:linClrLst>
    <dgm:effectClrLst/>
    <dgm:txLinClrLst/>
    <dgm:txFillClrLst/>
    <dgm:txEffectClrLst/>
  </dgm:styleLbl>
  <dgm:styleLbl name="vennNode1">
    <dgm:fillClrLst meth="repeat">
      <a:schemeClr val="accent2">
        <a:alpha val="50000"/>
      </a:schemeClr>
      <a:schemeClr val="accent3">
        <a:alpha val="50000"/>
      </a:schemeClr>
      <a:schemeClr val="accent4">
        <a:alpha val="50000"/>
      </a:schemeClr>
      <a:schemeClr val="accent5">
        <a:alpha val="50000"/>
      </a:schemeClr>
      <a:schemeClr val="accent6">
        <a:alpha val="50000"/>
      </a:schemeClr>
    </dgm:fillClrLst>
    <dgm:linClrLst meth="repeat">
      <a:schemeClr val="lt1"/>
    </dgm:linClrLst>
    <dgm:effectClrLst/>
    <dgm:txLinClrLst/>
    <dgm:txFillClrLst/>
    <dgm:txEffectClrLst/>
  </dgm:styleLbl>
  <dgm:styleLbl name="node2">
    <dgm:fillClrLst>
      <a:schemeClr val="accent2"/>
    </dgm:fillClrLst>
    <dgm:linClrLst meth="repeat">
      <a:schemeClr val="lt1"/>
    </dgm:linClrLst>
    <dgm:effectClrLst/>
    <dgm:txLinClrLst/>
    <dgm:txFillClrLst/>
    <dgm:txEffectClrLst/>
  </dgm:styleLbl>
  <dgm:styleLbl name="node3">
    <dgm:fillClrLst>
      <a:schemeClr val="accent3"/>
    </dgm:fillClrLst>
    <dgm:linClrLst meth="repeat">
      <a:schemeClr val="lt1"/>
    </dgm:linClrLst>
    <dgm:effectClrLst/>
    <dgm:txLinClrLst/>
    <dgm:txFillClrLst/>
    <dgm:txEffectClrLst/>
  </dgm:styleLbl>
  <dgm:styleLbl name="node4">
    <dgm:fillClrLst>
      <a:schemeClr val="accent4"/>
    </dgm:fillClrLst>
    <dgm:linClrLst meth="repeat">
      <a:schemeClr val="lt1"/>
    </dgm:linClrLst>
    <dgm:effectClrLst/>
    <dgm:txLinClrLst/>
    <dgm:txFillClrLst/>
    <dgm:txEffectClrLst/>
  </dgm:styleLbl>
  <dgm:styleLbl name="fgImgPlace1">
    <dgm:fillClrLst meth="repeat">
      <a:schemeClr val="accent2">
        <a:tint val="50000"/>
      </a:schemeClr>
      <a:schemeClr val="accent3">
        <a:tint val="50000"/>
      </a:schemeClr>
      <a:schemeClr val="accent4">
        <a:tint val="50000"/>
      </a:schemeClr>
      <a:schemeClr val="accent5">
        <a:tint val="50000"/>
      </a:schemeClr>
      <a:schemeClr val="accent6">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1">
        <a:tint val="50000"/>
      </a:schemeClr>
      <a:schemeClr val="accent2">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1">
        <a:tint val="50000"/>
      </a:schemeClr>
      <a:schemeClr val="accent2">
        <a:tint val="2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2"/>
      <a:schemeClr val="accent3"/>
      <a:schemeClr val="accent4"/>
      <a:schemeClr val="accent5"/>
      <a:schemeClr val="accent6"/>
    </dgm:fillClrLst>
    <dgm:linClrLst meth="cycle">
      <a:schemeClr val="lt1"/>
    </dgm:linClrLst>
    <dgm:effectClrLst/>
    <dgm:txLinClrLst/>
    <dgm:txFillClrLst/>
    <dgm:txEffectClrLst/>
  </dgm:styleLbl>
  <dgm:styleLbl name="fgSibTrans2D1">
    <dgm:fillClrLst meth="repeat">
      <a:schemeClr val="accent2"/>
      <a:schemeClr val="accent3"/>
      <a:schemeClr val="accent4"/>
      <a:schemeClr val="accent5"/>
      <a:schemeClr val="accent6"/>
    </dgm:fillClrLst>
    <dgm:linClrLst meth="cycle">
      <a:schemeClr val="lt1"/>
    </dgm:linClrLst>
    <dgm:effectClrLst/>
    <dgm:txLinClrLst/>
    <dgm:txFillClrLst meth="repeat">
      <a:schemeClr val="lt1"/>
    </dgm:txFillClrLst>
    <dgm:txEffectClrLst/>
  </dgm:styleLbl>
  <dgm:styleLbl name="bgSibTrans2D1">
    <dgm:fillClrLst meth="repeat">
      <a:schemeClr val="accent2"/>
      <a:schemeClr val="accent3"/>
      <a:schemeClr val="accent4"/>
      <a:schemeClr val="accent5"/>
      <a:schemeClr val="accent6"/>
    </dgm:fillClrLst>
    <dgm:linClrLst meth="cycle">
      <a:schemeClr val="lt1"/>
    </dgm:linClrLst>
    <dgm:effectClrLst/>
    <dgm:txLinClrLst/>
    <dgm:txFillClrLst meth="repeat">
      <a:schemeClr val="lt1"/>
    </dgm:txFillClrLst>
    <dgm:txEffectClrLst/>
  </dgm:styleLbl>
  <dgm:styleLbl name="sibTrans1D1">
    <dgm:fillClrLst meth="repeat">
      <a:schemeClr val="accent2"/>
      <a:schemeClr val="accent3"/>
      <a:schemeClr val="accent4"/>
      <a:schemeClr val="accent5"/>
      <a:schemeClr val="accent6"/>
    </dgm:fillClrLst>
    <dgm:linClrLst meth="repeat">
      <a:schemeClr val="accent2"/>
      <a:schemeClr val="accent3"/>
      <a:schemeClr val="accent4"/>
      <a:schemeClr val="accent5"/>
      <a:schemeClr val="accent6"/>
    </dgm:linClrLst>
    <dgm:effectClrLst/>
    <dgm:txLinClrLst/>
    <dgm:txFillClrLst meth="repeat">
      <a:schemeClr val="tx1"/>
    </dgm:txFillClrLst>
    <dgm:txEffectClrLst/>
  </dgm:styleLbl>
  <dgm:styleLbl name="callout">
    <dgm:fillClrLst meth="repeat">
      <a:schemeClr val="accent2"/>
    </dgm:fillClrLst>
    <dgm:linClrLst meth="repeat">
      <a:schemeClr val="accent2">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2"/>
    </dgm:fillClrLst>
    <dgm:linClrLst meth="repeat">
      <a:schemeClr val="lt1"/>
    </dgm:linClrLst>
    <dgm:effectClrLst/>
    <dgm:txLinClrLst/>
    <dgm:txFillClrLst/>
    <dgm:txEffectClrLst/>
  </dgm:styleLbl>
  <dgm:styleLbl name="asst2">
    <dgm:fillClrLst>
      <a:schemeClr val="accent3"/>
    </dgm:fillClrLst>
    <dgm:linClrLst meth="repeat">
      <a:schemeClr val="lt1"/>
    </dgm:linClrLst>
    <dgm:effectClrLst/>
    <dgm:txLinClrLst/>
    <dgm:txFillClrLst/>
    <dgm:txEffectClrLst/>
  </dgm:styleLbl>
  <dgm:styleLbl name="asst3">
    <dgm:fillClrLst>
      <a:schemeClr val="accent4"/>
    </dgm:fillClrLst>
    <dgm:linClrLst meth="repeat">
      <a:schemeClr val="lt1"/>
    </dgm:linClrLst>
    <dgm:effectClrLst/>
    <dgm:txLinClrLst/>
    <dgm:txFillClrLst/>
    <dgm:txEffectClrLst/>
  </dgm:styleLbl>
  <dgm:styleLbl name="asst4">
    <dgm:fillClrLst>
      <a:schemeClr val="accent5"/>
    </dgm:fillClrLst>
    <dgm:linClrLst meth="repeat">
      <a:schemeClr val="lt1"/>
    </dgm:linClrLst>
    <dgm:effectClrLst/>
    <dgm:txLinClrLst/>
    <dgm:txFillClrLst/>
    <dgm:txEffectClrLst/>
  </dgm:styleLbl>
  <dgm:styleLbl name="parChTrans2D1">
    <dgm:fillClrLst meth="repeat">
      <a:schemeClr val="accent2"/>
    </dgm:fillClrLst>
    <dgm:linClrLst meth="repeat">
      <a:schemeClr val="lt1"/>
    </dgm:linClrLst>
    <dgm:effectClrLst/>
    <dgm:txLinClrLst/>
    <dgm:txFillClrLst meth="repeat">
      <a:schemeClr val="lt1"/>
    </dgm:txFillClrLst>
    <dgm:txEffectClrLst/>
  </dgm:styleLbl>
  <dgm:styleLbl name="parChTrans2D2">
    <dgm:fillClrLst meth="repeat">
      <a:schemeClr val="accent3"/>
    </dgm:fillClrLst>
    <dgm:linClrLst meth="repeat">
      <a:schemeClr val="lt1"/>
    </dgm:linClrLst>
    <dgm:effectClrLst/>
    <dgm:txLinClrLst/>
    <dgm:txFillClrLst/>
    <dgm:txEffectClrLst/>
  </dgm:styleLbl>
  <dgm:styleLbl name="parChTrans2D3">
    <dgm:fillClrLst meth="repeat">
      <a:schemeClr val="accent4"/>
    </dgm:fillClrLst>
    <dgm:linClrLst meth="repeat">
      <a:schemeClr val="lt1"/>
    </dgm:linClrLst>
    <dgm:effectClrLst/>
    <dgm:txLinClrLst/>
    <dgm:txFillClrLst/>
    <dgm:txEffectClrLst/>
  </dgm:styleLbl>
  <dgm:styleLbl name="parChTrans2D4">
    <dgm:fillClrLst meth="repeat">
      <a:schemeClr val="accent5"/>
    </dgm:fillClrLst>
    <dgm:linClrLst meth="repeat">
      <a:schemeClr val="lt1"/>
    </dgm:linClrLst>
    <dgm:effectClrLst/>
    <dgm:txLinClrLst/>
    <dgm:txFillClrLst meth="repeat">
      <a:schemeClr val="lt1"/>
    </dgm:txFillClrLst>
    <dgm:txEffectClrLst/>
  </dgm:styleLbl>
  <dgm:styleLbl name="parChTrans1D1">
    <dgm:fillClrLst meth="repeat">
      <a:schemeClr val="accent2"/>
    </dgm:fillClrLst>
    <dgm:linClrLst meth="repeat">
      <a:schemeClr val="accent1"/>
    </dgm:linClrLst>
    <dgm:effectClrLst/>
    <dgm:txLinClrLst/>
    <dgm:txFillClrLst meth="repeat">
      <a:schemeClr val="tx1"/>
    </dgm:txFillClrLst>
    <dgm:txEffectClrLst/>
  </dgm:styleLbl>
  <dgm:styleLbl name="parChTrans1D2">
    <dgm:fillClrLst meth="repeat">
      <a:schemeClr val="accent3">
        <a:tint val="90000"/>
      </a:schemeClr>
    </dgm:fillClrLst>
    <dgm:linClrLst meth="repeat">
      <a:schemeClr val="accent2"/>
    </dgm:linClrLst>
    <dgm:effectClrLst/>
    <dgm:txLinClrLst/>
    <dgm:txFillClrLst meth="repeat">
      <a:schemeClr val="tx1"/>
    </dgm:txFillClrLst>
    <dgm:txEffectClrLst/>
  </dgm:styleLbl>
  <dgm:styleLbl name="parChTrans1D3">
    <dgm:fillClrLst meth="repeat">
      <a:schemeClr val="accent4">
        <a:tint val="70000"/>
      </a:schemeClr>
    </dgm:fillClrLst>
    <dgm:linClrLst meth="repeat">
      <a:schemeClr val="accent3"/>
    </dgm:linClrLst>
    <dgm:effectClrLst/>
    <dgm:txLinClrLst/>
    <dgm:txFillClrLst meth="repeat">
      <a:schemeClr val="tx1"/>
    </dgm:txFillClrLst>
    <dgm:txEffectClrLst/>
  </dgm:styleLbl>
  <dgm:styleLbl name="parChTrans1D4">
    <dgm:fillClrLst meth="repeat">
      <a:schemeClr val="accent5">
        <a:tint val="50000"/>
      </a:schemeClr>
    </dgm:fillClrLst>
    <dgm:linClrLst meth="repeat">
      <a:schemeClr val="accent4"/>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2"/>
      <a:schemeClr val="accent3"/>
      <a:schemeClr val="accent4"/>
      <a:schemeClr val="accent5"/>
      <a:schemeClr val="accent6"/>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2"/>
      <a:schemeClr val="accent3"/>
      <a:schemeClr val="accent4"/>
      <a:schemeClr val="accent5"/>
      <a:schemeClr val="accent6"/>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2"/>
      <a:schemeClr val="accent3"/>
      <a:schemeClr val="accent4"/>
      <a:schemeClr val="accent5"/>
      <a:schemeClr val="accent6"/>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2"/>
      <a:schemeClr val="accent3"/>
      <a:schemeClr val="accent4"/>
      <a:schemeClr val="accent5"/>
      <a:schemeClr val="accent6"/>
    </dgm:linClrLst>
    <dgm:effectClrLst/>
    <dgm:txLinClrLst/>
    <dgm:txFillClrLst meth="repeat">
      <a:schemeClr val="dk1"/>
    </dgm:txFillClrLst>
    <dgm:txEffectClrLst/>
  </dgm:styleLbl>
  <dgm:styleLbl name="solidFgAcc1">
    <dgm:fillClrLst meth="repeat">
      <a:schemeClr val="lt1"/>
    </dgm:fillClrLst>
    <dgm:linClrLst meth="repeat">
      <a:schemeClr val="accent2"/>
      <a:schemeClr val="accent3"/>
      <a:schemeClr val="accent4"/>
      <a:schemeClr val="accent5"/>
      <a:schemeClr val="accent6"/>
    </dgm:linClrLst>
    <dgm:effectClrLst/>
    <dgm:txLinClrLst/>
    <dgm:txFillClrLst meth="repeat">
      <a:schemeClr val="dk1"/>
    </dgm:txFillClrLst>
    <dgm:txEffectClrLst/>
  </dgm:styleLbl>
  <dgm:styleLbl name="solidAlignAcc1">
    <dgm:fillClrLst meth="repeat">
      <a:schemeClr val="lt1"/>
    </dgm:fillClrLst>
    <dgm:linClrLst meth="repeat">
      <a:schemeClr val="accent2"/>
      <a:schemeClr val="accent3"/>
      <a:schemeClr val="accent4"/>
      <a:schemeClr val="accent5"/>
      <a:schemeClr val="accent6"/>
    </dgm:linClrLst>
    <dgm:effectClrLst/>
    <dgm:txLinClrLst/>
    <dgm:txFillClrLst meth="repeat">
      <a:schemeClr val="dk1"/>
    </dgm:txFillClrLst>
    <dgm:txEffectClrLst/>
  </dgm:styleLbl>
  <dgm:styleLbl name="solidBgAcc1">
    <dgm:fillClrLst meth="repeat">
      <a:schemeClr val="lt1"/>
    </dgm:fillClrLst>
    <dgm:linClrLst meth="repeat">
      <a:schemeClr val="accent2"/>
      <a:schemeClr val="accent3"/>
      <a:schemeClr val="accent4"/>
      <a:schemeClr val="accent5"/>
      <a:schemeClr val="accent6"/>
    </dgm:linClrLst>
    <dgm:effectClrLst/>
    <dgm:txLinClrLst/>
    <dgm:txFillClrLst meth="repeat">
      <a:schemeClr val="dk1"/>
    </dgm:txFillClrLst>
    <dgm:txEffectClrLst/>
  </dgm:styleLbl>
  <dgm:styleLbl name="fgAccFollowNode1">
    <dgm:fillClrLst meth="repeat">
      <a:schemeClr val="accent2">
        <a:tint val="40000"/>
        <a:alpha val="90000"/>
      </a:schemeClr>
      <a:schemeClr val="accent3">
        <a:tint val="40000"/>
        <a:alpha val="90000"/>
      </a:schemeClr>
      <a:schemeClr val="accent4">
        <a:tint val="40000"/>
        <a:alpha val="90000"/>
      </a:schemeClr>
      <a:schemeClr val="accent5">
        <a:tint val="40000"/>
        <a:alpha val="90000"/>
      </a:schemeClr>
      <a:schemeClr val="accent6">
        <a:tint val="40000"/>
        <a:alpha val="90000"/>
      </a:schemeClr>
    </dgm:fillClrLst>
    <dgm:linClrLst meth="repeat">
      <a:schemeClr val="accent2">
        <a:tint val="40000"/>
        <a:alpha val="90000"/>
      </a:schemeClr>
      <a:schemeClr val="accent3">
        <a:tint val="40000"/>
        <a:alpha val="90000"/>
      </a:schemeClr>
      <a:schemeClr val="accent4">
        <a:tint val="40000"/>
        <a:alpha val="90000"/>
      </a:schemeClr>
      <a:schemeClr val="accent5">
        <a:tint val="40000"/>
        <a:alpha val="90000"/>
      </a:schemeClr>
      <a:schemeClr val="accent6">
        <a:tint val="40000"/>
        <a:alpha val="90000"/>
      </a:schemeClr>
    </dgm:linClrLst>
    <dgm:effectClrLst/>
    <dgm:txLinClrLst/>
    <dgm:txFillClrLst meth="repeat">
      <a:schemeClr val="dk1"/>
    </dgm:txFillClrLst>
    <dgm:txEffectClrLst/>
  </dgm:styleLbl>
  <dgm:styleLbl name="alignAccFollowNode1">
    <dgm:fillClrLst meth="repeat">
      <a:schemeClr val="accent2">
        <a:tint val="40000"/>
        <a:alpha val="90000"/>
      </a:schemeClr>
      <a:schemeClr val="accent3">
        <a:tint val="40000"/>
        <a:alpha val="90000"/>
      </a:schemeClr>
      <a:schemeClr val="accent4">
        <a:tint val="40000"/>
        <a:alpha val="90000"/>
      </a:schemeClr>
      <a:schemeClr val="accent5">
        <a:tint val="40000"/>
        <a:alpha val="90000"/>
      </a:schemeClr>
      <a:schemeClr val="accent6">
        <a:tint val="40000"/>
        <a:alpha val="90000"/>
      </a:schemeClr>
    </dgm:fillClrLst>
    <dgm:linClrLst meth="repeat">
      <a:schemeClr val="accent2">
        <a:tint val="40000"/>
        <a:alpha val="90000"/>
      </a:schemeClr>
      <a:schemeClr val="accent3">
        <a:tint val="40000"/>
        <a:alpha val="90000"/>
      </a:schemeClr>
      <a:schemeClr val="accent4">
        <a:tint val="40000"/>
        <a:alpha val="90000"/>
      </a:schemeClr>
      <a:schemeClr val="accent5">
        <a:tint val="40000"/>
        <a:alpha val="90000"/>
      </a:schemeClr>
      <a:schemeClr val="accent6">
        <a:tint val="40000"/>
        <a:alpha val="90000"/>
      </a:schemeClr>
    </dgm:linClrLst>
    <dgm:effectClrLst/>
    <dgm:txLinClrLst/>
    <dgm:txFillClrLst meth="repeat">
      <a:schemeClr val="dk1"/>
    </dgm:txFillClrLst>
    <dgm:txEffectClrLst/>
  </dgm:styleLbl>
  <dgm:styleLbl name="bgAccFollowNode1">
    <dgm:fillClrLst meth="repeat">
      <a:schemeClr val="accent2">
        <a:tint val="40000"/>
        <a:alpha val="90000"/>
      </a:schemeClr>
      <a:schemeClr val="accent3">
        <a:tint val="40000"/>
        <a:alpha val="90000"/>
      </a:schemeClr>
      <a:schemeClr val="accent4">
        <a:tint val="40000"/>
        <a:alpha val="90000"/>
      </a:schemeClr>
      <a:schemeClr val="accent5">
        <a:tint val="40000"/>
        <a:alpha val="90000"/>
      </a:schemeClr>
      <a:schemeClr val="accent6">
        <a:tint val="40000"/>
        <a:alpha val="90000"/>
      </a:schemeClr>
    </dgm:fillClrLst>
    <dgm:linClrLst meth="repeat">
      <a:schemeClr val="accent2">
        <a:tint val="40000"/>
        <a:alpha val="90000"/>
      </a:schemeClr>
      <a:schemeClr val="accent3">
        <a:tint val="40000"/>
        <a:alpha val="90000"/>
      </a:schemeClr>
      <a:schemeClr val="accent4">
        <a:tint val="40000"/>
        <a:alpha val="90000"/>
      </a:schemeClr>
      <a:schemeClr val="accent5">
        <a:tint val="40000"/>
        <a:alpha val="90000"/>
      </a:schemeClr>
      <a:schemeClr val="accent6">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1"/>
    </dgm:linClrLst>
    <dgm:effectClrLst/>
    <dgm:txLinClrLst/>
    <dgm:txFillClrLst meth="repeat">
      <a:schemeClr val="dk1"/>
    </dgm:txFillClrLst>
    <dgm:txEffectClrLst/>
  </dgm:styleLbl>
  <dgm:styleLbl name="fgAcc2">
    <dgm:fillClrLst meth="repeat">
      <a:schemeClr val="lt1">
        <a:alpha val="90000"/>
      </a:schemeClr>
    </dgm:fillClrLst>
    <dgm:linClrLst>
      <a:schemeClr val="accent2"/>
    </dgm:linClrLst>
    <dgm:effectClrLst/>
    <dgm:txLinClrLst/>
    <dgm:txFillClrLst meth="repeat">
      <a:schemeClr val="dk1"/>
    </dgm:txFillClrLst>
    <dgm:txEffectClrLst/>
  </dgm:styleLbl>
  <dgm:styleLbl name="fgAcc3">
    <dgm:fillClrLst meth="repeat">
      <a:schemeClr val="lt1">
        <a:alpha val="90000"/>
      </a:schemeClr>
    </dgm:fillClrLst>
    <dgm:linClrLst>
      <a:schemeClr val="accent3"/>
    </dgm:linClrLst>
    <dgm:effectClrLst/>
    <dgm:txLinClrLst/>
    <dgm:txFillClrLst meth="repeat">
      <a:schemeClr val="dk1"/>
    </dgm:txFillClrLst>
    <dgm:txEffectClrLst/>
  </dgm:styleLbl>
  <dgm:styleLbl name="fgAcc4">
    <dgm:fillClrLst meth="repeat">
      <a:schemeClr val="lt1">
        <a:alpha val="90000"/>
      </a:schemeClr>
    </dgm:fillClrLst>
    <dgm:linClrLst>
      <a:schemeClr val="accent4"/>
    </dgm:linClrLst>
    <dgm:effectClrLst/>
    <dgm:txLinClrLst/>
    <dgm:txFillClrLst meth="repeat">
      <a:schemeClr val="dk1"/>
    </dgm:txFillClrLst>
    <dgm:txEffectClrLst/>
  </dgm:styleLbl>
  <dgm:styleLbl name="bgShp">
    <dgm:fillClrLst meth="repeat">
      <a:schemeClr val="accent2">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2">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2"/>
    </dgm:linClrLst>
    <dgm:effectClrLst/>
    <dgm:txLinClrLst/>
    <dgm:txFillClrLst meth="repeat">
      <a:schemeClr val="lt1"/>
    </dgm:txFillClrLst>
    <dgm:txEffectClrLst/>
  </dgm:styleLbl>
  <dgm:styleLbl name="fgShp">
    <dgm:fillClrLst meth="repeat">
      <a:schemeClr val="accent2">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1A4A88DD-B97A-4617-B2E9-E22EADF6638E}" type="doc">
      <dgm:prSet loTypeId="urn:microsoft.com/office/officeart/2005/8/layout/lProcess1" loCatId="process" qsTypeId="urn:microsoft.com/office/officeart/2005/8/quickstyle/simple1" qsCatId="simple" csTypeId="urn:microsoft.com/office/officeart/2005/8/colors/colorful1#1" csCatId="colorful" phldr="1"/>
      <dgm:spPr/>
      <dgm:t>
        <a:bodyPr/>
        <a:lstStyle/>
        <a:p>
          <a:endParaRPr lang="en-US"/>
        </a:p>
      </dgm:t>
    </dgm:pt>
    <dgm:pt modelId="{FBEE4C75-1BA0-4498-896D-B76A6A622A83}">
      <dgm:prSet phldrT="[Text]"/>
      <dgm:spPr/>
      <dgm:t>
        <a:bodyPr/>
        <a:lstStyle/>
        <a:p>
          <a:r>
            <a:rPr lang="en-US"/>
            <a:t>RAD</a:t>
          </a:r>
        </a:p>
      </dgm:t>
    </dgm:pt>
    <dgm:pt modelId="{9F829923-3A38-49AA-A272-0304C3828C9D}" type="parTrans" cxnId="{EE511FAB-2137-4D05-ADE1-57631A27F156}">
      <dgm:prSet/>
      <dgm:spPr/>
      <dgm:t>
        <a:bodyPr/>
        <a:lstStyle/>
        <a:p>
          <a:endParaRPr lang="en-US"/>
        </a:p>
      </dgm:t>
    </dgm:pt>
    <dgm:pt modelId="{4C0914CA-A66B-4868-8544-97C43641F148}" type="sibTrans" cxnId="{EE511FAB-2137-4D05-ADE1-57631A27F156}">
      <dgm:prSet/>
      <dgm:spPr/>
      <dgm:t>
        <a:bodyPr/>
        <a:lstStyle/>
        <a:p>
          <a:endParaRPr lang="en-US"/>
        </a:p>
      </dgm:t>
    </dgm:pt>
    <dgm:pt modelId="{8FA3CDD5-9FE2-4B00-8CF2-F936AAF9F99E}">
      <dgm:prSet phldrT="[Text]"/>
      <dgm:spPr/>
      <dgm:t>
        <a:bodyPr/>
        <a:lstStyle/>
        <a:p>
          <a:r>
            <a:rPr lang="en-US"/>
            <a:t>01</a:t>
          </a:r>
        </a:p>
      </dgm:t>
    </dgm:pt>
    <dgm:pt modelId="{490E4CE0-7A19-44F1-9C87-FF5250C415A8}" type="parTrans" cxnId="{B146E628-C8E2-4F71-BF73-1D6BFAB14386}">
      <dgm:prSet/>
      <dgm:spPr/>
      <dgm:t>
        <a:bodyPr/>
        <a:lstStyle/>
        <a:p>
          <a:endParaRPr lang="en-US"/>
        </a:p>
      </dgm:t>
    </dgm:pt>
    <dgm:pt modelId="{889CADEB-7CE3-4A3B-A2BD-231DF79307AD}" type="sibTrans" cxnId="{B146E628-C8E2-4F71-BF73-1D6BFAB14386}">
      <dgm:prSet/>
      <dgm:spPr/>
      <dgm:t>
        <a:bodyPr/>
        <a:lstStyle/>
        <a:p>
          <a:endParaRPr lang="en-US"/>
        </a:p>
      </dgm:t>
    </dgm:pt>
    <dgm:pt modelId="{93D5C105-50C7-49AB-8832-9F392DD3D7C8}">
      <dgm:prSet phldrT="[Text]"/>
      <dgm:spPr/>
      <dgm:t>
        <a:bodyPr/>
        <a:lstStyle/>
        <a:p>
          <a:r>
            <a:rPr lang="en-US"/>
            <a:t>01</a:t>
          </a:r>
        </a:p>
      </dgm:t>
    </dgm:pt>
    <dgm:pt modelId="{2666CD77-70BE-4548-95BC-A9A414C889B1}" type="parTrans" cxnId="{45F03116-5007-43B8-BDE2-BD5DACE68871}">
      <dgm:prSet/>
      <dgm:spPr/>
      <dgm:t>
        <a:bodyPr/>
        <a:lstStyle/>
        <a:p>
          <a:endParaRPr lang="en-US"/>
        </a:p>
      </dgm:t>
    </dgm:pt>
    <dgm:pt modelId="{CAA184C0-4613-42FC-A911-029C9E342BBE}" type="sibTrans" cxnId="{45F03116-5007-43B8-BDE2-BD5DACE68871}">
      <dgm:prSet/>
      <dgm:spPr/>
      <dgm:t>
        <a:bodyPr/>
        <a:lstStyle/>
        <a:p>
          <a:endParaRPr lang="en-US"/>
        </a:p>
      </dgm:t>
    </dgm:pt>
    <dgm:pt modelId="{2FC7C777-E0FB-4699-9DFA-FE965B46857C}">
      <dgm:prSet phldrT="[Text]"/>
      <dgm:spPr/>
      <dgm:t>
        <a:bodyPr/>
        <a:lstStyle/>
        <a:p>
          <a:r>
            <a:rPr lang="en-US"/>
            <a:t>Sektor (Berbasis Lahan)</a:t>
          </a:r>
        </a:p>
      </dgm:t>
    </dgm:pt>
    <dgm:pt modelId="{39122122-2344-4E23-BA40-FA43C437B0ED}" type="parTrans" cxnId="{C09CE500-F594-4DE3-8D74-B24F93298B45}">
      <dgm:prSet/>
      <dgm:spPr/>
      <dgm:t>
        <a:bodyPr/>
        <a:lstStyle/>
        <a:p>
          <a:endParaRPr lang="en-US"/>
        </a:p>
      </dgm:t>
    </dgm:pt>
    <dgm:pt modelId="{2D6784C4-B2AC-4C45-A312-5F306E78FD81}" type="sibTrans" cxnId="{C09CE500-F594-4DE3-8D74-B24F93298B45}">
      <dgm:prSet/>
      <dgm:spPr/>
      <dgm:t>
        <a:bodyPr/>
        <a:lstStyle/>
        <a:p>
          <a:endParaRPr lang="en-US"/>
        </a:p>
      </dgm:t>
    </dgm:pt>
    <dgm:pt modelId="{0F0178F9-FFA9-42FA-9D81-CA0B05D1F42B}">
      <dgm:prSet phldrT="[Text]"/>
      <dgm:spPr/>
      <dgm:t>
        <a:bodyPr/>
        <a:lstStyle/>
        <a:p>
          <a:r>
            <a:rPr lang="en-US"/>
            <a:t>001</a:t>
          </a:r>
        </a:p>
      </dgm:t>
    </dgm:pt>
    <dgm:pt modelId="{009ACBBF-8C62-469D-B97B-5303BACCC6B4}" type="parTrans" cxnId="{1E2FEA0A-ACF7-4ABE-ADA8-82F10B628D94}">
      <dgm:prSet/>
      <dgm:spPr/>
      <dgm:t>
        <a:bodyPr/>
        <a:lstStyle/>
        <a:p>
          <a:endParaRPr lang="en-US"/>
        </a:p>
      </dgm:t>
    </dgm:pt>
    <dgm:pt modelId="{4EECD430-ED13-4374-B79D-5EEB3FC213EE}" type="sibTrans" cxnId="{1E2FEA0A-ACF7-4ABE-ADA8-82F10B628D94}">
      <dgm:prSet/>
      <dgm:spPr/>
      <dgm:t>
        <a:bodyPr/>
        <a:lstStyle/>
        <a:p>
          <a:endParaRPr lang="en-US"/>
        </a:p>
      </dgm:t>
    </dgm:pt>
    <dgm:pt modelId="{0B9D99E7-4811-42D5-882C-3BE39A0A617C}">
      <dgm:prSet phldrT="[Text]"/>
      <dgm:spPr/>
      <dgm:t>
        <a:bodyPr/>
        <a:lstStyle/>
        <a:p>
          <a:r>
            <a:rPr lang="en-US"/>
            <a:t>Kegiatan mitigasi dalam  RAD GRK Provinsi</a:t>
          </a:r>
        </a:p>
      </dgm:t>
    </dgm:pt>
    <dgm:pt modelId="{49D70847-F5CF-4910-B2DA-B255BAA5A5A5}" type="parTrans" cxnId="{20EB7253-7EF9-4074-920A-5DA87498A48E}">
      <dgm:prSet/>
      <dgm:spPr/>
      <dgm:t>
        <a:bodyPr/>
        <a:lstStyle/>
        <a:p>
          <a:endParaRPr lang="en-US"/>
        </a:p>
      </dgm:t>
    </dgm:pt>
    <dgm:pt modelId="{CCB475B6-23C8-4493-A81A-3D42D60ECFC6}" type="sibTrans" cxnId="{20EB7253-7EF9-4074-920A-5DA87498A48E}">
      <dgm:prSet/>
      <dgm:spPr/>
      <dgm:t>
        <a:bodyPr/>
        <a:lstStyle/>
        <a:p>
          <a:endParaRPr lang="en-US"/>
        </a:p>
      </dgm:t>
    </dgm:pt>
    <dgm:pt modelId="{C48DCDFE-8D02-44FC-AF0A-82815F1A158B}">
      <dgm:prSet phldrT="[Text]"/>
      <dgm:spPr/>
      <dgm:t>
        <a:bodyPr/>
        <a:lstStyle/>
        <a:p>
          <a:r>
            <a:rPr lang="en-US"/>
            <a:t>Kategorisasi Kegiatan Inti/Pendukung</a:t>
          </a:r>
        </a:p>
      </dgm:t>
    </dgm:pt>
    <dgm:pt modelId="{EBC66951-B88C-40AF-9489-384A4EC6D7D2}" type="parTrans" cxnId="{5142E7EF-8361-43AF-984E-16F10BD1D973}">
      <dgm:prSet/>
      <dgm:spPr/>
      <dgm:t>
        <a:bodyPr/>
        <a:lstStyle/>
        <a:p>
          <a:endParaRPr lang="en-US"/>
        </a:p>
      </dgm:t>
    </dgm:pt>
    <dgm:pt modelId="{473F6E10-E536-4820-AA5F-C186B24B2A7B}" type="sibTrans" cxnId="{5142E7EF-8361-43AF-984E-16F10BD1D973}">
      <dgm:prSet/>
      <dgm:spPr/>
      <dgm:t>
        <a:bodyPr/>
        <a:lstStyle/>
        <a:p>
          <a:endParaRPr lang="en-US"/>
        </a:p>
      </dgm:t>
    </dgm:pt>
    <dgm:pt modelId="{D7C4C3F1-F129-4A71-893A-80376832D848}">
      <dgm:prSet phldrT="[Text]"/>
      <dgm:spPr/>
      <dgm:t>
        <a:bodyPr/>
        <a:lstStyle/>
        <a:p>
          <a:r>
            <a:rPr lang="en-US"/>
            <a:t>Nomor 1-5 Kegiatan Inti</a:t>
          </a:r>
        </a:p>
      </dgm:t>
    </dgm:pt>
    <dgm:pt modelId="{7B9D4A12-5B0B-4214-9950-BF6943D5F768}" type="parTrans" cxnId="{7FA79083-4C99-4ACF-9D33-1DDC619422F2}">
      <dgm:prSet/>
      <dgm:spPr/>
      <dgm:t>
        <a:bodyPr/>
        <a:lstStyle/>
        <a:p>
          <a:endParaRPr lang="en-US"/>
        </a:p>
      </dgm:t>
    </dgm:pt>
    <dgm:pt modelId="{B57D4ED3-191F-482A-8DBF-0FDA151DB406}" type="sibTrans" cxnId="{7FA79083-4C99-4ACF-9D33-1DDC619422F2}">
      <dgm:prSet/>
      <dgm:spPr/>
      <dgm:t>
        <a:bodyPr/>
        <a:lstStyle/>
        <a:p>
          <a:endParaRPr lang="en-US"/>
        </a:p>
      </dgm:t>
    </dgm:pt>
    <dgm:pt modelId="{7C43CBC9-6062-4F9C-8369-EDCD95EDA863}">
      <dgm:prSet phldrT="[Text]"/>
      <dgm:spPr>
        <a:solidFill>
          <a:schemeClr val="accent4">
            <a:lumMod val="60000"/>
            <a:lumOff val="40000"/>
            <a:alpha val="90000"/>
          </a:schemeClr>
        </a:solidFill>
      </dgm:spPr>
      <dgm:t>
        <a:bodyPr/>
        <a:lstStyle/>
        <a:p>
          <a:r>
            <a:rPr lang="en-US"/>
            <a:t>Nomor6-9 Kegiatan Pendukung</a:t>
          </a:r>
        </a:p>
      </dgm:t>
    </dgm:pt>
    <dgm:pt modelId="{26051D6E-91FF-43F6-A00C-8B28BA0396D1}" type="parTrans" cxnId="{C1360434-ED93-42B4-90B1-FD88E98F4856}">
      <dgm:prSet/>
      <dgm:spPr/>
      <dgm:t>
        <a:bodyPr/>
        <a:lstStyle/>
        <a:p>
          <a:endParaRPr lang="en-US"/>
        </a:p>
      </dgm:t>
    </dgm:pt>
    <dgm:pt modelId="{AB18D0E3-D135-4F6F-9038-332F7FDC79CA}" type="sibTrans" cxnId="{C1360434-ED93-42B4-90B1-FD88E98F4856}">
      <dgm:prSet/>
      <dgm:spPr/>
      <dgm:t>
        <a:bodyPr/>
        <a:lstStyle/>
        <a:p>
          <a:endParaRPr lang="en-US"/>
        </a:p>
      </dgm:t>
    </dgm:pt>
    <dgm:pt modelId="{3CB2486A-678C-4402-A9D3-B5D98353BAAA}">
      <dgm:prSet phldrT="[Text]"/>
      <dgm:spPr/>
      <dgm:t>
        <a:bodyPr/>
        <a:lstStyle/>
        <a:p>
          <a:r>
            <a:rPr lang="en-US"/>
            <a:t>01</a:t>
          </a:r>
        </a:p>
      </dgm:t>
    </dgm:pt>
    <dgm:pt modelId="{1AD6CCF6-692F-4314-A6A1-B99375971AC6}" type="parTrans" cxnId="{B50A2A10-B242-45D1-BEE0-57ADB4B7315B}">
      <dgm:prSet/>
      <dgm:spPr/>
      <dgm:t>
        <a:bodyPr/>
        <a:lstStyle/>
        <a:p>
          <a:endParaRPr lang="en-US"/>
        </a:p>
      </dgm:t>
    </dgm:pt>
    <dgm:pt modelId="{6560DCCD-2EB9-4FC8-851D-19B9AEFF407F}" type="sibTrans" cxnId="{B50A2A10-B242-45D1-BEE0-57ADB4B7315B}">
      <dgm:prSet/>
      <dgm:spPr/>
      <dgm:t>
        <a:bodyPr/>
        <a:lstStyle/>
        <a:p>
          <a:endParaRPr lang="en-US"/>
        </a:p>
      </dgm:t>
    </dgm:pt>
    <dgm:pt modelId="{FBA740AE-6227-4196-ACC8-6528EF04FC4B}">
      <dgm:prSet phldrT="[Text]"/>
      <dgm:spPr>
        <a:solidFill>
          <a:schemeClr val="accent1">
            <a:lumMod val="40000"/>
            <a:lumOff val="60000"/>
            <a:alpha val="90000"/>
          </a:schemeClr>
        </a:solidFill>
      </dgm:spPr>
      <dgm:t>
        <a:bodyPr/>
        <a:lstStyle/>
        <a:p>
          <a:r>
            <a:rPr lang="en-US"/>
            <a:t>Kode Nomor Urut Provinsi  sesuai BPS</a:t>
          </a:r>
        </a:p>
      </dgm:t>
    </dgm:pt>
    <dgm:pt modelId="{AF25E5A7-AFE6-4DE1-AF58-20D18B526B0B}" type="parTrans" cxnId="{AFAE4B26-B4E0-4115-84D3-5600C7B39802}">
      <dgm:prSet/>
      <dgm:spPr/>
      <dgm:t>
        <a:bodyPr/>
        <a:lstStyle/>
        <a:p>
          <a:endParaRPr lang="en-US"/>
        </a:p>
      </dgm:t>
    </dgm:pt>
    <dgm:pt modelId="{7660C887-C5C8-4712-9EE7-62B7B5F6A9F8}" type="sibTrans" cxnId="{AFAE4B26-B4E0-4115-84D3-5600C7B39802}">
      <dgm:prSet/>
      <dgm:spPr/>
      <dgm:t>
        <a:bodyPr/>
        <a:lstStyle/>
        <a:p>
          <a:endParaRPr lang="en-US"/>
        </a:p>
      </dgm:t>
    </dgm:pt>
    <dgm:pt modelId="{F82E0D18-1C41-4E88-8B3B-737AD2FB5C3C}" type="pres">
      <dgm:prSet presAssocID="{1A4A88DD-B97A-4617-B2E9-E22EADF6638E}" presName="Name0" presStyleCnt="0">
        <dgm:presLayoutVars>
          <dgm:dir/>
          <dgm:animLvl val="lvl"/>
          <dgm:resizeHandles val="exact"/>
        </dgm:presLayoutVars>
      </dgm:prSet>
      <dgm:spPr/>
      <dgm:t>
        <a:bodyPr/>
        <a:lstStyle/>
        <a:p>
          <a:endParaRPr lang="en-US"/>
        </a:p>
      </dgm:t>
    </dgm:pt>
    <dgm:pt modelId="{C7EAF21D-7804-43E9-95AE-40DB67B2C0F8}" type="pres">
      <dgm:prSet presAssocID="{FBEE4C75-1BA0-4498-896D-B76A6A622A83}" presName="vertFlow" presStyleCnt="0"/>
      <dgm:spPr/>
      <dgm:t>
        <a:bodyPr/>
        <a:lstStyle/>
        <a:p>
          <a:endParaRPr lang="en-US"/>
        </a:p>
      </dgm:t>
    </dgm:pt>
    <dgm:pt modelId="{64083500-B866-473E-83C7-081AC3B27DBB}" type="pres">
      <dgm:prSet presAssocID="{FBEE4C75-1BA0-4498-896D-B76A6A622A83}" presName="header" presStyleLbl="node1" presStyleIdx="0" presStyleCnt="5"/>
      <dgm:spPr/>
      <dgm:t>
        <a:bodyPr/>
        <a:lstStyle/>
        <a:p>
          <a:endParaRPr lang="en-US"/>
        </a:p>
      </dgm:t>
    </dgm:pt>
    <dgm:pt modelId="{01926202-34E2-4F80-B18B-8D9F90DD3860}" type="pres">
      <dgm:prSet presAssocID="{FBEE4C75-1BA0-4498-896D-B76A6A622A83}" presName="hSp" presStyleCnt="0"/>
      <dgm:spPr/>
      <dgm:t>
        <a:bodyPr/>
        <a:lstStyle/>
        <a:p>
          <a:endParaRPr lang="en-US"/>
        </a:p>
      </dgm:t>
    </dgm:pt>
    <dgm:pt modelId="{4A7426AE-0027-4801-8201-60FC9117E5DB}" type="pres">
      <dgm:prSet presAssocID="{8FA3CDD5-9FE2-4B00-8CF2-F936AAF9F99E}" presName="vertFlow" presStyleCnt="0"/>
      <dgm:spPr/>
      <dgm:t>
        <a:bodyPr/>
        <a:lstStyle/>
        <a:p>
          <a:endParaRPr lang="en-US"/>
        </a:p>
      </dgm:t>
    </dgm:pt>
    <dgm:pt modelId="{B0DE96F2-536D-4DA8-AE82-6BB897D0A239}" type="pres">
      <dgm:prSet presAssocID="{8FA3CDD5-9FE2-4B00-8CF2-F936AAF9F99E}" presName="header" presStyleLbl="node1" presStyleIdx="1" presStyleCnt="5"/>
      <dgm:spPr/>
      <dgm:t>
        <a:bodyPr/>
        <a:lstStyle/>
        <a:p>
          <a:endParaRPr lang="en-US"/>
        </a:p>
      </dgm:t>
    </dgm:pt>
    <dgm:pt modelId="{078B3855-CB83-4AF9-BF0A-ADB19B0E7064}" type="pres">
      <dgm:prSet presAssocID="{39122122-2344-4E23-BA40-FA43C437B0ED}" presName="parTrans" presStyleLbl="sibTrans2D1" presStyleIdx="0" presStyleCnt="6"/>
      <dgm:spPr/>
      <dgm:t>
        <a:bodyPr/>
        <a:lstStyle/>
        <a:p>
          <a:endParaRPr lang="en-US"/>
        </a:p>
      </dgm:t>
    </dgm:pt>
    <dgm:pt modelId="{22EBCAC1-4E26-4005-85B4-2401F48FCADC}" type="pres">
      <dgm:prSet presAssocID="{2FC7C777-E0FB-4699-9DFA-FE965B46857C}" presName="child" presStyleLbl="alignAccFollowNode1" presStyleIdx="0" presStyleCnt="6">
        <dgm:presLayoutVars>
          <dgm:chMax val="0"/>
          <dgm:bulletEnabled val="1"/>
        </dgm:presLayoutVars>
      </dgm:prSet>
      <dgm:spPr/>
      <dgm:t>
        <a:bodyPr/>
        <a:lstStyle/>
        <a:p>
          <a:endParaRPr lang="en-US"/>
        </a:p>
      </dgm:t>
    </dgm:pt>
    <dgm:pt modelId="{1C3F71F4-D04E-4EEA-AB28-830CD9C9563A}" type="pres">
      <dgm:prSet presAssocID="{8FA3CDD5-9FE2-4B00-8CF2-F936AAF9F99E}" presName="hSp" presStyleCnt="0"/>
      <dgm:spPr/>
      <dgm:t>
        <a:bodyPr/>
        <a:lstStyle/>
        <a:p>
          <a:endParaRPr lang="en-US"/>
        </a:p>
      </dgm:t>
    </dgm:pt>
    <dgm:pt modelId="{9F1A1734-7D58-4F7F-B6AB-43A8F12D0ED0}" type="pres">
      <dgm:prSet presAssocID="{93D5C105-50C7-49AB-8832-9F392DD3D7C8}" presName="vertFlow" presStyleCnt="0"/>
      <dgm:spPr/>
      <dgm:t>
        <a:bodyPr/>
        <a:lstStyle/>
        <a:p>
          <a:endParaRPr lang="en-US"/>
        </a:p>
      </dgm:t>
    </dgm:pt>
    <dgm:pt modelId="{852D509D-4158-4170-960F-4FFFAC31795B}" type="pres">
      <dgm:prSet presAssocID="{93D5C105-50C7-49AB-8832-9F392DD3D7C8}" presName="header" presStyleLbl="node1" presStyleIdx="2" presStyleCnt="5"/>
      <dgm:spPr/>
      <dgm:t>
        <a:bodyPr/>
        <a:lstStyle/>
        <a:p>
          <a:endParaRPr lang="en-US"/>
        </a:p>
      </dgm:t>
    </dgm:pt>
    <dgm:pt modelId="{2026DBF7-4E3F-47D6-850E-0D62F71791C6}" type="pres">
      <dgm:prSet presAssocID="{EBC66951-B88C-40AF-9489-384A4EC6D7D2}" presName="parTrans" presStyleLbl="sibTrans2D1" presStyleIdx="1" presStyleCnt="6"/>
      <dgm:spPr/>
      <dgm:t>
        <a:bodyPr/>
        <a:lstStyle/>
        <a:p>
          <a:endParaRPr lang="en-US"/>
        </a:p>
      </dgm:t>
    </dgm:pt>
    <dgm:pt modelId="{BD74926F-E27B-47EA-8A49-CDEDA2E4131F}" type="pres">
      <dgm:prSet presAssocID="{C48DCDFE-8D02-44FC-AF0A-82815F1A158B}" presName="child" presStyleLbl="alignAccFollowNode1" presStyleIdx="1" presStyleCnt="6">
        <dgm:presLayoutVars>
          <dgm:chMax val="0"/>
          <dgm:bulletEnabled val="1"/>
        </dgm:presLayoutVars>
      </dgm:prSet>
      <dgm:spPr/>
      <dgm:t>
        <a:bodyPr/>
        <a:lstStyle/>
        <a:p>
          <a:endParaRPr lang="en-US"/>
        </a:p>
      </dgm:t>
    </dgm:pt>
    <dgm:pt modelId="{A90D5B1F-FD49-4807-9F28-1A8F291C07AA}" type="pres">
      <dgm:prSet presAssocID="{473F6E10-E536-4820-AA5F-C186B24B2A7B}" presName="sibTrans" presStyleLbl="sibTrans2D1" presStyleIdx="2" presStyleCnt="6"/>
      <dgm:spPr/>
      <dgm:t>
        <a:bodyPr/>
        <a:lstStyle/>
        <a:p>
          <a:endParaRPr lang="en-US"/>
        </a:p>
      </dgm:t>
    </dgm:pt>
    <dgm:pt modelId="{37C34490-AF80-44FF-84CC-9B250F3E7753}" type="pres">
      <dgm:prSet presAssocID="{D7C4C3F1-F129-4A71-893A-80376832D848}" presName="child" presStyleLbl="alignAccFollowNode1" presStyleIdx="2" presStyleCnt="6">
        <dgm:presLayoutVars>
          <dgm:chMax val="0"/>
          <dgm:bulletEnabled val="1"/>
        </dgm:presLayoutVars>
      </dgm:prSet>
      <dgm:spPr/>
      <dgm:t>
        <a:bodyPr/>
        <a:lstStyle/>
        <a:p>
          <a:endParaRPr lang="en-US"/>
        </a:p>
      </dgm:t>
    </dgm:pt>
    <dgm:pt modelId="{F59FB5C1-3B0E-4BB7-9A20-23BFADCDE2FF}" type="pres">
      <dgm:prSet presAssocID="{B57D4ED3-191F-482A-8DBF-0FDA151DB406}" presName="sibTrans" presStyleLbl="sibTrans2D1" presStyleIdx="3" presStyleCnt="6"/>
      <dgm:spPr/>
      <dgm:t>
        <a:bodyPr/>
        <a:lstStyle/>
        <a:p>
          <a:endParaRPr lang="en-US"/>
        </a:p>
      </dgm:t>
    </dgm:pt>
    <dgm:pt modelId="{962279C3-5FB0-42B1-B02B-0D0C291254AE}" type="pres">
      <dgm:prSet presAssocID="{7C43CBC9-6062-4F9C-8369-EDCD95EDA863}" presName="child" presStyleLbl="alignAccFollowNode1" presStyleIdx="3" presStyleCnt="6">
        <dgm:presLayoutVars>
          <dgm:chMax val="0"/>
          <dgm:bulletEnabled val="1"/>
        </dgm:presLayoutVars>
      </dgm:prSet>
      <dgm:spPr/>
      <dgm:t>
        <a:bodyPr/>
        <a:lstStyle/>
        <a:p>
          <a:endParaRPr lang="en-US"/>
        </a:p>
      </dgm:t>
    </dgm:pt>
    <dgm:pt modelId="{582A7B07-7910-41EE-A1BB-FBCBDE131A7C}" type="pres">
      <dgm:prSet presAssocID="{93D5C105-50C7-49AB-8832-9F392DD3D7C8}" presName="hSp" presStyleCnt="0"/>
      <dgm:spPr/>
      <dgm:t>
        <a:bodyPr/>
        <a:lstStyle/>
        <a:p>
          <a:endParaRPr lang="en-US"/>
        </a:p>
      </dgm:t>
    </dgm:pt>
    <dgm:pt modelId="{D6F871E0-5A92-4FA7-8FA1-121BEF465B03}" type="pres">
      <dgm:prSet presAssocID="{3CB2486A-678C-4402-A9D3-B5D98353BAAA}" presName="vertFlow" presStyleCnt="0"/>
      <dgm:spPr/>
      <dgm:t>
        <a:bodyPr/>
        <a:lstStyle/>
        <a:p>
          <a:endParaRPr lang="en-US"/>
        </a:p>
      </dgm:t>
    </dgm:pt>
    <dgm:pt modelId="{2CF6D135-4310-4274-8391-E7E110E436AF}" type="pres">
      <dgm:prSet presAssocID="{3CB2486A-678C-4402-A9D3-B5D98353BAAA}" presName="header" presStyleLbl="node1" presStyleIdx="3" presStyleCnt="5"/>
      <dgm:spPr/>
      <dgm:t>
        <a:bodyPr/>
        <a:lstStyle/>
        <a:p>
          <a:endParaRPr lang="en-US"/>
        </a:p>
      </dgm:t>
    </dgm:pt>
    <dgm:pt modelId="{FB35BB4F-9D07-40A6-9719-580C1B5DE73F}" type="pres">
      <dgm:prSet presAssocID="{AF25E5A7-AFE6-4DE1-AF58-20D18B526B0B}" presName="parTrans" presStyleLbl="sibTrans2D1" presStyleIdx="4" presStyleCnt="6"/>
      <dgm:spPr/>
      <dgm:t>
        <a:bodyPr/>
        <a:lstStyle/>
        <a:p>
          <a:endParaRPr lang="en-US"/>
        </a:p>
      </dgm:t>
    </dgm:pt>
    <dgm:pt modelId="{9A6652D0-A036-4F4F-8894-DEE724FF78A9}" type="pres">
      <dgm:prSet presAssocID="{FBA740AE-6227-4196-ACC8-6528EF04FC4B}" presName="child" presStyleLbl="alignAccFollowNode1" presStyleIdx="4" presStyleCnt="6">
        <dgm:presLayoutVars>
          <dgm:chMax val="0"/>
          <dgm:bulletEnabled val="1"/>
        </dgm:presLayoutVars>
      </dgm:prSet>
      <dgm:spPr/>
      <dgm:t>
        <a:bodyPr/>
        <a:lstStyle/>
        <a:p>
          <a:endParaRPr lang="en-US"/>
        </a:p>
      </dgm:t>
    </dgm:pt>
    <dgm:pt modelId="{7181DB54-A660-4AF9-9B42-9F25A0C36C20}" type="pres">
      <dgm:prSet presAssocID="{3CB2486A-678C-4402-A9D3-B5D98353BAAA}" presName="hSp" presStyleCnt="0"/>
      <dgm:spPr/>
      <dgm:t>
        <a:bodyPr/>
        <a:lstStyle/>
        <a:p>
          <a:endParaRPr lang="en-US"/>
        </a:p>
      </dgm:t>
    </dgm:pt>
    <dgm:pt modelId="{85A03593-13BE-42F4-8890-F4893089B3E2}" type="pres">
      <dgm:prSet presAssocID="{0F0178F9-FFA9-42FA-9D81-CA0B05D1F42B}" presName="vertFlow" presStyleCnt="0"/>
      <dgm:spPr/>
      <dgm:t>
        <a:bodyPr/>
        <a:lstStyle/>
        <a:p>
          <a:endParaRPr lang="en-US"/>
        </a:p>
      </dgm:t>
    </dgm:pt>
    <dgm:pt modelId="{685E2980-62DC-4203-B448-744EC9C39DDC}" type="pres">
      <dgm:prSet presAssocID="{0F0178F9-FFA9-42FA-9D81-CA0B05D1F42B}" presName="header" presStyleLbl="node1" presStyleIdx="4" presStyleCnt="5"/>
      <dgm:spPr/>
      <dgm:t>
        <a:bodyPr/>
        <a:lstStyle/>
        <a:p>
          <a:endParaRPr lang="en-US"/>
        </a:p>
      </dgm:t>
    </dgm:pt>
    <dgm:pt modelId="{AD8489BF-698F-4B35-A4D6-B6B9C1436A21}" type="pres">
      <dgm:prSet presAssocID="{49D70847-F5CF-4910-B2DA-B255BAA5A5A5}" presName="parTrans" presStyleLbl="sibTrans2D1" presStyleIdx="5" presStyleCnt="6"/>
      <dgm:spPr/>
      <dgm:t>
        <a:bodyPr/>
        <a:lstStyle/>
        <a:p>
          <a:endParaRPr lang="en-US"/>
        </a:p>
      </dgm:t>
    </dgm:pt>
    <dgm:pt modelId="{900F91A4-B559-44CE-8BC8-82F4098020D7}" type="pres">
      <dgm:prSet presAssocID="{0B9D99E7-4811-42D5-882C-3BE39A0A617C}" presName="child" presStyleLbl="alignAccFollowNode1" presStyleIdx="5" presStyleCnt="6">
        <dgm:presLayoutVars>
          <dgm:chMax val="0"/>
          <dgm:bulletEnabled val="1"/>
        </dgm:presLayoutVars>
      </dgm:prSet>
      <dgm:spPr/>
      <dgm:t>
        <a:bodyPr/>
        <a:lstStyle/>
        <a:p>
          <a:endParaRPr lang="en-US"/>
        </a:p>
      </dgm:t>
    </dgm:pt>
  </dgm:ptLst>
  <dgm:cxnLst>
    <dgm:cxn modelId="{8C28412D-DC12-4100-B708-D2756A45BE5E}" type="presOf" srcId="{0F0178F9-FFA9-42FA-9D81-CA0B05D1F42B}" destId="{685E2980-62DC-4203-B448-744EC9C39DDC}" srcOrd="0" destOrd="0" presId="urn:microsoft.com/office/officeart/2005/8/layout/lProcess1"/>
    <dgm:cxn modelId="{45F03116-5007-43B8-BDE2-BD5DACE68871}" srcId="{1A4A88DD-B97A-4617-B2E9-E22EADF6638E}" destId="{93D5C105-50C7-49AB-8832-9F392DD3D7C8}" srcOrd="2" destOrd="0" parTransId="{2666CD77-70BE-4548-95BC-A9A414C889B1}" sibTransId="{CAA184C0-4613-42FC-A911-029C9E342BBE}"/>
    <dgm:cxn modelId="{BD457730-DC9E-459C-8EDE-CE61000BDDDB}" type="presOf" srcId="{3CB2486A-678C-4402-A9D3-B5D98353BAAA}" destId="{2CF6D135-4310-4274-8391-E7E110E436AF}" srcOrd="0" destOrd="0" presId="urn:microsoft.com/office/officeart/2005/8/layout/lProcess1"/>
    <dgm:cxn modelId="{E63C7671-72F7-4476-A815-6CFD51818058}" type="presOf" srcId="{EBC66951-B88C-40AF-9489-384A4EC6D7D2}" destId="{2026DBF7-4E3F-47D6-850E-0D62F71791C6}" srcOrd="0" destOrd="0" presId="urn:microsoft.com/office/officeart/2005/8/layout/lProcess1"/>
    <dgm:cxn modelId="{C09CE500-F594-4DE3-8D74-B24F93298B45}" srcId="{8FA3CDD5-9FE2-4B00-8CF2-F936AAF9F99E}" destId="{2FC7C777-E0FB-4699-9DFA-FE965B46857C}" srcOrd="0" destOrd="0" parTransId="{39122122-2344-4E23-BA40-FA43C437B0ED}" sibTransId="{2D6784C4-B2AC-4C45-A312-5F306E78FD81}"/>
    <dgm:cxn modelId="{B35E9459-A4AB-4957-9B7D-118AD5B9880B}" type="presOf" srcId="{0B9D99E7-4811-42D5-882C-3BE39A0A617C}" destId="{900F91A4-B559-44CE-8BC8-82F4098020D7}" srcOrd="0" destOrd="0" presId="urn:microsoft.com/office/officeart/2005/8/layout/lProcess1"/>
    <dgm:cxn modelId="{B43030DB-53ED-4955-91F3-CDCB60B6A66A}" type="presOf" srcId="{7C43CBC9-6062-4F9C-8369-EDCD95EDA863}" destId="{962279C3-5FB0-42B1-B02B-0D0C291254AE}" srcOrd="0" destOrd="0" presId="urn:microsoft.com/office/officeart/2005/8/layout/lProcess1"/>
    <dgm:cxn modelId="{6247E667-20BB-4769-B611-9CEA4AC6511F}" type="presOf" srcId="{49D70847-F5CF-4910-B2DA-B255BAA5A5A5}" destId="{AD8489BF-698F-4B35-A4D6-B6B9C1436A21}" srcOrd="0" destOrd="0" presId="urn:microsoft.com/office/officeart/2005/8/layout/lProcess1"/>
    <dgm:cxn modelId="{1A32D4AE-FFD5-469A-90A9-F68C3E09D459}" type="presOf" srcId="{C48DCDFE-8D02-44FC-AF0A-82815F1A158B}" destId="{BD74926F-E27B-47EA-8A49-CDEDA2E4131F}" srcOrd="0" destOrd="0" presId="urn:microsoft.com/office/officeart/2005/8/layout/lProcess1"/>
    <dgm:cxn modelId="{B146E628-C8E2-4F71-BF73-1D6BFAB14386}" srcId="{1A4A88DD-B97A-4617-B2E9-E22EADF6638E}" destId="{8FA3CDD5-9FE2-4B00-8CF2-F936AAF9F99E}" srcOrd="1" destOrd="0" parTransId="{490E4CE0-7A19-44F1-9C87-FF5250C415A8}" sibTransId="{889CADEB-7CE3-4A3B-A2BD-231DF79307AD}"/>
    <dgm:cxn modelId="{C51FC0F3-F6FF-475E-BA89-793034B91E27}" type="presOf" srcId="{D7C4C3F1-F129-4A71-893A-80376832D848}" destId="{37C34490-AF80-44FF-84CC-9B250F3E7753}" srcOrd="0" destOrd="0" presId="urn:microsoft.com/office/officeart/2005/8/layout/lProcess1"/>
    <dgm:cxn modelId="{20EB7253-7EF9-4074-920A-5DA87498A48E}" srcId="{0F0178F9-FFA9-42FA-9D81-CA0B05D1F42B}" destId="{0B9D99E7-4811-42D5-882C-3BE39A0A617C}" srcOrd="0" destOrd="0" parTransId="{49D70847-F5CF-4910-B2DA-B255BAA5A5A5}" sibTransId="{CCB475B6-23C8-4493-A81A-3D42D60ECFC6}"/>
    <dgm:cxn modelId="{D7ACC39E-038E-41B1-AAD3-DDCE44E31428}" type="presOf" srcId="{2FC7C777-E0FB-4699-9DFA-FE965B46857C}" destId="{22EBCAC1-4E26-4005-85B4-2401F48FCADC}" srcOrd="0" destOrd="0" presId="urn:microsoft.com/office/officeart/2005/8/layout/lProcess1"/>
    <dgm:cxn modelId="{481CB4E5-4412-4F2D-AC44-57388A020B00}" type="presOf" srcId="{AF25E5A7-AFE6-4DE1-AF58-20D18B526B0B}" destId="{FB35BB4F-9D07-40A6-9719-580C1B5DE73F}" srcOrd="0" destOrd="0" presId="urn:microsoft.com/office/officeart/2005/8/layout/lProcess1"/>
    <dgm:cxn modelId="{1F14983D-CE24-472A-9819-E6AA8086390F}" type="presOf" srcId="{93D5C105-50C7-49AB-8832-9F392DD3D7C8}" destId="{852D509D-4158-4170-960F-4FFFAC31795B}" srcOrd="0" destOrd="0" presId="urn:microsoft.com/office/officeart/2005/8/layout/lProcess1"/>
    <dgm:cxn modelId="{AFAE4B26-B4E0-4115-84D3-5600C7B39802}" srcId="{3CB2486A-678C-4402-A9D3-B5D98353BAAA}" destId="{FBA740AE-6227-4196-ACC8-6528EF04FC4B}" srcOrd="0" destOrd="0" parTransId="{AF25E5A7-AFE6-4DE1-AF58-20D18B526B0B}" sibTransId="{7660C887-C5C8-4712-9EE7-62B7B5F6A9F8}"/>
    <dgm:cxn modelId="{7FA79083-4C99-4ACF-9D33-1DDC619422F2}" srcId="{93D5C105-50C7-49AB-8832-9F392DD3D7C8}" destId="{D7C4C3F1-F129-4A71-893A-80376832D848}" srcOrd="1" destOrd="0" parTransId="{7B9D4A12-5B0B-4214-9950-BF6943D5F768}" sibTransId="{B57D4ED3-191F-482A-8DBF-0FDA151DB406}"/>
    <dgm:cxn modelId="{7BA85096-9527-4203-B0D3-D0910D53ED6B}" type="presOf" srcId="{FBA740AE-6227-4196-ACC8-6528EF04FC4B}" destId="{9A6652D0-A036-4F4F-8894-DEE724FF78A9}" srcOrd="0" destOrd="0" presId="urn:microsoft.com/office/officeart/2005/8/layout/lProcess1"/>
    <dgm:cxn modelId="{B50A2A10-B242-45D1-BEE0-57ADB4B7315B}" srcId="{1A4A88DD-B97A-4617-B2E9-E22EADF6638E}" destId="{3CB2486A-678C-4402-A9D3-B5D98353BAAA}" srcOrd="3" destOrd="0" parTransId="{1AD6CCF6-692F-4314-A6A1-B99375971AC6}" sibTransId="{6560DCCD-2EB9-4FC8-851D-19B9AEFF407F}"/>
    <dgm:cxn modelId="{CD58DC71-9686-4C34-B828-AE568E64C518}" type="presOf" srcId="{B57D4ED3-191F-482A-8DBF-0FDA151DB406}" destId="{F59FB5C1-3B0E-4BB7-9A20-23BFADCDE2FF}" srcOrd="0" destOrd="0" presId="urn:microsoft.com/office/officeart/2005/8/layout/lProcess1"/>
    <dgm:cxn modelId="{EE511FAB-2137-4D05-ADE1-57631A27F156}" srcId="{1A4A88DD-B97A-4617-B2E9-E22EADF6638E}" destId="{FBEE4C75-1BA0-4498-896D-B76A6A622A83}" srcOrd="0" destOrd="0" parTransId="{9F829923-3A38-49AA-A272-0304C3828C9D}" sibTransId="{4C0914CA-A66B-4868-8544-97C43641F148}"/>
    <dgm:cxn modelId="{C5CB8136-3634-492B-95F0-AA1529101D91}" type="presOf" srcId="{8FA3CDD5-9FE2-4B00-8CF2-F936AAF9F99E}" destId="{B0DE96F2-536D-4DA8-AE82-6BB897D0A239}" srcOrd="0" destOrd="0" presId="urn:microsoft.com/office/officeart/2005/8/layout/lProcess1"/>
    <dgm:cxn modelId="{530B566B-5F1D-4E7B-8A97-576CE44655A7}" type="presOf" srcId="{39122122-2344-4E23-BA40-FA43C437B0ED}" destId="{078B3855-CB83-4AF9-BF0A-ADB19B0E7064}" srcOrd="0" destOrd="0" presId="urn:microsoft.com/office/officeart/2005/8/layout/lProcess1"/>
    <dgm:cxn modelId="{C1360434-ED93-42B4-90B1-FD88E98F4856}" srcId="{93D5C105-50C7-49AB-8832-9F392DD3D7C8}" destId="{7C43CBC9-6062-4F9C-8369-EDCD95EDA863}" srcOrd="2" destOrd="0" parTransId="{26051D6E-91FF-43F6-A00C-8B28BA0396D1}" sibTransId="{AB18D0E3-D135-4F6F-9038-332F7FDC79CA}"/>
    <dgm:cxn modelId="{5B76E335-3766-440A-9354-5E3E4C71537A}" type="presOf" srcId="{1A4A88DD-B97A-4617-B2E9-E22EADF6638E}" destId="{F82E0D18-1C41-4E88-8B3B-737AD2FB5C3C}" srcOrd="0" destOrd="0" presId="urn:microsoft.com/office/officeart/2005/8/layout/lProcess1"/>
    <dgm:cxn modelId="{5142E7EF-8361-43AF-984E-16F10BD1D973}" srcId="{93D5C105-50C7-49AB-8832-9F392DD3D7C8}" destId="{C48DCDFE-8D02-44FC-AF0A-82815F1A158B}" srcOrd="0" destOrd="0" parTransId="{EBC66951-B88C-40AF-9489-384A4EC6D7D2}" sibTransId="{473F6E10-E536-4820-AA5F-C186B24B2A7B}"/>
    <dgm:cxn modelId="{D1F224EF-4C4C-429A-978C-D778934E091E}" type="presOf" srcId="{FBEE4C75-1BA0-4498-896D-B76A6A622A83}" destId="{64083500-B866-473E-83C7-081AC3B27DBB}" srcOrd="0" destOrd="0" presId="urn:microsoft.com/office/officeart/2005/8/layout/lProcess1"/>
    <dgm:cxn modelId="{1E2FEA0A-ACF7-4ABE-ADA8-82F10B628D94}" srcId="{1A4A88DD-B97A-4617-B2E9-E22EADF6638E}" destId="{0F0178F9-FFA9-42FA-9D81-CA0B05D1F42B}" srcOrd="4" destOrd="0" parTransId="{009ACBBF-8C62-469D-B97B-5303BACCC6B4}" sibTransId="{4EECD430-ED13-4374-B79D-5EEB3FC213EE}"/>
    <dgm:cxn modelId="{8B1EB7EF-EF91-4E34-97C9-B8106ED9180F}" type="presOf" srcId="{473F6E10-E536-4820-AA5F-C186B24B2A7B}" destId="{A90D5B1F-FD49-4807-9F28-1A8F291C07AA}" srcOrd="0" destOrd="0" presId="urn:microsoft.com/office/officeart/2005/8/layout/lProcess1"/>
    <dgm:cxn modelId="{AE677D18-9F01-443E-B65F-0919C2D900E7}" type="presParOf" srcId="{F82E0D18-1C41-4E88-8B3B-737AD2FB5C3C}" destId="{C7EAF21D-7804-43E9-95AE-40DB67B2C0F8}" srcOrd="0" destOrd="0" presId="urn:microsoft.com/office/officeart/2005/8/layout/lProcess1"/>
    <dgm:cxn modelId="{66EA8336-3FAD-4200-9A5F-D411B949D33C}" type="presParOf" srcId="{C7EAF21D-7804-43E9-95AE-40DB67B2C0F8}" destId="{64083500-B866-473E-83C7-081AC3B27DBB}" srcOrd="0" destOrd="0" presId="urn:microsoft.com/office/officeart/2005/8/layout/lProcess1"/>
    <dgm:cxn modelId="{C4596A2F-405F-4523-AB7A-08C6A62D7ABC}" type="presParOf" srcId="{F82E0D18-1C41-4E88-8B3B-737AD2FB5C3C}" destId="{01926202-34E2-4F80-B18B-8D9F90DD3860}" srcOrd="1" destOrd="0" presId="urn:microsoft.com/office/officeart/2005/8/layout/lProcess1"/>
    <dgm:cxn modelId="{FEACAEB4-8090-4230-B6CA-30AC01A96579}" type="presParOf" srcId="{F82E0D18-1C41-4E88-8B3B-737AD2FB5C3C}" destId="{4A7426AE-0027-4801-8201-60FC9117E5DB}" srcOrd="2" destOrd="0" presId="urn:microsoft.com/office/officeart/2005/8/layout/lProcess1"/>
    <dgm:cxn modelId="{FEFB1F46-B5B5-4F24-911C-3701229244D9}" type="presParOf" srcId="{4A7426AE-0027-4801-8201-60FC9117E5DB}" destId="{B0DE96F2-536D-4DA8-AE82-6BB897D0A239}" srcOrd="0" destOrd="0" presId="urn:microsoft.com/office/officeart/2005/8/layout/lProcess1"/>
    <dgm:cxn modelId="{C9A47DDF-2733-46A5-AE08-062EC6ED4CC6}" type="presParOf" srcId="{4A7426AE-0027-4801-8201-60FC9117E5DB}" destId="{078B3855-CB83-4AF9-BF0A-ADB19B0E7064}" srcOrd="1" destOrd="0" presId="urn:microsoft.com/office/officeart/2005/8/layout/lProcess1"/>
    <dgm:cxn modelId="{5D63CD66-8706-447D-8AF6-A22DC0FEDC41}" type="presParOf" srcId="{4A7426AE-0027-4801-8201-60FC9117E5DB}" destId="{22EBCAC1-4E26-4005-85B4-2401F48FCADC}" srcOrd="2" destOrd="0" presId="urn:microsoft.com/office/officeart/2005/8/layout/lProcess1"/>
    <dgm:cxn modelId="{E4B21163-27CB-4FF7-A82F-EAD93378628D}" type="presParOf" srcId="{F82E0D18-1C41-4E88-8B3B-737AD2FB5C3C}" destId="{1C3F71F4-D04E-4EEA-AB28-830CD9C9563A}" srcOrd="3" destOrd="0" presId="urn:microsoft.com/office/officeart/2005/8/layout/lProcess1"/>
    <dgm:cxn modelId="{595ABAF9-8669-4E02-A2B8-8B6A39A98FE1}" type="presParOf" srcId="{F82E0D18-1C41-4E88-8B3B-737AD2FB5C3C}" destId="{9F1A1734-7D58-4F7F-B6AB-43A8F12D0ED0}" srcOrd="4" destOrd="0" presId="urn:microsoft.com/office/officeart/2005/8/layout/lProcess1"/>
    <dgm:cxn modelId="{0A80CC8A-9B51-46DC-834F-FE7029CB13AF}" type="presParOf" srcId="{9F1A1734-7D58-4F7F-B6AB-43A8F12D0ED0}" destId="{852D509D-4158-4170-960F-4FFFAC31795B}" srcOrd="0" destOrd="0" presId="urn:microsoft.com/office/officeart/2005/8/layout/lProcess1"/>
    <dgm:cxn modelId="{738CD419-EBD2-4FD2-A6B7-FA5178FB0F58}" type="presParOf" srcId="{9F1A1734-7D58-4F7F-B6AB-43A8F12D0ED0}" destId="{2026DBF7-4E3F-47D6-850E-0D62F71791C6}" srcOrd="1" destOrd="0" presId="urn:microsoft.com/office/officeart/2005/8/layout/lProcess1"/>
    <dgm:cxn modelId="{A841EA04-ECD7-4B28-A388-87B77045240C}" type="presParOf" srcId="{9F1A1734-7D58-4F7F-B6AB-43A8F12D0ED0}" destId="{BD74926F-E27B-47EA-8A49-CDEDA2E4131F}" srcOrd="2" destOrd="0" presId="urn:microsoft.com/office/officeart/2005/8/layout/lProcess1"/>
    <dgm:cxn modelId="{638BA6D7-C501-48D4-9CAE-00C7AD010F95}" type="presParOf" srcId="{9F1A1734-7D58-4F7F-B6AB-43A8F12D0ED0}" destId="{A90D5B1F-FD49-4807-9F28-1A8F291C07AA}" srcOrd="3" destOrd="0" presId="urn:microsoft.com/office/officeart/2005/8/layout/lProcess1"/>
    <dgm:cxn modelId="{019CF200-397C-48E9-9DFC-21007A9AF8B2}" type="presParOf" srcId="{9F1A1734-7D58-4F7F-B6AB-43A8F12D0ED0}" destId="{37C34490-AF80-44FF-84CC-9B250F3E7753}" srcOrd="4" destOrd="0" presId="urn:microsoft.com/office/officeart/2005/8/layout/lProcess1"/>
    <dgm:cxn modelId="{44B29E45-4551-420F-B0B8-5C598646B114}" type="presParOf" srcId="{9F1A1734-7D58-4F7F-B6AB-43A8F12D0ED0}" destId="{F59FB5C1-3B0E-4BB7-9A20-23BFADCDE2FF}" srcOrd="5" destOrd="0" presId="urn:microsoft.com/office/officeart/2005/8/layout/lProcess1"/>
    <dgm:cxn modelId="{3DEB2043-D02B-4DDB-A30F-BB2850E88372}" type="presParOf" srcId="{9F1A1734-7D58-4F7F-B6AB-43A8F12D0ED0}" destId="{962279C3-5FB0-42B1-B02B-0D0C291254AE}" srcOrd="6" destOrd="0" presId="urn:microsoft.com/office/officeart/2005/8/layout/lProcess1"/>
    <dgm:cxn modelId="{7EB13629-AFA3-45EC-BAF5-89A7F1C3E8C1}" type="presParOf" srcId="{F82E0D18-1C41-4E88-8B3B-737AD2FB5C3C}" destId="{582A7B07-7910-41EE-A1BB-FBCBDE131A7C}" srcOrd="5" destOrd="0" presId="urn:microsoft.com/office/officeart/2005/8/layout/lProcess1"/>
    <dgm:cxn modelId="{57C1C8F4-284D-460D-BB28-E2A86B74C69F}" type="presParOf" srcId="{F82E0D18-1C41-4E88-8B3B-737AD2FB5C3C}" destId="{D6F871E0-5A92-4FA7-8FA1-121BEF465B03}" srcOrd="6" destOrd="0" presId="urn:microsoft.com/office/officeart/2005/8/layout/lProcess1"/>
    <dgm:cxn modelId="{131456E8-032C-4764-89CB-4D2E88BC4EB4}" type="presParOf" srcId="{D6F871E0-5A92-4FA7-8FA1-121BEF465B03}" destId="{2CF6D135-4310-4274-8391-E7E110E436AF}" srcOrd="0" destOrd="0" presId="urn:microsoft.com/office/officeart/2005/8/layout/lProcess1"/>
    <dgm:cxn modelId="{0085AAA4-0F13-46B4-AEB7-DF7C9D770B13}" type="presParOf" srcId="{D6F871E0-5A92-4FA7-8FA1-121BEF465B03}" destId="{FB35BB4F-9D07-40A6-9719-580C1B5DE73F}" srcOrd="1" destOrd="0" presId="urn:microsoft.com/office/officeart/2005/8/layout/lProcess1"/>
    <dgm:cxn modelId="{06981523-224C-427A-90B4-492C2FFF6527}" type="presParOf" srcId="{D6F871E0-5A92-4FA7-8FA1-121BEF465B03}" destId="{9A6652D0-A036-4F4F-8894-DEE724FF78A9}" srcOrd="2" destOrd="0" presId="urn:microsoft.com/office/officeart/2005/8/layout/lProcess1"/>
    <dgm:cxn modelId="{150AE0D3-5331-4012-A192-055AB7FDEDB7}" type="presParOf" srcId="{F82E0D18-1C41-4E88-8B3B-737AD2FB5C3C}" destId="{7181DB54-A660-4AF9-9B42-9F25A0C36C20}" srcOrd="7" destOrd="0" presId="urn:microsoft.com/office/officeart/2005/8/layout/lProcess1"/>
    <dgm:cxn modelId="{D60A93BD-E00C-4FA9-B18B-C417119E55DF}" type="presParOf" srcId="{F82E0D18-1C41-4E88-8B3B-737AD2FB5C3C}" destId="{85A03593-13BE-42F4-8890-F4893089B3E2}" srcOrd="8" destOrd="0" presId="urn:microsoft.com/office/officeart/2005/8/layout/lProcess1"/>
    <dgm:cxn modelId="{2B7B3A62-7A14-46D8-BFCB-2A31FC31C804}" type="presParOf" srcId="{85A03593-13BE-42F4-8890-F4893089B3E2}" destId="{685E2980-62DC-4203-B448-744EC9C39DDC}" srcOrd="0" destOrd="0" presId="urn:microsoft.com/office/officeart/2005/8/layout/lProcess1"/>
    <dgm:cxn modelId="{8CD3719C-4EC1-46ED-BB2F-F6D84F3B0251}" type="presParOf" srcId="{85A03593-13BE-42F4-8890-F4893089B3E2}" destId="{AD8489BF-698F-4B35-A4D6-B6B9C1436A21}" srcOrd="1" destOrd="0" presId="urn:microsoft.com/office/officeart/2005/8/layout/lProcess1"/>
    <dgm:cxn modelId="{251131B6-69B4-4E20-BBB6-FEE90517A29D}" type="presParOf" srcId="{85A03593-13BE-42F4-8890-F4893089B3E2}" destId="{900F91A4-B559-44CE-8BC8-82F4098020D7}" srcOrd="2" destOrd="0" presId="urn:microsoft.com/office/officeart/2005/8/layout/lProcess1"/>
  </dgm:cxnLst>
  <dgm:bg/>
  <dgm:whole/>
  <dgm:extLst>
    <a:ext uri="http://schemas.microsoft.com/office/drawing/2008/diagram">
      <dsp:dataModelExt xmlns:dsp="http://schemas.microsoft.com/office/drawing/2008/diagram" xmlns="" relId="rId5" minVer="http://schemas.openxmlformats.org/drawingml/2006/diagram"/>
    </a:ext>
  </dgm:extLst>
</dgm:dataModel>
</file>

<file path=xl/diagrams/layout1.xml><?xml version="1.0" encoding="utf-8"?>
<dgm:layoutDef xmlns:dgm="http://schemas.openxmlformats.org/drawingml/2006/diagram" xmlns:a="http://schemas.openxmlformats.org/drawingml/2006/main" uniqueId="urn:microsoft.com/office/officeart/2005/8/layout/lProcess1">
  <dgm:title val=""/>
  <dgm:desc val=""/>
  <dgm:catLst>
    <dgm:cat type="process" pri="15000"/>
  </dgm:catLst>
  <dgm:sampData>
    <dgm:dataModel>
      <dgm:ptLst>
        <dgm:pt modelId="0" type="doc"/>
        <dgm:pt modelId="1">
          <dgm:prSet phldr="1"/>
        </dgm:pt>
        <dgm:pt modelId="2">
          <dgm:prSet phldr="1"/>
        </dgm:pt>
        <dgm:pt modelId="21">
          <dgm:prSet phldr="1"/>
        </dgm:pt>
        <dgm:pt modelId="22">
          <dgm:prSet phldr="1"/>
        </dgm:pt>
        <dgm:pt modelId="3">
          <dgm:prSet phldr="1"/>
        </dgm:pt>
        <dgm:pt modelId="31">
          <dgm:prSet phldr="1"/>
        </dgm:pt>
      </dgm:ptLst>
      <dgm:cxnLst>
        <dgm:cxn modelId="4" srcId="0" destId="1" srcOrd="0" destOrd="0"/>
        <dgm:cxn modelId="5" srcId="0" destId="2" srcOrd="0" destOrd="0"/>
        <dgm:cxn modelId="6" srcId="1" destId="3" srcOrd="1" destOrd="0"/>
        <dgm:cxn modelId="23" srcId="2" destId="21" srcOrd="0" destOrd="0"/>
        <dgm:cxn modelId="24" srcId="2" destId="22" srcOrd="1" destOrd="0"/>
        <dgm:cxn modelId="33" srcId="1" destId="31" srcOrd="0" destOrd="0"/>
      </dgm:cxnLst>
      <dgm:bg/>
      <dgm:whole/>
    </dgm:dataModel>
  </dgm:sampData>
  <dgm:styleData>
    <dgm:dataModel>
      <dgm:ptLst>
        <dgm:pt modelId="0" type="doc"/>
        <dgm:pt modelId="1"/>
        <dgm:pt modelId="11"/>
        <dgm:pt modelId="2"/>
        <dgm:pt modelId="22"/>
      </dgm:ptLst>
      <dgm:cxnLst>
        <dgm:cxn modelId="3" srcId="0" destId="1" srcOrd="0" destOrd="0"/>
        <dgm:cxn modelId="4" srcId="0" destId="2" srcOrd="0" destOrd="0"/>
        <dgm:cxn modelId="5" srcId="1" destId="11" srcOrd="0" destOrd="0"/>
        <dgm:cxn modelId="6" srcId="2" destId="22" srcOrd="0" destOrd="0"/>
      </dgm:cxnLst>
      <dgm:bg/>
      <dgm:whole/>
    </dgm:dataModel>
  </dgm:styleData>
  <dgm:clrData>
    <dgm:dataModel>
      <dgm:ptLst>
        <dgm:pt modelId="0" type="doc"/>
        <dgm:pt modelId="1"/>
        <dgm:pt modelId="11"/>
        <dgm:pt modelId="2"/>
        <dgm:pt modelId="21"/>
        <dgm:pt modelId="3"/>
        <dgm:pt modelId="31"/>
        <dgm:pt modelId="4"/>
        <dgm:pt modelId="41"/>
      </dgm:ptLst>
      <dgm:cxnLst>
        <dgm:cxn modelId="5" srcId="0" destId="1" srcOrd="0" destOrd="0"/>
        <dgm:cxn modelId="6" srcId="0" destId="2" srcOrd="1" destOrd="0"/>
        <dgm:cxn modelId="7" srcId="0" destId="3" srcOrd="2" destOrd="0"/>
        <dgm:cxn modelId="8" srcId="0" destId="4" srcOrd="3" destOrd="0"/>
        <dgm:cxn modelId="51" srcId="1" destId="11" srcOrd="0" destOrd="0"/>
        <dgm:cxn modelId="61" srcId="2" destId="21" srcOrd="0" destOrd="0"/>
        <dgm:cxn modelId="71" srcId="3" destId="31" srcOrd="0" destOrd="0"/>
        <dgm:cxn modelId="81" srcId="4" destId="41" srcOrd="0" destOrd="0"/>
      </dgm:cxnLst>
      <dgm:bg/>
      <dgm:whole/>
    </dgm:dataModel>
  </dgm:clrData>
  <dgm:layoutNode name="Name0">
    <dgm:varLst>
      <dgm:dir/>
      <dgm:animLvl val="lvl"/>
      <dgm:resizeHandles val="exact"/>
    </dgm:varLst>
    <dgm:choose name="Name1">
      <dgm:if name="Name2" func="var" arg="dir" op="equ" val="norm">
        <dgm:alg type="lin">
          <dgm:param type="linDir" val="fromL"/>
          <dgm:param type="vertAlign" val="mid"/>
          <dgm:param type="nodeHorzAlign" val="l"/>
          <dgm:param type="nodeVertAlign" val="t"/>
          <dgm:param type="fallback" val="2D"/>
        </dgm:alg>
      </dgm:if>
      <dgm:else name="Name3">
        <dgm:alg type="lin">
          <dgm:param type="linDir" val="fromR"/>
          <dgm:param type="vertAlign" val="mid"/>
          <dgm:param type="nodeHorzAlign" val="r"/>
          <dgm:param type="nodeVertAlign" val="t"/>
          <dgm:param type="fallback" val="2D"/>
        </dgm:alg>
      </dgm:else>
    </dgm:choose>
    <dgm:shape xmlns:r="http://schemas.openxmlformats.org/officeDocument/2006/relationships" r:blip="">
      <dgm:adjLst/>
    </dgm:shape>
    <dgm:presOf/>
    <dgm:constrLst>
      <dgm:constr type="h" for="des" forName="header" refType="h"/>
      <dgm:constr type="w" for="des" forName="header" refType="h" refFor="des" refForName="header" op="equ" fact="4"/>
      <dgm:constr type="h" for="des" forName="child" refType="h" refFor="des" refForName="header" op="equ"/>
      <dgm:constr type="w" for="des" forName="child" refType="w" refFor="des" refForName="header" op="equ"/>
      <dgm:constr type="w" for="ch" forName="hSp" refType="w" refFor="des" refForName="header" op="equ" fact="0.14"/>
      <dgm:constr type="h" for="des" forName="parTrans" refType="h" refFor="des" refForName="header" op="equ" fact="0.35"/>
      <dgm:constr type="h" for="des" forName="sibTrans" refType="h" refFor="des" refForName="parTrans" op="equ"/>
      <dgm:constr type="primFontSz" for="des" forName="child" op="equ" val="65"/>
      <dgm:constr type="primFontSz" for="des" forName="header" op="equ" val="65"/>
    </dgm:constrLst>
    <dgm:ruleLst/>
    <dgm:forEach name="Name4" axis="ch" ptType="node">
      <dgm:layoutNode name="vertFlow">
        <dgm:choose name="Name5">
          <dgm:if name="Name6" func="var" arg="dir" op="equ" val="norm">
            <dgm:alg type="lin">
              <dgm:param type="linDir" val="fromT"/>
              <dgm:param type="nodeHorzAlign" val="ctr"/>
              <dgm:param type="nodeVertAlign" val="t"/>
              <dgm:param type="fallback" val="2D"/>
            </dgm:alg>
          </dgm:if>
          <dgm:else name="Name7">
            <dgm:alg type="lin">
              <dgm:param type="linDir" val="fromT"/>
              <dgm:param type="nodeHorzAlign" val="ctr"/>
              <dgm:param type="nodeVertAlign" val="t"/>
              <dgm:param type="fallback" val="2D"/>
            </dgm:alg>
          </dgm:else>
        </dgm:choose>
        <dgm:shape xmlns:r="http://schemas.openxmlformats.org/officeDocument/2006/relationships" r:blip="">
          <dgm:adjLst/>
        </dgm:shape>
        <dgm:presOf/>
        <dgm:constrLst/>
        <dgm:ruleLst/>
        <dgm:layoutNode name="header" styleLbl="node1">
          <dgm:alg type="tx"/>
          <dgm:shape xmlns:r="http://schemas.openxmlformats.org/officeDocument/2006/relationships" type="roundRect" r:blip="">
            <dgm:adjLst>
              <dgm:adj idx="1" val="0.1"/>
            </dgm:adjLst>
          </dgm:shape>
          <dgm:presOf axis="self"/>
          <dgm:constrLst>
            <dgm:constr type="tMarg" refType="primFontSz" fact="0.1"/>
            <dgm:constr type="bMarg" refType="primFontSz" fact="0.1"/>
            <dgm:constr type="lMarg" refType="primFontSz" fact="0.1"/>
            <dgm:constr type="rMarg" refType="primFontSz" fact="0.1"/>
          </dgm:constrLst>
          <dgm:ruleLst>
            <dgm:rule type="primFontSz" val="5" fact="NaN" max="NaN"/>
          </dgm:ruleLst>
        </dgm:layoutNode>
        <dgm:forEach name="Name8" axis="ch" ptType="parTrans" cnt="1">
          <dgm:layoutNode name="parTrans" styleLbl="sibTrans2D1">
            <dgm:alg type="conn">
              <dgm:param type="begPts" val="auto"/>
              <dgm:param type="endPts" val="auto"/>
            </dgm:alg>
            <dgm:shape xmlns:r="http://schemas.openxmlformats.org/officeDocument/2006/relationships" type="conn" r:blip="">
              <dgm:adjLst/>
            </dgm:shape>
            <dgm:presOf axis="self"/>
            <dgm:constrLst>
              <dgm:constr type="w" refType="h"/>
              <dgm:constr type="connDist"/>
              <dgm:constr type="wArH" refType="h" fact="0.25"/>
              <dgm:constr type="hArH" refType="wArH" fact="2"/>
              <dgm:constr type="stemThick" refType="hArH" fact="0.667"/>
              <dgm:constr type="begPad" refType="connDist" fact="0.25"/>
              <dgm:constr type="endPad" refType="connDist" fact="0.25"/>
            </dgm:constrLst>
            <dgm:ruleLst/>
          </dgm:layoutNode>
        </dgm:forEach>
        <dgm:forEach name="Name9" axis="ch" ptType="node">
          <dgm:layoutNode name="child" styleLbl="alignAccFollowNode1">
            <dgm:varLst>
              <dgm:chMax val="0"/>
              <dgm:bulletEnabled val="1"/>
            </dgm:varLst>
            <dgm:alg type="tx"/>
            <dgm:shape xmlns:r="http://schemas.openxmlformats.org/officeDocument/2006/relationships" type="roundRect" r:blip="">
              <dgm:adjLst>
                <dgm:adj idx="1" val="0.1"/>
              </dgm:adjLst>
            </dgm:shape>
            <dgm:presOf axis="desOrSelf" ptType="node"/>
            <dgm:constrLst>
              <dgm:constr type="tMarg" refType="primFontSz" fact="0.1"/>
              <dgm:constr type="bMarg" refType="primFontSz" fact="0.1"/>
              <dgm:constr type="lMarg" refType="primFontSz" fact="0.1"/>
              <dgm:constr type="rMarg" refType="primFontSz" fact="0.1"/>
            </dgm:constrLst>
            <dgm:ruleLst>
              <dgm:rule type="primFontSz" val="5" fact="NaN" max="NaN"/>
            </dgm:ruleLst>
          </dgm:layoutNode>
          <dgm:forEach name="Name10" axis="followSib" ptType="sibTrans" cnt="1">
            <dgm:layoutNode name="sibTrans" styleLbl="sibTrans2D1">
              <dgm:alg type="conn">
                <dgm:param type="begPts" val="auto"/>
                <dgm:param type="endPts" val="auto"/>
              </dgm:alg>
              <dgm:shape xmlns:r="http://schemas.openxmlformats.org/officeDocument/2006/relationships" type="conn" r:blip="">
                <dgm:adjLst/>
              </dgm:shape>
              <dgm:presOf axis="self"/>
              <dgm:constrLst>
                <dgm:constr type="w" refType="h"/>
                <dgm:constr type="connDist"/>
                <dgm:constr type="wArH" refType="h" fact="0.25"/>
                <dgm:constr type="hArH" refType="wArH" fact="2"/>
                <dgm:constr type="stemThick" refType="hArH" fact="0.667"/>
                <dgm:constr type="begPad" refType="w" fact="0.25"/>
                <dgm:constr type="endPad" refType="w" fact="0.25"/>
              </dgm:constrLst>
              <dgm:ruleLst/>
            </dgm:layoutNode>
          </dgm:forEach>
        </dgm:forEach>
      </dgm:layoutNode>
      <dgm:choose name="Name11">
        <dgm:if name="Name12" axis="self" ptType="node" func="revPos" op="gte" val="2">
          <dgm:layoutNode name="hSp">
            <dgm:alg type="sp"/>
            <dgm:shape xmlns:r="http://schemas.openxmlformats.org/officeDocument/2006/relationships" r:blip="">
              <dgm:adjLst/>
            </dgm:shape>
            <dgm:presOf/>
            <dgm:constrLst/>
            <dgm:ruleLst/>
          </dgm:layoutNode>
        </dgm:if>
        <dgm:else name="Name13"/>
      </dgm:choose>
    </dgm:forEach>
  </dgm:layoutNode>
</dgm:layoutDef>
</file>

<file path=xl/diagrams/quickStyle1.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3" Type="http://schemas.openxmlformats.org/officeDocument/2006/relationships/diagramQuickStyle" Target="../diagrams/quickStyle1.xml"/><Relationship Id="rId2" Type="http://schemas.openxmlformats.org/officeDocument/2006/relationships/diagramLayout" Target="../diagrams/layout1.xml"/><Relationship Id="rId1" Type="http://schemas.openxmlformats.org/officeDocument/2006/relationships/diagramData" Target="../diagrams/data1.xml"/><Relationship Id="rId4" Type="http://schemas.openxmlformats.org/officeDocument/2006/relationships/diagramColors" Target="../diagrams/colors1.xml"/></Relationships>
</file>

<file path=xl/drawings/drawing1.xml><?xml version="1.0" encoding="utf-8"?>
<xdr:wsDr xmlns:xdr="http://schemas.openxmlformats.org/drawingml/2006/spreadsheetDrawing" xmlns:a="http://schemas.openxmlformats.org/drawingml/2006/main">
  <xdr:twoCellAnchor>
    <xdr:from>
      <xdr:col>1</xdr:col>
      <xdr:colOff>1003119</xdr:colOff>
      <xdr:row>0</xdr:row>
      <xdr:rowOff>0</xdr:rowOff>
    </xdr:from>
    <xdr:to>
      <xdr:col>12</xdr:col>
      <xdr:colOff>111807</xdr:colOff>
      <xdr:row>17</xdr:row>
      <xdr:rowOff>56207</xdr:rowOff>
    </xdr:to>
    <xdr:graphicFrame macro="">
      <xdr:nvGraphicFramePr>
        <xdr:cNvPr id="2" name="Diagram 1"/>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GIGABYTE\AppData\Local\Temp\Rar$DIa0.171\Lembar%20Kerja%20GRK%20Pertanian.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a"/>
      <sheetName val="b"/>
      <sheetName val="Kegiatan Inti-Pengelolaan Sawah"/>
      <sheetName val="Kegiatan Inti-Pemupukan"/>
      <sheetName val="2.1.3"/>
      <sheetName val="EF Sawah"/>
      <sheetName val="EF Peternakan"/>
      <sheetName val="EF Pemupukan"/>
      <sheetName val="1"/>
      <sheetName val="2"/>
    </sheetNames>
    <sheetDataSet>
      <sheetData sheetId="0"/>
      <sheetData sheetId="1"/>
      <sheetData sheetId="2">
        <row r="104">
          <cell r="K104">
            <v>35420</v>
          </cell>
        </row>
        <row r="124">
          <cell r="K124">
            <v>36239</v>
          </cell>
        </row>
        <row r="125">
          <cell r="K125">
            <v>16500</v>
          </cell>
        </row>
        <row r="126">
          <cell r="K126">
            <v>8725</v>
          </cell>
        </row>
      </sheetData>
      <sheetData sheetId="3"/>
      <sheetData sheetId="4"/>
      <sheetData sheetId="5">
        <row r="53">
          <cell r="C53">
            <v>114.8</v>
          </cell>
        </row>
      </sheetData>
      <sheetData sheetId="6"/>
      <sheetData sheetId="7"/>
      <sheetData sheetId="8"/>
      <sheetData sheetId="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7.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dimension ref="A1:G31"/>
  <sheetViews>
    <sheetView workbookViewId="0">
      <selection activeCell="B20" sqref="B20"/>
    </sheetView>
  </sheetViews>
  <sheetFormatPr defaultColWidth="8.85546875" defaultRowHeight="15"/>
  <cols>
    <col min="1" max="1" width="18.42578125" style="1" customWidth="1"/>
    <col min="2" max="2" width="8.85546875" style="1"/>
    <col min="3" max="3" width="65.28515625" style="1" customWidth="1"/>
    <col min="4" max="4" width="15" style="1" customWidth="1"/>
    <col min="5" max="16384" width="8.85546875" style="1"/>
  </cols>
  <sheetData>
    <row r="1" spans="1:7" s="10" customFormat="1">
      <c r="A1" s="53"/>
      <c r="B1" s="51"/>
      <c r="C1" s="53"/>
      <c r="D1" s="53"/>
      <c r="E1" s="53"/>
      <c r="F1" s="53"/>
      <c r="G1" s="52"/>
    </row>
    <row r="2" spans="1:7" s="10" customFormat="1">
      <c r="A2" s="56" t="s">
        <v>181</v>
      </c>
      <c r="B2" s="53"/>
      <c r="C2" s="53"/>
      <c r="D2" s="53"/>
      <c r="E2" s="53"/>
      <c r="F2" s="53"/>
      <c r="G2" s="53"/>
    </row>
    <row r="3" spans="1:7" s="10" customFormat="1">
      <c r="A3" s="54" t="s">
        <v>178</v>
      </c>
      <c r="B3" s="53"/>
      <c r="C3" s="53"/>
      <c r="D3" s="53"/>
      <c r="E3" s="53"/>
      <c r="F3" s="53"/>
      <c r="G3" s="53"/>
    </row>
    <row r="4" spans="1:7" s="10" customFormat="1">
      <c r="A4" s="55"/>
      <c r="B4" s="55" t="s">
        <v>118</v>
      </c>
      <c r="C4" s="55"/>
      <c r="D4" s="55"/>
      <c r="E4" s="55" t="s">
        <v>0</v>
      </c>
      <c r="F4" s="55" t="s">
        <v>54</v>
      </c>
      <c r="G4" s="55" t="s">
        <v>182</v>
      </c>
    </row>
    <row r="5" spans="1:7" s="10" customFormat="1">
      <c r="A5" s="53" t="s">
        <v>54</v>
      </c>
      <c r="B5" s="51" t="s">
        <v>55</v>
      </c>
      <c r="C5" s="57" t="s">
        <v>49</v>
      </c>
      <c r="D5" s="49" t="str">
        <f>VLOOKUP(C5,$C$23:$D$31,2,FALSE)</f>
        <v>02</v>
      </c>
      <c r="E5" s="53">
        <v>32</v>
      </c>
      <c r="F5" s="53">
        <v>1</v>
      </c>
      <c r="G5" s="58" t="s">
        <v>173</v>
      </c>
    </row>
    <row r="6" spans="1:7" s="10" customFormat="1">
      <c r="A6" s="53"/>
      <c r="B6" s="51" t="s">
        <v>55</v>
      </c>
      <c r="C6" s="59" t="s">
        <v>183</v>
      </c>
      <c r="D6" s="49" t="str">
        <f>VLOOKUP(C6,$C$23:$D$31,2,FALSE)</f>
        <v>03</v>
      </c>
      <c r="E6" s="53">
        <v>32</v>
      </c>
      <c r="F6" s="53">
        <v>2</v>
      </c>
      <c r="G6" s="58" t="s">
        <v>174</v>
      </c>
    </row>
    <row r="7" spans="1:7" s="10" customFormat="1">
      <c r="A7" s="53"/>
      <c r="B7" s="51" t="s">
        <v>55</v>
      </c>
      <c r="C7" s="59" t="s">
        <v>98</v>
      </c>
      <c r="D7" s="49" t="str">
        <f>VLOOKUP(C7,$C$23:$D$31,2,FALSE)</f>
        <v>04</v>
      </c>
      <c r="E7" s="53">
        <v>32</v>
      </c>
      <c r="F7" s="53">
        <v>3</v>
      </c>
      <c r="G7" s="58" t="s">
        <v>175</v>
      </c>
    </row>
    <row r="8" spans="1:7" s="10" customFormat="1">
      <c r="A8" s="53"/>
      <c r="B8" s="51" t="s">
        <v>55</v>
      </c>
      <c r="C8" s="48" t="s">
        <v>102</v>
      </c>
      <c r="D8" s="49" t="str">
        <f>VLOOKUP(C8,$C$23:$D$31,2,FALSE)</f>
        <v>03</v>
      </c>
      <c r="E8" s="53">
        <v>32</v>
      </c>
      <c r="F8" s="53">
        <v>4</v>
      </c>
      <c r="G8" s="58" t="s">
        <v>176</v>
      </c>
    </row>
    <row r="9" spans="1:7" s="10" customFormat="1">
      <c r="A9" s="53"/>
      <c r="B9" s="51" t="s">
        <v>55</v>
      </c>
      <c r="C9" s="53" t="s">
        <v>101</v>
      </c>
      <c r="D9" s="49" t="str">
        <f>VLOOKUP(C9,$C$23:$D$31,2,FALSE)</f>
        <v>01</v>
      </c>
      <c r="E9" s="53">
        <v>32</v>
      </c>
      <c r="F9" s="53">
        <v>5</v>
      </c>
      <c r="G9" s="58" t="s">
        <v>172</v>
      </c>
    </row>
    <row r="10" spans="1:7">
      <c r="A10" s="50"/>
      <c r="B10" s="2"/>
      <c r="C10" s="2"/>
      <c r="D10" s="2"/>
      <c r="E10" s="2"/>
      <c r="F10" s="64">
        <v>6</v>
      </c>
      <c r="G10" s="58" t="s">
        <v>177</v>
      </c>
    </row>
    <row r="11" spans="1:7">
      <c r="A11" s="45" t="s">
        <v>180</v>
      </c>
      <c r="B11" s="2"/>
      <c r="C11" s="2"/>
      <c r="D11" s="2"/>
      <c r="E11" s="2"/>
      <c r="F11" s="2"/>
      <c r="G11" s="2"/>
    </row>
    <row r="12" spans="1:7">
      <c r="A12" s="46"/>
      <c r="B12" s="46" t="s">
        <v>118</v>
      </c>
      <c r="C12" s="46"/>
      <c r="D12" s="46"/>
      <c r="E12" s="46" t="s">
        <v>0</v>
      </c>
      <c r="F12" s="46" t="s">
        <v>54</v>
      </c>
      <c r="G12" s="46" t="s">
        <v>182</v>
      </c>
    </row>
    <row r="13" spans="1:7">
      <c r="A13" s="44" t="s">
        <v>54</v>
      </c>
      <c r="B13" s="47" t="s">
        <v>55</v>
      </c>
      <c r="C13" s="60" t="s">
        <v>103</v>
      </c>
      <c r="D13" s="49" t="str">
        <f t="shared" ref="D13:D20" si="0">VLOOKUP(C13,$C$23:$D$31,2,FALSE)</f>
        <v>05</v>
      </c>
      <c r="E13" s="44"/>
      <c r="F13" s="44">
        <v>1</v>
      </c>
      <c r="G13" s="2" t="s">
        <v>184</v>
      </c>
    </row>
    <row r="14" spans="1:7">
      <c r="A14" s="44"/>
      <c r="B14" s="47" t="s">
        <v>55</v>
      </c>
      <c r="C14" s="60" t="s">
        <v>103</v>
      </c>
      <c r="D14" s="49" t="str">
        <f t="shared" si="0"/>
        <v>05</v>
      </c>
      <c r="E14" s="44"/>
      <c r="F14" s="44">
        <v>2</v>
      </c>
      <c r="G14" s="2" t="s">
        <v>185</v>
      </c>
    </row>
    <row r="15" spans="1:7">
      <c r="A15" s="44"/>
      <c r="B15" s="47" t="s">
        <v>55</v>
      </c>
      <c r="C15" s="60" t="s">
        <v>103</v>
      </c>
      <c r="D15" s="49" t="str">
        <f t="shared" si="0"/>
        <v>05</v>
      </c>
      <c r="E15" s="44"/>
      <c r="F15" s="44">
        <v>3</v>
      </c>
      <c r="G15" s="2" t="s">
        <v>186</v>
      </c>
    </row>
    <row r="16" spans="1:7">
      <c r="A16" s="44"/>
      <c r="B16" s="47" t="s">
        <v>55</v>
      </c>
      <c r="C16" s="60" t="s">
        <v>103</v>
      </c>
      <c r="D16" s="49" t="str">
        <f t="shared" si="0"/>
        <v>05</v>
      </c>
      <c r="E16" s="44"/>
      <c r="F16" s="44">
        <v>4</v>
      </c>
      <c r="G16" s="2" t="s">
        <v>187</v>
      </c>
    </row>
    <row r="17" spans="1:7">
      <c r="A17" s="44"/>
      <c r="B17" s="47"/>
      <c r="C17" s="44"/>
      <c r="D17" s="44"/>
      <c r="E17" s="44"/>
      <c r="F17" s="44"/>
      <c r="G17" s="61" t="s">
        <v>179</v>
      </c>
    </row>
    <row r="18" spans="1:7">
      <c r="A18" s="44"/>
      <c r="B18" s="47" t="s">
        <v>55</v>
      </c>
      <c r="C18" s="2" t="s">
        <v>43</v>
      </c>
      <c r="D18" s="49" t="str">
        <f t="shared" si="0"/>
        <v>06</v>
      </c>
      <c r="E18" s="44"/>
      <c r="F18" s="44">
        <v>5</v>
      </c>
      <c r="G18" s="2" t="s">
        <v>188</v>
      </c>
    </row>
    <row r="19" spans="1:7">
      <c r="A19" s="44"/>
      <c r="B19" s="47" t="s">
        <v>55</v>
      </c>
      <c r="C19" s="60" t="s">
        <v>103</v>
      </c>
      <c r="D19" s="49" t="str">
        <f t="shared" si="0"/>
        <v>05</v>
      </c>
      <c r="E19" s="44"/>
      <c r="F19" s="44">
        <v>6</v>
      </c>
      <c r="G19" s="2" t="s">
        <v>189</v>
      </c>
    </row>
    <row r="20" spans="1:7">
      <c r="A20" s="44"/>
      <c r="B20" s="47" t="s">
        <v>55</v>
      </c>
      <c r="C20" s="60" t="s">
        <v>103</v>
      </c>
      <c r="D20" s="49" t="str">
        <f t="shared" si="0"/>
        <v>05</v>
      </c>
      <c r="E20" s="44"/>
      <c r="F20" s="44">
        <v>7</v>
      </c>
      <c r="G20" s="2" t="s">
        <v>190</v>
      </c>
    </row>
    <row r="21" spans="1:7">
      <c r="A21" s="2"/>
      <c r="B21" s="2"/>
      <c r="C21" s="2"/>
      <c r="D21" s="2"/>
      <c r="E21" s="2"/>
      <c r="F21" s="2"/>
      <c r="G21" s="2"/>
    </row>
    <row r="23" spans="1:7">
      <c r="C23" s="20" t="s">
        <v>101</v>
      </c>
      <c r="D23" s="19" t="s">
        <v>55</v>
      </c>
    </row>
    <row r="24" spans="1:7">
      <c r="C24" s="20" t="s">
        <v>49</v>
      </c>
      <c r="D24" s="19" t="s">
        <v>57</v>
      </c>
    </row>
    <row r="25" spans="1:7">
      <c r="C25" s="21" t="s">
        <v>102</v>
      </c>
      <c r="D25" s="62" t="s">
        <v>58</v>
      </c>
    </row>
    <row r="26" spans="1:7">
      <c r="C26" s="22" t="s">
        <v>21</v>
      </c>
      <c r="D26" s="63" t="s">
        <v>144</v>
      </c>
    </row>
    <row r="27" spans="1:7">
      <c r="C27" s="22" t="s">
        <v>103</v>
      </c>
      <c r="D27" s="63" t="s">
        <v>168</v>
      </c>
    </row>
    <row r="28" spans="1:7">
      <c r="C28" s="1" t="s">
        <v>43</v>
      </c>
      <c r="D28" s="11" t="s">
        <v>120</v>
      </c>
    </row>
    <row r="29" spans="1:7">
      <c r="C29" s="1" t="s">
        <v>119</v>
      </c>
      <c r="D29" s="11" t="s">
        <v>191</v>
      </c>
    </row>
    <row r="30" spans="1:7">
      <c r="C30" s="1" t="s">
        <v>45</v>
      </c>
      <c r="D30" s="11" t="s">
        <v>192</v>
      </c>
    </row>
    <row r="31" spans="1:7">
      <c r="C31" s="1" t="s">
        <v>46</v>
      </c>
      <c r="D31" s="11" t="s">
        <v>167</v>
      </c>
    </row>
  </sheetData>
  <pageMargins left="0.7" right="0.7" top="0.75" bottom="0.75" header="0.3" footer="0.3"/>
  <pageSetup orientation="portrait" verticalDpi="0" r:id="rId1"/>
</worksheet>
</file>

<file path=xl/worksheets/sheet10.xml><?xml version="1.0" encoding="utf-8"?>
<worksheet xmlns="http://schemas.openxmlformats.org/spreadsheetml/2006/main" xmlns:r="http://schemas.openxmlformats.org/officeDocument/2006/relationships">
  <dimension ref="A1:I106"/>
  <sheetViews>
    <sheetView zoomScale="90" zoomScaleNormal="90" workbookViewId="0">
      <selection activeCell="C5" sqref="C5"/>
    </sheetView>
  </sheetViews>
  <sheetFormatPr defaultRowHeight="15"/>
  <cols>
    <col min="2" max="2" width="19.140625" customWidth="1"/>
    <col min="3" max="3" width="37.7109375" style="1" customWidth="1"/>
    <col min="4" max="4" width="19.42578125" customWidth="1"/>
    <col min="6" max="6" width="5.42578125" style="1" customWidth="1"/>
    <col min="7" max="7" width="186.85546875" bestFit="1" customWidth="1"/>
  </cols>
  <sheetData>
    <row r="1" spans="1:7" s="1" customFormat="1">
      <c r="A1" s="1" t="s">
        <v>171</v>
      </c>
      <c r="C1" s="1" t="s">
        <v>116</v>
      </c>
    </row>
    <row r="2" spans="1:7">
      <c r="A2" s="3"/>
      <c r="B2" s="3" t="s">
        <v>118</v>
      </c>
      <c r="C2" s="3" t="s">
        <v>117</v>
      </c>
      <c r="D2" s="3" t="s">
        <v>169</v>
      </c>
      <c r="E2" s="3" t="s">
        <v>0</v>
      </c>
      <c r="F2" s="3" t="s">
        <v>54</v>
      </c>
      <c r="G2" s="3" t="s">
        <v>170</v>
      </c>
    </row>
    <row r="3" spans="1:7">
      <c r="A3" t="s">
        <v>54</v>
      </c>
      <c r="B3" s="23"/>
      <c r="C3" s="23"/>
      <c r="D3" s="8"/>
      <c r="E3" s="8"/>
      <c r="F3" s="8"/>
      <c r="G3" s="24" t="s">
        <v>122</v>
      </c>
    </row>
    <row r="4" spans="1:7">
      <c r="B4" s="23" t="s">
        <v>55</v>
      </c>
      <c r="C4" s="23" t="s">
        <v>21</v>
      </c>
      <c r="D4" s="8" t="s">
        <v>144</v>
      </c>
      <c r="E4" s="8"/>
      <c r="F4" s="8">
        <v>1</v>
      </c>
      <c r="G4" s="7" t="s">
        <v>123</v>
      </c>
    </row>
    <row r="5" spans="1:7">
      <c r="B5" s="23" t="s">
        <v>55</v>
      </c>
      <c r="C5" s="23" t="s">
        <v>21</v>
      </c>
      <c r="D5" s="8" t="s">
        <v>144</v>
      </c>
      <c r="E5" s="8"/>
      <c r="F5" s="8">
        <v>2</v>
      </c>
      <c r="G5" s="7" t="s">
        <v>124</v>
      </c>
    </row>
    <row r="6" spans="1:7">
      <c r="B6" s="23" t="s">
        <v>55</v>
      </c>
      <c r="C6" s="23" t="s">
        <v>49</v>
      </c>
      <c r="D6" s="8" t="s">
        <v>57</v>
      </c>
      <c r="E6" s="8"/>
      <c r="F6" s="8">
        <v>3</v>
      </c>
      <c r="G6" s="7" t="s">
        <v>125</v>
      </c>
    </row>
    <row r="7" spans="1:7">
      <c r="B7" s="23" t="s">
        <v>55</v>
      </c>
      <c r="C7" s="23" t="s">
        <v>49</v>
      </c>
      <c r="D7" s="8" t="s">
        <v>57</v>
      </c>
      <c r="E7" s="8"/>
      <c r="F7" s="8">
        <v>4</v>
      </c>
      <c r="G7" s="7" t="s">
        <v>126</v>
      </c>
    </row>
    <row r="8" spans="1:7">
      <c r="B8" s="23"/>
      <c r="C8" s="23"/>
      <c r="D8" s="8"/>
      <c r="E8" s="8"/>
      <c r="F8" s="8"/>
      <c r="G8" s="24" t="s">
        <v>127</v>
      </c>
    </row>
    <row r="9" spans="1:7">
      <c r="B9" s="27" t="s">
        <v>55</v>
      </c>
      <c r="C9" s="28" t="s">
        <v>101</v>
      </c>
      <c r="D9" s="29" t="s">
        <v>55</v>
      </c>
      <c r="E9" s="8"/>
      <c r="F9" s="30">
        <v>5</v>
      </c>
      <c r="G9" s="31" t="s">
        <v>128</v>
      </c>
    </row>
    <row r="10" spans="1:7" s="9" customFormat="1">
      <c r="B10" s="37" t="s">
        <v>55</v>
      </c>
      <c r="C10" s="38" t="s">
        <v>43</v>
      </c>
      <c r="D10" s="39" t="s">
        <v>120</v>
      </c>
      <c r="E10" s="26"/>
      <c r="F10" s="40">
        <v>6</v>
      </c>
      <c r="G10" s="41" t="s">
        <v>129</v>
      </c>
    </row>
    <row r="11" spans="1:7">
      <c r="B11" s="33" t="s">
        <v>55</v>
      </c>
      <c r="C11" s="28" t="s">
        <v>101</v>
      </c>
      <c r="D11" s="29" t="s">
        <v>55</v>
      </c>
      <c r="E11" s="8"/>
      <c r="F11" s="30">
        <v>7</v>
      </c>
      <c r="G11" s="31" t="s">
        <v>130</v>
      </c>
    </row>
    <row r="12" spans="1:7" s="9" customFormat="1">
      <c r="B12" s="42" t="s">
        <v>55</v>
      </c>
      <c r="C12" s="43" t="s">
        <v>46</v>
      </c>
      <c r="D12" s="39" t="s">
        <v>167</v>
      </c>
      <c r="E12" s="26"/>
      <c r="F12" s="40">
        <v>8</v>
      </c>
      <c r="G12" s="41" t="s">
        <v>131</v>
      </c>
    </row>
    <row r="13" spans="1:7">
      <c r="B13" s="8"/>
      <c r="C13" s="32"/>
      <c r="D13" s="34"/>
      <c r="E13" s="8"/>
      <c r="F13" s="30"/>
      <c r="G13" s="35" t="s">
        <v>132</v>
      </c>
    </row>
    <row r="14" spans="1:7" s="9" customFormat="1">
      <c r="B14" s="37" t="s">
        <v>55</v>
      </c>
      <c r="C14" s="38" t="s">
        <v>43</v>
      </c>
      <c r="D14" s="39" t="s">
        <v>120</v>
      </c>
      <c r="E14" s="26"/>
      <c r="F14" s="40">
        <v>9</v>
      </c>
      <c r="G14" s="41" t="s">
        <v>133</v>
      </c>
    </row>
    <row r="15" spans="1:7" s="9" customFormat="1">
      <c r="B15" s="42" t="s">
        <v>55</v>
      </c>
      <c r="C15" s="38" t="s">
        <v>46</v>
      </c>
      <c r="D15" s="39" t="s">
        <v>167</v>
      </c>
      <c r="E15" s="26"/>
      <c r="F15" s="40">
        <v>10</v>
      </c>
      <c r="G15" s="41" t="s">
        <v>134</v>
      </c>
    </row>
    <row r="16" spans="1:7">
      <c r="B16" s="33" t="s">
        <v>55</v>
      </c>
      <c r="C16" s="28" t="s">
        <v>49</v>
      </c>
      <c r="D16" s="29" t="s">
        <v>57</v>
      </c>
      <c r="E16" s="8"/>
      <c r="F16" s="30">
        <v>11</v>
      </c>
      <c r="G16" s="31" t="s">
        <v>135</v>
      </c>
    </row>
    <row r="17" spans="2:7">
      <c r="B17" s="27"/>
      <c r="C17" s="8"/>
      <c r="D17" s="29"/>
      <c r="E17" s="8"/>
      <c r="F17" s="30"/>
      <c r="G17" s="35" t="s">
        <v>136</v>
      </c>
    </row>
    <row r="18" spans="2:7">
      <c r="B18" s="33" t="s">
        <v>55</v>
      </c>
      <c r="C18" s="36" t="s">
        <v>49</v>
      </c>
      <c r="D18" s="29" t="s">
        <v>57</v>
      </c>
      <c r="E18" s="8"/>
      <c r="F18" s="30">
        <v>12</v>
      </c>
      <c r="G18" s="31" t="s">
        <v>137</v>
      </c>
    </row>
    <row r="19" spans="2:7">
      <c r="B19" s="33" t="s">
        <v>55</v>
      </c>
      <c r="C19" s="36" t="s">
        <v>49</v>
      </c>
      <c r="D19" s="29" t="s">
        <v>57</v>
      </c>
      <c r="E19" s="8"/>
      <c r="F19" s="30">
        <v>13</v>
      </c>
      <c r="G19" s="31" t="s">
        <v>138</v>
      </c>
    </row>
    <row r="20" spans="2:7">
      <c r="B20" s="33" t="s">
        <v>55</v>
      </c>
      <c r="C20" s="36" t="s">
        <v>49</v>
      </c>
      <c r="D20" s="29" t="s">
        <v>57</v>
      </c>
      <c r="E20" s="8"/>
      <c r="F20" s="30">
        <v>14</v>
      </c>
      <c r="G20" s="31" t="s">
        <v>139</v>
      </c>
    </row>
    <row r="21" spans="2:7">
      <c r="B21" s="27"/>
      <c r="C21" s="8"/>
      <c r="D21" s="29"/>
      <c r="E21" s="8"/>
      <c r="F21" s="30"/>
      <c r="G21" s="35" t="s">
        <v>140</v>
      </c>
    </row>
    <row r="22" spans="2:7">
      <c r="B22" s="33" t="s">
        <v>55</v>
      </c>
      <c r="C22" s="29" t="s">
        <v>102</v>
      </c>
      <c r="D22" s="29" t="s">
        <v>58</v>
      </c>
      <c r="E22" s="8"/>
      <c r="F22" s="30">
        <v>15</v>
      </c>
      <c r="G22" s="31" t="s">
        <v>141</v>
      </c>
    </row>
    <row r="23" spans="2:7">
      <c r="B23" s="33" t="s">
        <v>55</v>
      </c>
      <c r="C23" s="36" t="s">
        <v>49</v>
      </c>
      <c r="D23" s="29" t="s">
        <v>57</v>
      </c>
      <c r="E23" s="8"/>
      <c r="F23" s="30">
        <v>16</v>
      </c>
      <c r="G23" s="31" t="s">
        <v>142</v>
      </c>
    </row>
    <row r="24" spans="2:7">
      <c r="B24" s="33" t="s">
        <v>55</v>
      </c>
      <c r="C24" s="36" t="s">
        <v>102</v>
      </c>
      <c r="D24" s="29" t="s">
        <v>58</v>
      </c>
      <c r="E24" s="8"/>
      <c r="F24" s="30">
        <v>17</v>
      </c>
      <c r="G24" s="31" t="s">
        <v>143</v>
      </c>
    </row>
    <row r="25" spans="2:7">
      <c r="B25" s="33" t="s">
        <v>55</v>
      </c>
      <c r="C25" s="36" t="s">
        <v>43</v>
      </c>
      <c r="D25" s="29" t="s">
        <v>120</v>
      </c>
      <c r="E25" s="8"/>
      <c r="F25" s="30">
        <v>18</v>
      </c>
      <c r="G25" s="31" t="s">
        <v>145</v>
      </c>
    </row>
    <row r="26" spans="2:7">
      <c r="B26" s="8"/>
      <c r="C26" s="8"/>
      <c r="D26" s="8"/>
      <c r="E26" s="8"/>
      <c r="F26" s="8"/>
      <c r="G26" s="25" t="s">
        <v>146</v>
      </c>
    </row>
    <row r="27" spans="2:7">
      <c r="B27" s="8" t="s">
        <v>55</v>
      </c>
      <c r="C27" s="8" t="s">
        <v>49</v>
      </c>
      <c r="D27" s="8" t="s">
        <v>57</v>
      </c>
      <c r="E27" s="8"/>
      <c r="F27" s="8">
        <v>19</v>
      </c>
      <c r="G27" s="8" t="s">
        <v>147</v>
      </c>
    </row>
    <row r="28" spans="2:7">
      <c r="B28" s="8" t="s">
        <v>55</v>
      </c>
      <c r="C28" s="8" t="s">
        <v>49</v>
      </c>
      <c r="D28" s="8" t="s">
        <v>57</v>
      </c>
      <c r="E28" s="8"/>
      <c r="F28" s="8">
        <v>20</v>
      </c>
      <c r="G28" s="8" t="s">
        <v>148</v>
      </c>
    </row>
    <row r="29" spans="2:7">
      <c r="B29" s="8" t="s">
        <v>55</v>
      </c>
      <c r="C29" s="8" t="s">
        <v>49</v>
      </c>
      <c r="D29" s="8" t="s">
        <v>57</v>
      </c>
      <c r="E29" s="8"/>
      <c r="F29" s="8">
        <v>21</v>
      </c>
      <c r="G29" s="8" t="s">
        <v>149</v>
      </c>
    </row>
    <row r="30" spans="2:7">
      <c r="B30" s="8" t="s">
        <v>55</v>
      </c>
      <c r="C30" s="8" t="s">
        <v>49</v>
      </c>
      <c r="D30" s="8" t="s">
        <v>57</v>
      </c>
      <c r="E30" s="8"/>
      <c r="F30" s="8">
        <v>22</v>
      </c>
      <c r="G30" s="8" t="s">
        <v>150</v>
      </c>
    </row>
    <row r="31" spans="2:7">
      <c r="B31" s="8" t="s">
        <v>55</v>
      </c>
      <c r="C31" s="8" t="s">
        <v>151</v>
      </c>
      <c r="D31" s="8" t="e">
        <v>#N/A</v>
      </c>
      <c r="E31" s="8"/>
      <c r="F31" s="8">
        <v>23</v>
      </c>
      <c r="G31" s="8" t="s">
        <v>152</v>
      </c>
    </row>
    <row r="32" spans="2:7">
      <c r="B32" s="8"/>
      <c r="C32" s="8"/>
      <c r="D32" s="8"/>
      <c r="E32" s="8"/>
      <c r="F32" s="8"/>
      <c r="G32" s="8"/>
    </row>
    <row r="33" spans="2:7">
      <c r="B33" s="8" t="s">
        <v>118</v>
      </c>
      <c r="C33" s="8"/>
      <c r="D33" s="8"/>
      <c r="E33" s="8" t="s">
        <v>0</v>
      </c>
      <c r="F33" s="8" t="s">
        <v>54</v>
      </c>
      <c r="G33" s="8"/>
    </row>
    <row r="34" spans="2:7">
      <c r="B34" s="8" t="s">
        <v>55</v>
      </c>
      <c r="C34" s="8" t="s">
        <v>43</v>
      </c>
      <c r="D34" s="8" t="s">
        <v>120</v>
      </c>
      <c r="E34" s="8"/>
      <c r="F34" s="8">
        <v>24</v>
      </c>
      <c r="G34" s="8" t="s">
        <v>153</v>
      </c>
    </row>
    <row r="35" spans="2:7">
      <c r="B35" s="8" t="s">
        <v>55</v>
      </c>
      <c r="C35" s="8" t="s">
        <v>103</v>
      </c>
      <c r="D35" s="8" t="s">
        <v>168</v>
      </c>
      <c r="E35" s="8"/>
      <c r="F35" s="8">
        <v>25</v>
      </c>
      <c r="G35" s="8" t="s">
        <v>154</v>
      </c>
    </row>
    <row r="36" spans="2:7">
      <c r="B36" s="8" t="s">
        <v>55</v>
      </c>
      <c r="C36" s="8" t="s">
        <v>103</v>
      </c>
      <c r="D36" s="8" t="s">
        <v>168</v>
      </c>
      <c r="E36" s="8"/>
      <c r="F36" s="8">
        <v>26</v>
      </c>
      <c r="G36" s="8" t="s">
        <v>155</v>
      </c>
    </row>
    <row r="37" spans="2:7">
      <c r="B37" s="8" t="s">
        <v>55</v>
      </c>
      <c r="C37" s="8" t="s">
        <v>103</v>
      </c>
      <c r="D37" s="8" t="s">
        <v>168</v>
      </c>
      <c r="E37" s="8"/>
      <c r="F37" s="8">
        <v>27</v>
      </c>
      <c r="G37" s="8" t="s">
        <v>156</v>
      </c>
    </row>
    <row r="38" spans="2:7">
      <c r="B38" s="8" t="s">
        <v>55</v>
      </c>
      <c r="C38" s="8" t="s">
        <v>103</v>
      </c>
      <c r="D38" s="8" t="s">
        <v>168</v>
      </c>
      <c r="E38" s="8"/>
      <c r="F38" s="8">
        <v>28</v>
      </c>
      <c r="G38" s="8" t="s">
        <v>157</v>
      </c>
    </row>
    <row r="39" spans="2:7">
      <c r="B39" s="8" t="s">
        <v>55</v>
      </c>
      <c r="C39" s="8" t="s">
        <v>43</v>
      </c>
      <c r="D39" s="8" t="s">
        <v>120</v>
      </c>
      <c r="E39" s="8"/>
      <c r="F39" s="8">
        <v>29</v>
      </c>
      <c r="G39" s="8" t="s">
        <v>158</v>
      </c>
    </row>
    <row r="40" spans="2:7">
      <c r="B40" s="8" t="s">
        <v>55</v>
      </c>
      <c r="C40" s="8" t="s">
        <v>103</v>
      </c>
      <c r="D40" s="8" t="s">
        <v>168</v>
      </c>
      <c r="E40" s="8"/>
      <c r="F40" s="8">
        <v>30</v>
      </c>
      <c r="G40" s="8" t="s">
        <v>159</v>
      </c>
    </row>
    <row r="41" spans="2:7">
      <c r="B41" s="8" t="s">
        <v>55</v>
      </c>
      <c r="C41" s="8" t="s">
        <v>103</v>
      </c>
      <c r="D41" s="8" t="s">
        <v>168</v>
      </c>
      <c r="E41" s="8"/>
      <c r="F41" s="8">
        <v>31</v>
      </c>
      <c r="G41" s="8" t="s">
        <v>160</v>
      </c>
    </row>
    <row r="42" spans="2:7">
      <c r="B42" s="8" t="s">
        <v>55</v>
      </c>
      <c r="C42" s="8" t="s">
        <v>103</v>
      </c>
      <c r="D42" s="8" t="s">
        <v>168</v>
      </c>
      <c r="E42" s="8"/>
      <c r="F42" s="8">
        <v>32</v>
      </c>
      <c r="G42" s="8" t="s">
        <v>161</v>
      </c>
    </row>
    <row r="43" spans="2:7">
      <c r="B43" s="8" t="s">
        <v>55</v>
      </c>
      <c r="C43" s="8" t="s">
        <v>103</v>
      </c>
      <c r="D43" s="8" t="s">
        <v>168</v>
      </c>
      <c r="E43" s="8"/>
      <c r="F43" s="8">
        <v>33</v>
      </c>
      <c r="G43" s="8" t="s">
        <v>162</v>
      </c>
    </row>
    <row r="44" spans="2:7">
      <c r="B44" s="8" t="s">
        <v>55</v>
      </c>
      <c r="C44" s="8" t="s">
        <v>43</v>
      </c>
      <c r="D44" s="8" t="s">
        <v>120</v>
      </c>
      <c r="E44" s="8"/>
      <c r="F44" s="8">
        <v>34</v>
      </c>
      <c r="G44" s="8" t="s">
        <v>163</v>
      </c>
    </row>
    <row r="45" spans="2:7">
      <c r="B45" s="8" t="s">
        <v>55</v>
      </c>
      <c r="C45" s="8" t="s">
        <v>103</v>
      </c>
      <c r="D45" s="8" t="s">
        <v>168</v>
      </c>
      <c r="E45" s="8"/>
      <c r="F45" s="8">
        <v>35</v>
      </c>
      <c r="G45" s="8" t="s">
        <v>164</v>
      </c>
    </row>
    <row r="46" spans="2:7">
      <c r="B46" s="8" t="s">
        <v>55</v>
      </c>
      <c r="C46" s="8" t="s">
        <v>103</v>
      </c>
      <c r="D46" s="8" t="s">
        <v>168</v>
      </c>
      <c r="E46" s="8"/>
      <c r="F46" s="8">
        <v>36</v>
      </c>
      <c r="G46" s="8" t="s">
        <v>165</v>
      </c>
    </row>
    <row r="47" spans="2:7">
      <c r="B47" s="8" t="s">
        <v>55</v>
      </c>
      <c r="C47" s="8" t="s">
        <v>103</v>
      </c>
      <c r="D47" s="8" t="s">
        <v>168</v>
      </c>
      <c r="E47" s="8"/>
      <c r="F47" s="8">
        <v>37</v>
      </c>
      <c r="G47" s="8" t="s">
        <v>166</v>
      </c>
    </row>
    <row r="50" spans="7:9">
      <c r="G50" s="1"/>
      <c r="H50" s="6" t="s">
        <v>51</v>
      </c>
      <c r="I50" s="2"/>
    </row>
    <row r="51" spans="7:9">
      <c r="G51" s="1">
        <v>1</v>
      </c>
      <c r="H51" s="1" t="s">
        <v>48</v>
      </c>
      <c r="I51" s="2"/>
    </row>
    <row r="52" spans="7:9">
      <c r="G52" s="1">
        <v>2</v>
      </c>
      <c r="H52" s="1" t="s">
        <v>49</v>
      </c>
      <c r="I52" s="2"/>
    </row>
    <row r="53" spans="7:9">
      <c r="G53" s="1">
        <v>3</v>
      </c>
      <c r="H53" s="1" t="s">
        <v>50</v>
      </c>
      <c r="I53" s="2"/>
    </row>
    <row r="54" spans="7:9">
      <c r="G54" s="1">
        <v>4</v>
      </c>
      <c r="H54" s="1" t="s">
        <v>21</v>
      </c>
      <c r="I54" s="2"/>
    </row>
    <row r="55" spans="7:9">
      <c r="G55" s="1">
        <v>5</v>
      </c>
      <c r="H55" s="1" t="s">
        <v>22</v>
      </c>
      <c r="I55" s="2"/>
    </row>
    <row r="56" spans="7:9">
      <c r="G56" s="1"/>
      <c r="H56" s="1"/>
      <c r="I56" s="2"/>
    </row>
    <row r="57" spans="7:9">
      <c r="G57" s="1"/>
      <c r="H57" s="6" t="s">
        <v>52</v>
      </c>
      <c r="I57" s="2"/>
    </row>
    <row r="58" spans="7:9">
      <c r="G58" s="1">
        <v>6</v>
      </c>
      <c r="H58" s="1" t="s">
        <v>43</v>
      </c>
      <c r="I58" s="2"/>
    </row>
    <row r="59" spans="7:9">
      <c r="G59" s="1">
        <v>7</v>
      </c>
      <c r="H59" s="1" t="s">
        <v>44</v>
      </c>
      <c r="I59" s="2"/>
    </row>
    <row r="60" spans="7:9">
      <c r="G60" s="1">
        <v>8</v>
      </c>
      <c r="H60" s="1" t="s">
        <v>45</v>
      </c>
      <c r="I60" s="2"/>
    </row>
    <row r="61" spans="7:9">
      <c r="G61" s="1">
        <v>9</v>
      </c>
      <c r="H61" s="1" t="s">
        <v>46</v>
      </c>
      <c r="I61" s="2"/>
    </row>
    <row r="62" spans="7:9">
      <c r="G62" s="1"/>
      <c r="H62" s="6" t="s">
        <v>59</v>
      </c>
      <c r="I62" s="2"/>
    </row>
    <row r="63" spans="7:9">
      <c r="G63" s="1"/>
      <c r="H63" s="1"/>
      <c r="I63" s="2"/>
    </row>
    <row r="64" spans="7:9">
      <c r="G64" s="1"/>
      <c r="H64" s="6" t="s">
        <v>53</v>
      </c>
      <c r="I64" s="2"/>
    </row>
    <row r="65" spans="7:9">
      <c r="G65" s="4">
        <v>1</v>
      </c>
      <c r="H65" s="5" t="s">
        <v>2</v>
      </c>
      <c r="I65" s="2"/>
    </row>
    <row r="66" spans="7:9">
      <c r="G66" s="4">
        <v>2</v>
      </c>
      <c r="H66" s="5" t="s">
        <v>5</v>
      </c>
      <c r="I66" s="2"/>
    </row>
    <row r="67" spans="7:9">
      <c r="G67" s="4">
        <v>3</v>
      </c>
      <c r="H67" s="5" t="s">
        <v>6</v>
      </c>
      <c r="I67" s="2"/>
    </row>
    <row r="68" spans="7:9">
      <c r="G68" s="4">
        <v>4</v>
      </c>
      <c r="H68" s="5" t="s">
        <v>7</v>
      </c>
      <c r="I68" s="2"/>
    </row>
    <row r="69" spans="7:9">
      <c r="G69" s="4">
        <v>5</v>
      </c>
      <c r="H69" s="5" t="s">
        <v>8</v>
      </c>
      <c r="I69" s="2"/>
    </row>
    <row r="70" spans="7:9">
      <c r="G70" s="4">
        <v>6</v>
      </c>
      <c r="H70" s="5" t="s">
        <v>9</v>
      </c>
      <c r="I70" s="2"/>
    </row>
    <row r="71" spans="7:9">
      <c r="G71" s="4">
        <v>7</v>
      </c>
      <c r="H71" s="5" t="s">
        <v>10</v>
      </c>
      <c r="I71" s="2"/>
    </row>
    <row r="72" spans="7:9">
      <c r="G72" s="4">
        <v>8</v>
      </c>
      <c r="H72" s="5" t="s">
        <v>11</v>
      </c>
      <c r="I72" s="2"/>
    </row>
    <row r="73" spans="7:9">
      <c r="G73" s="4">
        <v>9</v>
      </c>
      <c r="H73" s="5" t="s">
        <v>12</v>
      </c>
      <c r="I73" s="2"/>
    </row>
    <row r="74" spans="7:9">
      <c r="G74" s="4">
        <v>10</v>
      </c>
      <c r="H74" s="5" t="s">
        <v>13</v>
      </c>
      <c r="I74" s="2"/>
    </row>
    <row r="75" spans="7:9">
      <c r="G75" s="4">
        <v>11</v>
      </c>
      <c r="H75" s="5" t="s">
        <v>14</v>
      </c>
      <c r="I75" s="2"/>
    </row>
    <row r="76" spans="7:9">
      <c r="G76" s="4">
        <v>12</v>
      </c>
      <c r="H76" s="5" t="s">
        <v>15</v>
      </c>
      <c r="I76" s="2"/>
    </row>
    <row r="77" spans="7:9">
      <c r="G77" s="4">
        <v>13</v>
      </c>
      <c r="H77" s="5" t="s">
        <v>16</v>
      </c>
      <c r="I77" s="2"/>
    </row>
    <row r="78" spans="7:9">
      <c r="G78" s="4">
        <v>14</v>
      </c>
      <c r="H78" s="5" t="s">
        <v>17</v>
      </c>
      <c r="I78" s="2"/>
    </row>
    <row r="79" spans="7:9">
      <c r="G79" s="4">
        <v>15</v>
      </c>
      <c r="H79" s="5" t="s">
        <v>4</v>
      </c>
      <c r="I79" s="2"/>
    </row>
    <row r="80" spans="7:9">
      <c r="G80" s="4">
        <v>16</v>
      </c>
      <c r="H80" s="5" t="s">
        <v>18</v>
      </c>
      <c r="I80" s="2"/>
    </row>
    <row r="81" spans="7:9">
      <c r="G81" s="4">
        <v>17</v>
      </c>
      <c r="H81" s="5" t="s">
        <v>19</v>
      </c>
      <c r="I81" s="2"/>
    </row>
    <row r="82" spans="7:9">
      <c r="G82" s="4">
        <v>18</v>
      </c>
      <c r="H82" s="5" t="s">
        <v>20</v>
      </c>
      <c r="I82" s="2"/>
    </row>
    <row r="83" spans="7:9">
      <c r="G83" s="4">
        <v>19</v>
      </c>
      <c r="H83" s="5" t="s">
        <v>1</v>
      </c>
      <c r="I83" s="2"/>
    </row>
    <row r="84" spans="7:9">
      <c r="G84" s="4"/>
      <c r="H84" s="5"/>
      <c r="I84" s="2"/>
    </row>
    <row r="85" spans="7:9">
      <c r="G85" s="4"/>
      <c r="H85" s="6" t="s">
        <v>56</v>
      </c>
      <c r="I85" s="2"/>
    </row>
    <row r="86" spans="7:9">
      <c r="G86" s="4">
        <v>20</v>
      </c>
      <c r="H86" s="5" t="s">
        <v>3</v>
      </c>
      <c r="I86" s="2"/>
    </row>
    <row r="87" spans="7:9">
      <c r="G87" s="4">
        <v>21</v>
      </c>
      <c r="H87" s="5" t="s">
        <v>27</v>
      </c>
      <c r="I87" s="2"/>
    </row>
    <row r="88" spans="7:9">
      <c r="G88" s="4">
        <v>22</v>
      </c>
      <c r="H88" s="5" t="s">
        <v>23</v>
      </c>
      <c r="I88" s="2"/>
    </row>
    <row r="89" spans="7:9">
      <c r="G89" s="4">
        <v>23</v>
      </c>
      <c r="H89" s="5" t="s">
        <v>24</v>
      </c>
      <c r="I89" s="2"/>
    </row>
    <row r="90" spans="7:9">
      <c r="G90" s="4">
        <v>24</v>
      </c>
      <c r="H90" s="5" t="s">
        <v>28</v>
      </c>
      <c r="I90" s="2"/>
    </row>
    <row r="91" spans="7:9">
      <c r="G91" s="4">
        <v>25</v>
      </c>
      <c r="H91" s="5" t="s">
        <v>29</v>
      </c>
      <c r="I91" s="2"/>
    </row>
    <row r="92" spans="7:9">
      <c r="G92" s="4">
        <v>26</v>
      </c>
      <c r="H92" s="5" t="s">
        <v>30</v>
      </c>
      <c r="I92" s="2"/>
    </row>
    <row r="93" spans="7:9">
      <c r="G93" s="4">
        <v>27</v>
      </c>
      <c r="H93" s="5" t="s">
        <v>31</v>
      </c>
      <c r="I93" s="2"/>
    </row>
    <row r="94" spans="7:9">
      <c r="G94" s="4">
        <v>28</v>
      </c>
      <c r="H94" s="5" t="s">
        <v>26</v>
      </c>
      <c r="I94" s="2"/>
    </row>
    <row r="95" spans="7:9">
      <c r="G95" s="4">
        <v>29</v>
      </c>
      <c r="H95" s="5" t="s">
        <v>25</v>
      </c>
      <c r="I95" s="2"/>
    </row>
    <row r="96" spans="7:9">
      <c r="G96" s="4">
        <v>30</v>
      </c>
      <c r="H96" s="5" t="s">
        <v>32</v>
      </c>
      <c r="I96" s="2"/>
    </row>
    <row r="97" spans="7:9">
      <c r="G97" s="4">
        <v>31</v>
      </c>
      <c r="H97" s="5" t="s">
        <v>33</v>
      </c>
      <c r="I97" s="2"/>
    </row>
    <row r="98" spans="7:9">
      <c r="G98" s="4">
        <v>32</v>
      </c>
      <c r="H98" s="5" t="s">
        <v>34</v>
      </c>
      <c r="I98" s="2"/>
    </row>
    <row r="99" spans="7:9">
      <c r="G99" s="4">
        <v>33</v>
      </c>
      <c r="H99" s="5" t="s">
        <v>35</v>
      </c>
      <c r="I99" s="2"/>
    </row>
    <row r="100" spans="7:9">
      <c r="G100" s="4">
        <v>34</v>
      </c>
      <c r="H100" s="5" t="s">
        <v>36</v>
      </c>
      <c r="I100" s="2"/>
    </row>
    <row r="101" spans="7:9">
      <c r="G101" s="4">
        <v>35</v>
      </c>
      <c r="H101" s="5" t="s">
        <v>37</v>
      </c>
      <c r="I101" s="2"/>
    </row>
    <row r="102" spans="7:9">
      <c r="G102" s="4">
        <v>36</v>
      </c>
      <c r="H102" s="5" t="s">
        <v>38</v>
      </c>
      <c r="I102" s="2"/>
    </row>
    <row r="103" spans="7:9">
      <c r="G103" s="4">
        <v>37</v>
      </c>
      <c r="H103" s="5" t="s">
        <v>39</v>
      </c>
      <c r="I103" s="2"/>
    </row>
    <row r="104" spans="7:9">
      <c r="G104" s="4">
        <v>38</v>
      </c>
      <c r="H104" s="5" t="s">
        <v>40</v>
      </c>
      <c r="I104" s="2"/>
    </row>
    <row r="105" spans="7:9">
      <c r="G105" s="4">
        <v>39</v>
      </c>
      <c r="H105" s="5" t="s">
        <v>41</v>
      </c>
      <c r="I105" s="2"/>
    </row>
    <row r="106" spans="7:9">
      <c r="G106" s="4">
        <v>40</v>
      </c>
      <c r="H106" s="5" t="s">
        <v>42</v>
      </c>
      <c r="I106" s="2"/>
    </row>
  </sheetData>
  <dataValidations count="1">
    <dataValidation type="list" allowBlank="1" showInputMessage="1" showErrorMessage="1" sqref="D3:D17">
      <formula1>$H$50:$H$61</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Z39"/>
  <sheetViews>
    <sheetView topLeftCell="A4" zoomScale="80" zoomScaleNormal="80" workbookViewId="0">
      <selection activeCell="B28" sqref="B28"/>
    </sheetView>
  </sheetViews>
  <sheetFormatPr defaultRowHeight="15"/>
  <cols>
    <col min="1" max="1" width="3.28515625" style="1" customWidth="1"/>
    <col min="2" max="2" width="53.42578125" customWidth="1"/>
    <col min="3" max="3" width="4.7109375" style="1" customWidth="1"/>
  </cols>
  <sheetData>
    <row r="1" s="1" customFormat="1"/>
    <row r="2" s="1" customFormat="1"/>
    <row r="3" s="1" customFormat="1"/>
    <row r="4" s="1" customFormat="1"/>
    <row r="5" s="1" customFormat="1"/>
    <row r="6" s="1" customFormat="1"/>
    <row r="7" s="1" customFormat="1"/>
    <row r="8" s="1" customFormat="1"/>
    <row r="9" s="1" customFormat="1"/>
    <row r="10" s="1" customFormat="1"/>
    <row r="11" s="1" customFormat="1"/>
    <row r="12" s="1" customFormat="1"/>
    <row r="13" s="1" customFormat="1"/>
    <row r="14" s="1" customFormat="1"/>
    <row r="15" s="1" customFormat="1"/>
    <row r="16" s="1" customFormat="1"/>
    <row r="17" spans="1:26" s="1" customFormat="1"/>
    <row r="18" spans="1:26" s="1" customFormat="1"/>
    <row r="19" spans="1:26" s="1" customFormat="1">
      <c r="B19" s="12" t="s">
        <v>109</v>
      </c>
    </row>
    <row r="20" spans="1:26" s="1" customFormat="1">
      <c r="A20" s="11" t="s">
        <v>55</v>
      </c>
      <c r="B20" s="1" t="s">
        <v>110</v>
      </c>
      <c r="D20" s="1" t="s">
        <v>111</v>
      </c>
    </row>
    <row r="21" spans="1:26" s="1" customFormat="1">
      <c r="A21" s="11" t="s">
        <v>57</v>
      </c>
      <c r="B21" s="1" t="s">
        <v>112</v>
      </c>
      <c r="D21" s="1" t="s">
        <v>113</v>
      </c>
    </row>
    <row r="22" spans="1:26" s="1" customFormat="1">
      <c r="A22" s="11" t="s">
        <v>58</v>
      </c>
      <c r="B22" s="1" t="s">
        <v>114</v>
      </c>
      <c r="D22" s="1" t="s">
        <v>121</v>
      </c>
    </row>
    <row r="23" spans="1:26" s="1" customFormat="1"/>
    <row r="24" spans="1:26" s="1" customFormat="1">
      <c r="B24" s="13" t="s">
        <v>115</v>
      </c>
    </row>
    <row r="25" spans="1:26" s="1" customFormat="1">
      <c r="B25" s="14" t="s">
        <v>51</v>
      </c>
    </row>
    <row r="26" spans="1:26" s="16" customFormat="1" ht="45.75" customHeight="1">
      <c r="A26" s="19" t="s">
        <v>55</v>
      </c>
      <c r="B26" s="20" t="s">
        <v>101</v>
      </c>
      <c r="C26" s="16" t="s">
        <v>47</v>
      </c>
      <c r="D26" s="393" t="s">
        <v>105</v>
      </c>
      <c r="E26" s="393"/>
      <c r="F26" s="393"/>
      <c r="G26" s="393"/>
      <c r="H26" s="393"/>
      <c r="I26" s="393"/>
      <c r="J26" s="393"/>
      <c r="K26" s="393"/>
      <c r="L26" s="393"/>
      <c r="M26" s="393"/>
      <c r="N26" s="393"/>
      <c r="O26" s="393"/>
      <c r="P26" s="393"/>
      <c r="Q26" s="393"/>
      <c r="R26" s="393"/>
      <c r="S26" s="393"/>
      <c r="T26" s="393"/>
      <c r="U26" s="393"/>
      <c r="V26" s="393"/>
      <c r="W26" s="393"/>
      <c r="X26" s="393"/>
      <c r="Y26" s="393"/>
      <c r="Z26" s="393"/>
    </row>
    <row r="27" spans="1:26" s="16" customFormat="1" ht="37.5" customHeight="1">
      <c r="A27" s="20">
        <v>2</v>
      </c>
      <c r="B27" s="20" t="s">
        <v>49</v>
      </c>
      <c r="C27" s="16" t="s">
        <v>47</v>
      </c>
      <c r="D27" s="393" t="s">
        <v>106</v>
      </c>
      <c r="E27" s="393"/>
      <c r="F27" s="393"/>
      <c r="G27" s="393"/>
      <c r="H27" s="393"/>
      <c r="I27" s="393"/>
      <c r="J27" s="393"/>
      <c r="K27" s="393"/>
      <c r="L27" s="393"/>
      <c r="M27" s="393"/>
      <c r="N27" s="393"/>
      <c r="O27" s="393"/>
      <c r="P27" s="393"/>
      <c r="Q27" s="393"/>
      <c r="R27" s="393"/>
      <c r="S27" s="393"/>
      <c r="T27" s="393"/>
      <c r="U27" s="393"/>
      <c r="V27" s="393"/>
      <c r="W27" s="393"/>
      <c r="X27" s="393"/>
      <c r="Y27" s="393"/>
      <c r="Z27" s="393"/>
    </row>
    <row r="28" spans="1:26" s="17" customFormat="1" ht="40.5" customHeight="1">
      <c r="A28" s="21">
        <v>3</v>
      </c>
      <c r="B28" s="21" t="s">
        <v>102</v>
      </c>
      <c r="C28" s="18" t="s">
        <v>47</v>
      </c>
      <c r="D28" s="393" t="s">
        <v>108</v>
      </c>
      <c r="E28" s="393"/>
      <c r="F28" s="393"/>
      <c r="G28" s="393"/>
      <c r="H28" s="393"/>
      <c r="I28" s="393"/>
      <c r="J28" s="393"/>
      <c r="K28" s="393"/>
      <c r="L28" s="393"/>
      <c r="M28" s="393"/>
      <c r="N28" s="393"/>
      <c r="O28" s="393"/>
      <c r="P28" s="393"/>
      <c r="Q28" s="393"/>
      <c r="R28" s="393"/>
      <c r="S28" s="393"/>
      <c r="T28" s="393"/>
      <c r="U28" s="393"/>
      <c r="V28" s="393"/>
      <c r="W28" s="393"/>
      <c r="X28" s="393"/>
      <c r="Y28" s="393"/>
      <c r="Z28" s="393"/>
    </row>
    <row r="29" spans="1:26" ht="39.75" customHeight="1">
      <c r="A29" s="22">
        <v>4</v>
      </c>
      <c r="B29" s="22" t="s">
        <v>21</v>
      </c>
      <c r="C29" s="1" t="s">
        <v>47</v>
      </c>
      <c r="D29" s="393" t="s">
        <v>107</v>
      </c>
      <c r="E29" s="393"/>
      <c r="F29" s="393"/>
      <c r="G29" s="393"/>
      <c r="H29" s="393"/>
      <c r="I29" s="393"/>
      <c r="J29" s="393"/>
      <c r="K29" s="393"/>
      <c r="L29" s="393"/>
      <c r="M29" s="393"/>
      <c r="N29" s="393"/>
      <c r="O29" s="393"/>
      <c r="P29" s="393"/>
      <c r="Q29" s="393"/>
      <c r="R29" s="393"/>
      <c r="S29" s="393"/>
      <c r="T29" s="393"/>
      <c r="U29" s="393"/>
      <c r="V29" s="393"/>
      <c r="W29" s="393"/>
      <c r="X29" s="393"/>
      <c r="Y29" s="393"/>
      <c r="Z29" s="393"/>
    </row>
    <row r="30" spans="1:26" ht="37.5" customHeight="1">
      <c r="A30" s="22">
        <v>5</v>
      </c>
      <c r="B30" s="22" t="s">
        <v>103</v>
      </c>
      <c r="C30" s="1" t="s">
        <v>47</v>
      </c>
      <c r="D30" s="393" t="s">
        <v>104</v>
      </c>
      <c r="E30" s="393"/>
      <c r="F30" s="393"/>
      <c r="G30" s="393"/>
      <c r="H30" s="393"/>
      <c r="I30" s="393"/>
      <c r="J30" s="393"/>
      <c r="K30" s="393"/>
      <c r="L30" s="393"/>
      <c r="M30" s="393"/>
      <c r="N30" s="393"/>
      <c r="O30" s="393"/>
      <c r="P30" s="393"/>
      <c r="Q30" s="393"/>
      <c r="R30" s="393"/>
      <c r="S30" s="393"/>
      <c r="T30" s="393"/>
      <c r="U30" s="393"/>
      <c r="V30" s="393"/>
      <c r="W30" s="393"/>
      <c r="X30" s="393"/>
      <c r="Y30" s="393"/>
      <c r="Z30" s="393"/>
    </row>
    <row r="31" spans="1:26" s="1" customFormat="1"/>
    <row r="32" spans="1:26">
      <c r="B32" s="15" t="s">
        <v>52</v>
      </c>
    </row>
    <row r="33" spans="1:2">
      <c r="A33" s="11" t="s">
        <v>120</v>
      </c>
      <c r="B33" s="1" t="s">
        <v>43</v>
      </c>
    </row>
    <row r="34" spans="1:2">
      <c r="A34" s="1">
        <v>7</v>
      </c>
      <c r="B34" s="1" t="s">
        <v>119</v>
      </c>
    </row>
    <row r="35" spans="1:2">
      <c r="A35" s="1">
        <v>8</v>
      </c>
      <c r="B35" s="1" t="s">
        <v>45</v>
      </c>
    </row>
    <row r="36" spans="1:2">
      <c r="A36" s="1">
        <v>9</v>
      </c>
      <c r="B36" s="1" t="s">
        <v>46</v>
      </c>
    </row>
    <row r="39" spans="1:2">
      <c r="B39" s="1"/>
    </row>
  </sheetData>
  <mergeCells count="5">
    <mergeCell ref="D30:Z30"/>
    <mergeCell ref="D26:Z26"/>
    <mergeCell ref="D27:Z27"/>
    <mergeCell ref="D28:Z28"/>
    <mergeCell ref="D29:Z29"/>
  </mergeCells>
  <pageMargins left="0.7" right="0.7" top="0.75" bottom="0.75" header="0.3" footer="0.3"/>
  <pageSetup orientation="portrait" horizontalDpi="4294967293" verticalDpi="0" r:id="rId1"/>
  <drawing r:id="rId2"/>
</worksheet>
</file>

<file path=xl/worksheets/sheet3.xml><?xml version="1.0" encoding="utf-8"?>
<worksheet xmlns="http://schemas.openxmlformats.org/spreadsheetml/2006/main" xmlns:r="http://schemas.openxmlformats.org/officeDocument/2006/relationships">
  <sheetPr>
    <pageSetUpPr fitToPage="1"/>
  </sheetPr>
  <dimension ref="A2:AU86"/>
  <sheetViews>
    <sheetView topLeftCell="F18" zoomScale="85" zoomScaleNormal="85" workbookViewId="0">
      <selection activeCell="L22" sqref="L22"/>
    </sheetView>
  </sheetViews>
  <sheetFormatPr defaultRowHeight="15"/>
  <cols>
    <col min="1" max="1" width="14.5703125" style="81" customWidth="1"/>
    <col min="2" max="2" width="33.28515625" style="81" customWidth="1"/>
    <col min="3" max="3" width="29.5703125" style="81" customWidth="1"/>
    <col min="4" max="4" width="17.85546875" style="81" customWidth="1"/>
    <col min="5" max="5" width="14.7109375" style="81" customWidth="1"/>
    <col min="6" max="6" width="20.140625" style="81" customWidth="1"/>
    <col min="7" max="7" width="12" style="99" customWidth="1"/>
    <col min="8" max="8" width="10.5703125" style="99" customWidth="1"/>
    <col min="9" max="9" width="10.7109375" style="124" customWidth="1"/>
    <col min="10" max="10" width="9" style="99" customWidth="1"/>
    <col min="11" max="11" width="7" style="99" customWidth="1"/>
    <col min="12" max="12" width="18.140625" style="99" customWidth="1"/>
    <col min="13" max="13" width="17.7109375" style="99" customWidth="1"/>
    <col min="14" max="14" width="9.5703125" style="99" customWidth="1"/>
    <col min="15" max="15" width="8.42578125" style="99" customWidth="1"/>
    <col min="16" max="16" width="8.28515625" style="99" customWidth="1"/>
    <col min="17" max="17" width="18.140625" style="99" customWidth="1"/>
    <col min="18" max="18" width="18.28515625" style="99" customWidth="1"/>
    <col min="19" max="19" width="17.5703125" style="99" customWidth="1"/>
    <col min="20" max="20" width="9" style="99" customWidth="1"/>
    <col min="21" max="21" width="8.28515625" style="99" customWidth="1"/>
    <col min="22" max="22" width="8.140625" style="99" customWidth="1"/>
    <col min="23" max="24" width="18.140625" style="99" customWidth="1"/>
    <col min="25" max="25" width="16" style="99" customWidth="1"/>
    <col min="26" max="26" width="15.140625" style="99" hidden="1" customWidth="1"/>
    <col min="27" max="27" width="15.5703125" style="99" customWidth="1"/>
    <col min="28" max="28" width="14.42578125" style="99" customWidth="1"/>
    <col min="29" max="29" width="9.140625" style="81"/>
    <col min="30" max="30" width="12" style="81" bestFit="1" customWidth="1"/>
    <col min="31" max="31" width="11" style="81" bestFit="1" customWidth="1"/>
    <col min="32" max="32" width="11.42578125" style="92" bestFit="1" customWidth="1"/>
    <col min="33" max="33" width="10.42578125" style="92" bestFit="1" customWidth="1"/>
    <col min="34" max="34" width="10.7109375" style="81" bestFit="1" customWidth="1"/>
    <col min="35" max="16384" width="9.140625" style="81"/>
  </cols>
  <sheetData>
    <row r="2" spans="1:44" ht="27" customHeight="1">
      <c r="A2" s="77" t="s">
        <v>215</v>
      </c>
      <c r="B2" s="78"/>
      <c r="C2" s="79"/>
      <c r="D2" s="79"/>
      <c r="E2" s="79"/>
      <c r="F2" s="79"/>
      <c r="G2" s="80"/>
      <c r="H2" s="80"/>
      <c r="I2" s="121"/>
      <c r="J2" s="80"/>
      <c r="K2" s="80"/>
      <c r="L2" s="80"/>
      <c r="M2" s="80"/>
      <c r="N2" s="80"/>
      <c r="O2" s="80"/>
      <c r="P2" s="80"/>
      <c r="Q2" s="80"/>
      <c r="R2" s="80"/>
      <c r="S2" s="80"/>
      <c r="T2" s="80"/>
      <c r="U2" s="80"/>
      <c r="V2" s="80"/>
      <c r="W2" s="80"/>
      <c r="X2" s="80"/>
      <c r="Y2" s="80"/>
      <c r="Z2" s="80"/>
      <c r="AA2" s="80"/>
      <c r="AB2" s="80"/>
    </row>
    <row r="3" spans="1:44" ht="23.25">
      <c r="A3" s="82"/>
      <c r="B3" s="79"/>
      <c r="C3" s="79"/>
      <c r="D3" s="79"/>
      <c r="E3" s="79"/>
      <c r="F3" s="79"/>
      <c r="G3" s="80"/>
      <c r="H3" s="80"/>
      <c r="I3" s="121"/>
      <c r="J3" s="80"/>
      <c r="K3" s="80"/>
      <c r="L3" s="80"/>
      <c r="M3" s="80"/>
      <c r="N3" s="80"/>
      <c r="O3" s="80"/>
      <c r="P3" s="80"/>
      <c r="Q3" s="80"/>
      <c r="R3" s="80"/>
      <c r="S3" s="80"/>
      <c r="T3" s="80"/>
      <c r="U3" s="80"/>
      <c r="V3" s="80"/>
      <c r="W3" s="80"/>
      <c r="X3" s="80"/>
      <c r="Y3" s="80"/>
      <c r="Z3" s="80"/>
      <c r="AA3" s="80"/>
      <c r="AB3" s="80"/>
    </row>
    <row r="4" spans="1:44" ht="23.25">
      <c r="A4" s="136" t="s">
        <v>216</v>
      </c>
      <c r="B4" s="137" t="s">
        <v>200</v>
      </c>
      <c r="C4" s="138"/>
      <c r="D4" s="140"/>
      <c r="E4" s="253"/>
      <c r="G4" s="84"/>
      <c r="H4" s="84"/>
      <c r="I4" s="122"/>
      <c r="J4" s="84"/>
      <c r="K4" s="84"/>
      <c r="L4" s="80"/>
      <c r="M4" s="84"/>
      <c r="N4" s="84"/>
      <c r="O4" s="84"/>
      <c r="P4" s="84"/>
      <c r="Q4" s="80"/>
      <c r="R4" s="80"/>
      <c r="S4" s="84"/>
      <c r="T4" s="84"/>
      <c r="U4" s="84"/>
      <c r="V4" s="84"/>
      <c r="W4" s="80"/>
      <c r="X4" s="80"/>
      <c r="Y4" s="84"/>
      <c r="Z4" s="84"/>
      <c r="AA4" s="84"/>
      <c r="AB4" s="84"/>
      <c r="AC4" s="85"/>
      <c r="AD4" s="85"/>
      <c r="AE4" s="85"/>
      <c r="AF4" s="241"/>
      <c r="AG4" s="241"/>
      <c r="AH4" s="85"/>
      <c r="AI4" s="85"/>
      <c r="AJ4" s="85"/>
      <c r="AK4" s="85"/>
      <c r="AL4" s="85"/>
      <c r="AM4" s="85"/>
      <c r="AN4" s="85"/>
      <c r="AO4" s="85"/>
      <c r="AP4" s="85"/>
      <c r="AQ4" s="85"/>
      <c r="AR4" s="85"/>
    </row>
    <row r="5" spans="1:44" ht="23.25" hidden="1">
      <c r="A5" s="136" t="s">
        <v>60</v>
      </c>
      <c r="B5" s="137" t="s">
        <v>201</v>
      </c>
      <c r="C5" s="138"/>
      <c r="D5" s="140"/>
      <c r="E5" s="253"/>
      <c r="G5" s="84"/>
      <c r="H5" s="84"/>
      <c r="I5" s="122"/>
      <c r="J5" s="84"/>
      <c r="K5" s="84"/>
      <c r="L5" s="80"/>
      <c r="M5" s="84"/>
      <c r="N5" s="84"/>
      <c r="O5" s="84"/>
      <c r="P5" s="84"/>
      <c r="Q5" s="80"/>
      <c r="R5" s="80"/>
      <c r="S5" s="84"/>
      <c r="T5" s="84"/>
      <c r="U5" s="84"/>
      <c r="V5" s="84"/>
      <c r="W5" s="80"/>
      <c r="X5" s="80"/>
      <c r="Y5" s="84"/>
      <c r="Z5" s="84"/>
      <c r="AA5" s="84"/>
      <c r="AB5" s="84"/>
      <c r="AC5" s="85"/>
      <c r="AD5" s="85"/>
      <c r="AE5" s="85"/>
      <c r="AF5" s="241"/>
      <c r="AG5" s="241"/>
      <c r="AH5" s="85"/>
      <c r="AI5" s="85"/>
      <c r="AJ5" s="85"/>
      <c r="AK5" s="85"/>
      <c r="AL5" s="85"/>
      <c r="AM5" s="85"/>
      <c r="AN5" s="85"/>
      <c r="AO5" s="85"/>
      <c r="AP5" s="85"/>
      <c r="AQ5" s="85"/>
      <c r="AR5" s="85"/>
    </row>
    <row r="6" spans="1:44" ht="23.25">
      <c r="A6" s="136" t="s">
        <v>61</v>
      </c>
      <c r="B6" s="137" t="s">
        <v>279</v>
      </c>
      <c r="C6" s="138"/>
      <c r="D6" s="140"/>
      <c r="E6" s="253"/>
      <c r="G6" s="84"/>
      <c r="H6" s="84"/>
      <c r="I6" s="122"/>
      <c r="J6" s="84"/>
      <c r="K6" s="86"/>
      <c r="L6" s="80"/>
      <c r="M6" s="84"/>
      <c r="N6" s="84"/>
      <c r="O6" s="84"/>
      <c r="P6" s="84"/>
      <c r="Q6" s="80"/>
      <c r="R6" s="80"/>
      <c r="S6" s="84"/>
      <c r="T6" s="84"/>
      <c r="U6" s="84"/>
      <c r="V6" s="84"/>
      <c r="W6" s="80"/>
      <c r="X6" s="80"/>
      <c r="Y6" s="84"/>
      <c r="Z6" s="84"/>
      <c r="AA6" s="84"/>
      <c r="AB6" s="84"/>
      <c r="AC6" s="85"/>
      <c r="AD6" s="85"/>
      <c r="AE6" s="85"/>
      <c r="AF6" s="241"/>
      <c r="AG6" s="241"/>
      <c r="AH6" s="85"/>
      <c r="AI6" s="85"/>
      <c r="AJ6" s="85"/>
      <c r="AK6" s="85"/>
      <c r="AL6" s="85"/>
      <c r="AM6" s="85"/>
      <c r="AN6" s="85"/>
      <c r="AO6" s="85"/>
      <c r="AP6" s="85"/>
      <c r="AQ6" s="85"/>
      <c r="AR6" s="85"/>
    </row>
    <row r="7" spans="1:44" ht="23.25">
      <c r="A7" s="136" t="s">
        <v>62</v>
      </c>
      <c r="B7" s="137" t="s">
        <v>47</v>
      </c>
      <c r="C7" s="138"/>
      <c r="D7" s="140"/>
      <c r="E7" s="253"/>
      <c r="G7" s="84"/>
      <c r="H7" s="84"/>
      <c r="I7" s="122"/>
      <c r="J7" s="84"/>
      <c r="K7" s="84"/>
      <c r="L7" s="80"/>
      <c r="M7" s="84"/>
      <c r="N7" s="84"/>
      <c r="O7" s="84"/>
      <c r="P7" s="84"/>
      <c r="Q7" s="80"/>
      <c r="R7" s="80"/>
      <c r="S7" s="84"/>
      <c r="T7" s="84"/>
      <c r="U7" s="84"/>
      <c r="V7" s="84"/>
      <c r="W7" s="80"/>
      <c r="X7" s="80"/>
      <c r="Y7" s="84"/>
      <c r="Z7" s="84"/>
      <c r="AA7" s="84"/>
      <c r="AB7" s="84"/>
      <c r="AC7" s="85"/>
      <c r="AD7" s="85"/>
      <c r="AE7" s="85"/>
      <c r="AF7" s="241"/>
      <c r="AG7" s="241"/>
      <c r="AH7" s="85"/>
      <c r="AI7" s="85"/>
      <c r="AJ7" s="85"/>
      <c r="AK7" s="85"/>
      <c r="AL7" s="85"/>
      <c r="AM7" s="85"/>
      <c r="AN7" s="85"/>
      <c r="AO7" s="85"/>
      <c r="AP7" s="85"/>
      <c r="AQ7" s="85"/>
      <c r="AR7" s="85"/>
    </row>
    <row r="8" spans="1:44" ht="19.5" customHeight="1">
      <c r="A8" s="105"/>
      <c r="B8" s="105"/>
      <c r="C8" s="105"/>
      <c r="D8" s="105"/>
      <c r="E8" s="134"/>
      <c r="G8" s="84"/>
      <c r="H8" s="84"/>
      <c r="I8" s="122"/>
      <c r="J8" s="84"/>
      <c r="K8" s="84"/>
      <c r="L8" s="80"/>
      <c r="M8" s="84"/>
      <c r="N8" s="84"/>
      <c r="O8" s="84"/>
      <c r="P8" s="84"/>
      <c r="Q8" s="80"/>
      <c r="R8" s="80"/>
      <c r="S8" s="84"/>
      <c r="T8" s="84"/>
      <c r="U8" s="84"/>
      <c r="V8" s="84"/>
      <c r="W8" s="80"/>
      <c r="X8" s="80"/>
      <c r="Y8" s="84"/>
      <c r="Z8" s="84"/>
      <c r="AA8" s="84"/>
      <c r="AB8" s="84"/>
      <c r="AC8" s="85"/>
      <c r="AD8" s="85"/>
      <c r="AE8" s="85"/>
      <c r="AF8" s="241"/>
      <c r="AG8" s="241"/>
      <c r="AH8" s="85"/>
      <c r="AI8" s="85"/>
      <c r="AJ8" s="85"/>
      <c r="AK8" s="85"/>
      <c r="AL8" s="85"/>
      <c r="AM8" s="85"/>
      <c r="AN8" s="85"/>
      <c r="AO8" s="85"/>
      <c r="AP8" s="85"/>
      <c r="AQ8" s="85"/>
      <c r="AR8" s="85"/>
    </row>
    <row r="9" spans="1:44" ht="23.25">
      <c r="A9" s="139" t="s">
        <v>63</v>
      </c>
      <c r="B9" s="139"/>
      <c r="C9" s="139" t="s">
        <v>64</v>
      </c>
      <c r="D9" s="136" t="s">
        <v>193</v>
      </c>
      <c r="E9" s="254"/>
      <c r="G9" s="86"/>
      <c r="H9" s="86"/>
      <c r="I9" s="123"/>
      <c r="J9" s="86"/>
      <c r="K9" s="80"/>
      <c r="L9" s="80"/>
      <c r="M9" s="84"/>
      <c r="N9" s="84"/>
      <c r="O9" s="84"/>
      <c r="P9" s="84"/>
      <c r="Q9" s="86"/>
      <c r="R9" s="80"/>
      <c r="S9" s="84"/>
      <c r="T9" s="84"/>
      <c r="U9" s="84"/>
      <c r="V9" s="84"/>
      <c r="W9" s="86"/>
      <c r="X9" s="86"/>
      <c r="Y9" s="84"/>
      <c r="Z9" s="84"/>
      <c r="AA9" s="84"/>
      <c r="AB9" s="84"/>
      <c r="AC9" s="85"/>
      <c r="AD9" s="85"/>
      <c r="AE9" s="85"/>
      <c r="AF9" s="241"/>
      <c r="AG9" s="241"/>
      <c r="AH9" s="85"/>
      <c r="AI9" s="85"/>
      <c r="AJ9" s="85"/>
      <c r="AK9" s="85"/>
      <c r="AL9" s="85"/>
      <c r="AM9" s="85"/>
      <c r="AN9" s="85"/>
      <c r="AO9" s="85"/>
      <c r="AP9" s="85"/>
      <c r="AQ9" s="85"/>
      <c r="AR9" s="85"/>
    </row>
    <row r="10" spans="1:44" ht="23.25">
      <c r="A10" s="139" t="s">
        <v>65</v>
      </c>
      <c r="B10" s="141"/>
      <c r="C10" s="139" t="s">
        <v>0</v>
      </c>
      <c r="D10" s="136" t="s">
        <v>194</v>
      </c>
      <c r="E10" s="254"/>
      <c r="G10" s="86"/>
      <c r="H10" s="86"/>
      <c r="I10" s="123"/>
      <c r="J10" s="86"/>
      <c r="K10" s="80"/>
      <c r="L10" s="80"/>
      <c r="M10" s="84"/>
      <c r="N10" s="84"/>
      <c r="O10" s="84"/>
      <c r="P10" s="84"/>
      <c r="Q10" s="86"/>
      <c r="R10" s="80"/>
      <c r="S10" s="84"/>
      <c r="T10" s="84"/>
      <c r="U10" s="84"/>
      <c r="V10" s="84"/>
      <c r="W10" s="86"/>
      <c r="X10" s="86"/>
      <c r="Y10" s="84"/>
      <c r="Z10" s="84"/>
      <c r="AA10" s="84"/>
      <c r="AB10" s="84"/>
      <c r="AC10" s="85"/>
      <c r="AD10" s="85"/>
      <c r="AE10" s="85"/>
      <c r="AF10" s="241"/>
      <c r="AG10" s="241"/>
      <c r="AH10" s="85"/>
      <c r="AI10" s="85"/>
      <c r="AJ10" s="85"/>
      <c r="AK10" s="85"/>
      <c r="AL10" s="85"/>
      <c r="AM10" s="85"/>
      <c r="AN10" s="85"/>
      <c r="AO10" s="85"/>
      <c r="AP10" s="85"/>
      <c r="AQ10" s="85"/>
      <c r="AR10" s="85"/>
    </row>
    <row r="11" spans="1:44" ht="23.25">
      <c r="A11" s="139" t="s">
        <v>66</v>
      </c>
      <c r="B11" s="139"/>
      <c r="C11" s="139" t="s">
        <v>67</v>
      </c>
      <c r="D11" s="136" t="s">
        <v>47</v>
      </c>
      <c r="E11" s="254"/>
      <c r="G11" s="86"/>
      <c r="H11" s="86"/>
      <c r="I11" s="123"/>
      <c r="J11" s="86"/>
      <c r="K11" s="80"/>
      <c r="L11" s="80"/>
      <c r="M11" s="84"/>
      <c r="N11" s="84"/>
      <c r="O11" s="84"/>
      <c r="P11" s="84"/>
      <c r="Q11" s="86"/>
      <c r="R11" s="80"/>
      <c r="S11" s="84"/>
      <c r="T11" s="84"/>
      <c r="U11" s="84"/>
      <c r="V11" s="84"/>
      <c r="W11" s="86"/>
      <c r="X11" s="86"/>
      <c r="Y11" s="84"/>
      <c r="Z11" s="84"/>
      <c r="AA11" s="84"/>
      <c r="AB11" s="84"/>
      <c r="AC11" s="85"/>
      <c r="AD11" s="85"/>
      <c r="AE11" s="85"/>
      <c r="AF11" s="241"/>
      <c r="AG11" s="241"/>
      <c r="AH11" s="85"/>
      <c r="AI11" s="85"/>
      <c r="AJ11" s="85"/>
      <c r="AK11" s="85"/>
      <c r="AL11" s="85"/>
      <c r="AM11" s="85"/>
      <c r="AN11" s="85"/>
      <c r="AO11" s="85"/>
      <c r="AP11" s="85"/>
      <c r="AQ11" s="85"/>
      <c r="AR11" s="85"/>
    </row>
    <row r="12" spans="1:44" ht="23.25">
      <c r="A12" s="83"/>
      <c r="B12" s="83"/>
      <c r="C12" s="83"/>
      <c r="D12" s="83"/>
      <c r="E12" s="83"/>
      <c r="F12" s="83"/>
      <c r="G12" s="84"/>
      <c r="H12" s="84"/>
      <c r="I12" s="122"/>
      <c r="J12" s="84"/>
      <c r="K12" s="84"/>
      <c r="L12" s="84"/>
      <c r="M12" s="84"/>
      <c r="N12" s="84"/>
      <c r="O12" s="84"/>
      <c r="P12" s="84"/>
      <c r="Q12" s="84"/>
      <c r="R12" s="84"/>
      <c r="S12" s="84"/>
      <c r="T12" s="84"/>
      <c r="U12" s="84"/>
      <c r="V12" s="84"/>
      <c r="W12" s="84"/>
      <c r="X12" s="84"/>
      <c r="Y12" s="84"/>
      <c r="Z12" s="84"/>
      <c r="AA12" s="84"/>
      <c r="AB12" s="84"/>
      <c r="AC12" s="85"/>
      <c r="AD12" s="85"/>
      <c r="AE12" s="85"/>
      <c r="AF12" s="241"/>
    </row>
    <row r="13" spans="1:44" ht="23.25">
      <c r="A13" s="87"/>
      <c r="B13" s="87"/>
      <c r="C13" s="87"/>
      <c r="D13" s="87"/>
      <c r="E13" s="87"/>
      <c r="F13" s="87"/>
      <c r="G13" s="86"/>
      <c r="H13" s="86"/>
      <c r="I13" s="123"/>
      <c r="J13" s="86"/>
      <c r="K13" s="86"/>
      <c r="L13" s="84"/>
      <c r="M13" s="84"/>
      <c r="N13" s="80"/>
      <c r="O13" s="84"/>
      <c r="P13" s="84"/>
      <c r="Q13" s="86"/>
      <c r="R13" s="84"/>
      <c r="S13" s="84"/>
      <c r="T13" s="80"/>
      <c r="U13" s="84"/>
      <c r="V13" s="84"/>
      <c r="W13" s="86"/>
      <c r="X13" s="86"/>
      <c r="Y13" s="84"/>
      <c r="Z13" s="84"/>
      <c r="AA13" s="84"/>
      <c r="AB13" s="84"/>
      <c r="AC13" s="85"/>
      <c r="AD13" s="85"/>
      <c r="AE13" s="85"/>
    </row>
    <row r="14" spans="1:44" s="88" customFormat="1" ht="29.25" customHeight="1">
      <c r="A14" s="401" t="s">
        <v>90</v>
      </c>
      <c r="B14" s="406" t="s">
        <v>195</v>
      </c>
      <c r="C14" s="407"/>
      <c r="D14" s="408"/>
      <c r="E14" s="401" t="s">
        <v>283</v>
      </c>
      <c r="F14" s="406" t="s">
        <v>196</v>
      </c>
      <c r="G14" s="409" t="s">
        <v>287</v>
      </c>
      <c r="H14" s="410"/>
      <c r="I14" s="410"/>
      <c r="J14" s="410"/>
      <c r="K14" s="411"/>
      <c r="L14" s="409" t="s">
        <v>291</v>
      </c>
      <c r="M14" s="410"/>
      <c r="N14" s="410"/>
      <c r="O14" s="410"/>
      <c r="P14" s="410"/>
      <c r="Q14" s="410"/>
      <c r="R14" s="410"/>
      <c r="S14" s="410"/>
      <c r="T14" s="410"/>
      <c r="U14" s="410"/>
      <c r="V14" s="410"/>
      <c r="W14" s="411"/>
      <c r="X14" s="401" t="s">
        <v>293</v>
      </c>
      <c r="Y14" s="406" t="s">
        <v>294</v>
      </c>
      <c r="Z14" s="407"/>
      <c r="AA14" s="408"/>
      <c r="AB14" s="401" t="s">
        <v>76</v>
      </c>
      <c r="AC14" s="404"/>
      <c r="AD14" s="405"/>
      <c r="AE14" s="405"/>
      <c r="AF14" s="405"/>
      <c r="AG14" s="405"/>
      <c r="AH14" s="405"/>
      <c r="AI14" s="405"/>
      <c r="AJ14" s="405"/>
      <c r="AK14" s="405"/>
      <c r="AL14" s="405"/>
      <c r="AM14" s="405"/>
      <c r="AN14" s="405"/>
      <c r="AO14" s="405"/>
      <c r="AP14" s="405"/>
      <c r="AQ14" s="405"/>
    </row>
    <row r="15" spans="1:44" s="88" customFormat="1" ht="24" customHeight="1">
      <c r="A15" s="402"/>
      <c r="B15" s="398"/>
      <c r="C15" s="400"/>
      <c r="D15" s="399"/>
      <c r="E15" s="402"/>
      <c r="F15" s="398"/>
      <c r="G15" s="398" t="s">
        <v>288</v>
      </c>
      <c r="H15" s="399"/>
      <c r="I15" s="398" t="s">
        <v>289</v>
      </c>
      <c r="J15" s="399"/>
      <c r="K15" s="402" t="s">
        <v>290</v>
      </c>
      <c r="L15" s="409" t="s">
        <v>295</v>
      </c>
      <c r="M15" s="410"/>
      <c r="N15" s="410"/>
      <c r="O15" s="410"/>
      <c r="P15" s="410"/>
      <c r="Q15" s="411"/>
      <c r="R15" s="400" t="s">
        <v>289</v>
      </c>
      <c r="S15" s="400"/>
      <c r="T15" s="400"/>
      <c r="U15" s="400"/>
      <c r="V15" s="400"/>
      <c r="W15" s="399"/>
      <c r="X15" s="402"/>
      <c r="Y15" s="412"/>
      <c r="Z15" s="413"/>
      <c r="AA15" s="414"/>
      <c r="AB15" s="402"/>
      <c r="AC15" s="89"/>
      <c r="AD15" s="89"/>
      <c r="AE15" s="89"/>
      <c r="AF15" s="171"/>
      <c r="AG15" s="171"/>
      <c r="AH15" s="89"/>
      <c r="AI15" s="89"/>
      <c r="AJ15" s="89"/>
      <c r="AK15" s="89"/>
      <c r="AL15" s="89"/>
      <c r="AM15" s="89"/>
      <c r="AN15" s="89"/>
      <c r="AO15" s="89"/>
      <c r="AP15" s="89"/>
      <c r="AQ15" s="89"/>
    </row>
    <row r="16" spans="1:44" s="88" customFormat="1" ht="54" customHeight="1">
      <c r="A16" s="403"/>
      <c r="B16" s="129" t="s">
        <v>54</v>
      </c>
      <c r="C16" s="129" t="s">
        <v>81</v>
      </c>
      <c r="D16" s="250" t="s">
        <v>282</v>
      </c>
      <c r="E16" s="403"/>
      <c r="F16" s="250" t="s">
        <v>286</v>
      </c>
      <c r="G16" s="129" t="s">
        <v>69</v>
      </c>
      <c r="H16" s="250" t="s">
        <v>70</v>
      </c>
      <c r="I16" s="129" t="s">
        <v>69</v>
      </c>
      <c r="J16" s="250" t="s">
        <v>70</v>
      </c>
      <c r="K16" s="403"/>
      <c r="L16" s="128" t="s">
        <v>77</v>
      </c>
      <c r="M16" s="128" t="s">
        <v>78</v>
      </c>
      <c r="N16" s="128" t="s">
        <v>79</v>
      </c>
      <c r="O16" s="246" t="s">
        <v>292</v>
      </c>
      <c r="P16" s="246" t="s">
        <v>80</v>
      </c>
      <c r="Q16" s="129" t="s">
        <v>69</v>
      </c>
      <c r="R16" s="128" t="s">
        <v>77</v>
      </c>
      <c r="S16" s="128" t="s">
        <v>78</v>
      </c>
      <c r="T16" s="128" t="s">
        <v>79</v>
      </c>
      <c r="U16" s="246" t="s">
        <v>292</v>
      </c>
      <c r="V16" s="246" t="s">
        <v>80</v>
      </c>
      <c r="W16" s="129" t="s">
        <v>69</v>
      </c>
      <c r="X16" s="403"/>
      <c r="Y16" s="250" t="s">
        <v>84</v>
      </c>
      <c r="Z16" s="255"/>
      <c r="AA16" s="250" t="s">
        <v>197</v>
      </c>
      <c r="AB16" s="403"/>
      <c r="AC16" s="89"/>
      <c r="AD16" s="89"/>
      <c r="AE16" s="89"/>
      <c r="AF16" s="171"/>
      <c r="AG16" s="171"/>
      <c r="AH16" s="89"/>
      <c r="AI16" s="89"/>
      <c r="AJ16" s="89"/>
      <c r="AK16" s="89"/>
      <c r="AL16" s="89"/>
      <c r="AM16" s="89"/>
      <c r="AN16" s="89"/>
      <c r="AO16" s="89"/>
      <c r="AP16" s="89"/>
      <c r="AQ16" s="89"/>
    </row>
    <row r="17" spans="1:43" s="88" customFormat="1" ht="24.75" customHeight="1">
      <c r="A17" s="257">
        <v>1</v>
      </c>
      <c r="B17" s="235" t="s">
        <v>86</v>
      </c>
      <c r="C17" s="235" t="s">
        <v>87</v>
      </c>
      <c r="D17" s="235" t="s">
        <v>308</v>
      </c>
      <c r="E17" s="257">
        <v>3</v>
      </c>
      <c r="F17" s="258">
        <v>4</v>
      </c>
      <c r="G17" s="252" t="s">
        <v>309</v>
      </c>
      <c r="H17" s="252" t="s">
        <v>310</v>
      </c>
      <c r="I17" s="252" t="s">
        <v>311</v>
      </c>
      <c r="J17" s="252" t="s">
        <v>312</v>
      </c>
      <c r="K17" s="251" t="s">
        <v>313</v>
      </c>
      <c r="L17" s="259" t="s">
        <v>71</v>
      </c>
      <c r="M17" s="259" t="s">
        <v>72</v>
      </c>
      <c r="N17" s="259" t="s">
        <v>92</v>
      </c>
      <c r="O17" s="259" t="s">
        <v>93</v>
      </c>
      <c r="P17" s="259" t="s">
        <v>94</v>
      </c>
      <c r="Q17" s="260" t="s">
        <v>95</v>
      </c>
      <c r="R17" s="260" t="s">
        <v>314</v>
      </c>
      <c r="S17" s="260" t="s">
        <v>315</v>
      </c>
      <c r="T17" s="261">
        <v>61</v>
      </c>
      <c r="U17" s="261" t="s">
        <v>316</v>
      </c>
      <c r="V17" s="261" t="s">
        <v>317</v>
      </c>
      <c r="W17" s="259" t="s">
        <v>318</v>
      </c>
      <c r="X17" s="262">
        <v>7</v>
      </c>
      <c r="Y17" s="251" t="s">
        <v>82</v>
      </c>
      <c r="Z17" s="251" t="s">
        <v>83</v>
      </c>
      <c r="AA17" s="252" t="s">
        <v>83</v>
      </c>
      <c r="AB17" s="257">
        <v>9</v>
      </c>
      <c r="AC17" s="89"/>
      <c r="AD17" s="277">
        <f>Y20+Y21+Y22</f>
        <v>460951.23484799999</v>
      </c>
      <c r="AE17" s="89"/>
      <c r="AF17" s="171"/>
      <c r="AG17" s="171"/>
      <c r="AH17" s="89"/>
      <c r="AI17" s="89"/>
      <c r="AJ17" s="89"/>
      <c r="AK17" s="89"/>
      <c r="AL17" s="89"/>
      <c r="AM17" s="89"/>
      <c r="AN17" s="89"/>
      <c r="AO17" s="89"/>
      <c r="AP17" s="89"/>
      <c r="AQ17" s="89"/>
    </row>
    <row r="18" spans="1:43" ht="37.5" customHeight="1">
      <c r="A18" s="109" t="s">
        <v>75</v>
      </c>
      <c r="B18" s="110"/>
      <c r="C18" s="111"/>
      <c r="D18" s="111"/>
      <c r="E18" s="111"/>
      <c r="F18" s="104"/>
      <c r="G18" s="112"/>
      <c r="H18" s="112"/>
      <c r="I18" s="109"/>
      <c r="J18" s="112"/>
      <c r="K18" s="112"/>
      <c r="L18" s="112"/>
      <c r="M18" s="112"/>
      <c r="N18" s="112"/>
      <c r="O18" s="112"/>
      <c r="P18" s="112"/>
      <c r="Q18" s="112"/>
      <c r="R18" s="112"/>
      <c r="S18" s="112"/>
      <c r="T18" s="112"/>
      <c r="U18" s="112"/>
      <c r="V18" s="112"/>
      <c r="W18" s="112"/>
      <c r="X18" s="112"/>
      <c r="Y18" s="168" t="s">
        <v>255</v>
      </c>
      <c r="Z18" s="168" t="s">
        <v>256</v>
      </c>
      <c r="AA18" s="391">
        <f>SUM(AA20:AA24)</f>
        <v>0</v>
      </c>
      <c r="AB18" s="112"/>
      <c r="AC18" s="90"/>
      <c r="AD18" s="91"/>
      <c r="AE18" s="92"/>
      <c r="AG18" s="93"/>
      <c r="AH18" s="91"/>
      <c r="AI18" s="91"/>
      <c r="AJ18" s="91"/>
      <c r="AK18" s="91"/>
      <c r="AL18" s="91"/>
      <c r="AM18" s="91"/>
      <c r="AN18" s="91"/>
      <c r="AO18" s="91"/>
      <c r="AP18" s="94"/>
      <c r="AQ18" s="94"/>
    </row>
    <row r="19" spans="1:43" ht="22.5" customHeight="1">
      <c r="A19" s="109"/>
      <c r="B19" s="396" t="s">
        <v>202</v>
      </c>
      <c r="C19" s="397"/>
      <c r="D19" s="249"/>
      <c r="E19" s="249"/>
      <c r="F19" s="147"/>
      <c r="G19" s="148"/>
      <c r="H19" s="148"/>
      <c r="I19" s="149"/>
      <c r="J19" s="148"/>
      <c r="K19" s="148"/>
      <c r="L19" s="148"/>
      <c r="M19" s="148"/>
      <c r="N19" s="148"/>
      <c r="O19" s="148"/>
      <c r="P19" s="148"/>
      <c r="Q19" s="148"/>
      <c r="R19" s="148"/>
      <c r="S19" s="148"/>
      <c r="T19" s="148"/>
      <c r="U19" s="148"/>
      <c r="V19" s="148"/>
      <c r="W19" s="148"/>
      <c r="X19" s="148"/>
      <c r="Y19" s="283"/>
      <c r="Z19" s="150"/>
      <c r="AA19" s="150"/>
      <c r="AB19" s="151"/>
      <c r="AC19" s="90"/>
      <c r="AD19" s="91"/>
      <c r="AE19" s="92"/>
      <c r="AG19" s="93"/>
      <c r="AH19" s="91"/>
      <c r="AI19" s="91"/>
      <c r="AJ19" s="91"/>
      <c r="AK19" s="91"/>
      <c r="AL19" s="91"/>
      <c r="AM19" s="91"/>
      <c r="AN19" s="91"/>
      <c r="AO19" s="91"/>
      <c r="AP19" s="94"/>
      <c r="AQ19" s="94"/>
    </row>
    <row r="20" spans="1:43" s="95" customFormat="1" ht="117.75" customHeight="1">
      <c r="A20" s="125" t="s">
        <v>203</v>
      </c>
      <c r="B20" s="114" t="s">
        <v>204</v>
      </c>
      <c r="C20" s="271" t="s">
        <v>296</v>
      </c>
      <c r="D20" s="369" t="s">
        <v>390</v>
      </c>
      <c r="E20" s="115" t="s">
        <v>205</v>
      </c>
      <c r="F20" s="273" t="s">
        <v>335</v>
      </c>
      <c r="G20" s="274" t="s">
        <v>396</v>
      </c>
      <c r="H20" s="275" t="s">
        <v>334</v>
      </c>
      <c r="I20" s="153">
        <v>1250</v>
      </c>
      <c r="J20" s="115" t="s">
        <v>257</v>
      </c>
      <c r="K20" s="115">
        <v>100</v>
      </c>
      <c r="L20" s="153">
        <v>76100000</v>
      </c>
      <c r="M20" s="115" t="s">
        <v>397</v>
      </c>
      <c r="N20" s="125" t="s">
        <v>198</v>
      </c>
      <c r="O20" s="125" t="s">
        <v>198</v>
      </c>
      <c r="P20" s="125" t="s">
        <v>198</v>
      </c>
      <c r="Q20" s="154">
        <f>SUM(L20:P20)</f>
        <v>76100000</v>
      </c>
      <c r="R20" s="176">
        <f>L20</f>
        <v>76100000</v>
      </c>
      <c r="S20" s="125" t="s">
        <v>198</v>
      </c>
      <c r="T20" s="125" t="s">
        <v>198</v>
      </c>
      <c r="U20" s="125" t="s">
        <v>198</v>
      </c>
      <c r="V20" s="125" t="s">
        <v>198</v>
      </c>
      <c r="W20" s="177">
        <f>SUM(R20:V20)</f>
        <v>76100000</v>
      </c>
      <c r="X20" s="278" t="s">
        <v>336</v>
      </c>
      <c r="Y20" s="284">
        <f>AD20+AF20</f>
        <v>271775.540148</v>
      </c>
      <c r="Z20" s="281">
        <f t="shared" ref="Z20:Z22" si="0">AE20+AG20</f>
        <v>122366.54014666668</v>
      </c>
      <c r="AA20" s="364"/>
      <c r="AB20" s="115"/>
      <c r="AC20" s="91"/>
      <c r="AD20" s="242">
        <v>259816.670148</v>
      </c>
      <c r="AE20" s="243">
        <v>119709.01348000001</v>
      </c>
      <c r="AF20" s="244">
        <v>11958.87</v>
      </c>
      <c r="AG20" s="244">
        <v>2657.5266666666666</v>
      </c>
      <c r="AH20" s="360">
        <v>149409.0000013333</v>
      </c>
      <c r="AI20" s="91"/>
      <c r="AJ20" s="91"/>
      <c r="AK20" s="91"/>
      <c r="AL20" s="91"/>
      <c r="AM20" s="91"/>
      <c r="AN20" s="91"/>
      <c r="AO20" s="91"/>
      <c r="AP20" s="94"/>
      <c r="AQ20" s="94"/>
    </row>
    <row r="21" spans="1:43" s="95" customFormat="1" ht="116.25" customHeight="1">
      <c r="A21" s="142" t="s">
        <v>206</v>
      </c>
      <c r="B21" s="117" t="s">
        <v>207</v>
      </c>
      <c r="C21" s="114" t="s">
        <v>297</v>
      </c>
      <c r="D21" s="369" t="s">
        <v>390</v>
      </c>
      <c r="E21" s="115" t="s">
        <v>205</v>
      </c>
      <c r="F21" s="273" t="s">
        <v>335</v>
      </c>
      <c r="G21" s="276"/>
      <c r="H21" s="275" t="s">
        <v>334</v>
      </c>
      <c r="I21" s="153">
        <v>8725</v>
      </c>
      <c r="J21" s="115" t="s">
        <v>257</v>
      </c>
      <c r="K21" s="126">
        <v>100</v>
      </c>
      <c r="L21" s="153">
        <v>685500</v>
      </c>
      <c r="M21" s="115" t="s">
        <v>398</v>
      </c>
      <c r="N21" s="125" t="s">
        <v>198</v>
      </c>
      <c r="O21" s="125" t="s">
        <v>198</v>
      </c>
      <c r="P21" s="125" t="s">
        <v>198</v>
      </c>
      <c r="Q21" s="154">
        <f>SUM(L21:P21)</f>
        <v>685500</v>
      </c>
      <c r="R21" s="176">
        <f>L21</f>
        <v>685500</v>
      </c>
      <c r="S21" s="125" t="s">
        <v>198</v>
      </c>
      <c r="T21" s="125" t="s">
        <v>198</v>
      </c>
      <c r="U21" s="125" t="s">
        <v>198</v>
      </c>
      <c r="V21" s="125" t="s">
        <v>198</v>
      </c>
      <c r="W21" s="177">
        <f>SUM(R21:V21)</f>
        <v>685500</v>
      </c>
      <c r="X21" s="279" t="s">
        <v>337</v>
      </c>
      <c r="Y21" s="285">
        <f>AD21+AF21</f>
        <v>123742.27799999999</v>
      </c>
      <c r="Z21" s="281">
        <f t="shared" si="0"/>
        <v>56924.78</v>
      </c>
      <c r="AA21" s="364"/>
      <c r="AB21" s="115"/>
      <c r="AC21" s="91"/>
      <c r="AD21" s="242">
        <v>118297.27799999999</v>
      </c>
      <c r="AE21" s="243">
        <v>54504.78</v>
      </c>
      <c r="AF21" s="244">
        <v>5445</v>
      </c>
      <c r="AG21" s="244">
        <v>2420</v>
      </c>
      <c r="AH21" s="360">
        <v>66817.497999999992</v>
      </c>
      <c r="AI21" s="91"/>
      <c r="AJ21" s="91"/>
      <c r="AK21" s="91"/>
      <c r="AL21" s="91"/>
      <c r="AM21" s="91"/>
      <c r="AN21" s="91"/>
      <c r="AO21" s="91"/>
      <c r="AP21" s="94"/>
      <c r="AQ21" s="94"/>
    </row>
    <row r="22" spans="1:43" s="95" customFormat="1" ht="114" customHeight="1">
      <c r="A22" s="142" t="s">
        <v>280</v>
      </c>
      <c r="B22" s="239"/>
      <c r="C22" s="272" t="s">
        <v>298</v>
      </c>
      <c r="D22" s="369" t="s">
        <v>390</v>
      </c>
      <c r="E22" s="115" t="s">
        <v>205</v>
      </c>
      <c r="F22" s="273" t="s">
        <v>335</v>
      </c>
      <c r="G22" s="153">
        <v>16500</v>
      </c>
      <c r="H22" s="115" t="s">
        <v>257</v>
      </c>
      <c r="I22" s="153">
        <v>250000</v>
      </c>
      <c r="J22" s="115" t="s">
        <v>257</v>
      </c>
      <c r="K22" s="240">
        <v>100</v>
      </c>
      <c r="L22" s="275">
        <v>20000</v>
      </c>
      <c r="M22" s="115" t="s">
        <v>399</v>
      </c>
      <c r="N22" s="125" t="s">
        <v>198</v>
      </c>
      <c r="O22" s="125" t="s">
        <v>198</v>
      </c>
      <c r="P22" s="125" t="s">
        <v>198</v>
      </c>
      <c r="Q22" s="273" t="s">
        <v>335</v>
      </c>
      <c r="R22" s="273" t="s">
        <v>335</v>
      </c>
      <c r="S22" s="125" t="s">
        <v>198</v>
      </c>
      <c r="T22" s="125" t="s">
        <v>198</v>
      </c>
      <c r="U22" s="125" t="s">
        <v>198</v>
      </c>
      <c r="V22" s="125" t="s">
        <v>198</v>
      </c>
      <c r="W22" s="273" t="s">
        <v>335</v>
      </c>
      <c r="X22" s="280" t="s">
        <v>338</v>
      </c>
      <c r="Y22" s="286">
        <f>AD22+AF22</f>
        <v>65433.416700000002</v>
      </c>
      <c r="Z22" s="282">
        <f t="shared" si="0"/>
        <v>28821.467000000001</v>
      </c>
      <c r="AA22" s="365"/>
      <c r="AB22" s="115"/>
      <c r="AC22" s="91"/>
      <c r="AD22" s="242">
        <v>62554.166700000002</v>
      </c>
      <c r="AE22" s="243">
        <v>28821.467000000001</v>
      </c>
      <c r="AF22" s="244">
        <v>2879.25</v>
      </c>
      <c r="AG22" s="244">
        <v>0</v>
      </c>
      <c r="AH22" s="360">
        <v>36611.949699999997</v>
      </c>
      <c r="AI22" s="91"/>
      <c r="AJ22" s="91"/>
      <c r="AK22" s="91"/>
      <c r="AL22" s="91"/>
      <c r="AM22" s="91"/>
      <c r="AN22" s="91"/>
      <c r="AO22" s="91"/>
      <c r="AP22" s="94"/>
      <c r="AQ22" s="94"/>
    </row>
    <row r="23" spans="1:43" s="98" customFormat="1" ht="15.75">
      <c r="A23" s="119"/>
      <c r="B23" s="118" t="s">
        <v>199</v>
      </c>
      <c r="C23" s="113"/>
      <c r="D23" s="113"/>
      <c r="E23" s="113"/>
      <c r="F23" s="113"/>
      <c r="G23" s="108"/>
      <c r="H23" s="108"/>
      <c r="I23" s="107"/>
      <c r="J23" s="108"/>
      <c r="K23" s="108"/>
      <c r="L23" s="120"/>
      <c r="M23" s="120"/>
      <c r="N23" s="120"/>
      <c r="O23" s="120"/>
      <c r="P23" s="120"/>
      <c r="Q23" s="256">
        <f ca="1">SUM(Q20:Q24)</f>
        <v>76786498250</v>
      </c>
      <c r="R23" s="120"/>
      <c r="S23" s="120"/>
      <c r="T23" s="120"/>
      <c r="U23" s="120"/>
      <c r="V23" s="120"/>
      <c r="W23" s="390">
        <f>SUM(W20:W22)</f>
        <v>76785500</v>
      </c>
      <c r="X23" s="120"/>
      <c r="Y23" s="108"/>
      <c r="Z23" s="108"/>
      <c r="AA23" s="108"/>
      <c r="AB23" s="108"/>
      <c r="AC23" s="96"/>
      <c r="AD23" s="96"/>
      <c r="AE23" s="97"/>
      <c r="AF23" s="97"/>
      <c r="AG23" s="171"/>
      <c r="AH23" s="96"/>
      <c r="AI23" s="96"/>
      <c r="AJ23" s="96"/>
      <c r="AK23" s="96"/>
      <c r="AL23" s="96"/>
      <c r="AM23" s="81"/>
      <c r="AN23" s="96"/>
      <c r="AO23" s="96"/>
      <c r="AP23" s="97"/>
      <c r="AQ23" s="97"/>
    </row>
    <row r="24" spans="1:43" s="95" customFormat="1" ht="24" customHeight="1">
      <c r="A24" s="116"/>
      <c r="B24" s="394" t="s">
        <v>208</v>
      </c>
      <c r="C24" s="395"/>
      <c r="D24" s="249"/>
      <c r="E24" s="145"/>
      <c r="F24" s="144"/>
      <c r="G24" s="145"/>
      <c r="H24" s="145"/>
      <c r="I24" s="146"/>
      <c r="J24" s="145"/>
      <c r="K24" s="145"/>
      <c r="L24" s="145"/>
      <c r="M24" s="145"/>
      <c r="N24" s="145"/>
      <c r="O24" s="145"/>
      <c r="P24" s="145"/>
      <c r="Q24" s="145"/>
      <c r="R24" s="145"/>
      <c r="S24" s="145"/>
      <c r="T24" s="145"/>
      <c r="U24" s="145"/>
      <c r="V24" s="145"/>
      <c r="W24" s="145"/>
      <c r="X24" s="145"/>
      <c r="Y24" s="145"/>
      <c r="Z24" s="145"/>
      <c r="AA24" s="145"/>
      <c r="AB24" s="143"/>
      <c r="AF24" s="94"/>
      <c r="AG24" s="94"/>
      <c r="AM24" s="81"/>
    </row>
    <row r="25" spans="1:43">
      <c r="A25" s="366"/>
      <c r="B25" s="366"/>
      <c r="C25" s="366"/>
      <c r="D25" s="366"/>
      <c r="E25" s="366"/>
      <c r="F25" s="366"/>
      <c r="G25" s="367"/>
      <c r="H25" s="367"/>
      <c r="I25" s="368"/>
      <c r="J25" s="367"/>
      <c r="K25" s="367"/>
      <c r="L25" s="367"/>
      <c r="M25" s="367"/>
      <c r="N25" s="367"/>
      <c r="O25" s="367"/>
      <c r="P25" s="367"/>
      <c r="Q25" s="367"/>
      <c r="R25" s="367"/>
      <c r="S25" s="367"/>
      <c r="T25" s="367"/>
      <c r="U25" s="367"/>
      <c r="V25" s="367"/>
      <c r="W25" s="367"/>
      <c r="X25" s="367"/>
      <c r="Y25" s="367"/>
      <c r="Z25" s="367"/>
      <c r="AA25" s="367"/>
      <c r="AB25" s="367"/>
    </row>
    <row r="26" spans="1:43">
      <c r="A26" s="366"/>
      <c r="B26" s="366"/>
      <c r="C26" s="366"/>
      <c r="D26" s="366"/>
      <c r="E26" s="366"/>
      <c r="F26" s="366"/>
      <c r="G26" s="367"/>
      <c r="H26" s="367"/>
      <c r="I26" s="368"/>
      <c r="J26" s="367"/>
      <c r="K26" s="367"/>
      <c r="L26" s="367"/>
      <c r="M26" s="367"/>
      <c r="N26" s="367"/>
      <c r="O26" s="367"/>
      <c r="P26" s="367"/>
      <c r="Q26" s="367"/>
      <c r="R26" s="367"/>
      <c r="S26" s="367"/>
      <c r="T26" s="367"/>
      <c r="U26" s="367"/>
      <c r="V26" s="367"/>
      <c r="W26" s="367"/>
      <c r="X26" s="367"/>
      <c r="Y26" s="367"/>
      <c r="Z26" s="367"/>
      <c r="AA26" s="367"/>
      <c r="AB26" s="367"/>
    </row>
    <row r="27" spans="1:43">
      <c r="A27" s="366"/>
      <c r="B27" s="366"/>
      <c r="C27" s="366"/>
      <c r="D27" s="366"/>
      <c r="E27" s="366"/>
      <c r="F27" s="366"/>
      <c r="G27" s="367"/>
      <c r="H27" s="367"/>
      <c r="I27" s="368"/>
      <c r="J27" s="367"/>
      <c r="K27" s="367"/>
      <c r="L27" s="367"/>
      <c r="M27" s="367"/>
      <c r="N27" s="367"/>
      <c r="O27" s="367"/>
      <c r="P27" s="367"/>
      <c r="Q27" s="367"/>
      <c r="R27" s="367"/>
      <c r="S27" s="367"/>
      <c r="T27" s="367"/>
      <c r="U27" s="367"/>
      <c r="V27" s="367"/>
      <c r="W27" s="367"/>
      <c r="X27" s="367"/>
      <c r="Y27" s="367"/>
      <c r="Z27" s="367"/>
      <c r="AA27" s="367"/>
      <c r="AB27" s="367"/>
    </row>
    <row r="28" spans="1:43">
      <c r="A28" s="366"/>
      <c r="B28" s="366"/>
      <c r="C28" s="366"/>
      <c r="D28" s="366"/>
      <c r="E28" s="366"/>
      <c r="F28" s="366"/>
      <c r="G28" s="367"/>
      <c r="H28" s="367"/>
      <c r="I28" s="368"/>
      <c r="J28" s="367"/>
      <c r="K28" s="367"/>
      <c r="L28" s="367"/>
      <c r="M28" s="367"/>
      <c r="N28" s="367"/>
      <c r="O28" s="367"/>
      <c r="P28" s="367"/>
      <c r="Q28" s="367"/>
      <c r="R28" s="367"/>
      <c r="S28" s="367"/>
      <c r="T28" s="367"/>
      <c r="U28" s="367"/>
      <c r="V28" s="367"/>
      <c r="W28" s="367"/>
      <c r="X28" s="367"/>
      <c r="Y28" s="367"/>
      <c r="Z28" s="367"/>
      <c r="AA28" s="367"/>
      <c r="AB28" s="367"/>
    </row>
    <row r="33" spans="1:27">
      <c r="S33" s="100"/>
      <c r="T33" s="100"/>
      <c r="U33" s="101"/>
      <c r="V33" s="102"/>
      <c r="W33" s="100"/>
      <c r="X33" s="100"/>
    </row>
    <row r="34" spans="1:27">
      <c r="A34" s="81" t="s">
        <v>258</v>
      </c>
      <c r="S34" s="101"/>
      <c r="T34" s="103"/>
      <c r="U34" s="101"/>
    </row>
    <row r="35" spans="1:27">
      <c r="S35" s="102"/>
      <c r="U35" s="101"/>
      <c r="Y35" s="167"/>
      <c r="Z35" s="167"/>
      <c r="AA35" s="167"/>
    </row>
    <row r="36" spans="1:27">
      <c r="A36" s="81" t="s">
        <v>259</v>
      </c>
      <c r="Y36" s="167"/>
      <c r="Z36" s="167"/>
      <c r="AA36" s="167"/>
    </row>
    <row r="37" spans="1:27">
      <c r="A37" s="178" t="s">
        <v>260</v>
      </c>
    </row>
    <row r="54" spans="47:47">
      <c r="AU54" s="81">
        <f>SUM(AM24:AM54)</f>
        <v>0</v>
      </c>
    </row>
    <row r="85" spans="28:28">
      <c r="AB85" s="99">
        <f>6</f>
        <v>6</v>
      </c>
    </row>
    <row r="86" spans="28:28">
      <c r="AB86" s="99">
        <f>6</f>
        <v>6</v>
      </c>
    </row>
  </sheetData>
  <mergeCells count="17">
    <mergeCell ref="AB14:AB16"/>
    <mergeCell ref="AC14:AQ14"/>
    <mergeCell ref="A14:A16"/>
    <mergeCell ref="F14:F15"/>
    <mergeCell ref="B14:D15"/>
    <mergeCell ref="E14:E16"/>
    <mergeCell ref="G14:K14"/>
    <mergeCell ref="K15:K16"/>
    <mergeCell ref="X14:X16"/>
    <mergeCell ref="Y14:AA15"/>
    <mergeCell ref="L14:W14"/>
    <mergeCell ref="L15:Q15"/>
    <mergeCell ref="B24:C24"/>
    <mergeCell ref="B19:C19"/>
    <mergeCell ref="G15:H15"/>
    <mergeCell ref="I15:J15"/>
    <mergeCell ref="R15:W15"/>
  </mergeCells>
  <dataValidations count="1">
    <dataValidation type="list" allowBlank="1" showInputMessage="1" showErrorMessage="1" promptTitle="Kategori Kegiatan" sqref="D20:D22">
      <formula1>#REF!</formula1>
    </dataValidation>
  </dataValidations>
  <printOptions horizontalCentered="1"/>
  <pageMargins left="0.45" right="0.4" top="1.55" bottom="0.35433070866141736" header="0.31496062992125984" footer="0.31496062992125984"/>
  <pageSetup paperSize="258" scale="57" orientation="landscape" horizontalDpi="300" verticalDpi="300" r:id="rId1"/>
</worksheet>
</file>

<file path=xl/worksheets/sheet4.xml><?xml version="1.0" encoding="utf-8"?>
<worksheet xmlns="http://schemas.openxmlformats.org/spreadsheetml/2006/main" xmlns:r="http://schemas.openxmlformats.org/officeDocument/2006/relationships">
  <sheetPr>
    <pageSetUpPr fitToPage="1"/>
  </sheetPr>
  <dimension ref="B1:AU32"/>
  <sheetViews>
    <sheetView topLeftCell="A23" zoomScale="50" zoomScaleNormal="50" workbookViewId="0">
      <selection activeCell="X32" sqref="X32"/>
    </sheetView>
  </sheetViews>
  <sheetFormatPr defaultColWidth="26.28515625" defaultRowHeight="23.25"/>
  <cols>
    <col min="1" max="1" width="10" style="66" customWidth="1"/>
    <col min="2" max="2" width="13.85546875" style="66" customWidth="1"/>
    <col min="3" max="3" width="32.5703125" style="66" customWidth="1"/>
    <col min="4" max="4" width="32" style="238" customWidth="1"/>
    <col min="5" max="5" width="14.85546875" style="238" customWidth="1"/>
    <col min="6" max="6" width="14.140625" style="238" customWidth="1"/>
    <col min="7" max="7" width="20.42578125" style="66" customWidth="1"/>
    <col min="8" max="8" width="10.5703125" style="66" customWidth="1"/>
    <col min="9" max="9" width="12.42578125" style="66" customWidth="1"/>
    <col min="10" max="10" width="10.85546875" style="66" customWidth="1"/>
    <col min="11" max="11" width="11.85546875" style="66" customWidth="1"/>
    <col min="12" max="12" width="7.7109375" style="66" customWidth="1"/>
    <col min="13" max="13" width="9.28515625" style="66" customWidth="1"/>
    <col min="14" max="14" width="16.7109375" style="66" customWidth="1"/>
    <col min="15" max="15" width="9.5703125" style="66" customWidth="1"/>
    <col min="16" max="16" width="9.28515625" style="66" customWidth="1"/>
    <col min="17" max="17" width="8.42578125" style="66" customWidth="1"/>
    <col min="18" max="18" width="18" style="66" customWidth="1"/>
    <col min="19" max="19" width="14.5703125" style="66" customWidth="1"/>
    <col min="20" max="20" width="17.7109375" style="66" customWidth="1"/>
    <col min="21" max="21" width="9.7109375" style="66" customWidth="1"/>
    <col min="22" max="22" width="8.28515625" style="66" customWidth="1"/>
    <col min="23" max="23" width="8.7109375" style="66" customWidth="1"/>
    <col min="24" max="24" width="17.7109375" style="66" customWidth="1"/>
    <col min="25" max="25" width="17.140625" style="374" customWidth="1"/>
    <col min="26" max="26" width="14.85546875" style="66" customWidth="1"/>
    <col min="27" max="16384" width="26.28515625" style="66"/>
  </cols>
  <sheetData>
    <row r="1" spans="2:47" ht="19.5" customHeight="1">
      <c r="B1" s="76"/>
      <c r="C1" s="76"/>
      <c r="D1" s="228"/>
      <c r="E1" s="228"/>
      <c r="F1" s="228"/>
      <c r="G1" s="65"/>
      <c r="H1" s="65"/>
      <c r="I1" s="65"/>
      <c r="J1" s="65"/>
      <c r="K1" s="65"/>
      <c r="L1" s="65"/>
      <c r="M1" s="65"/>
      <c r="N1" s="65"/>
      <c r="O1" s="65"/>
      <c r="P1" s="65"/>
      <c r="Q1" s="65"/>
      <c r="R1" s="65"/>
    </row>
    <row r="2" spans="2:47">
      <c r="B2" s="77" t="s">
        <v>214</v>
      </c>
      <c r="C2" s="106"/>
      <c r="D2" s="229"/>
      <c r="E2" s="229"/>
      <c r="F2" s="229"/>
      <c r="G2" s="79"/>
      <c r="H2" s="65"/>
      <c r="I2" s="65"/>
      <c r="J2" s="65"/>
      <c r="K2" s="65"/>
      <c r="L2" s="65"/>
      <c r="M2" s="65"/>
      <c r="N2" s="65"/>
      <c r="O2" s="65"/>
      <c r="P2" s="65"/>
      <c r="Q2" s="65"/>
      <c r="R2" s="65"/>
      <c r="S2" s="65"/>
      <c r="T2" s="65"/>
      <c r="U2" s="65"/>
      <c r="V2" s="65"/>
      <c r="W2" s="65"/>
      <c r="X2" s="65"/>
      <c r="Y2" s="375"/>
    </row>
    <row r="3" spans="2:47">
      <c r="B3" s="82"/>
      <c r="C3" s="82"/>
      <c r="D3" s="230"/>
      <c r="E3" s="230"/>
      <c r="F3" s="230"/>
      <c r="G3" s="79"/>
      <c r="H3" s="67"/>
      <c r="I3" s="67"/>
      <c r="J3" s="67"/>
      <c r="K3" s="67"/>
      <c r="L3" s="67"/>
      <c r="M3" s="67"/>
      <c r="N3" s="67"/>
      <c r="O3" s="67"/>
      <c r="P3" s="67"/>
      <c r="Q3" s="67"/>
      <c r="R3" s="67"/>
      <c r="S3" s="67"/>
      <c r="T3" s="67"/>
      <c r="U3" s="67"/>
      <c r="V3" s="67"/>
      <c r="W3" s="67"/>
      <c r="X3" s="67"/>
      <c r="Y3" s="376"/>
    </row>
    <row r="4" spans="2:47">
      <c r="B4" s="136" t="s">
        <v>216</v>
      </c>
      <c r="C4" s="137" t="s">
        <v>200</v>
      </c>
      <c r="D4" s="231"/>
      <c r="E4" s="138"/>
      <c r="F4" s="263"/>
      <c r="H4" s="67"/>
      <c r="I4" s="67"/>
      <c r="J4" s="67"/>
      <c r="K4" s="67"/>
      <c r="L4" s="67"/>
      <c r="M4" s="67"/>
      <c r="N4" s="67"/>
      <c r="O4" s="67"/>
      <c r="P4" s="67"/>
      <c r="Q4" s="67"/>
      <c r="R4" s="67"/>
      <c r="S4" s="67"/>
      <c r="T4" s="67"/>
      <c r="U4" s="67"/>
      <c r="V4" s="67"/>
      <c r="W4" s="67"/>
      <c r="X4" s="67"/>
      <c r="Y4" s="376"/>
    </row>
    <row r="5" spans="2:47">
      <c r="B5" s="136" t="s">
        <v>60</v>
      </c>
      <c r="C5" s="152" t="s">
        <v>210</v>
      </c>
      <c r="D5" s="231"/>
      <c r="E5" s="138"/>
      <c r="F5" s="263"/>
      <c r="H5" s="69"/>
      <c r="I5" s="68"/>
      <c r="J5" s="68"/>
      <c r="K5" s="68"/>
      <c r="L5" s="68"/>
      <c r="M5" s="68"/>
      <c r="N5" s="68"/>
      <c r="O5" s="68"/>
      <c r="P5" s="68"/>
      <c r="R5" s="68"/>
      <c r="S5" s="68"/>
      <c r="T5" s="68"/>
      <c r="U5" s="68"/>
      <c r="Z5" s="68"/>
      <c r="AA5" s="68"/>
      <c r="AB5" s="68"/>
      <c r="AC5" s="68"/>
      <c r="AD5" s="68"/>
      <c r="AE5" s="68"/>
      <c r="AF5" s="68"/>
      <c r="AG5" s="68"/>
      <c r="AH5" s="68"/>
      <c r="AI5" s="68"/>
      <c r="AJ5" s="68"/>
      <c r="AK5" s="68"/>
      <c r="AL5" s="68"/>
      <c r="AM5" s="68"/>
      <c r="AN5" s="68"/>
      <c r="AO5" s="68"/>
      <c r="AP5" s="68"/>
      <c r="AQ5" s="68"/>
      <c r="AR5" s="68"/>
      <c r="AS5" s="68"/>
      <c r="AT5" s="68"/>
      <c r="AU5" s="68"/>
    </row>
    <row r="6" spans="2:47">
      <c r="B6" s="136" t="s">
        <v>61</v>
      </c>
      <c r="C6" s="137" t="s">
        <v>279</v>
      </c>
      <c r="D6" s="231"/>
      <c r="E6" s="138"/>
      <c r="F6" s="263"/>
      <c r="H6" s="69"/>
      <c r="I6" s="68"/>
      <c r="J6" s="68"/>
      <c r="K6" s="68"/>
      <c r="L6" s="68"/>
      <c r="M6" s="68"/>
      <c r="N6" s="68"/>
      <c r="O6" s="68"/>
      <c r="P6" s="68"/>
      <c r="R6" s="68"/>
      <c r="S6" s="68"/>
      <c r="T6" s="68"/>
      <c r="U6" s="68"/>
      <c r="Z6" s="68"/>
      <c r="AA6" s="68"/>
      <c r="AB6" s="68"/>
      <c r="AC6" s="68"/>
      <c r="AD6" s="68"/>
      <c r="AE6" s="68"/>
      <c r="AF6" s="68"/>
      <c r="AG6" s="68"/>
      <c r="AH6" s="68"/>
      <c r="AI6" s="68"/>
      <c r="AJ6" s="68"/>
      <c r="AK6" s="68"/>
      <c r="AL6" s="68"/>
      <c r="AM6" s="68"/>
      <c r="AN6" s="68"/>
      <c r="AO6" s="68"/>
      <c r="AP6" s="68"/>
      <c r="AQ6" s="68"/>
      <c r="AR6" s="68"/>
      <c r="AS6" s="68"/>
      <c r="AT6" s="68"/>
      <c r="AU6" s="68"/>
    </row>
    <row r="7" spans="2:47">
      <c r="B7" s="136" t="s">
        <v>62</v>
      </c>
      <c r="C7" s="137" t="s">
        <v>47</v>
      </c>
      <c r="D7" s="231"/>
      <c r="E7" s="138"/>
      <c r="F7" s="263"/>
      <c r="H7" s="69"/>
      <c r="I7" s="68"/>
      <c r="J7" s="68"/>
      <c r="K7" s="68"/>
      <c r="L7" s="68"/>
      <c r="M7" s="68"/>
      <c r="N7" s="68"/>
      <c r="O7" s="68"/>
      <c r="P7" s="68"/>
      <c r="R7" s="68"/>
      <c r="S7" s="68"/>
      <c r="T7" s="68"/>
      <c r="U7" s="68"/>
      <c r="Z7" s="68"/>
      <c r="AA7" s="68"/>
      <c r="AB7" s="68"/>
      <c r="AC7" s="68"/>
      <c r="AD7" s="68"/>
      <c r="AE7" s="68"/>
      <c r="AF7" s="68"/>
      <c r="AG7" s="68"/>
      <c r="AH7" s="68"/>
      <c r="AI7" s="68"/>
      <c r="AJ7" s="68"/>
      <c r="AK7" s="68"/>
      <c r="AL7" s="68"/>
      <c r="AM7" s="68"/>
      <c r="AN7" s="68"/>
      <c r="AO7" s="68"/>
      <c r="AP7" s="68"/>
      <c r="AQ7" s="68"/>
      <c r="AR7" s="68"/>
      <c r="AS7" s="68"/>
      <c r="AT7" s="68"/>
      <c r="AU7" s="68"/>
    </row>
    <row r="8" spans="2:47">
      <c r="B8" s="105"/>
      <c r="C8" s="105"/>
      <c r="D8" s="232"/>
      <c r="E8" s="105"/>
      <c r="H8" s="69"/>
      <c r="I8" s="68"/>
      <c r="J8" s="68"/>
      <c r="K8" s="68"/>
      <c r="L8" s="68"/>
      <c r="M8" s="68"/>
      <c r="N8" s="68"/>
      <c r="O8" s="68"/>
      <c r="P8" s="68"/>
      <c r="R8" s="68"/>
      <c r="S8" s="68"/>
      <c r="T8" s="68"/>
      <c r="U8" s="68"/>
      <c r="Z8" s="68"/>
      <c r="AA8" s="68"/>
      <c r="AB8" s="68"/>
      <c r="AC8" s="68"/>
      <c r="AD8" s="68"/>
      <c r="AE8" s="68"/>
      <c r="AF8" s="68"/>
      <c r="AG8" s="68"/>
      <c r="AH8" s="68"/>
      <c r="AI8" s="68"/>
      <c r="AJ8" s="68"/>
      <c r="AK8" s="68"/>
      <c r="AL8" s="68"/>
      <c r="AM8" s="68"/>
      <c r="AN8" s="68"/>
      <c r="AO8" s="68"/>
      <c r="AP8" s="68"/>
      <c r="AQ8" s="68"/>
      <c r="AR8" s="68"/>
      <c r="AS8" s="68"/>
      <c r="AT8" s="68"/>
      <c r="AU8" s="68"/>
    </row>
    <row r="9" spans="2:47">
      <c r="B9" s="136" t="s">
        <v>63</v>
      </c>
      <c r="C9" s="137"/>
      <c r="D9" s="233" t="s">
        <v>64</v>
      </c>
      <c r="E9" s="136" t="s">
        <v>193</v>
      </c>
      <c r="F9" s="263"/>
      <c r="H9" s="69"/>
      <c r="I9" s="68"/>
      <c r="J9" s="68"/>
      <c r="K9" s="68"/>
      <c r="L9" s="68"/>
      <c r="M9" s="68"/>
      <c r="N9" s="68"/>
      <c r="O9" s="68"/>
      <c r="P9" s="68"/>
      <c r="R9" s="68"/>
      <c r="S9" s="68"/>
      <c r="T9" s="68"/>
      <c r="U9" s="68"/>
      <c r="Z9" s="68"/>
      <c r="AA9" s="68"/>
      <c r="AB9" s="68"/>
      <c r="AC9" s="68"/>
      <c r="AD9" s="68"/>
      <c r="AE9" s="68"/>
      <c r="AF9" s="68"/>
      <c r="AG9" s="68"/>
      <c r="AH9" s="68"/>
      <c r="AI9" s="68"/>
      <c r="AJ9" s="68"/>
      <c r="AK9" s="68"/>
      <c r="AL9" s="68"/>
      <c r="AM9" s="68"/>
      <c r="AN9" s="68"/>
      <c r="AO9" s="68"/>
      <c r="AP9" s="68"/>
      <c r="AQ9" s="68"/>
      <c r="AR9" s="68"/>
      <c r="AS9" s="68"/>
      <c r="AT9" s="68"/>
      <c r="AU9" s="68"/>
    </row>
    <row r="10" spans="2:47">
      <c r="B10" s="136" t="s">
        <v>65</v>
      </c>
      <c r="C10" s="137"/>
      <c r="D10" s="233" t="s">
        <v>0</v>
      </c>
      <c r="E10" s="136" t="s">
        <v>194</v>
      </c>
      <c r="F10" s="263"/>
      <c r="H10" s="127"/>
      <c r="I10" s="68"/>
      <c r="J10" s="68"/>
      <c r="K10" s="68"/>
      <c r="L10" s="68"/>
      <c r="M10" s="68"/>
      <c r="N10" s="68"/>
      <c r="O10" s="68"/>
      <c r="P10" s="68"/>
      <c r="R10" s="68"/>
      <c r="S10" s="68"/>
      <c r="T10" s="68"/>
      <c r="U10" s="68"/>
      <c r="Z10" s="68"/>
      <c r="AA10" s="68"/>
      <c r="AB10" s="68"/>
      <c r="AC10" s="68"/>
      <c r="AD10" s="68"/>
      <c r="AE10" s="68"/>
      <c r="AF10" s="68"/>
      <c r="AG10" s="68"/>
      <c r="AH10" s="68"/>
      <c r="AI10" s="68"/>
      <c r="AJ10" s="68"/>
      <c r="AK10" s="68"/>
      <c r="AL10" s="68"/>
      <c r="AM10" s="68"/>
      <c r="AN10" s="68"/>
      <c r="AO10" s="68"/>
      <c r="AP10" s="68"/>
      <c r="AQ10" s="68"/>
      <c r="AR10" s="68"/>
      <c r="AS10" s="68"/>
      <c r="AT10" s="68"/>
      <c r="AU10" s="68"/>
    </row>
    <row r="11" spans="2:47">
      <c r="B11" s="136" t="s">
        <v>66</v>
      </c>
      <c r="C11" s="137"/>
      <c r="D11" s="233" t="s">
        <v>67</v>
      </c>
      <c r="E11" s="136" t="s">
        <v>47</v>
      </c>
      <c r="F11" s="263"/>
      <c r="H11" s="69"/>
      <c r="I11" s="68"/>
      <c r="J11" s="68"/>
      <c r="K11" s="68"/>
      <c r="L11" s="68"/>
      <c r="M11" s="68"/>
      <c r="N11" s="68"/>
      <c r="O11" s="68"/>
      <c r="P11" s="68"/>
      <c r="R11" s="68"/>
      <c r="S11" s="68"/>
      <c r="T11" s="68"/>
      <c r="U11" s="68"/>
      <c r="Z11" s="68"/>
      <c r="AA11" s="68"/>
      <c r="AB11" s="68"/>
      <c r="AC11" s="68"/>
      <c r="AD11" s="68"/>
      <c r="AE11" s="68"/>
      <c r="AF11" s="68"/>
      <c r="AG11" s="68"/>
      <c r="AH11" s="68"/>
      <c r="AI11" s="68"/>
      <c r="AJ11" s="68"/>
      <c r="AK11" s="68"/>
      <c r="AL11" s="68"/>
      <c r="AM11" s="68"/>
      <c r="AN11" s="68"/>
      <c r="AO11" s="68"/>
      <c r="AP11" s="68"/>
      <c r="AQ11" s="68"/>
      <c r="AR11" s="68"/>
      <c r="AS11" s="68"/>
      <c r="AT11" s="68"/>
      <c r="AU11" s="68"/>
    </row>
    <row r="12" spans="2:47">
      <c r="B12" s="69"/>
      <c r="C12" s="69"/>
      <c r="D12" s="234"/>
      <c r="E12" s="234"/>
      <c r="F12" s="234"/>
      <c r="G12" s="69"/>
      <c r="H12" s="68"/>
      <c r="J12" s="68"/>
      <c r="K12" s="68"/>
      <c r="L12" s="68"/>
      <c r="M12" s="68"/>
      <c r="N12" s="68"/>
      <c r="O12" s="68"/>
      <c r="P12" s="68"/>
      <c r="S12" s="68"/>
      <c r="T12" s="68"/>
      <c r="U12" s="68"/>
      <c r="V12" s="68"/>
      <c r="W12" s="68"/>
      <c r="X12" s="68"/>
      <c r="Y12" s="376"/>
      <c r="Z12" s="68"/>
      <c r="AA12" s="68"/>
      <c r="AB12" s="68"/>
      <c r="AC12" s="68"/>
      <c r="AD12" s="68"/>
      <c r="AE12" s="68"/>
      <c r="AF12" s="68"/>
      <c r="AG12" s="68"/>
      <c r="AH12" s="68"/>
      <c r="AI12" s="68"/>
      <c r="AJ12" s="68"/>
      <c r="AK12" s="68"/>
      <c r="AL12" s="68"/>
      <c r="AM12" s="68"/>
      <c r="AN12" s="68"/>
      <c r="AO12" s="68"/>
      <c r="AP12" s="68"/>
    </row>
    <row r="14" spans="2:47" s="71" customFormat="1" ht="30" customHeight="1">
      <c r="B14" s="401" t="s">
        <v>90</v>
      </c>
      <c r="C14" s="406" t="s">
        <v>219</v>
      </c>
      <c r="D14" s="407"/>
      <c r="E14" s="408"/>
      <c r="F14" s="401" t="s">
        <v>283</v>
      </c>
      <c r="G14" s="416" t="s">
        <v>196</v>
      </c>
      <c r="H14" s="415" t="s">
        <v>287</v>
      </c>
      <c r="I14" s="415"/>
      <c r="J14" s="415"/>
      <c r="K14" s="415"/>
      <c r="L14" s="415"/>
      <c r="M14" s="409" t="s">
        <v>291</v>
      </c>
      <c r="N14" s="410"/>
      <c r="O14" s="410"/>
      <c r="P14" s="410"/>
      <c r="Q14" s="410"/>
      <c r="R14" s="410"/>
      <c r="S14" s="410"/>
      <c r="T14" s="410"/>
      <c r="U14" s="410"/>
      <c r="V14" s="410"/>
      <c r="W14" s="410"/>
      <c r="X14" s="411"/>
      <c r="Y14" s="418" t="s">
        <v>293</v>
      </c>
      <c r="Z14" s="415" t="s">
        <v>76</v>
      </c>
      <c r="AA14" s="70"/>
      <c r="AB14" s="70"/>
      <c r="AC14" s="70"/>
    </row>
    <row r="15" spans="2:47" s="71" customFormat="1" ht="28.5" customHeight="1">
      <c r="B15" s="402"/>
      <c r="C15" s="398"/>
      <c r="D15" s="400"/>
      <c r="E15" s="399"/>
      <c r="F15" s="402"/>
      <c r="G15" s="417"/>
      <c r="H15" s="398" t="s">
        <v>288</v>
      </c>
      <c r="I15" s="400"/>
      <c r="J15" s="415" t="s">
        <v>325</v>
      </c>
      <c r="K15" s="415"/>
      <c r="L15" s="403" t="s">
        <v>290</v>
      </c>
      <c r="M15" s="398" t="s">
        <v>295</v>
      </c>
      <c r="N15" s="400"/>
      <c r="O15" s="400"/>
      <c r="P15" s="400"/>
      <c r="Q15" s="400"/>
      <c r="R15" s="400"/>
      <c r="S15" s="409" t="s">
        <v>289</v>
      </c>
      <c r="T15" s="410"/>
      <c r="U15" s="410"/>
      <c r="V15" s="410"/>
      <c r="W15" s="410"/>
      <c r="X15" s="411"/>
      <c r="Y15" s="419"/>
      <c r="Z15" s="415"/>
      <c r="AA15" s="72"/>
      <c r="AB15" s="72"/>
      <c r="AC15" s="72"/>
    </row>
    <row r="16" spans="2:47" s="71" customFormat="1" ht="36.75" customHeight="1">
      <c r="B16" s="255"/>
      <c r="C16" s="250" t="s">
        <v>54</v>
      </c>
      <c r="D16" s="252" t="s">
        <v>81</v>
      </c>
      <c r="E16" s="252" t="s">
        <v>282</v>
      </c>
      <c r="F16" s="403"/>
      <c r="G16" s="251" t="s">
        <v>286</v>
      </c>
      <c r="H16" s="247" t="s">
        <v>69</v>
      </c>
      <c r="I16" s="247" t="s">
        <v>70</v>
      </c>
      <c r="J16" s="247" t="s">
        <v>69</v>
      </c>
      <c r="K16" s="248" t="s">
        <v>70</v>
      </c>
      <c r="L16" s="415"/>
      <c r="M16" s="250" t="s">
        <v>77</v>
      </c>
      <c r="N16" s="250" t="s">
        <v>78</v>
      </c>
      <c r="O16" s="250" t="s">
        <v>79</v>
      </c>
      <c r="P16" s="250" t="s">
        <v>319</v>
      </c>
      <c r="Q16" s="250" t="s">
        <v>80</v>
      </c>
      <c r="R16" s="250" t="s">
        <v>69</v>
      </c>
      <c r="S16" s="250" t="s">
        <v>77</v>
      </c>
      <c r="T16" s="250" t="s">
        <v>78</v>
      </c>
      <c r="U16" s="250" t="s">
        <v>79</v>
      </c>
      <c r="V16" s="250" t="s">
        <v>319</v>
      </c>
      <c r="W16" s="250" t="s">
        <v>80</v>
      </c>
      <c r="X16" s="250" t="s">
        <v>69</v>
      </c>
      <c r="Y16" s="420"/>
      <c r="Z16" s="415"/>
      <c r="AA16" s="72"/>
      <c r="AB16" s="72"/>
      <c r="AC16" s="72"/>
    </row>
    <row r="17" spans="2:41" s="73" customFormat="1">
      <c r="B17" s="257">
        <v>1</v>
      </c>
      <c r="C17" s="235" t="s">
        <v>86</v>
      </c>
      <c r="D17" s="235" t="s">
        <v>87</v>
      </c>
      <c r="E17" s="235" t="s">
        <v>308</v>
      </c>
      <c r="F17" s="257">
        <v>3</v>
      </c>
      <c r="G17" s="258">
        <v>4</v>
      </c>
      <c r="H17" s="252" t="s">
        <v>309</v>
      </c>
      <c r="I17" s="252" t="s">
        <v>310</v>
      </c>
      <c r="J17" s="252" t="s">
        <v>311</v>
      </c>
      <c r="K17" s="252" t="s">
        <v>312</v>
      </c>
      <c r="L17" s="251" t="s">
        <v>313</v>
      </c>
      <c r="M17" s="259" t="s">
        <v>71</v>
      </c>
      <c r="N17" s="259" t="s">
        <v>72</v>
      </c>
      <c r="O17" s="259" t="s">
        <v>92</v>
      </c>
      <c r="P17" s="259" t="s">
        <v>93</v>
      </c>
      <c r="Q17" s="259" t="s">
        <v>94</v>
      </c>
      <c r="R17" s="260" t="s">
        <v>95</v>
      </c>
      <c r="S17" s="260" t="s">
        <v>314</v>
      </c>
      <c r="T17" s="260" t="s">
        <v>315</v>
      </c>
      <c r="U17" s="261">
        <v>61</v>
      </c>
      <c r="V17" s="261" t="s">
        <v>316</v>
      </c>
      <c r="W17" s="261" t="s">
        <v>317</v>
      </c>
      <c r="X17" s="259" t="s">
        <v>318</v>
      </c>
      <c r="Y17" s="377">
        <v>7</v>
      </c>
      <c r="Z17" s="252">
        <v>8</v>
      </c>
      <c r="AA17" s="72"/>
      <c r="AB17" s="72"/>
      <c r="AC17" s="72"/>
    </row>
    <row r="18" spans="2:41">
      <c r="B18" s="133" t="s">
        <v>91</v>
      </c>
      <c r="C18" s="133"/>
      <c r="D18" s="236"/>
      <c r="E18" s="236"/>
      <c r="F18" s="236"/>
      <c r="G18" s="130"/>
      <c r="H18" s="131"/>
      <c r="I18" s="131"/>
      <c r="J18" s="131"/>
      <c r="K18" s="131"/>
      <c r="L18" s="131"/>
      <c r="M18" s="131"/>
      <c r="N18" s="131"/>
      <c r="O18" s="131"/>
      <c r="P18" s="131"/>
      <c r="Q18" s="132"/>
      <c r="R18" s="132"/>
      <c r="S18" s="132"/>
      <c r="T18" s="132"/>
      <c r="U18" s="132"/>
      <c r="V18" s="132"/>
      <c r="W18" s="132"/>
      <c r="X18" s="132"/>
      <c r="Y18" s="378"/>
      <c r="Z18" s="132"/>
      <c r="AA18" s="74"/>
      <c r="AB18" s="75"/>
      <c r="AC18" s="75"/>
    </row>
    <row r="19" spans="2:41" s="238" customFormat="1" ht="113.25" customHeight="1">
      <c r="B19" s="156">
        <v>10132001</v>
      </c>
      <c r="C19" s="265" t="s">
        <v>213</v>
      </c>
      <c r="D19" s="227" t="s">
        <v>281</v>
      </c>
      <c r="E19" s="383" t="s">
        <v>284</v>
      </c>
      <c r="F19" s="384" t="s">
        <v>205</v>
      </c>
      <c r="G19" s="155" t="s">
        <v>218</v>
      </c>
      <c r="H19" s="156">
        <v>1</v>
      </c>
      <c r="I19" s="156" t="s">
        <v>170</v>
      </c>
      <c r="J19" s="156">
        <v>1</v>
      </c>
      <c r="K19" s="156" t="s">
        <v>170</v>
      </c>
      <c r="L19" s="156">
        <v>100</v>
      </c>
      <c r="M19" s="156" t="s">
        <v>198</v>
      </c>
      <c r="N19" s="266">
        <v>88950000</v>
      </c>
      <c r="O19" s="156" t="s">
        <v>198</v>
      </c>
      <c r="P19" s="156" t="s">
        <v>198</v>
      </c>
      <c r="Q19" s="156" t="s">
        <v>198</v>
      </c>
      <c r="R19" s="266">
        <f t="shared" ref="R19:R28" si="0">SUM(M19:Q19)</f>
        <v>88950000</v>
      </c>
      <c r="S19" s="156" t="s">
        <v>198</v>
      </c>
      <c r="T19" s="266">
        <v>88950000</v>
      </c>
      <c r="U19" s="156" t="s">
        <v>198</v>
      </c>
      <c r="V19" s="156" t="s">
        <v>198</v>
      </c>
      <c r="W19" s="156" t="s">
        <v>198</v>
      </c>
      <c r="X19" s="266">
        <f t="shared" ref="X19:X28" si="1">SUM(S19:W19)</f>
        <v>88950000</v>
      </c>
      <c r="Y19" s="379" t="s">
        <v>338</v>
      </c>
      <c r="Z19" s="267"/>
      <c r="AA19" s="268"/>
      <c r="AB19" s="268"/>
      <c r="AC19" s="268"/>
    </row>
    <row r="20" spans="2:41" s="238" customFormat="1" ht="111.75" customHeight="1">
      <c r="B20" s="156">
        <v>10132002</v>
      </c>
      <c r="C20" s="269"/>
      <c r="D20" s="227" t="s">
        <v>321</v>
      </c>
      <c r="E20" s="383" t="s">
        <v>284</v>
      </c>
      <c r="F20" s="384" t="s">
        <v>205</v>
      </c>
      <c r="G20" s="155" t="s">
        <v>218</v>
      </c>
      <c r="H20" s="156">
        <v>1</v>
      </c>
      <c r="I20" s="156" t="s">
        <v>170</v>
      </c>
      <c r="J20" s="156">
        <v>1</v>
      </c>
      <c r="K20" s="156" t="s">
        <v>170</v>
      </c>
      <c r="L20" s="156">
        <v>100</v>
      </c>
      <c r="M20" s="156" t="s">
        <v>198</v>
      </c>
      <c r="N20" s="270">
        <v>370500000</v>
      </c>
      <c r="O20" s="156" t="s">
        <v>198</v>
      </c>
      <c r="P20" s="156" t="s">
        <v>198</v>
      </c>
      <c r="Q20" s="156" t="s">
        <v>198</v>
      </c>
      <c r="R20" s="266">
        <f t="shared" si="0"/>
        <v>370500000</v>
      </c>
      <c r="S20" s="156" t="s">
        <v>198</v>
      </c>
      <c r="T20" s="270">
        <v>370500000</v>
      </c>
      <c r="U20" s="156" t="s">
        <v>198</v>
      </c>
      <c r="V20" s="156" t="s">
        <v>198</v>
      </c>
      <c r="W20" s="156" t="s">
        <v>198</v>
      </c>
      <c r="X20" s="266">
        <f t="shared" si="1"/>
        <v>370500000</v>
      </c>
      <c r="Y20" s="379" t="s">
        <v>338</v>
      </c>
      <c r="Z20" s="267"/>
      <c r="AA20" s="268"/>
      <c r="AB20" s="268"/>
      <c r="AC20" s="268"/>
    </row>
    <row r="21" spans="2:41" s="238" customFormat="1" ht="102" customHeight="1">
      <c r="B21" s="156">
        <v>10332003</v>
      </c>
      <c r="C21" s="388"/>
      <c r="D21" s="227" t="s">
        <v>326</v>
      </c>
      <c r="E21" s="383" t="s">
        <v>284</v>
      </c>
      <c r="F21" s="384" t="s">
        <v>205</v>
      </c>
      <c r="G21" s="155" t="s">
        <v>218</v>
      </c>
      <c r="H21" s="156">
        <v>1</v>
      </c>
      <c r="I21" s="156" t="s">
        <v>170</v>
      </c>
      <c r="J21" s="156">
        <v>1</v>
      </c>
      <c r="K21" s="156" t="s">
        <v>170</v>
      </c>
      <c r="L21" s="156">
        <v>100</v>
      </c>
      <c r="M21" s="156" t="s">
        <v>198</v>
      </c>
      <c r="N21" s="270">
        <v>1411180000</v>
      </c>
      <c r="O21" s="156" t="s">
        <v>198</v>
      </c>
      <c r="P21" s="156" t="s">
        <v>198</v>
      </c>
      <c r="Q21" s="156" t="s">
        <v>198</v>
      </c>
      <c r="R21" s="266">
        <f t="shared" si="0"/>
        <v>1411180000</v>
      </c>
      <c r="S21" s="156" t="s">
        <v>198</v>
      </c>
      <c r="T21" s="270">
        <v>1411180000</v>
      </c>
      <c r="U21" s="156" t="s">
        <v>198</v>
      </c>
      <c r="V21" s="156" t="s">
        <v>198</v>
      </c>
      <c r="W21" s="156" t="s">
        <v>198</v>
      </c>
      <c r="X21" s="266">
        <f t="shared" si="1"/>
        <v>1411180000</v>
      </c>
      <c r="Y21" s="227" t="s">
        <v>391</v>
      </c>
      <c r="Z21" s="267"/>
      <c r="AA21" s="268"/>
      <c r="AB21" s="268"/>
      <c r="AC21" s="268"/>
    </row>
    <row r="22" spans="2:41" s="238" customFormat="1" ht="105" customHeight="1">
      <c r="B22" s="386">
        <v>10332004</v>
      </c>
      <c r="C22" s="389" t="s">
        <v>211</v>
      </c>
      <c r="D22" s="387" t="s">
        <v>327</v>
      </c>
      <c r="E22" s="383" t="s">
        <v>284</v>
      </c>
      <c r="F22" s="384" t="s">
        <v>205</v>
      </c>
      <c r="G22" s="155" t="s">
        <v>218</v>
      </c>
      <c r="H22" s="156">
        <v>300</v>
      </c>
      <c r="I22" s="156" t="s">
        <v>320</v>
      </c>
      <c r="J22" s="156">
        <v>300</v>
      </c>
      <c r="K22" s="156" t="s">
        <v>320</v>
      </c>
      <c r="L22" s="156">
        <v>100</v>
      </c>
      <c r="M22" s="156" t="s">
        <v>198</v>
      </c>
      <c r="N22" s="270">
        <v>13905121750</v>
      </c>
      <c r="O22" s="156" t="s">
        <v>198</v>
      </c>
      <c r="P22" s="156" t="s">
        <v>198</v>
      </c>
      <c r="Q22" s="156" t="s">
        <v>198</v>
      </c>
      <c r="R22" s="266">
        <f t="shared" si="0"/>
        <v>13905121750</v>
      </c>
      <c r="S22" s="156" t="s">
        <v>198</v>
      </c>
      <c r="T22" s="270">
        <v>13905121750</v>
      </c>
      <c r="U22" s="156" t="s">
        <v>198</v>
      </c>
      <c r="V22" s="156" t="s">
        <v>198</v>
      </c>
      <c r="W22" s="156" t="s">
        <v>198</v>
      </c>
      <c r="X22" s="266">
        <f t="shared" si="1"/>
        <v>13905121750</v>
      </c>
      <c r="Y22" s="385" t="s">
        <v>391</v>
      </c>
      <c r="Z22" s="267"/>
      <c r="AA22" s="268"/>
      <c r="AB22" s="268"/>
      <c r="AC22" s="268"/>
    </row>
    <row r="23" spans="2:41" s="238" customFormat="1" ht="99.75" customHeight="1">
      <c r="B23" s="386"/>
      <c r="C23" s="388"/>
      <c r="D23" s="387" t="s">
        <v>328</v>
      </c>
      <c r="E23" s="383" t="s">
        <v>395</v>
      </c>
      <c r="F23" s="384" t="s">
        <v>205</v>
      </c>
      <c r="G23" s="155" t="s">
        <v>218</v>
      </c>
      <c r="H23" s="156">
        <v>1</v>
      </c>
      <c r="I23" s="156" t="s">
        <v>170</v>
      </c>
      <c r="J23" s="156">
        <v>1</v>
      </c>
      <c r="K23" s="156" t="s">
        <v>170</v>
      </c>
      <c r="L23" s="156">
        <v>100</v>
      </c>
      <c r="M23" s="156" t="s">
        <v>198</v>
      </c>
      <c r="N23" s="270">
        <v>96400000</v>
      </c>
      <c r="O23" s="156" t="s">
        <v>198</v>
      </c>
      <c r="P23" s="156" t="s">
        <v>198</v>
      </c>
      <c r="Q23" s="156" t="s">
        <v>198</v>
      </c>
      <c r="R23" s="266">
        <f t="shared" si="0"/>
        <v>96400000</v>
      </c>
      <c r="S23" s="156" t="s">
        <v>198</v>
      </c>
      <c r="T23" s="270">
        <v>96400000</v>
      </c>
      <c r="U23" s="156" t="s">
        <v>198</v>
      </c>
      <c r="V23" s="156" t="s">
        <v>198</v>
      </c>
      <c r="W23" s="156" t="s">
        <v>198</v>
      </c>
      <c r="X23" s="266">
        <f t="shared" si="1"/>
        <v>96400000</v>
      </c>
      <c r="Y23" s="385" t="s">
        <v>392</v>
      </c>
      <c r="Z23" s="392"/>
      <c r="AA23" s="268"/>
      <c r="AB23" s="268"/>
      <c r="AC23" s="268"/>
    </row>
    <row r="24" spans="2:41" s="238" customFormat="1" ht="73.5" customHeight="1">
      <c r="B24" s="386"/>
      <c r="C24" s="388"/>
      <c r="D24" s="387" t="s">
        <v>329</v>
      </c>
      <c r="E24" s="383" t="s">
        <v>322</v>
      </c>
      <c r="F24" s="384" t="s">
        <v>323</v>
      </c>
      <c r="G24" s="155" t="s">
        <v>218</v>
      </c>
      <c r="H24" s="156">
        <v>1</v>
      </c>
      <c r="I24" s="156" t="s">
        <v>324</v>
      </c>
      <c r="J24" s="156">
        <v>1</v>
      </c>
      <c r="K24" s="156" t="s">
        <v>324</v>
      </c>
      <c r="L24" s="156">
        <v>100</v>
      </c>
      <c r="M24" s="156" t="s">
        <v>198</v>
      </c>
      <c r="N24" s="270">
        <v>235600000</v>
      </c>
      <c r="O24" s="156" t="s">
        <v>198</v>
      </c>
      <c r="P24" s="156" t="s">
        <v>198</v>
      </c>
      <c r="Q24" s="156" t="s">
        <v>198</v>
      </c>
      <c r="R24" s="266">
        <f t="shared" si="0"/>
        <v>235600000</v>
      </c>
      <c r="S24" s="156" t="s">
        <v>198</v>
      </c>
      <c r="T24" s="270">
        <v>235600000</v>
      </c>
      <c r="U24" s="156" t="s">
        <v>198</v>
      </c>
      <c r="V24" s="156" t="s">
        <v>198</v>
      </c>
      <c r="W24" s="156" t="s">
        <v>198</v>
      </c>
      <c r="X24" s="266">
        <f t="shared" si="1"/>
        <v>235600000</v>
      </c>
      <c r="Y24" s="385" t="s">
        <v>393</v>
      </c>
      <c r="Z24" s="267"/>
      <c r="AA24" s="268"/>
      <c r="AB24" s="268"/>
      <c r="AC24" s="268"/>
    </row>
    <row r="25" spans="2:41" s="238" customFormat="1" ht="72" customHeight="1">
      <c r="B25" s="386"/>
      <c r="C25" s="388"/>
      <c r="D25" s="387" t="s">
        <v>330</v>
      </c>
      <c r="E25" s="383" t="s">
        <v>322</v>
      </c>
      <c r="F25" s="384" t="s">
        <v>323</v>
      </c>
      <c r="G25" s="155" t="s">
        <v>218</v>
      </c>
      <c r="H25" s="156">
        <v>1</v>
      </c>
      <c r="I25" s="156" t="s">
        <v>324</v>
      </c>
      <c r="J25" s="156">
        <v>1</v>
      </c>
      <c r="K25" s="156" t="s">
        <v>324</v>
      </c>
      <c r="L25" s="156">
        <v>100</v>
      </c>
      <c r="M25" s="156" t="s">
        <v>198</v>
      </c>
      <c r="N25" s="270">
        <v>90850000</v>
      </c>
      <c r="O25" s="156" t="s">
        <v>198</v>
      </c>
      <c r="P25" s="156" t="s">
        <v>198</v>
      </c>
      <c r="Q25" s="156" t="s">
        <v>198</v>
      </c>
      <c r="R25" s="266">
        <f t="shared" si="0"/>
        <v>90850000</v>
      </c>
      <c r="S25" s="156" t="s">
        <v>198</v>
      </c>
      <c r="T25" s="270">
        <v>90850000</v>
      </c>
      <c r="U25" s="156" t="s">
        <v>198</v>
      </c>
      <c r="V25" s="156" t="s">
        <v>198</v>
      </c>
      <c r="W25" s="156" t="s">
        <v>198</v>
      </c>
      <c r="X25" s="266">
        <f t="shared" si="1"/>
        <v>90850000</v>
      </c>
      <c r="Y25" s="385" t="s">
        <v>393</v>
      </c>
      <c r="Z25" s="267"/>
      <c r="AA25" s="268"/>
      <c r="AB25" s="268"/>
      <c r="AC25" s="268"/>
    </row>
    <row r="26" spans="2:41" s="238" customFormat="1" ht="68.25" customHeight="1">
      <c r="B26" s="386"/>
      <c r="C26" s="388"/>
      <c r="D26" s="387" t="s">
        <v>331</v>
      </c>
      <c r="E26" s="383" t="s">
        <v>322</v>
      </c>
      <c r="F26" s="384" t="s">
        <v>323</v>
      </c>
      <c r="G26" s="155" t="s">
        <v>218</v>
      </c>
      <c r="H26" s="156">
        <v>1</v>
      </c>
      <c r="I26" s="156" t="s">
        <v>324</v>
      </c>
      <c r="J26" s="156">
        <v>1</v>
      </c>
      <c r="K26" s="156" t="s">
        <v>324</v>
      </c>
      <c r="L26" s="156">
        <v>100</v>
      </c>
      <c r="M26" s="156" t="s">
        <v>198</v>
      </c>
      <c r="N26" s="270">
        <v>174100000</v>
      </c>
      <c r="O26" s="156" t="s">
        <v>198</v>
      </c>
      <c r="P26" s="156" t="s">
        <v>198</v>
      </c>
      <c r="Q26" s="156" t="s">
        <v>198</v>
      </c>
      <c r="R26" s="266">
        <f t="shared" si="0"/>
        <v>174100000</v>
      </c>
      <c r="S26" s="156" t="s">
        <v>198</v>
      </c>
      <c r="T26" s="270">
        <v>174100000</v>
      </c>
      <c r="U26" s="156" t="s">
        <v>198</v>
      </c>
      <c r="V26" s="156" t="s">
        <v>198</v>
      </c>
      <c r="W26" s="156" t="s">
        <v>198</v>
      </c>
      <c r="X26" s="266">
        <f t="shared" si="1"/>
        <v>174100000</v>
      </c>
      <c r="Y26" s="385" t="s">
        <v>393</v>
      </c>
      <c r="Z26" s="267"/>
      <c r="AA26" s="268"/>
      <c r="AB26" s="268"/>
      <c r="AC26" s="268"/>
    </row>
    <row r="27" spans="2:41" s="238" customFormat="1" ht="69.75" customHeight="1">
      <c r="B27" s="386"/>
      <c r="C27" s="388"/>
      <c r="D27" s="387" t="s">
        <v>332</v>
      </c>
      <c r="E27" s="383" t="s">
        <v>322</v>
      </c>
      <c r="F27" s="384" t="s">
        <v>323</v>
      </c>
      <c r="G27" s="155" t="s">
        <v>218</v>
      </c>
      <c r="H27" s="156">
        <v>1</v>
      </c>
      <c r="I27" s="156" t="s">
        <v>170</v>
      </c>
      <c r="J27" s="156">
        <v>1</v>
      </c>
      <c r="K27" s="156" t="s">
        <v>170</v>
      </c>
      <c r="L27" s="156">
        <v>100</v>
      </c>
      <c r="M27" s="156" t="s">
        <v>198</v>
      </c>
      <c r="N27" s="270">
        <v>116250000</v>
      </c>
      <c r="O27" s="156" t="s">
        <v>198</v>
      </c>
      <c r="P27" s="156" t="s">
        <v>198</v>
      </c>
      <c r="Q27" s="156" t="s">
        <v>198</v>
      </c>
      <c r="R27" s="266">
        <f t="shared" si="0"/>
        <v>116250000</v>
      </c>
      <c r="S27" s="156" t="s">
        <v>198</v>
      </c>
      <c r="T27" s="270">
        <v>116250000</v>
      </c>
      <c r="U27" s="156" t="s">
        <v>198</v>
      </c>
      <c r="V27" s="156" t="s">
        <v>198</v>
      </c>
      <c r="W27" s="156" t="s">
        <v>198</v>
      </c>
      <c r="X27" s="266">
        <f t="shared" si="1"/>
        <v>116250000</v>
      </c>
      <c r="Y27" s="385" t="s">
        <v>393</v>
      </c>
      <c r="Z27" s="267"/>
      <c r="AA27" s="268"/>
      <c r="AB27" s="268"/>
      <c r="AC27" s="268"/>
    </row>
    <row r="28" spans="2:41" s="238" customFormat="1" ht="68.25" customHeight="1">
      <c r="B28" s="386"/>
      <c r="C28" s="135"/>
      <c r="D28" s="387" t="s">
        <v>333</v>
      </c>
      <c r="E28" s="383" t="s">
        <v>322</v>
      </c>
      <c r="F28" s="384" t="s">
        <v>323</v>
      </c>
      <c r="G28" s="155" t="s">
        <v>300</v>
      </c>
      <c r="H28" s="156">
        <v>1</v>
      </c>
      <c r="I28" s="156" t="s">
        <v>324</v>
      </c>
      <c r="J28" s="156">
        <v>1</v>
      </c>
      <c r="K28" s="156" t="s">
        <v>324</v>
      </c>
      <c r="L28" s="156">
        <v>100</v>
      </c>
      <c r="M28" s="156" t="s">
        <v>198</v>
      </c>
      <c r="N28" s="270">
        <v>76050000</v>
      </c>
      <c r="O28" s="156" t="s">
        <v>198</v>
      </c>
      <c r="P28" s="156" t="s">
        <v>198</v>
      </c>
      <c r="Q28" s="156" t="s">
        <v>198</v>
      </c>
      <c r="R28" s="266">
        <f t="shared" si="0"/>
        <v>76050000</v>
      </c>
      <c r="S28" s="156" t="s">
        <v>198</v>
      </c>
      <c r="T28" s="270">
        <v>76050000</v>
      </c>
      <c r="U28" s="156" t="s">
        <v>198</v>
      </c>
      <c r="V28" s="156" t="s">
        <v>198</v>
      </c>
      <c r="W28" s="156" t="s">
        <v>198</v>
      </c>
      <c r="X28" s="266">
        <f t="shared" si="1"/>
        <v>76050000</v>
      </c>
      <c r="Y28" s="385" t="s">
        <v>393</v>
      </c>
      <c r="Z28" s="267"/>
      <c r="AA28" s="268"/>
      <c r="AB28" s="268"/>
      <c r="AC28" s="268"/>
    </row>
    <row r="29" spans="2:41" s="360" customFormat="1" ht="95.25" customHeight="1">
      <c r="B29" s="287">
        <v>10332054</v>
      </c>
      <c r="C29" s="295" t="s">
        <v>209</v>
      </c>
      <c r="D29" s="288" t="s">
        <v>299</v>
      </c>
      <c r="E29" s="288" t="s">
        <v>285</v>
      </c>
      <c r="F29" s="288" t="s">
        <v>212</v>
      </c>
      <c r="G29" s="289" t="s">
        <v>300</v>
      </c>
      <c r="H29" s="290">
        <v>577854</v>
      </c>
      <c r="I29" s="275" t="s">
        <v>303</v>
      </c>
      <c r="J29" s="290">
        <v>577854</v>
      </c>
      <c r="K29" s="275" t="s">
        <v>301</v>
      </c>
      <c r="L29" s="289">
        <v>100</v>
      </c>
      <c r="M29" s="287" t="s">
        <v>198</v>
      </c>
      <c r="N29" s="291">
        <v>2429505000</v>
      </c>
      <c r="O29" s="287" t="s">
        <v>198</v>
      </c>
      <c r="P29" s="287" t="s">
        <v>198</v>
      </c>
      <c r="Q29" s="287" t="s">
        <v>198</v>
      </c>
      <c r="R29" s="292">
        <f>SUM(M29:Q29)</f>
        <v>2429505000</v>
      </c>
      <c r="S29" s="287" t="s">
        <v>198</v>
      </c>
      <c r="T29" s="291">
        <v>2429505000</v>
      </c>
      <c r="U29" s="287" t="s">
        <v>198</v>
      </c>
      <c r="V29" s="287" t="s">
        <v>198</v>
      </c>
      <c r="W29" s="287" t="s">
        <v>198</v>
      </c>
      <c r="X29" s="292">
        <f>SUM(S29:W29)</f>
        <v>2429505000</v>
      </c>
      <c r="Y29" s="370" t="s">
        <v>394</v>
      </c>
      <c r="Z29" s="293"/>
      <c r="AA29" s="371"/>
      <c r="AB29" s="371"/>
      <c r="AC29" s="371"/>
      <c r="AD29" s="371"/>
      <c r="AE29" s="372"/>
      <c r="AF29" s="371"/>
      <c r="AG29" s="371"/>
      <c r="AH29" s="371"/>
      <c r="AI29" s="371"/>
      <c r="AJ29" s="371"/>
      <c r="AK29" s="373"/>
      <c r="AL29" s="371"/>
      <c r="AM29" s="371"/>
      <c r="AN29" s="371"/>
      <c r="AO29" s="371"/>
    </row>
    <row r="30" spans="2:41" s="360" customFormat="1" ht="76.5" customHeight="1">
      <c r="B30" s="294"/>
      <c r="C30" s="295"/>
      <c r="D30" s="296" t="s">
        <v>302</v>
      </c>
      <c r="E30" s="288" t="s">
        <v>285</v>
      </c>
      <c r="F30" s="288" t="s">
        <v>212</v>
      </c>
      <c r="G30" s="275" t="s">
        <v>254</v>
      </c>
      <c r="H30" s="290">
        <v>443840</v>
      </c>
      <c r="I30" s="275" t="s">
        <v>304</v>
      </c>
      <c r="J30" s="290">
        <v>443840</v>
      </c>
      <c r="K30" s="275" t="s">
        <v>304</v>
      </c>
      <c r="L30" s="289">
        <v>100</v>
      </c>
      <c r="M30" s="287" t="s">
        <v>198</v>
      </c>
      <c r="N30" s="274">
        <v>1657500000</v>
      </c>
      <c r="O30" s="287" t="s">
        <v>198</v>
      </c>
      <c r="P30" s="287" t="s">
        <v>198</v>
      </c>
      <c r="Q30" s="287" t="s">
        <v>198</v>
      </c>
      <c r="R30" s="292">
        <f>SUM(M30:Q30)</f>
        <v>1657500000</v>
      </c>
      <c r="S30" s="287" t="s">
        <v>198</v>
      </c>
      <c r="T30" s="274">
        <v>1657500000</v>
      </c>
      <c r="U30" s="287" t="s">
        <v>198</v>
      </c>
      <c r="V30" s="287" t="s">
        <v>198</v>
      </c>
      <c r="W30" s="287" t="s">
        <v>198</v>
      </c>
      <c r="X30" s="292">
        <f>SUM(S30:W30)</f>
        <v>1657500000</v>
      </c>
      <c r="Y30" s="380" t="s">
        <v>394</v>
      </c>
      <c r="Z30" s="293"/>
      <c r="AA30" s="371"/>
      <c r="AB30" s="371"/>
      <c r="AC30" s="371"/>
      <c r="AD30" s="371"/>
      <c r="AE30" s="372"/>
      <c r="AF30" s="371"/>
      <c r="AG30" s="371"/>
      <c r="AH30" s="371"/>
      <c r="AI30" s="371"/>
      <c r="AJ30" s="371"/>
      <c r="AK30" s="373"/>
      <c r="AL30" s="371"/>
      <c r="AM30" s="371"/>
      <c r="AN30" s="371"/>
      <c r="AO30" s="371"/>
    </row>
    <row r="31" spans="2:41" s="360" customFormat="1" ht="73.5" customHeight="1">
      <c r="B31" s="294"/>
      <c r="C31" s="295"/>
      <c r="D31" s="288" t="s">
        <v>305</v>
      </c>
      <c r="E31" s="288" t="s">
        <v>285</v>
      </c>
      <c r="F31" s="288" t="s">
        <v>212</v>
      </c>
      <c r="G31" s="289" t="s">
        <v>306</v>
      </c>
      <c r="H31" s="275">
        <v>6</v>
      </c>
      <c r="I31" s="297" t="s">
        <v>307</v>
      </c>
      <c r="J31" s="275">
        <v>6</v>
      </c>
      <c r="K31" s="297" t="s">
        <v>307</v>
      </c>
      <c r="L31" s="289">
        <v>100</v>
      </c>
      <c r="M31" s="287" t="s">
        <v>198</v>
      </c>
      <c r="N31" s="291">
        <v>195000000</v>
      </c>
      <c r="O31" s="287" t="s">
        <v>198</v>
      </c>
      <c r="P31" s="287" t="s">
        <v>198</v>
      </c>
      <c r="Q31" s="287" t="s">
        <v>198</v>
      </c>
      <c r="R31" s="292">
        <f>SUM(M31:Q31)</f>
        <v>195000000</v>
      </c>
      <c r="S31" s="287" t="s">
        <v>198</v>
      </c>
      <c r="T31" s="291">
        <v>195000000</v>
      </c>
      <c r="U31" s="287" t="s">
        <v>198</v>
      </c>
      <c r="V31" s="287" t="s">
        <v>198</v>
      </c>
      <c r="W31" s="287" t="s">
        <v>198</v>
      </c>
      <c r="X31" s="292">
        <f>SUM(S31:W31)</f>
        <v>195000000</v>
      </c>
      <c r="Y31" s="381" t="s">
        <v>394</v>
      </c>
      <c r="Z31" s="293"/>
      <c r="AA31" s="371"/>
      <c r="AB31" s="371"/>
      <c r="AC31" s="371"/>
      <c r="AD31" s="371"/>
      <c r="AE31" s="372"/>
      <c r="AF31" s="371"/>
      <c r="AG31" s="371"/>
      <c r="AH31" s="371"/>
      <c r="AI31" s="371"/>
      <c r="AJ31" s="371"/>
      <c r="AK31" s="373"/>
      <c r="AL31" s="371"/>
      <c r="AM31" s="371"/>
      <c r="AN31" s="371"/>
      <c r="AO31" s="371"/>
    </row>
    <row r="32" spans="2:41" ht="22.5" customHeight="1">
      <c r="B32" s="170"/>
      <c r="C32" s="169" t="s">
        <v>199</v>
      </c>
      <c r="D32" s="237"/>
      <c r="E32" s="237"/>
      <c r="F32" s="237"/>
      <c r="G32" s="170"/>
      <c r="H32" s="170"/>
      <c r="I32" s="170"/>
      <c r="J32" s="170"/>
      <c r="K32" s="170"/>
      <c r="L32" s="170"/>
      <c r="M32" s="170"/>
      <c r="N32" s="170"/>
      <c r="O32" s="170"/>
      <c r="P32" s="170"/>
      <c r="Q32" s="170"/>
      <c r="R32" s="264">
        <f>SUM(R19:R31)</f>
        <v>20847006750</v>
      </c>
      <c r="S32" s="245"/>
      <c r="T32" s="264">
        <f>SUM(T19:T31)</f>
        <v>20847006750</v>
      </c>
      <c r="U32" s="245"/>
      <c r="V32" s="245"/>
      <c r="W32" s="245"/>
      <c r="X32" s="264">
        <f>SUM(X19:X31)</f>
        <v>20847006750</v>
      </c>
      <c r="Y32" s="382"/>
      <c r="Z32" s="170"/>
    </row>
  </sheetData>
  <mergeCells count="13">
    <mergeCell ref="Z14:Z16"/>
    <mergeCell ref="C14:E15"/>
    <mergeCell ref="B14:B15"/>
    <mergeCell ref="F14:F16"/>
    <mergeCell ref="G14:G15"/>
    <mergeCell ref="Y14:Y16"/>
    <mergeCell ref="M14:X14"/>
    <mergeCell ref="M15:R15"/>
    <mergeCell ref="S15:X15"/>
    <mergeCell ref="H14:L14"/>
    <mergeCell ref="H15:I15"/>
    <mergeCell ref="L15:L16"/>
    <mergeCell ref="J15:K15"/>
  </mergeCells>
  <printOptions horizontalCentered="1"/>
  <pageMargins left="3.937007874015748E-2" right="0.11811023622047245" top="0.35433070866141736" bottom="0.35433070866141736" header="0.31496062992125984" footer="0.31496062992125984"/>
  <pageSetup paperSize="258" scale="58" orientation="landscape" r:id="rId1"/>
</worksheet>
</file>

<file path=xl/worksheets/sheet5.xml><?xml version="1.0" encoding="utf-8"?>
<worksheet xmlns="http://schemas.openxmlformats.org/spreadsheetml/2006/main" xmlns:r="http://schemas.openxmlformats.org/officeDocument/2006/relationships">
  <sheetPr>
    <tabColor rgb="FFFFFF00"/>
  </sheetPr>
  <dimension ref="A1:AA12"/>
  <sheetViews>
    <sheetView topLeftCell="G1" workbookViewId="0">
      <selection activeCell="L12" sqref="L12"/>
    </sheetView>
  </sheetViews>
  <sheetFormatPr defaultRowHeight="15"/>
  <cols>
    <col min="1" max="1" width="23.7109375" style="2" customWidth="1"/>
    <col min="2" max="12" width="16.42578125" style="2" customWidth="1"/>
    <col min="13" max="16384" width="9.140625" style="2"/>
  </cols>
  <sheetData>
    <row r="1" spans="1:27" s="299" customFormat="1" ht="21.75" customHeight="1">
      <c r="A1" s="186" t="s">
        <v>216</v>
      </c>
      <c r="B1" s="186" t="s">
        <v>339</v>
      </c>
      <c r="C1" s="298"/>
      <c r="D1" s="298"/>
      <c r="E1" s="298"/>
      <c r="F1" s="298"/>
      <c r="G1" s="298"/>
      <c r="H1" s="298"/>
      <c r="I1" s="298"/>
      <c r="J1" s="298"/>
      <c r="K1" s="298"/>
      <c r="L1" s="298"/>
      <c r="M1" s="298"/>
    </row>
    <row r="2" spans="1:27" s="299" customFormat="1" ht="18.75" customHeight="1">
      <c r="A2" s="186" t="s">
        <v>60</v>
      </c>
      <c r="B2" s="186" t="s">
        <v>340</v>
      </c>
      <c r="C2" s="298"/>
      <c r="D2" s="298"/>
      <c r="E2" s="298"/>
      <c r="F2" s="298"/>
      <c r="G2" s="298"/>
      <c r="H2" s="298"/>
      <c r="I2" s="298"/>
      <c r="J2" s="298"/>
      <c r="K2" s="298"/>
      <c r="L2" s="298"/>
      <c r="M2" s="298"/>
    </row>
    <row r="3" spans="1:27" s="299" customFormat="1">
      <c r="A3" s="186" t="s">
        <v>61</v>
      </c>
      <c r="B3" s="362">
        <v>2015</v>
      </c>
      <c r="D3" s="301"/>
      <c r="H3" s="301"/>
      <c r="J3" s="301"/>
      <c r="K3" s="301"/>
      <c r="L3" s="301"/>
      <c r="M3" s="301"/>
    </row>
    <row r="4" spans="1:27" s="299" customFormat="1" ht="16.5" customHeight="1">
      <c r="A4" s="186" t="s">
        <v>341</v>
      </c>
      <c r="B4" s="186"/>
      <c r="D4" s="301"/>
      <c r="H4" s="301"/>
      <c r="J4" s="301"/>
      <c r="K4" s="301"/>
      <c r="L4" s="301"/>
      <c r="M4" s="301"/>
    </row>
    <row r="5" spans="1:27" s="299" customFormat="1" ht="19.5" customHeight="1">
      <c r="A5" s="186" t="s">
        <v>65</v>
      </c>
      <c r="B5" s="186" t="s">
        <v>218</v>
      </c>
      <c r="D5" s="301"/>
      <c r="H5" s="301"/>
      <c r="J5" s="301"/>
      <c r="K5" s="301"/>
      <c r="L5" s="301"/>
      <c r="M5" s="301"/>
    </row>
    <row r="6" spans="1:27" s="299" customFormat="1" ht="25.5" customHeight="1">
      <c r="A6" s="363" t="s">
        <v>66</v>
      </c>
      <c r="B6" s="186"/>
      <c r="D6" s="301"/>
      <c r="H6" s="301"/>
      <c r="J6" s="301"/>
      <c r="K6" s="301"/>
      <c r="L6" s="301"/>
      <c r="M6" s="301"/>
    </row>
    <row r="7" spans="1:27" s="299" customFormat="1">
      <c r="A7" s="302"/>
      <c r="B7" s="303"/>
      <c r="D7" s="301"/>
      <c r="H7" s="301"/>
      <c r="J7" s="301"/>
      <c r="K7" s="301"/>
      <c r="L7" s="301"/>
      <c r="M7" s="301"/>
    </row>
    <row r="8" spans="1:27" s="304" customFormat="1">
      <c r="A8" s="429" t="s">
        <v>90</v>
      </c>
      <c r="B8" s="429" t="s">
        <v>219</v>
      </c>
      <c r="C8" s="425" t="s">
        <v>220</v>
      </c>
      <c r="D8" s="427" t="s">
        <v>342</v>
      </c>
      <c r="E8" s="431"/>
      <c r="F8" s="428"/>
      <c r="G8" s="432" t="s">
        <v>343</v>
      </c>
      <c r="H8" s="433"/>
      <c r="I8" s="436" t="s">
        <v>344</v>
      </c>
      <c r="J8" s="437"/>
      <c r="K8" s="421" t="s">
        <v>345</v>
      </c>
      <c r="L8" s="422"/>
      <c r="O8" s="305"/>
      <c r="P8" s="305"/>
      <c r="Q8" s="305"/>
      <c r="R8" s="305"/>
      <c r="S8" s="305"/>
      <c r="T8" s="305"/>
      <c r="U8" s="305"/>
      <c r="V8" s="305"/>
      <c r="W8" s="305"/>
      <c r="X8" s="305"/>
      <c r="Y8" s="305"/>
      <c r="Z8" s="305"/>
      <c r="AA8" s="305"/>
    </row>
    <row r="9" spans="1:27" s="304" customFormat="1">
      <c r="A9" s="429"/>
      <c r="B9" s="429"/>
      <c r="C9" s="430"/>
      <c r="D9" s="425" t="s">
        <v>67</v>
      </c>
      <c r="E9" s="427" t="s">
        <v>346</v>
      </c>
      <c r="F9" s="428"/>
      <c r="G9" s="434"/>
      <c r="H9" s="435"/>
      <c r="I9" s="438"/>
      <c r="J9" s="439"/>
      <c r="K9" s="423"/>
      <c r="L9" s="424"/>
      <c r="O9" s="305"/>
      <c r="P9" s="305"/>
      <c r="Q9" s="305"/>
      <c r="R9" s="305"/>
      <c r="S9" s="305"/>
      <c r="T9" s="305"/>
      <c r="U9" s="305"/>
      <c r="V9" s="305"/>
      <c r="W9" s="305"/>
      <c r="X9" s="305"/>
      <c r="Y9" s="305"/>
      <c r="Z9" s="305"/>
      <c r="AA9" s="305"/>
    </row>
    <row r="10" spans="1:27" s="304" customFormat="1" ht="60">
      <c r="A10" s="429"/>
      <c r="B10" s="429"/>
      <c r="C10" s="426"/>
      <c r="D10" s="426"/>
      <c r="E10" s="306" t="s">
        <v>347</v>
      </c>
      <c r="F10" s="306" t="s">
        <v>348</v>
      </c>
      <c r="G10" s="307" t="s">
        <v>349</v>
      </c>
      <c r="H10" s="307" t="s">
        <v>350</v>
      </c>
      <c r="I10" s="308" t="s">
        <v>351</v>
      </c>
      <c r="J10" s="309" t="s">
        <v>352</v>
      </c>
      <c r="K10" s="310" t="s">
        <v>353</v>
      </c>
      <c r="L10" s="310" t="s">
        <v>354</v>
      </c>
      <c r="O10" s="305"/>
      <c r="P10" s="305"/>
      <c r="Q10" s="305"/>
      <c r="R10" s="305"/>
      <c r="S10" s="305"/>
      <c r="T10" s="305"/>
      <c r="U10" s="305"/>
      <c r="V10" s="305"/>
      <c r="W10" s="305"/>
      <c r="X10" s="305"/>
      <c r="Y10" s="305"/>
      <c r="Z10" s="305"/>
      <c r="AA10" s="305"/>
    </row>
    <row r="11" spans="1:27" s="304" customFormat="1">
      <c r="A11" s="306">
        <v>1</v>
      </c>
      <c r="B11" s="306">
        <v>2</v>
      </c>
      <c r="C11" s="306">
        <v>3</v>
      </c>
      <c r="D11" s="306" t="s">
        <v>355</v>
      </c>
      <c r="E11" s="306" t="s">
        <v>356</v>
      </c>
      <c r="F11" s="306" t="s">
        <v>357</v>
      </c>
      <c r="G11" s="307" t="s">
        <v>73</v>
      </c>
      <c r="H11" s="307" t="s">
        <v>74</v>
      </c>
      <c r="I11" s="308" t="s">
        <v>71</v>
      </c>
      <c r="J11" s="308" t="s">
        <v>72</v>
      </c>
      <c r="K11" s="311" t="s">
        <v>358</v>
      </c>
      <c r="L11" s="311" t="s">
        <v>359</v>
      </c>
      <c r="O11" s="305"/>
      <c r="P11" s="305"/>
      <c r="Q11" s="305"/>
      <c r="R11" s="305"/>
      <c r="S11" s="305"/>
      <c r="T11" s="305"/>
      <c r="U11" s="305"/>
      <c r="V11" s="305"/>
      <c r="W11" s="305"/>
      <c r="X11" s="305"/>
      <c r="Y11" s="305"/>
      <c r="Z11" s="305"/>
      <c r="AA11" s="305"/>
    </row>
    <row r="12" spans="1:27" ht="71.25">
      <c r="A12" s="165" t="s">
        <v>227</v>
      </c>
      <c r="B12" s="165" t="s">
        <v>228</v>
      </c>
      <c r="C12" s="165" t="s">
        <v>230</v>
      </c>
      <c r="D12" s="161" t="s">
        <v>229</v>
      </c>
      <c r="E12" s="312"/>
      <c r="F12" s="312"/>
      <c r="G12" s="209">
        <v>1250</v>
      </c>
      <c r="H12" s="209">
        <v>1</v>
      </c>
      <c r="I12" s="209">
        <f>1-0.71</f>
        <v>0.29000000000000004</v>
      </c>
      <c r="J12" s="209">
        <v>160.9</v>
      </c>
      <c r="K12" s="313">
        <f>G12*H12*I12*J12*10^-3</f>
        <v>58.326250000000016</v>
      </c>
      <c r="L12" s="313">
        <f>K12*21</f>
        <v>1224.8512500000004</v>
      </c>
      <c r="O12" s="314"/>
      <c r="P12" s="314"/>
      <c r="Q12" s="314"/>
      <c r="R12" s="314"/>
      <c r="S12" s="314"/>
      <c r="T12" s="314"/>
      <c r="U12" s="314"/>
      <c r="V12" s="314"/>
      <c r="W12" s="314"/>
      <c r="X12" s="314"/>
      <c r="Y12" s="314"/>
      <c r="Z12" s="315"/>
      <c r="AA12" s="315"/>
    </row>
  </sheetData>
  <mergeCells count="9">
    <mergeCell ref="K8:L9"/>
    <mergeCell ref="D9:D10"/>
    <mergeCell ref="E9:F9"/>
    <mergeCell ref="A8:A10"/>
    <mergeCell ref="B8:B10"/>
    <mergeCell ref="C8:C10"/>
    <mergeCell ref="D8:F8"/>
    <mergeCell ref="G8:H9"/>
    <mergeCell ref="I8:J9"/>
  </mergeCell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sheetPr>
    <tabColor rgb="FFFFFF00"/>
  </sheetPr>
  <dimension ref="A1:AA54"/>
  <sheetViews>
    <sheetView topLeftCell="I1" zoomScale="85" zoomScaleNormal="85" workbookViewId="0">
      <selection activeCell="G13" sqref="G13"/>
    </sheetView>
  </sheetViews>
  <sheetFormatPr defaultRowHeight="15"/>
  <cols>
    <col min="1" max="12" width="23.5703125" style="2" customWidth="1"/>
    <col min="13" max="16384" width="9.140625" style="2"/>
  </cols>
  <sheetData>
    <row r="1" spans="1:27" s="299" customFormat="1">
      <c r="A1" s="165" t="s">
        <v>216</v>
      </c>
      <c r="B1" s="165" t="s">
        <v>339</v>
      </c>
      <c r="C1" s="298"/>
      <c r="D1" s="298"/>
      <c r="E1" s="298"/>
      <c r="F1" s="298"/>
      <c r="G1" s="298"/>
      <c r="H1" s="298"/>
      <c r="I1" s="298"/>
      <c r="J1" s="298"/>
      <c r="K1" s="298"/>
      <c r="L1" s="298"/>
      <c r="M1" s="298"/>
    </row>
    <row r="2" spans="1:27" s="299" customFormat="1">
      <c r="A2" s="165" t="s">
        <v>60</v>
      </c>
      <c r="B2" s="165" t="s">
        <v>340</v>
      </c>
      <c r="C2" s="298"/>
      <c r="D2" s="298"/>
      <c r="E2" s="298"/>
      <c r="F2" s="298"/>
      <c r="G2" s="298"/>
      <c r="H2" s="298"/>
      <c r="I2" s="298"/>
      <c r="J2" s="298"/>
      <c r="K2" s="298"/>
      <c r="L2" s="298"/>
      <c r="M2" s="298"/>
    </row>
    <row r="3" spans="1:27" s="299" customFormat="1">
      <c r="A3" s="165" t="s">
        <v>61</v>
      </c>
      <c r="B3" s="300">
        <v>2014</v>
      </c>
      <c r="D3" s="301"/>
      <c r="H3" s="301"/>
      <c r="J3" s="301"/>
      <c r="K3" s="301"/>
      <c r="L3" s="301"/>
      <c r="M3" s="301"/>
    </row>
    <row r="4" spans="1:27" s="299" customFormat="1" ht="17.25" customHeight="1">
      <c r="A4" s="165" t="s">
        <v>341</v>
      </c>
      <c r="B4" s="165"/>
      <c r="D4" s="301"/>
      <c r="H4" s="301"/>
      <c r="J4" s="301"/>
      <c r="K4" s="301"/>
      <c r="L4" s="301"/>
      <c r="M4" s="301"/>
    </row>
    <row r="5" spans="1:27" s="299" customFormat="1" ht="18" customHeight="1">
      <c r="A5" s="165" t="s">
        <v>65</v>
      </c>
      <c r="B5" s="165" t="s">
        <v>218</v>
      </c>
      <c r="D5" s="301"/>
      <c r="H5" s="301"/>
      <c r="J5" s="301"/>
      <c r="K5" s="301"/>
      <c r="L5" s="301"/>
      <c r="M5" s="301"/>
    </row>
    <row r="6" spans="1:27" s="299" customFormat="1" ht="34.5" customHeight="1">
      <c r="A6" s="361" t="s">
        <v>66</v>
      </c>
      <c r="B6" s="165"/>
      <c r="D6" s="301"/>
      <c r="H6" s="301"/>
      <c r="J6" s="301"/>
      <c r="K6" s="301"/>
      <c r="L6" s="301"/>
      <c r="M6" s="301"/>
    </row>
    <row r="7" spans="1:27" s="299" customFormat="1">
      <c r="A7" s="301"/>
      <c r="B7" s="301"/>
      <c r="D7" s="301"/>
      <c r="H7" s="301"/>
      <c r="J7" s="301"/>
      <c r="K7" s="301"/>
      <c r="L7" s="301"/>
      <c r="M7" s="301"/>
    </row>
    <row r="9" spans="1:27" s="316" customFormat="1">
      <c r="A9" s="448" t="s">
        <v>90</v>
      </c>
      <c r="B9" s="448" t="s">
        <v>219</v>
      </c>
      <c r="C9" s="449" t="s">
        <v>220</v>
      </c>
      <c r="D9" s="448" t="s">
        <v>342</v>
      </c>
      <c r="E9" s="448"/>
      <c r="F9" s="448"/>
      <c r="G9" s="450" t="s">
        <v>360</v>
      </c>
      <c r="H9" s="451"/>
      <c r="I9" s="454" t="s">
        <v>344</v>
      </c>
      <c r="J9" s="455"/>
      <c r="K9" s="440" t="s">
        <v>345</v>
      </c>
      <c r="L9" s="441"/>
      <c r="O9" s="317"/>
      <c r="P9" s="317"/>
      <c r="Q9" s="317"/>
      <c r="R9" s="317"/>
      <c r="S9" s="317"/>
      <c r="T9" s="317"/>
      <c r="U9" s="317"/>
      <c r="V9" s="317"/>
      <c r="W9" s="317"/>
      <c r="X9" s="317"/>
      <c r="Y9" s="317"/>
      <c r="Z9" s="317"/>
      <c r="AA9" s="317"/>
    </row>
    <row r="10" spans="1:27" s="316" customFormat="1">
      <c r="A10" s="448"/>
      <c r="B10" s="448"/>
      <c r="C10" s="444"/>
      <c r="D10" s="444" t="s">
        <v>361</v>
      </c>
      <c r="E10" s="446" t="s">
        <v>346</v>
      </c>
      <c r="F10" s="447"/>
      <c r="G10" s="452"/>
      <c r="H10" s="453"/>
      <c r="I10" s="456"/>
      <c r="J10" s="457"/>
      <c r="K10" s="442"/>
      <c r="L10" s="443"/>
      <c r="O10" s="317"/>
      <c r="P10" s="317"/>
      <c r="Q10" s="317"/>
      <c r="R10" s="317"/>
      <c r="S10" s="317"/>
      <c r="T10" s="317"/>
      <c r="U10" s="317"/>
      <c r="V10" s="317"/>
      <c r="W10" s="317"/>
      <c r="X10" s="317"/>
      <c r="Y10" s="317"/>
      <c r="Z10" s="317"/>
      <c r="AA10" s="317"/>
    </row>
    <row r="11" spans="1:27" s="316" customFormat="1" ht="45">
      <c r="A11" s="448"/>
      <c r="B11" s="448"/>
      <c r="C11" s="445"/>
      <c r="D11" s="445"/>
      <c r="E11" s="318" t="s">
        <v>347</v>
      </c>
      <c r="F11" s="318" t="s">
        <v>348</v>
      </c>
      <c r="G11" s="307" t="s">
        <v>349</v>
      </c>
      <c r="H11" s="307" t="s">
        <v>350</v>
      </c>
      <c r="I11" s="319" t="s">
        <v>351</v>
      </c>
      <c r="J11" s="309" t="s">
        <v>352</v>
      </c>
      <c r="K11" s="320" t="s">
        <v>362</v>
      </c>
      <c r="L11" s="320" t="s">
        <v>363</v>
      </c>
      <c r="O11" s="317"/>
      <c r="P11" s="317"/>
      <c r="Q11" s="317"/>
      <c r="R11" s="317"/>
      <c r="S11" s="317"/>
      <c r="T11" s="317"/>
      <c r="U11" s="317"/>
      <c r="V11" s="317"/>
      <c r="W11" s="317"/>
      <c r="X11" s="317"/>
      <c r="Y11" s="317"/>
      <c r="Z11" s="317"/>
      <c r="AA11" s="317"/>
    </row>
    <row r="12" spans="1:27" s="304" customFormat="1">
      <c r="A12" s="318">
        <v>1</v>
      </c>
      <c r="B12" s="318">
        <v>2</v>
      </c>
      <c r="C12" s="318">
        <v>3</v>
      </c>
      <c r="D12" s="318" t="s">
        <v>355</v>
      </c>
      <c r="E12" s="318" t="s">
        <v>356</v>
      </c>
      <c r="F12" s="318" t="s">
        <v>357</v>
      </c>
      <c r="G12" s="321" t="s">
        <v>73</v>
      </c>
      <c r="H12" s="321" t="s">
        <v>74</v>
      </c>
      <c r="I12" s="319" t="s">
        <v>71</v>
      </c>
      <c r="J12" s="319" t="s">
        <v>72</v>
      </c>
      <c r="K12" s="322" t="s">
        <v>358</v>
      </c>
      <c r="L12" s="322" t="s">
        <v>359</v>
      </c>
      <c r="O12" s="317"/>
      <c r="P12" s="317"/>
      <c r="Q12" s="317"/>
      <c r="R12" s="317"/>
      <c r="S12" s="317"/>
      <c r="T12" s="317"/>
      <c r="U12" s="317"/>
      <c r="V12" s="317"/>
      <c r="W12" s="317"/>
      <c r="X12" s="317"/>
      <c r="Y12" s="317"/>
      <c r="Z12" s="317"/>
      <c r="AA12" s="317"/>
    </row>
    <row r="13" spans="1:27" ht="42.75">
      <c r="A13" s="165" t="s">
        <v>234</v>
      </c>
      <c r="B13" s="165" t="s">
        <v>261</v>
      </c>
      <c r="C13" s="165" t="s">
        <v>235</v>
      </c>
      <c r="D13" s="161" t="s">
        <v>229</v>
      </c>
      <c r="E13" s="323"/>
      <c r="F13" s="323"/>
      <c r="G13" s="165">
        <v>16500</v>
      </c>
      <c r="H13" s="165">
        <v>1</v>
      </c>
      <c r="I13" s="165">
        <f>1-0.46</f>
        <v>0.54</v>
      </c>
      <c r="J13" s="165">
        <v>160.9</v>
      </c>
      <c r="K13" s="324">
        <f>G13*H13*I13*J13*10^-3</f>
        <v>1433.6190000000001</v>
      </c>
      <c r="L13" s="324">
        <f>K13*21</f>
        <v>30105.999000000003</v>
      </c>
      <c r="O13" s="314"/>
      <c r="P13" s="314"/>
      <c r="Q13" s="314"/>
      <c r="R13" s="314"/>
      <c r="S13" s="314"/>
      <c r="T13" s="314"/>
      <c r="U13" s="314"/>
      <c r="V13" s="314"/>
      <c r="W13" s="314"/>
      <c r="X13" s="314"/>
      <c r="Y13" s="314"/>
      <c r="Z13" s="315"/>
      <c r="AA13" s="315"/>
    </row>
    <row r="14" spans="1:27">
      <c r="A14" s="325"/>
      <c r="B14" s="326"/>
      <c r="C14" s="327"/>
      <c r="D14" s="328"/>
      <c r="E14" s="327"/>
      <c r="F14" s="327"/>
      <c r="G14" s="329"/>
      <c r="H14" s="330"/>
      <c r="I14" s="330"/>
      <c r="J14" s="330"/>
      <c r="K14" s="314"/>
      <c r="L14" s="314"/>
      <c r="M14" s="331"/>
      <c r="N14" s="332"/>
      <c r="O14" s="332"/>
      <c r="P14" s="332"/>
      <c r="Q14" s="314"/>
      <c r="R14" s="314"/>
      <c r="S14" s="314"/>
      <c r="T14" s="314"/>
      <c r="U14" s="314"/>
      <c r="V14" s="314"/>
      <c r="W14" s="314"/>
      <c r="X14" s="314"/>
      <c r="Y14" s="314"/>
      <c r="Z14" s="333"/>
      <c r="AA14" s="333"/>
    </row>
    <row r="15" spans="1:27">
      <c r="A15" s="325"/>
      <c r="B15" s="326"/>
      <c r="C15" s="327"/>
      <c r="D15" s="328"/>
      <c r="E15" s="327"/>
      <c r="F15" s="327"/>
      <c r="G15" s="329"/>
      <c r="H15" s="330"/>
      <c r="I15" s="330"/>
      <c r="J15" s="330"/>
      <c r="K15" s="314"/>
      <c r="L15" s="314"/>
      <c r="M15" s="331"/>
      <c r="N15" s="332"/>
      <c r="O15" s="332"/>
      <c r="P15" s="332"/>
      <c r="Q15" s="314"/>
      <c r="R15" s="314"/>
      <c r="S15" s="314"/>
      <c r="T15" s="314"/>
      <c r="U15" s="314"/>
      <c r="V15" s="314"/>
      <c r="W15" s="314"/>
      <c r="X15" s="314"/>
      <c r="Y15" s="314"/>
      <c r="Z15" s="333"/>
      <c r="AA15" s="333"/>
    </row>
    <row r="17" spans="1:27">
      <c r="A17" s="334"/>
      <c r="B17" s="334"/>
      <c r="D17" s="334"/>
      <c r="H17" s="334"/>
      <c r="J17" s="334"/>
      <c r="K17" s="334"/>
      <c r="L17" s="334"/>
      <c r="M17" s="334"/>
    </row>
    <row r="26" spans="1:27">
      <c r="A26" s="335"/>
      <c r="B26" s="336"/>
      <c r="C26" s="337"/>
      <c r="D26" s="338"/>
      <c r="E26" s="337"/>
      <c r="F26" s="337"/>
      <c r="G26" s="339"/>
      <c r="H26" s="340"/>
      <c r="I26" s="340"/>
      <c r="J26" s="340"/>
      <c r="K26" s="341"/>
      <c r="L26" s="314"/>
      <c r="M26" s="331"/>
      <c r="N26" s="332"/>
      <c r="O26" s="332"/>
      <c r="P26" s="332"/>
      <c r="Q26" s="314"/>
      <c r="R26" s="314"/>
      <c r="S26" s="314"/>
      <c r="T26" s="314"/>
      <c r="U26" s="314"/>
      <c r="V26" s="314"/>
      <c r="W26" s="314"/>
      <c r="X26" s="314"/>
      <c r="Y26" s="314"/>
      <c r="Z26" s="333"/>
      <c r="AA26" s="333"/>
    </row>
    <row r="27" spans="1:27">
      <c r="C27" s="342"/>
      <c r="D27" s="343"/>
      <c r="E27" s="342"/>
      <c r="F27" s="342"/>
    </row>
    <row r="28" spans="1:27">
      <c r="C28" s="342"/>
      <c r="D28" s="343"/>
      <c r="E28" s="342"/>
      <c r="F28" s="342"/>
    </row>
    <row r="29" spans="1:27">
      <c r="C29" s="342"/>
      <c r="D29" s="343"/>
      <c r="E29" s="342"/>
      <c r="F29" s="342"/>
    </row>
    <row r="30" spans="1:27">
      <c r="C30" s="342"/>
      <c r="D30" s="344"/>
      <c r="E30" s="342"/>
      <c r="F30" s="342"/>
    </row>
    <row r="31" spans="1:27">
      <c r="C31" s="342"/>
      <c r="D31" s="343"/>
      <c r="E31" s="342"/>
      <c r="F31" s="342"/>
    </row>
    <row r="32" spans="1:27">
      <c r="C32" s="342"/>
      <c r="D32" s="343"/>
      <c r="E32" s="342"/>
      <c r="F32" s="342"/>
    </row>
    <row r="33" spans="3:6">
      <c r="C33" s="342"/>
      <c r="D33" s="343"/>
      <c r="E33" s="342"/>
      <c r="F33" s="342"/>
    </row>
    <row r="34" spans="3:6">
      <c r="C34" s="342"/>
      <c r="D34" s="344"/>
      <c r="E34" s="342"/>
      <c r="F34" s="342"/>
    </row>
    <row r="35" spans="3:6">
      <c r="C35" s="342"/>
      <c r="D35" s="343"/>
      <c r="E35" s="342"/>
      <c r="F35" s="342"/>
    </row>
    <row r="36" spans="3:6">
      <c r="C36" s="342"/>
      <c r="D36" s="343"/>
      <c r="E36" s="342"/>
      <c r="F36" s="342"/>
    </row>
    <row r="37" spans="3:6">
      <c r="C37" s="342"/>
      <c r="D37" s="343"/>
      <c r="E37" s="342"/>
      <c r="F37" s="342"/>
    </row>
    <row r="38" spans="3:6">
      <c r="C38" s="342"/>
      <c r="D38" s="344"/>
      <c r="E38" s="342"/>
      <c r="F38" s="342"/>
    </row>
    <row r="39" spans="3:6">
      <c r="C39" s="342"/>
      <c r="D39" s="344"/>
      <c r="E39" s="342"/>
      <c r="F39" s="342"/>
    </row>
    <row r="40" spans="3:6">
      <c r="C40" s="342"/>
      <c r="D40" s="343"/>
      <c r="E40" s="342"/>
      <c r="F40" s="342"/>
    </row>
    <row r="41" spans="3:6">
      <c r="C41" s="342"/>
      <c r="D41" s="343"/>
      <c r="E41" s="342"/>
      <c r="F41" s="342"/>
    </row>
    <row r="42" spans="3:6">
      <c r="C42" s="342"/>
      <c r="D42" s="343"/>
      <c r="E42" s="342"/>
      <c r="F42" s="342"/>
    </row>
    <row r="43" spans="3:6">
      <c r="C43" s="342"/>
      <c r="D43" s="343"/>
      <c r="E43" s="342"/>
      <c r="F43" s="342"/>
    </row>
    <row r="44" spans="3:6">
      <c r="C44" s="342"/>
      <c r="D44" s="344"/>
      <c r="E44" s="342"/>
      <c r="F44" s="342"/>
    </row>
    <row r="45" spans="3:6">
      <c r="C45" s="342"/>
      <c r="D45" s="343"/>
      <c r="E45" s="342"/>
      <c r="F45" s="342"/>
    </row>
    <row r="46" spans="3:6">
      <c r="C46" s="342"/>
      <c r="D46" s="343"/>
      <c r="E46" s="342"/>
      <c r="F46" s="342"/>
    </row>
    <row r="47" spans="3:6">
      <c r="C47" s="342"/>
      <c r="D47" s="343"/>
      <c r="E47" s="342"/>
      <c r="F47" s="342"/>
    </row>
    <row r="48" spans="3:6">
      <c r="C48" s="342"/>
      <c r="D48" s="343"/>
      <c r="E48" s="342"/>
      <c r="F48" s="342"/>
    </row>
    <row r="49" spans="3:6">
      <c r="C49" s="342"/>
      <c r="D49" s="344"/>
      <c r="E49" s="342"/>
      <c r="F49" s="342"/>
    </row>
    <row r="50" spans="3:6">
      <c r="C50" s="342"/>
      <c r="D50" s="343"/>
      <c r="E50" s="342"/>
      <c r="F50" s="342"/>
    </row>
    <row r="51" spans="3:6">
      <c r="C51" s="342"/>
      <c r="D51" s="343"/>
      <c r="E51" s="342"/>
      <c r="F51" s="342"/>
    </row>
    <row r="52" spans="3:6">
      <c r="C52" s="342"/>
      <c r="D52" s="343"/>
      <c r="E52" s="342"/>
      <c r="F52" s="342"/>
    </row>
    <row r="53" spans="3:6">
      <c r="C53" s="342"/>
      <c r="D53" s="343"/>
      <c r="E53" s="342"/>
      <c r="F53" s="342"/>
    </row>
    <row r="54" spans="3:6">
      <c r="C54" s="342"/>
      <c r="E54" s="342"/>
      <c r="F54" s="342"/>
    </row>
  </sheetData>
  <mergeCells count="9">
    <mergeCell ref="K9:L10"/>
    <mergeCell ref="D10:D11"/>
    <mergeCell ref="E10:F10"/>
    <mergeCell ref="A9:A11"/>
    <mergeCell ref="B9:B11"/>
    <mergeCell ref="C9:C11"/>
    <mergeCell ref="D9:F9"/>
    <mergeCell ref="G9:H10"/>
    <mergeCell ref="I9:J10"/>
  </mergeCell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sheetPr>
    <tabColor rgb="FFFFFF00"/>
  </sheetPr>
  <dimension ref="A1:AB31"/>
  <sheetViews>
    <sheetView tabSelected="1" topLeftCell="K1" workbookViewId="0">
      <selection activeCell="E15" sqref="E15"/>
    </sheetView>
  </sheetViews>
  <sheetFormatPr defaultRowHeight="15"/>
  <cols>
    <col min="1" max="17" width="19.140625" style="2" customWidth="1"/>
    <col min="18" max="16384" width="9.140625" style="2"/>
  </cols>
  <sheetData>
    <row r="1" spans="1:28">
      <c r="A1" s="187" t="s">
        <v>216</v>
      </c>
      <c r="B1" s="187" t="s">
        <v>339</v>
      </c>
    </row>
    <row r="2" spans="1:28">
      <c r="A2" s="187" t="s">
        <v>60</v>
      </c>
      <c r="B2" s="187" t="s">
        <v>217</v>
      </c>
    </row>
    <row r="3" spans="1:28">
      <c r="A3" s="187" t="s">
        <v>61</v>
      </c>
      <c r="B3" s="345">
        <v>2015</v>
      </c>
    </row>
    <row r="4" spans="1:28">
      <c r="A4" s="187" t="s">
        <v>341</v>
      </c>
      <c r="B4" s="187"/>
    </row>
    <row r="5" spans="1:28">
      <c r="A5" s="187" t="s">
        <v>65</v>
      </c>
      <c r="B5" s="187" t="s">
        <v>218</v>
      </c>
    </row>
    <row r="6" spans="1:28">
      <c r="A6" s="187" t="s">
        <v>66</v>
      </c>
      <c r="B6" s="187"/>
    </row>
    <row r="7" spans="1:28">
      <c r="A7" s="334"/>
      <c r="B7" s="334"/>
      <c r="C7" s="334"/>
      <c r="H7" s="334"/>
      <c r="I7" s="334"/>
      <c r="L7" s="334"/>
      <c r="M7" s="334"/>
      <c r="N7" s="334"/>
    </row>
    <row r="8" spans="1:28" s="316" customFormat="1">
      <c r="A8" s="429" t="s">
        <v>90</v>
      </c>
      <c r="B8" s="429" t="s">
        <v>219</v>
      </c>
      <c r="C8" s="429" t="s">
        <v>220</v>
      </c>
      <c r="D8" s="429" t="s">
        <v>342</v>
      </c>
      <c r="E8" s="429"/>
      <c r="F8" s="429"/>
      <c r="G8" s="459" t="s">
        <v>360</v>
      </c>
      <c r="H8" s="459"/>
      <c r="I8" s="459"/>
      <c r="J8" s="460" t="s">
        <v>364</v>
      </c>
      <c r="K8" s="460"/>
      <c r="L8" s="460"/>
      <c r="M8" s="458" t="s">
        <v>345</v>
      </c>
      <c r="N8" s="458"/>
      <c r="P8" s="317"/>
      <c r="Q8" s="317"/>
      <c r="R8" s="317"/>
      <c r="S8" s="317"/>
      <c r="T8" s="317"/>
      <c r="U8" s="317"/>
      <c r="V8" s="317"/>
      <c r="W8" s="317"/>
      <c r="X8" s="317"/>
      <c r="Y8" s="317"/>
      <c r="Z8" s="317"/>
      <c r="AA8" s="317"/>
      <c r="AB8" s="317"/>
    </row>
    <row r="9" spans="1:28" s="316" customFormat="1">
      <c r="A9" s="429"/>
      <c r="B9" s="429"/>
      <c r="C9" s="429"/>
      <c r="D9" s="429" t="s">
        <v>67</v>
      </c>
      <c r="E9" s="429" t="s">
        <v>346</v>
      </c>
      <c r="F9" s="429"/>
      <c r="G9" s="459"/>
      <c r="H9" s="459"/>
      <c r="I9" s="459"/>
      <c r="J9" s="460"/>
      <c r="K9" s="460"/>
      <c r="L9" s="460"/>
      <c r="M9" s="458"/>
      <c r="N9" s="458"/>
      <c r="R9" s="317"/>
      <c r="S9" s="317"/>
      <c r="T9" s="317"/>
      <c r="U9" s="317"/>
      <c r="V9" s="317"/>
      <c r="W9" s="317"/>
      <c r="X9" s="317"/>
      <c r="Y9" s="317"/>
      <c r="Z9" s="317"/>
      <c r="AA9" s="317"/>
      <c r="AB9" s="317"/>
    </row>
    <row r="10" spans="1:28" s="316" customFormat="1" ht="75">
      <c r="A10" s="429"/>
      <c r="B10" s="429"/>
      <c r="C10" s="429"/>
      <c r="D10" s="429"/>
      <c r="E10" s="306" t="s">
        <v>347</v>
      </c>
      <c r="F10" s="306" t="s">
        <v>348</v>
      </c>
      <c r="G10" s="321" t="s">
        <v>365</v>
      </c>
      <c r="H10" s="321" t="s">
        <v>366</v>
      </c>
      <c r="I10" s="321" t="s">
        <v>224</v>
      </c>
      <c r="J10" s="319" t="s">
        <v>351</v>
      </c>
      <c r="K10" s="321" t="s">
        <v>367</v>
      </c>
      <c r="L10" s="346" t="s">
        <v>368</v>
      </c>
      <c r="M10" s="322" t="s">
        <v>369</v>
      </c>
      <c r="N10" s="322" t="s">
        <v>370</v>
      </c>
      <c r="P10" s="317" t="s">
        <v>371</v>
      </c>
      <c r="Q10" s="317" t="s">
        <v>372</v>
      </c>
      <c r="R10" s="317"/>
      <c r="S10" s="317"/>
      <c r="T10" s="317"/>
      <c r="U10" s="317"/>
      <c r="V10" s="317"/>
      <c r="W10" s="317"/>
      <c r="X10" s="317"/>
      <c r="Y10" s="317"/>
      <c r="Z10" s="317"/>
      <c r="AA10" s="317"/>
      <c r="AB10" s="317"/>
    </row>
    <row r="11" spans="1:28" s="304" customFormat="1">
      <c r="A11" s="306">
        <v>1</v>
      </c>
      <c r="B11" s="306">
        <v>2</v>
      </c>
      <c r="C11" s="306">
        <v>3</v>
      </c>
      <c r="D11" s="306" t="s">
        <v>355</v>
      </c>
      <c r="E11" s="306" t="s">
        <v>356</v>
      </c>
      <c r="F11" s="306" t="s">
        <v>357</v>
      </c>
      <c r="G11" s="321" t="s">
        <v>73</v>
      </c>
      <c r="H11" s="321" t="s">
        <v>74</v>
      </c>
      <c r="I11" s="321" t="s">
        <v>313</v>
      </c>
      <c r="J11" s="319" t="s">
        <v>71</v>
      </c>
      <c r="K11" s="321" t="s">
        <v>72</v>
      </c>
      <c r="L11" s="319" t="s">
        <v>92</v>
      </c>
      <c r="M11" s="322" t="s">
        <v>358</v>
      </c>
      <c r="N11" s="322" t="s">
        <v>359</v>
      </c>
      <c r="P11" s="347" t="s">
        <v>373</v>
      </c>
      <c r="Q11" s="348">
        <v>0.93</v>
      </c>
      <c r="R11" s="317"/>
      <c r="S11" s="317"/>
      <c r="T11" s="317"/>
      <c r="U11" s="317"/>
      <c r="V11" s="317"/>
      <c r="W11" s="317"/>
      <c r="X11" s="317"/>
      <c r="Y11" s="317"/>
      <c r="Z11" s="317"/>
      <c r="AA11" s="317"/>
      <c r="AB11" s="317"/>
    </row>
    <row r="12" spans="1:28">
      <c r="A12" s="187" t="s">
        <v>262</v>
      </c>
      <c r="B12" s="187" t="s">
        <v>263</v>
      </c>
      <c r="C12" s="187" t="s">
        <v>264</v>
      </c>
      <c r="D12" s="187" t="s">
        <v>229</v>
      </c>
      <c r="E12" s="187"/>
      <c r="F12" s="187"/>
      <c r="G12" s="187">
        <v>8725</v>
      </c>
      <c r="H12" s="187" t="s">
        <v>233</v>
      </c>
      <c r="I12" s="187">
        <v>116</v>
      </c>
      <c r="J12" s="187">
        <v>1</v>
      </c>
      <c r="K12" s="187">
        <f>1-0.57</f>
        <v>0.43000000000000005</v>
      </c>
      <c r="L12" s="187">
        <v>1.61</v>
      </c>
      <c r="M12" s="349">
        <f>G12*I12*J12*K12*L12*10^-3</f>
        <v>700.67683000000022</v>
      </c>
      <c r="N12" s="349">
        <f>M12*21</f>
        <v>14714.213430000005</v>
      </c>
      <c r="P12" s="350" t="s">
        <v>374</v>
      </c>
      <c r="Q12" s="351">
        <v>0.92</v>
      </c>
      <c r="R12" s="314"/>
      <c r="S12" s="314"/>
      <c r="T12" s="314"/>
      <c r="U12" s="314"/>
      <c r="V12" s="314"/>
      <c r="W12" s="314"/>
      <c r="X12" s="314"/>
      <c r="Y12" s="314"/>
      <c r="Z12" s="314"/>
      <c r="AA12" s="315"/>
      <c r="AB12" s="315"/>
    </row>
    <row r="13" spans="1:28">
      <c r="A13" s="325"/>
      <c r="B13" s="326"/>
      <c r="C13" s="328"/>
      <c r="D13" s="327"/>
      <c r="E13" s="327"/>
      <c r="F13" s="327"/>
      <c r="G13" s="329"/>
      <c r="H13" s="330"/>
      <c r="I13" s="330"/>
      <c r="J13" s="330"/>
      <c r="K13" s="330"/>
      <c r="L13" s="330"/>
      <c r="M13" s="314"/>
      <c r="N13" s="314"/>
      <c r="O13" s="332"/>
      <c r="P13" s="352" t="s">
        <v>375</v>
      </c>
      <c r="Q13" s="332">
        <v>0.78</v>
      </c>
      <c r="R13" s="314"/>
      <c r="S13" s="314"/>
      <c r="T13" s="314"/>
      <c r="U13" s="314"/>
      <c r="V13" s="314"/>
      <c r="W13" s="314"/>
      <c r="X13" s="314"/>
      <c r="Y13" s="314"/>
      <c r="Z13" s="314"/>
      <c r="AA13" s="333"/>
      <c r="AB13" s="333"/>
    </row>
    <row r="14" spans="1:28">
      <c r="A14" s="325"/>
      <c r="B14" s="326"/>
      <c r="C14" s="328"/>
      <c r="D14" s="327"/>
      <c r="E14" s="327"/>
      <c r="F14" s="327"/>
      <c r="G14" s="329"/>
      <c r="H14" s="330"/>
      <c r="I14" s="330"/>
      <c r="J14" s="330"/>
      <c r="K14" s="330" t="s">
        <v>376</v>
      </c>
      <c r="L14" s="330"/>
      <c r="M14" s="314"/>
      <c r="N14" s="314"/>
      <c r="O14" s="332"/>
      <c r="P14" s="352" t="s">
        <v>377</v>
      </c>
      <c r="Q14" s="332">
        <v>0.76</v>
      </c>
      <c r="R14" s="314"/>
      <c r="S14" s="314"/>
      <c r="T14" s="314"/>
      <c r="U14" s="314"/>
      <c r="V14" s="314"/>
      <c r="W14" s="314"/>
      <c r="X14" s="314"/>
      <c r="Y14" s="314"/>
      <c r="Z14" s="314"/>
      <c r="AA14" s="333"/>
      <c r="AB14" s="333"/>
    </row>
    <row r="15" spans="1:28">
      <c r="P15" s="352" t="s">
        <v>378</v>
      </c>
      <c r="Q15" s="332">
        <v>0.73</v>
      </c>
    </row>
    <row r="16" spans="1:28">
      <c r="A16" s="353"/>
      <c r="B16" s="353"/>
      <c r="C16" s="353"/>
      <c r="D16" s="354"/>
      <c r="E16" s="354"/>
      <c r="F16" s="354"/>
      <c r="G16" s="354"/>
      <c r="H16" s="354"/>
      <c r="I16" s="354"/>
      <c r="J16" s="354"/>
      <c r="K16" s="354"/>
      <c r="L16" s="354"/>
      <c r="M16" s="354"/>
      <c r="N16" s="354"/>
      <c r="P16" s="352" t="s">
        <v>379</v>
      </c>
      <c r="Q16" s="332">
        <v>0.72</v>
      </c>
    </row>
    <row r="17" spans="1:17">
      <c r="A17" s="355"/>
      <c r="B17" s="353"/>
      <c r="C17" s="353"/>
      <c r="D17" s="354"/>
      <c r="E17" s="354"/>
      <c r="F17" s="354"/>
      <c r="G17" s="354"/>
      <c r="H17" s="354"/>
      <c r="I17" s="354"/>
      <c r="J17" s="354"/>
      <c r="K17" s="354"/>
      <c r="L17" s="354"/>
      <c r="M17" s="354"/>
      <c r="N17" s="354"/>
      <c r="P17" s="352" t="s">
        <v>380</v>
      </c>
      <c r="Q17" s="332">
        <v>0.72</v>
      </c>
    </row>
    <row r="18" spans="1:17">
      <c r="A18" s="298"/>
      <c r="B18" s="298"/>
      <c r="C18" s="298"/>
      <c r="D18" s="356"/>
      <c r="E18" s="356"/>
      <c r="F18" s="356"/>
      <c r="G18" s="356"/>
      <c r="H18" s="356"/>
      <c r="I18" s="356"/>
      <c r="J18" s="356"/>
      <c r="K18" s="356"/>
      <c r="L18" s="356"/>
      <c r="M18" s="356"/>
      <c r="N18" s="356"/>
      <c r="P18" s="352" t="s">
        <v>381</v>
      </c>
      <c r="Q18" s="332">
        <v>0.72</v>
      </c>
    </row>
    <row r="19" spans="1:17">
      <c r="A19" s="298"/>
      <c r="B19" s="298"/>
      <c r="C19" s="298"/>
      <c r="D19" s="356"/>
      <c r="E19" s="356"/>
      <c r="F19" s="356"/>
      <c r="G19" s="356"/>
      <c r="H19" s="356"/>
      <c r="I19" s="356"/>
      <c r="J19" s="356"/>
      <c r="K19" s="356"/>
      <c r="L19" s="356"/>
      <c r="M19" s="356"/>
      <c r="N19" s="356"/>
      <c r="P19" s="352" t="s">
        <v>382</v>
      </c>
      <c r="Q19" s="332">
        <v>0.63</v>
      </c>
    </row>
    <row r="20" spans="1:17">
      <c r="A20" s="301"/>
      <c r="B20" s="357"/>
      <c r="C20" s="301"/>
      <c r="H20" s="334"/>
      <c r="I20" s="334"/>
      <c r="L20" s="334"/>
      <c r="M20" s="334"/>
      <c r="N20" s="334"/>
      <c r="P20" s="352" t="s">
        <v>383</v>
      </c>
      <c r="Q20" s="332">
        <v>0.56999999999999995</v>
      </c>
    </row>
    <row r="21" spans="1:17">
      <c r="A21" s="301"/>
      <c r="B21" s="357"/>
      <c r="C21" s="301"/>
      <c r="H21" s="334"/>
      <c r="I21" s="334"/>
      <c r="L21" s="334"/>
      <c r="M21" s="334"/>
      <c r="N21" s="334"/>
      <c r="P21" s="352" t="s">
        <v>384</v>
      </c>
      <c r="Q21" s="332">
        <v>0.56999999999999995</v>
      </c>
    </row>
    <row r="22" spans="1:17">
      <c r="A22" s="301"/>
      <c r="B22" s="357"/>
      <c r="C22" s="301"/>
      <c r="H22" s="334"/>
      <c r="I22" s="334"/>
      <c r="L22" s="334"/>
      <c r="M22" s="334"/>
      <c r="N22" s="334"/>
      <c r="P22" s="352" t="s">
        <v>233</v>
      </c>
      <c r="Q22" s="332">
        <v>0.56999999999999995</v>
      </c>
    </row>
    <row r="23" spans="1:17">
      <c r="A23" s="301"/>
      <c r="B23" s="357"/>
      <c r="C23" s="301"/>
      <c r="H23" s="334"/>
      <c r="I23" s="334"/>
      <c r="L23" s="334"/>
      <c r="M23" s="334"/>
      <c r="N23" s="334"/>
      <c r="P23" s="352" t="s">
        <v>385</v>
      </c>
      <c r="Q23" s="332">
        <v>0.49</v>
      </c>
    </row>
    <row r="24" spans="1:17">
      <c r="C24" s="343"/>
      <c r="D24" s="342"/>
      <c r="E24" s="342"/>
      <c r="F24" s="342"/>
      <c r="P24" s="352" t="s">
        <v>386</v>
      </c>
      <c r="Q24" s="332">
        <v>0.45</v>
      </c>
    </row>
    <row r="25" spans="1:17">
      <c r="C25" s="343"/>
      <c r="D25" s="342"/>
      <c r="E25" s="342"/>
      <c r="F25" s="342"/>
      <c r="P25" s="352" t="s">
        <v>387</v>
      </c>
      <c r="Q25" s="332">
        <v>0.37</v>
      </c>
    </row>
    <row r="26" spans="1:17">
      <c r="C26" s="344"/>
      <c r="D26" s="342"/>
      <c r="E26" s="342"/>
      <c r="F26" s="342"/>
      <c r="P26" s="352" t="s">
        <v>388</v>
      </c>
      <c r="Q26" s="332">
        <v>0.97</v>
      </c>
    </row>
    <row r="27" spans="1:17">
      <c r="C27" s="343"/>
      <c r="D27" s="342"/>
      <c r="E27" s="342"/>
      <c r="F27" s="342"/>
      <c r="P27" s="358" t="s">
        <v>389</v>
      </c>
      <c r="Q27" s="359">
        <v>0.98</v>
      </c>
    </row>
    <row r="28" spans="1:17">
      <c r="C28" s="343"/>
      <c r="D28" s="342"/>
      <c r="E28" s="342"/>
      <c r="F28" s="342"/>
    </row>
    <row r="29" spans="1:17">
      <c r="C29" s="343"/>
      <c r="D29" s="342"/>
      <c r="E29" s="342"/>
      <c r="F29" s="342"/>
    </row>
    <row r="30" spans="1:17">
      <c r="C30" s="343"/>
      <c r="D30" s="342"/>
      <c r="E30" s="342"/>
      <c r="F30" s="342"/>
    </row>
    <row r="31" spans="1:17">
      <c r="D31" s="342"/>
      <c r="E31" s="342"/>
      <c r="F31" s="342"/>
    </row>
  </sheetData>
  <mergeCells count="9">
    <mergeCell ref="M8:N9"/>
    <mergeCell ref="D9:D10"/>
    <mergeCell ref="E9:F9"/>
    <mergeCell ref="A8:A10"/>
    <mergeCell ref="B8:B10"/>
    <mergeCell ref="C8:C10"/>
    <mergeCell ref="D8:F8"/>
    <mergeCell ref="G8:I9"/>
    <mergeCell ref="J8:L9"/>
  </mergeCells>
  <dataValidations count="1">
    <dataValidation type="list" allowBlank="1" showInputMessage="1" showErrorMessage="1" sqref="P10:P27 JL10:JL27 TH10:TH27 ADD10:ADD27 AMZ10:AMZ27 AWV10:AWV27 BGR10:BGR27 BQN10:BQN27 CAJ10:CAJ27 CKF10:CKF27 CUB10:CUB27 DDX10:DDX27 DNT10:DNT27 DXP10:DXP27 EHL10:EHL27 ERH10:ERH27 FBD10:FBD27 FKZ10:FKZ27 FUV10:FUV27 GER10:GER27 GON10:GON27 GYJ10:GYJ27 HIF10:HIF27 HSB10:HSB27 IBX10:IBX27 ILT10:ILT27 IVP10:IVP27 JFL10:JFL27 JPH10:JPH27 JZD10:JZD27 KIZ10:KIZ27 KSV10:KSV27 LCR10:LCR27 LMN10:LMN27 LWJ10:LWJ27 MGF10:MGF27 MQB10:MQB27 MZX10:MZX27 NJT10:NJT27 NTP10:NTP27 ODL10:ODL27 ONH10:ONH27 OXD10:OXD27 PGZ10:PGZ27 PQV10:PQV27 QAR10:QAR27 QKN10:QKN27 QUJ10:QUJ27 REF10:REF27 ROB10:ROB27 RXX10:RXX27 SHT10:SHT27 SRP10:SRP27 TBL10:TBL27 TLH10:TLH27 TVD10:TVD27 UEZ10:UEZ27 UOV10:UOV27 UYR10:UYR27 VIN10:VIN27 VSJ10:VSJ27 WCF10:WCF27 WMB10:WMB27 WVX10:WVX27 P65546:P65563 JL65546:JL65563 TH65546:TH65563 ADD65546:ADD65563 AMZ65546:AMZ65563 AWV65546:AWV65563 BGR65546:BGR65563 BQN65546:BQN65563 CAJ65546:CAJ65563 CKF65546:CKF65563 CUB65546:CUB65563 DDX65546:DDX65563 DNT65546:DNT65563 DXP65546:DXP65563 EHL65546:EHL65563 ERH65546:ERH65563 FBD65546:FBD65563 FKZ65546:FKZ65563 FUV65546:FUV65563 GER65546:GER65563 GON65546:GON65563 GYJ65546:GYJ65563 HIF65546:HIF65563 HSB65546:HSB65563 IBX65546:IBX65563 ILT65546:ILT65563 IVP65546:IVP65563 JFL65546:JFL65563 JPH65546:JPH65563 JZD65546:JZD65563 KIZ65546:KIZ65563 KSV65546:KSV65563 LCR65546:LCR65563 LMN65546:LMN65563 LWJ65546:LWJ65563 MGF65546:MGF65563 MQB65546:MQB65563 MZX65546:MZX65563 NJT65546:NJT65563 NTP65546:NTP65563 ODL65546:ODL65563 ONH65546:ONH65563 OXD65546:OXD65563 PGZ65546:PGZ65563 PQV65546:PQV65563 QAR65546:QAR65563 QKN65546:QKN65563 QUJ65546:QUJ65563 REF65546:REF65563 ROB65546:ROB65563 RXX65546:RXX65563 SHT65546:SHT65563 SRP65546:SRP65563 TBL65546:TBL65563 TLH65546:TLH65563 TVD65546:TVD65563 UEZ65546:UEZ65563 UOV65546:UOV65563 UYR65546:UYR65563 VIN65546:VIN65563 VSJ65546:VSJ65563 WCF65546:WCF65563 WMB65546:WMB65563 WVX65546:WVX65563 P131082:P131099 JL131082:JL131099 TH131082:TH131099 ADD131082:ADD131099 AMZ131082:AMZ131099 AWV131082:AWV131099 BGR131082:BGR131099 BQN131082:BQN131099 CAJ131082:CAJ131099 CKF131082:CKF131099 CUB131082:CUB131099 DDX131082:DDX131099 DNT131082:DNT131099 DXP131082:DXP131099 EHL131082:EHL131099 ERH131082:ERH131099 FBD131082:FBD131099 FKZ131082:FKZ131099 FUV131082:FUV131099 GER131082:GER131099 GON131082:GON131099 GYJ131082:GYJ131099 HIF131082:HIF131099 HSB131082:HSB131099 IBX131082:IBX131099 ILT131082:ILT131099 IVP131082:IVP131099 JFL131082:JFL131099 JPH131082:JPH131099 JZD131082:JZD131099 KIZ131082:KIZ131099 KSV131082:KSV131099 LCR131082:LCR131099 LMN131082:LMN131099 LWJ131082:LWJ131099 MGF131082:MGF131099 MQB131082:MQB131099 MZX131082:MZX131099 NJT131082:NJT131099 NTP131082:NTP131099 ODL131082:ODL131099 ONH131082:ONH131099 OXD131082:OXD131099 PGZ131082:PGZ131099 PQV131082:PQV131099 QAR131082:QAR131099 QKN131082:QKN131099 QUJ131082:QUJ131099 REF131082:REF131099 ROB131082:ROB131099 RXX131082:RXX131099 SHT131082:SHT131099 SRP131082:SRP131099 TBL131082:TBL131099 TLH131082:TLH131099 TVD131082:TVD131099 UEZ131082:UEZ131099 UOV131082:UOV131099 UYR131082:UYR131099 VIN131082:VIN131099 VSJ131082:VSJ131099 WCF131082:WCF131099 WMB131082:WMB131099 WVX131082:WVX131099 P196618:P196635 JL196618:JL196635 TH196618:TH196635 ADD196618:ADD196635 AMZ196618:AMZ196635 AWV196618:AWV196635 BGR196618:BGR196635 BQN196618:BQN196635 CAJ196618:CAJ196635 CKF196618:CKF196635 CUB196618:CUB196635 DDX196618:DDX196635 DNT196618:DNT196635 DXP196618:DXP196635 EHL196618:EHL196635 ERH196618:ERH196635 FBD196618:FBD196635 FKZ196618:FKZ196635 FUV196618:FUV196635 GER196618:GER196635 GON196618:GON196635 GYJ196618:GYJ196635 HIF196618:HIF196635 HSB196618:HSB196635 IBX196618:IBX196635 ILT196618:ILT196635 IVP196618:IVP196635 JFL196618:JFL196635 JPH196618:JPH196635 JZD196618:JZD196635 KIZ196618:KIZ196635 KSV196618:KSV196635 LCR196618:LCR196635 LMN196618:LMN196635 LWJ196618:LWJ196635 MGF196618:MGF196635 MQB196618:MQB196635 MZX196618:MZX196635 NJT196618:NJT196635 NTP196618:NTP196635 ODL196618:ODL196635 ONH196618:ONH196635 OXD196618:OXD196635 PGZ196618:PGZ196635 PQV196618:PQV196635 QAR196618:QAR196635 QKN196618:QKN196635 QUJ196618:QUJ196635 REF196618:REF196635 ROB196618:ROB196635 RXX196618:RXX196635 SHT196618:SHT196635 SRP196618:SRP196635 TBL196618:TBL196635 TLH196618:TLH196635 TVD196618:TVD196635 UEZ196618:UEZ196635 UOV196618:UOV196635 UYR196618:UYR196635 VIN196618:VIN196635 VSJ196618:VSJ196635 WCF196618:WCF196635 WMB196618:WMB196635 WVX196618:WVX196635 P262154:P262171 JL262154:JL262171 TH262154:TH262171 ADD262154:ADD262171 AMZ262154:AMZ262171 AWV262154:AWV262171 BGR262154:BGR262171 BQN262154:BQN262171 CAJ262154:CAJ262171 CKF262154:CKF262171 CUB262154:CUB262171 DDX262154:DDX262171 DNT262154:DNT262171 DXP262154:DXP262171 EHL262154:EHL262171 ERH262154:ERH262171 FBD262154:FBD262171 FKZ262154:FKZ262171 FUV262154:FUV262171 GER262154:GER262171 GON262154:GON262171 GYJ262154:GYJ262171 HIF262154:HIF262171 HSB262154:HSB262171 IBX262154:IBX262171 ILT262154:ILT262171 IVP262154:IVP262171 JFL262154:JFL262171 JPH262154:JPH262171 JZD262154:JZD262171 KIZ262154:KIZ262171 KSV262154:KSV262171 LCR262154:LCR262171 LMN262154:LMN262171 LWJ262154:LWJ262171 MGF262154:MGF262171 MQB262154:MQB262171 MZX262154:MZX262171 NJT262154:NJT262171 NTP262154:NTP262171 ODL262154:ODL262171 ONH262154:ONH262171 OXD262154:OXD262171 PGZ262154:PGZ262171 PQV262154:PQV262171 QAR262154:QAR262171 QKN262154:QKN262171 QUJ262154:QUJ262171 REF262154:REF262171 ROB262154:ROB262171 RXX262154:RXX262171 SHT262154:SHT262171 SRP262154:SRP262171 TBL262154:TBL262171 TLH262154:TLH262171 TVD262154:TVD262171 UEZ262154:UEZ262171 UOV262154:UOV262171 UYR262154:UYR262171 VIN262154:VIN262171 VSJ262154:VSJ262171 WCF262154:WCF262171 WMB262154:WMB262171 WVX262154:WVX262171 P327690:P327707 JL327690:JL327707 TH327690:TH327707 ADD327690:ADD327707 AMZ327690:AMZ327707 AWV327690:AWV327707 BGR327690:BGR327707 BQN327690:BQN327707 CAJ327690:CAJ327707 CKF327690:CKF327707 CUB327690:CUB327707 DDX327690:DDX327707 DNT327690:DNT327707 DXP327690:DXP327707 EHL327690:EHL327707 ERH327690:ERH327707 FBD327690:FBD327707 FKZ327690:FKZ327707 FUV327690:FUV327707 GER327690:GER327707 GON327690:GON327707 GYJ327690:GYJ327707 HIF327690:HIF327707 HSB327690:HSB327707 IBX327690:IBX327707 ILT327690:ILT327707 IVP327690:IVP327707 JFL327690:JFL327707 JPH327690:JPH327707 JZD327690:JZD327707 KIZ327690:KIZ327707 KSV327690:KSV327707 LCR327690:LCR327707 LMN327690:LMN327707 LWJ327690:LWJ327707 MGF327690:MGF327707 MQB327690:MQB327707 MZX327690:MZX327707 NJT327690:NJT327707 NTP327690:NTP327707 ODL327690:ODL327707 ONH327690:ONH327707 OXD327690:OXD327707 PGZ327690:PGZ327707 PQV327690:PQV327707 QAR327690:QAR327707 QKN327690:QKN327707 QUJ327690:QUJ327707 REF327690:REF327707 ROB327690:ROB327707 RXX327690:RXX327707 SHT327690:SHT327707 SRP327690:SRP327707 TBL327690:TBL327707 TLH327690:TLH327707 TVD327690:TVD327707 UEZ327690:UEZ327707 UOV327690:UOV327707 UYR327690:UYR327707 VIN327690:VIN327707 VSJ327690:VSJ327707 WCF327690:WCF327707 WMB327690:WMB327707 WVX327690:WVX327707 P393226:P393243 JL393226:JL393243 TH393226:TH393243 ADD393226:ADD393243 AMZ393226:AMZ393243 AWV393226:AWV393243 BGR393226:BGR393243 BQN393226:BQN393243 CAJ393226:CAJ393243 CKF393226:CKF393243 CUB393226:CUB393243 DDX393226:DDX393243 DNT393226:DNT393243 DXP393226:DXP393243 EHL393226:EHL393243 ERH393226:ERH393243 FBD393226:FBD393243 FKZ393226:FKZ393243 FUV393226:FUV393243 GER393226:GER393243 GON393226:GON393243 GYJ393226:GYJ393243 HIF393226:HIF393243 HSB393226:HSB393243 IBX393226:IBX393243 ILT393226:ILT393243 IVP393226:IVP393243 JFL393226:JFL393243 JPH393226:JPH393243 JZD393226:JZD393243 KIZ393226:KIZ393243 KSV393226:KSV393243 LCR393226:LCR393243 LMN393226:LMN393243 LWJ393226:LWJ393243 MGF393226:MGF393243 MQB393226:MQB393243 MZX393226:MZX393243 NJT393226:NJT393243 NTP393226:NTP393243 ODL393226:ODL393243 ONH393226:ONH393243 OXD393226:OXD393243 PGZ393226:PGZ393243 PQV393226:PQV393243 QAR393226:QAR393243 QKN393226:QKN393243 QUJ393226:QUJ393243 REF393226:REF393243 ROB393226:ROB393243 RXX393226:RXX393243 SHT393226:SHT393243 SRP393226:SRP393243 TBL393226:TBL393243 TLH393226:TLH393243 TVD393226:TVD393243 UEZ393226:UEZ393243 UOV393226:UOV393243 UYR393226:UYR393243 VIN393226:VIN393243 VSJ393226:VSJ393243 WCF393226:WCF393243 WMB393226:WMB393243 WVX393226:WVX393243 P458762:P458779 JL458762:JL458779 TH458762:TH458779 ADD458762:ADD458779 AMZ458762:AMZ458779 AWV458762:AWV458779 BGR458762:BGR458779 BQN458762:BQN458779 CAJ458762:CAJ458779 CKF458762:CKF458779 CUB458762:CUB458779 DDX458762:DDX458779 DNT458762:DNT458779 DXP458762:DXP458779 EHL458762:EHL458779 ERH458762:ERH458779 FBD458762:FBD458779 FKZ458762:FKZ458779 FUV458762:FUV458779 GER458762:GER458779 GON458762:GON458779 GYJ458762:GYJ458779 HIF458762:HIF458779 HSB458762:HSB458779 IBX458762:IBX458779 ILT458762:ILT458779 IVP458762:IVP458779 JFL458762:JFL458779 JPH458762:JPH458779 JZD458762:JZD458779 KIZ458762:KIZ458779 KSV458762:KSV458779 LCR458762:LCR458779 LMN458762:LMN458779 LWJ458762:LWJ458779 MGF458762:MGF458779 MQB458762:MQB458779 MZX458762:MZX458779 NJT458762:NJT458779 NTP458762:NTP458779 ODL458762:ODL458779 ONH458762:ONH458779 OXD458762:OXD458779 PGZ458762:PGZ458779 PQV458762:PQV458779 QAR458762:QAR458779 QKN458762:QKN458779 QUJ458762:QUJ458779 REF458762:REF458779 ROB458762:ROB458779 RXX458762:RXX458779 SHT458762:SHT458779 SRP458762:SRP458779 TBL458762:TBL458779 TLH458762:TLH458779 TVD458762:TVD458779 UEZ458762:UEZ458779 UOV458762:UOV458779 UYR458762:UYR458779 VIN458762:VIN458779 VSJ458762:VSJ458779 WCF458762:WCF458779 WMB458762:WMB458779 WVX458762:WVX458779 P524298:P524315 JL524298:JL524315 TH524298:TH524315 ADD524298:ADD524315 AMZ524298:AMZ524315 AWV524298:AWV524315 BGR524298:BGR524315 BQN524298:BQN524315 CAJ524298:CAJ524315 CKF524298:CKF524315 CUB524298:CUB524315 DDX524298:DDX524315 DNT524298:DNT524315 DXP524298:DXP524315 EHL524298:EHL524315 ERH524298:ERH524315 FBD524298:FBD524315 FKZ524298:FKZ524315 FUV524298:FUV524315 GER524298:GER524315 GON524298:GON524315 GYJ524298:GYJ524315 HIF524298:HIF524315 HSB524298:HSB524315 IBX524298:IBX524315 ILT524298:ILT524315 IVP524298:IVP524315 JFL524298:JFL524315 JPH524298:JPH524315 JZD524298:JZD524315 KIZ524298:KIZ524315 KSV524298:KSV524315 LCR524298:LCR524315 LMN524298:LMN524315 LWJ524298:LWJ524315 MGF524298:MGF524315 MQB524298:MQB524315 MZX524298:MZX524315 NJT524298:NJT524315 NTP524298:NTP524315 ODL524298:ODL524315 ONH524298:ONH524315 OXD524298:OXD524315 PGZ524298:PGZ524315 PQV524298:PQV524315 QAR524298:QAR524315 QKN524298:QKN524315 QUJ524298:QUJ524315 REF524298:REF524315 ROB524298:ROB524315 RXX524298:RXX524315 SHT524298:SHT524315 SRP524298:SRP524315 TBL524298:TBL524315 TLH524298:TLH524315 TVD524298:TVD524315 UEZ524298:UEZ524315 UOV524298:UOV524315 UYR524298:UYR524315 VIN524298:VIN524315 VSJ524298:VSJ524315 WCF524298:WCF524315 WMB524298:WMB524315 WVX524298:WVX524315 P589834:P589851 JL589834:JL589851 TH589834:TH589851 ADD589834:ADD589851 AMZ589834:AMZ589851 AWV589834:AWV589851 BGR589834:BGR589851 BQN589834:BQN589851 CAJ589834:CAJ589851 CKF589834:CKF589851 CUB589834:CUB589851 DDX589834:DDX589851 DNT589834:DNT589851 DXP589834:DXP589851 EHL589834:EHL589851 ERH589834:ERH589851 FBD589834:FBD589851 FKZ589834:FKZ589851 FUV589834:FUV589851 GER589834:GER589851 GON589834:GON589851 GYJ589834:GYJ589851 HIF589834:HIF589851 HSB589834:HSB589851 IBX589834:IBX589851 ILT589834:ILT589851 IVP589834:IVP589851 JFL589834:JFL589851 JPH589834:JPH589851 JZD589834:JZD589851 KIZ589834:KIZ589851 KSV589834:KSV589851 LCR589834:LCR589851 LMN589834:LMN589851 LWJ589834:LWJ589851 MGF589834:MGF589851 MQB589834:MQB589851 MZX589834:MZX589851 NJT589834:NJT589851 NTP589834:NTP589851 ODL589834:ODL589851 ONH589834:ONH589851 OXD589834:OXD589851 PGZ589834:PGZ589851 PQV589834:PQV589851 QAR589834:QAR589851 QKN589834:QKN589851 QUJ589834:QUJ589851 REF589834:REF589851 ROB589834:ROB589851 RXX589834:RXX589851 SHT589834:SHT589851 SRP589834:SRP589851 TBL589834:TBL589851 TLH589834:TLH589851 TVD589834:TVD589851 UEZ589834:UEZ589851 UOV589834:UOV589851 UYR589834:UYR589851 VIN589834:VIN589851 VSJ589834:VSJ589851 WCF589834:WCF589851 WMB589834:WMB589851 WVX589834:WVX589851 P655370:P655387 JL655370:JL655387 TH655370:TH655387 ADD655370:ADD655387 AMZ655370:AMZ655387 AWV655370:AWV655387 BGR655370:BGR655387 BQN655370:BQN655387 CAJ655370:CAJ655387 CKF655370:CKF655387 CUB655370:CUB655387 DDX655370:DDX655387 DNT655370:DNT655387 DXP655370:DXP655387 EHL655370:EHL655387 ERH655370:ERH655387 FBD655370:FBD655387 FKZ655370:FKZ655387 FUV655370:FUV655387 GER655370:GER655387 GON655370:GON655387 GYJ655370:GYJ655387 HIF655370:HIF655387 HSB655370:HSB655387 IBX655370:IBX655387 ILT655370:ILT655387 IVP655370:IVP655387 JFL655370:JFL655387 JPH655370:JPH655387 JZD655370:JZD655387 KIZ655370:KIZ655387 KSV655370:KSV655387 LCR655370:LCR655387 LMN655370:LMN655387 LWJ655370:LWJ655387 MGF655370:MGF655387 MQB655370:MQB655387 MZX655370:MZX655387 NJT655370:NJT655387 NTP655370:NTP655387 ODL655370:ODL655387 ONH655370:ONH655387 OXD655370:OXD655387 PGZ655370:PGZ655387 PQV655370:PQV655387 QAR655370:QAR655387 QKN655370:QKN655387 QUJ655370:QUJ655387 REF655370:REF655387 ROB655370:ROB655387 RXX655370:RXX655387 SHT655370:SHT655387 SRP655370:SRP655387 TBL655370:TBL655387 TLH655370:TLH655387 TVD655370:TVD655387 UEZ655370:UEZ655387 UOV655370:UOV655387 UYR655370:UYR655387 VIN655370:VIN655387 VSJ655370:VSJ655387 WCF655370:WCF655387 WMB655370:WMB655387 WVX655370:WVX655387 P720906:P720923 JL720906:JL720923 TH720906:TH720923 ADD720906:ADD720923 AMZ720906:AMZ720923 AWV720906:AWV720923 BGR720906:BGR720923 BQN720906:BQN720923 CAJ720906:CAJ720923 CKF720906:CKF720923 CUB720906:CUB720923 DDX720906:DDX720923 DNT720906:DNT720923 DXP720906:DXP720923 EHL720906:EHL720923 ERH720906:ERH720923 FBD720906:FBD720923 FKZ720906:FKZ720923 FUV720906:FUV720923 GER720906:GER720923 GON720906:GON720923 GYJ720906:GYJ720923 HIF720906:HIF720923 HSB720906:HSB720923 IBX720906:IBX720923 ILT720906:ILT720923 IVP720906:IVP720923 JFL720906:JFL720923 JPH720906:JPH720923 JZD720906:JZD720923 KIZ720906:KIZ720923 KSV720906:KSV720923 LCR720906:LCR720923 LMN720906:LMN720923 LWJ720906:LWJ720923 MGF720906:MGF720923 MQB720906:MQB720923 MZX720906:MZX720923 NJT720906:NJT720923 NTP720906:NTP720923 ODL720906:ODL720923 ONH720906:ONH720923 OXD720906:OXD720923 PGZ720906:PGZ720923 PQV720906:PQV720923 QAR720906:QAR720923 QKN720906:QKN720923 QUJ720906:QUJ720923 REF720906:REF720923 ROB720906:ROB720923 RXX720906:RXX720923 SHT720906:SHT720923 SRP720906:SRP720923 TBL720906:TBL720923 TLH720906:TLH720923 TVD720906:TVD720923 UEZ720906:UEZ720923 UOV720906:UOV720923 UYR720906:UYR720923 VIN720906:VIN720923 VSJ720906:VSJ720923 WCF720906:WCF720923 WMB720906:WMB720923 WVX720906:WVX720923 P786442:P786459 JL786442:JL786459 TH786442:TH786459 ADD786442:ADD786459 AMZ786442:AMZ786459 AWV786442:AWV786459 BGR786442:BGR786459 BQN786442:BQN786459 CAJ786442:CAJ786459 CKF786442:CKF786459 CUB786442:CUB786459 DDX786442:DDX786459 DNT786442:DNT786459 DXP786442:DXP786459 EHL786442:EHL786459 ERH786442:ERH786459 FBD786442:FBD786459 FKZ786442:FKZ786459 FUV786442:FUV786459 GER786442:GER786459 GON786442:GON786459 GYJ786442:GYJ786459 HIF786442:HIF786459 HSB786442:HSB786459 IBX786442:IBX786459 ILT786442:ILT786459 IVP786442:IVP786459 JFL786442:JFL786459 JPH786442:JPH786459 JZD786442:JZD786459 KIZ786442:KIZ786459 KSV786442:KSV786459 LCR786442:LCR786459 LMN786442:LMN786459 LWJ786442:LWJ786459 MGF786442:MGF786459 MQB786442:MQB786459 MZX786442:MZX786459 NJT786442:NJT786459 NTP786442:NTP786459 ODL786442:ODL786459 ONH786442:ONH786459 OXD786442:OXD786459 PGZ786442:PGZ786459 PQV786442:PQV786459 QAR786442:QAR786459 QKN786442:QKN786459 QUJ786442:QUJ786459 REF786442:REF786459 ROB786442:ROB786459 RXX786442:RXX786459 SHT786442:SHT786459 SRP786442:SRP786459 TBL786442:TBL786459 TLH786442:TLH786459 TVD786442:TVD786459 UEZ786442:UEZ786459 UOV786442:UOV786459 UYR786442:UYR786459 VIN786442:VIN786459 VSJ786442:VSJ786459 WCF786442:WCF786459 WMB786442:WMB786459 WVX786442:WVX786459 P851978:P851995 JL851978:JL851995 TH851978:TH851995 ADD851978:ADD851995 AMZ851978:AMZ851995 AWV851978:AWV851995 BGR851978:BGR851995 BQN851978:BQN851995 CAJ851978:CAJ851995 CKF851978:CKF851995 CUB851978:CUB851995 DDX851978:DDX851995 DNT851978:DNT851995 DXP851978:DXP851995 EHL851978:EHL851995 ERH851978:ERH851995 FBD851978:FBD851995 FKZ851978:FKZ851995 FUV851978:FUV851995 GER851978:GER851995 GON851978:GON851995 GYJ851978:GYJ851995 HIF851978:HIF851995 HSB851978:HSB851995 IBX851978:IBX851995 ILT851978:ILT851995 IVP851978:IVP851995 JFL851978:JFL851995 JPH851978:JPH851995 JZD851978:JZD851995 KIZ851978:KIZ851995 KSV851978:KSV851995 LCR851978:LCR851995 LMN851978:LMN851995 LWJ851978:LWJ851995 MGF851978:MGF851995 MQB851978:MQB851995 MZX851978:MZX851995 NJT851978:NJT851995 NTP851978:NTP851995 ODL851978:ODL851995 ONH851978:ONH851995 OXD851978:OXD851995 PGZ851978:PGZ851995 PQV851978:PQV851995 QAR851978:QAR851995 QKN851978:QKN851995 QUJ851978:QUJ851995 REF851978:REF851995 ROB851978:ROB851995 RXX851978:RXX851995 SHT851978:SHT851995 SRP851978:SRP851995 TBL851978:TBL851995 TLH851978:TLH851995 TVD851978:TVD851995 UEZ851978:UEZ851995 UOV851978:UOV851995 UYR851978:UYR851995 VIN851978:VIN851995 VSJ851978:VSJ851995 WCF851978:WCF851995 WMB851978:WMB851995 WVX851978:WVX851995 P917514:P917531 JL917514:JL917531 TH917514:TH917531 ADD917514:ADD917531 AMZ917514:AMZ917531 AWV917514:AWV917531 BGR917514:BGR917531 BQN917514:BQN917531 CAJ917514:CAJ917531 CKF917514:CKF917531 CUB917514:CUB917531 DDX917514:DDX917531 DNT917514:DNT917531 DXP917514:DXP917531 EHL917514:EHL917531 ERH917514:ERH917531 FBD917514:FBD917531 FKZ917514:FKZ917531 FUV917514:FUV917531 GER917514:GER917531 GON917514:GON917531 GYJ917514:GYJ917531 HIF917514:HIF917531 HSB917514:HSB917531 IBX917514:IBX917531 ILT917514:ILT917531 IVP917514:IVP917531 JFL917514:JFL917531 JPH917514:JPH917531 JZD917514:JZD917531 KIZ917514:KIZ917531 KSV917514:KSV917531 LCR917514:LCR917531 LMN917514:LMN917531 LWJ917514:LWJ917531 MGF917514:MGF917531 MQB917514:MQB917531 MZX917514:MZX917531 NJT917514:NJT917531 NTP917514:NTP917531 ODL917514:ODL917531 ONH917514:ONH917531 OXD917514:OXD917531 PGZ917514:PGZ917531 PQV917514:PQV917531 QAR917514:QAR917531 QKN917514:QKN917531 QUJ917514:QUJ917531 REF917514:REF917531 ROB917514:ROB917531 RXX917514:RXX917531 SHT917514:SHT917531 SRP917514:SRP917531 TBL917514:TBL917531 TLH917514:TLH917531 TVD917514:TVD917531 UEZ917514:UEZ917531 UOV917514:UOV917531 UYR917514:UYR917531 VIN917514:VIN917531 VSJ917514:VSJ917531 WCF917514:WCF917531 WMB917514:WMB917531 WVX917514:WVX917531 P983050:P983067 JL983050:JL983067 TH983050:TH983067 ADD983050:ADD983067 AMZ983050:AMZ983067 AWV983050:AWV983067 BGR983050:BGR983067 BQN983050:BQN983067 CAJ983050:CAJ983067 CKF983050:CKF983067 CUB983050:CUB983067 DDX983050:DDX983067 DNT983050:DNT983067 DXP983050:DXP983067 EHL983050:EHL983067 ERH983050:ERH983067 FBD983050:FBD983067 FKZ983050:FKZ983067 FUV983050:FUV983067 GER983050:GER983067 GON983050:GON983067 GYJ983050:GYJ983067 HIF983050:HIF983067 HSB983050:HSB983067 IBX983050:IBX983067 ILT983050:ILT983067 IVP983050:IVP983067 JFL983050:JFL983067 JPH983050:JPH983067 JZD983050:JZD983067 KIZ983050:KIZ983067 KSV983050:KSV983067 LCR983050:LCR983067 LMN983050:LMN983067 LWJ983050:LWJ983067 MGF983050:MGF983067 MQB983050:MQB983067 MZX983050:MZX983067 NJT983050:NJT983067 NTP983050:NTP983067 ODL983050:ODL983067 ONH983050:ONH983067 OXD983050:OXD983067 PGZ983050:PGZ983067 PQV983050:PQV983067 QAR983050:QAR983067 QKN983050:QKN983067 QUJ983050:QUJ983067 REF983050:REF983067 ROB983050:ROB983067 RXX983050:RXX983067 SHT983050:SHT983067 SRP983050:SRP983067 TBL983050:TBL983067 TLH983050:TLH983067 TVD983050:TVD983067 UEZ983050:UEZ983067 UOV983050:UOV983067 UYR983050:UYR983067 VIN983050:VIN983067 VSJ983050:VSJ983067 WCF983050:WCF983067 WMB983050:WMB983067 WVX983050:WVX983067">
      <formula1>$P$10:$P$27</formula1>
    </dataValidation>
  </dataValidations>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dimension ref="A1:Y24"/>
  <sheetViews>
    <sheetView topLeftCell="L10" zoomScale="55" zoomScaleNormal="55" workbookViewId="0">
      <selection activeCell="X20" sqref="X20"/>
    </sheetView>
  </sheetViews>
  <sheetFormatPr defaultRowHeight="14.25"/>
  <cols>
    <col min="1" max="1" width="14.7109375" style="160" customWidth="1"/>
    <col min="2" max="2" width="38" style="160" customWidth="1"/>
    <col min="3" max="3" width="24.5703125" style="160" customWidth="1"/>
    <col min="4" max="4" width="31.85546875" style="160" customWidth="1"/>
    <col min="5" max="6" width="8.7109375" style="160" customWidth="1"/>
    <col min="7" max="8" width="17.85546875" style="160" customWidth="1"/>
    <col min="9" max="11" width="20" style="160" customWidth="1"/>
    <col min="12" max="21" width="18.42578125" style="160" customWidth="1"/>
    <col min="22" max="22" width="18.42578125" style="157" customWidth="1"/>
    <col min="23" max="24" width="20.28515625" style="157" customWidth="1"/>
    <col min="25" max="25" width="16.7109375" style="160" customWidth="1"/>
    <col min="26" max="29" width="12.5703125" style="160" customWidth="1"/>
    <col min="30" max="38" width="8.5703125" style="160" customWidth="1"/>
    <col min="39" max="40" width="5.5703125" style="160" customWidth="1"/>
    <col min="41" max="256" width="9.140625" style="160"/>
    <col min="257" max="257" width="14.7109375" style="160" customWidth="1"/>
    <col min="258" max="258" width="38" style="160" customWidth="1"/>
    <col min="259" max="259" width="24.5703125" style="160" customWidth="1"/>
    <col min="260" max="260" width="31.85546875" style="160" customWidth="1"/>
    <col min="261" max="261" width="23.140625" style="160" customWidth="1"/>
    <col min="262" max="262" width="20.85546875" style="160" customWidth="1"/>
    <col min="263" max="264" width="17.85546875" style="160" customWidth="1"/>
    <col min="265" max="267" width="20" style="160" customWidth="1"/>
    <col min="268" max="278" width="18.42578125" style="160" customWidth="1"/>
    <col min="279" max="280" width="20.28515625" style="160" customWidth="1"/>
    <col min="281" max="281" width="16.7109375" style="160" customWidth="1"/>
    <col min="282" max="285" width="12.5703125" style="160" customWidth="1"/>
    <col min="286" max="294" width="8.5703125" style="160" customWidth="1"/>
    <col min="295" max="296" width="5.5703125" style="160" customWidth="1"/>
    <col min="297" max="512" width="9.140625" style="160"/>
    <col min="513" max="513" width="14.7109375" style="160" customWidth="1"/>
    <col min="514" max="514" width="38" style="160" customWidth="1"/>
    <col min="515" max="515" width="24.5703125" style="160" customWidth="1"/>
    <col min="516" max="516" width="31.85546875" style="160" customWidth="1"/>
    <col min="517" max="517" width="23.140625" style="160" customWidth="1"/>
    <col min="518" max="518" width="20.85546875" style="160" customWidth="1"/>
    <col min="519" max="520" width="17.85546875" style="160" customWidth="1"/>
    <col min="521" max="523" width="20" style="160" customWidth="1"/>
    <col min="524" max="534" width="18.42578125" style="160" customWidth="1"/>
    <col min="535" max="536" width="20.28515625" style="160" customWidth="1"/>
    <col min="537" max="537" width="16.7109375" style="160" customWidth="1"/>
    <col min="538" max="541" width="12.5703125" style="160" customWidth="1"/>
    <col min="542" max="550" width="8.5703125" style="160" customWidth="1"/>
    <col min="551" max="552" width="5.5703125" style="160" customWidth="1"/>
    <col min="553" max="768" width="9.140625" style="160"/>
    <col min="769" max="769" width="14.7109375" style="160" customWidth="1"/>
    <col min="770" max="770" width="38" style="160" customWidth="1"/>
    <col min="771" max="771" width="24.5703125" style="160" customWidth="1"/>
    <col min="772" max="772" width="31.85546875" style="160" customWidth="1"/>
    <col min="773" max="773" width="23.140625" style="160" customWidth="1"/>
    <col min="774" max="774" width="20.85546875" style="160" customWidth="1"/>
    <col min="775" max="776" width="17.85546875" style="160" customWidth="1"/>
    <col min="777" max="779" width="20" style="160" customWidth="1"/>
    <col min="780" max="790" width="18.42578125" style="160" customWidth="1"/>
    <col min="791" max="792" width="20.28515625" style="160" customWidth="1"/>
    <col min="793" max="793" width="16.7109375" style="160" customWidth="1"/>
    <col min="794" max="797" width="12.5703125" style="160" customWidth="1"/>
    <col min="798" max="806" width="8.5703125" style="160" customWidth="1"/>
    <col min="807" max="808" width="5.5703125" style="160" customWidth="1"/>
    <col min="809" max="1024" width="9.140625" style="160"/>
    <col min="1025" max="1025" width="14.7109375" style="160" customWidth="1"/>
    <col min="1026" max="1026" width="38" style="160" customWidth="1"/>
    <col min="1027" max="1027" width="24.5703125" style="160" customWidth="1"/>
    <col min="1028" max="1028" width="31.85546875" style="160" customWidth="1"/>
    <col min="1029" max="1029" width="23.140625" style="160" customWidth="1"/>
    <col min="1030" max="1030" width="20.85546875" style="160" customWidth="1"/>
    <col min="1031" max="1032" width="17.85546875" style="160" customWidth="1"/>
    <col min="1033" max="1035" width="20" style="160" customWidth="1"/>
    <col min="1036" max="1046" width="18.42578125" style="160" customWidth="1"/>
    <col min="1047" max="1048" width="20.28515625" style="160" customWidth="1"/>
    <col min="1049" max="1049" width="16.7109375" style="160" customWidth="1"/>
    <col min="1050" max="1053" width="12.5703125" style="160" customWidth="1"/>
    <col min="1054" max="1062" width="8.5703125" style="160" customWidth="1"/>
    <col min="1063" max="1064" width="5.5703125" style="160" customWidth="1"/>
    <col min="1065" max="1280" width="9.140625" style="160"/>
    <col min="1281" max="1281" width="14.7109375" style="160" customWidth="1"/>
    <col min="1282" max="1282" width="38" style="160" customWidth="1"/>
    <col min="1283" max="1283" width="24.5703125" style="160" customWidth="1"/>
    <col min="1284" max="1284" width="31.85546875" style="160" customWidth="1"/>
    <col min="1285" max="1285" width="23.140625" style="160" customWidth="1"/>
    <col min="1286" max="1286" width="20.85546875" style="160" customWidth="1"/>
    <col min="1287" max="1288" width="17.85546875" style="160" customWidth="1"/>
    <col min="1289" max="1291" width="20" style="160" customWidth="1"/>
    <col min="1292" max="1302" width="18.42578125" style="160" customWidth="1"/>
    <col min="1303" max="1304" width="20.28515625" style="160" customWidth="1"/>
    <col min="1305" max="1305" width="16.7109375" style="160" customWidth="1"/>
    <col min="1306" max="1309" width="12.5703125" style="160" customWidth="1"/>
    <col min="1310" max="1318" width="8.5703125" style="160" customWidth="1"/>
    <col min="1319" max="1320" width="5.5703125" style="160" customWidth="1"/>
    <col min="1321" max="1536" width="9.140625" style="160"/>
    <col min="1537" max="1537" width="14.7109375" style="160" customWidth="1"/>
    <col min="1538" max="1538" width="38" style="160" customWidth="1"/>
    <col min="1539" max="1539" width="24.5703125" style="160" customWidth="1"/>
    <col min="1540" max="1540" width="31.85546875" style="160" customWidth="1"/>
    <col min="1541" max="1541" width="23.140625" style="160" customWidth="1"/>
    <col min="1542" max="1542" width="20.85546875" style="160" customWidth="1"/>
    <col min="1543" max="1544" width="17.85546875" style="160" customWidth="1"/>
    <col min="1545" max="1547" width="20" style="160" customWidth="1"/>
    <col min="1548" max="1558" width="18.42578125" style="160" customWidth="1"/>
    <col min="1559" max="1560" width="20.28515625" style="160" customWidth="1"/>
    <col min="1561" max="1561" width="16.7109375" style="160" customWidth="1"/>
    <col min="1562" max="1565" width="12.5703125" style="160" customWidth="1"/>
    <col min="1566" max="1574" width="8.5703125" style="160" customWidth="1"/>
    <col min="1575" max="1576" width="5.5703125" style="160" customWidth="1"/>
    <col min="1577" max="1792" width="9.140625" style="160"/>
    <col min="1793" max="1793" width="14.7109375" style="160" customWidth="1"/>
    <col min="1794" max="1794" width="38" style="160" customWidth="1"/>
    <col min="1795" max="1795" width="24.5703125" style="160" customWidth="1"/>
    <col min="1796" max="1796" width="31.85546875" style="160" customWidth="1"/>
    <col min="1797" max="1797" width="23.140625" style="160" customWidth="1"/>
    <col min="1798" max="1798" width="20.85546875" style="160" customWidth="1"/>
    <col min="1799" max="1800" width="17.85546875" style="160" customWidth="1"/>
    <col min="1801" max="1803" width="20" style="160" customWidth="1"/>
    <col min="1804" max="1814" width="18.42578125" style="160" customWidth="1"/>
    <col min="1815" max="1816" width="20.28515625" style="160" customWidth="1"/>
    <col min="1817" max="1817" width="16.7109375" style="160" customWidth="1"/>
    <col min="1818" max="1821" width="12.5703125" style="160" customWidth="1"/>
    <col min="1822" max="1830" width="8.5703125" style="160" customWidth="1"/>
    <col min="1831" max="1832" width="5.5703125" style="160" customWidth="1"/>
    <col min="1833" max="2048" width="9.140625" style="160"/>
    <col min="2049" max="2049" width="14.7109375" style="160" customWidth="1"/>
    <col min="2050" max="2050" width="38" style="160" customWidth="1"/>
    <col min="2051" max="2051" width="24.5703125" style="160" customWidth="1"/>
    <col min="2052" max="2052" width="31.85546875" style="160" customWidth="1"/>
    <col min="2053" max="2053" width="23.140625" style="160" customWidth="1"/>
    <col min="2054" max="2054" width="20.85546875" style="160" customWidth="1"/>
    <col min="2055" max="2056" width="17.85546875" style="160" customWidth="1"/>
    <col min="2057" max="2059" width="20" style="160" customWidth="1"/>
    <col min="2060" max="2070" width="18.42578125" style="160" customWidth="1"/>
    <col min="2071" max="2072" width="20.28515625" style="160" customWidth="1"/>
    <col min="2073" max="2073" width="16.7109375" style="160" customWidth="1"/>
    <col min="2074" max="2077" width="12.5703125" style="160" customWidth="1"/>
    <col min="2078" max="2086" width="8.5703125" style="160" customWidth="1"/>
    <col min="2087" max="2088" width="5.5703125" style="160" customWidth="1"/>
    <col min="2089" max="2304" width="9.140625" style="160"/>
    <col min="2305" max="2305" width="14.7109375" style="160" customWidth="1"/>
    <col min="2306" max="2306" width="38" style="160" customWidth="1"/>
    <col min="2307" max="2307" width="24.5703125" style="160" customWidth="1"/>
    <col min="2308" max="2308" width="31.85546875" style="160" customWidth="1"/>
    <col min="2309" max="2309" width="23.140625" style="160" customWidth="1"/>
    <col min="2310" max="2310" width="20.85546875" style="160" customWidth="1"/>
    <col min="2311" max="2312" width="17.85546875" style="160" customWidth="1"/>
    <col min="2313" max="2315" width="20" style="160" customWidth="1"/>
    <col min="2316" max="2326" width="18.42578125" style="160" customWidth="1"/>
    <col min="2327" max="2328" width="20.28515625" style="160" customWidth="1"/>
    <col min="2329" max="2329" width="16.7109375" style="160" customWidth="1"/>
    <col min="2330" max="2333" width="12.5703125" style="160" customWidth="1"/>
    <col min="2334" max="2342" width="8.5703125" style="160" customWidth="1"/>
    <col min="2343" max="2344" width="5.5703125" style="160" customWidth="1"/>
    <col min="2345" max="2560" width="9.140625" style="160"/>
    <col min="2561" max="2561" width="14.7109375" style="160" customWidth="1"/>
    <col min="2562" max="2562" width="38" style="160" customWidth="1"/>
    <col min="2563" max="2563" width="24.5703125" style="160" customWidth="1"/>
    <col min="2564" max="2564" width="31.85546875" style="160" customWidth="1"/>
    <col min="2565" max="2565" width="23.140625" style="160" customWidth="1"/>
    <col min="2566" max="2566" width="20.85546875" style="160" customWidth="1"/>
    <col min="2567" max="2568" width="17.85546875" style="160" customWidth="1"/>
    <col min="2569" max="2571" width="20" style="160" customWidth="1"/>
    <col min="2572" max="2582" width="18.42578125" style="160" customWidth="1"/>
    <col min="2583" max="2584" width="20.28515625" style="160" customWidth="1"/>
    <col min="2585" max="2585" width="16.7109375" style="160" customWidth="1"/>
    <col min="2586" max="2589" width="12.5703125" style="160" customWidth="1"/>
    <col min="2590" max="2598" width="8.5703125" style="160" customWidth="1"/>
    <col min="2599" max="2600" width="5.5703125" style="160" customWidth="1"/>
    <col min="2601" max="2816" width="9.140625" style="160"/>
    <col min="2817" max="2817" width="14.7109375" style="160" customWidth="1"/>
    <col min="2818" max="2818" width="38" style="160" customWidth="1"/>
    <col min="2819" max="2819" width="24.5703125" style="160" customWidth="1"/>
    <col min="2820" max="2820" width="31.85546875" style="160" customWidth="1"/>
    <col min="2821" max="2821" width="23.140625" style="160" customWidth="1"/>
    <col min="2822" max="2822" width="20.85546875" style="160" customWidth="1"/>
    <col min="2823" max="2824" width="17.85546875" style="160" customWidth="1"/>
    <col min="2825" max="2827" width="20" style="160" customWidth="1"/>
    <col min="2828" max="2838" width="18.42578125" style="160" customWidth="1"/>
    <col min="2839" max="2840" width="20.28515625" style="160" customWidth="1"/>
    <col min="2841" max="2841" width="16.7109375" style="160" customWidth="1"/>
    <col min="2842" max="2845" width="12.5703125" style="160" customWidth="1"/>
    <col min="2846" max="2854" width="8.5703125" style="160" customWidth="1"/>
    <col min="2855" max="2856" width="5.5703125" style="160" customWidth="1"/>
    <col min="2857" max="3072" width="9.140625" style="160"/>
    <col min="3073" max="3073" width="14.7109375" style="160" customWidth="1"/>
    <col min="3074" max="3074" width="38" style="160" customWidth="1"/>
    <col min="3075" max="3075" width="24.5703125" style="160" customWidth="1"/>
    <col min="3076" max="3076" width="31.85546875" style="160" customWidth="1"/>
    <col min="3077" max="3077" width="23.140625" style="160" customWidth="1"/>
    <col min="3078" max="3078" width="20.85546875" style="160" customWidth="1"/>
    <col min="3079" max="3080" width="17.85546875" style="160" customWidth="1"/>
    <col min="3081" max="3083" width="20" style="160" customWidth="1"/>
    <col min="3084" max="3094" width="18.42578125" style="160" customWidth="1"/>
    <col min="3095" max="3096" width="20.28515625" style="160" customWidth="1"/>
    <col min="3097" max="3097" width="16.7109375" style="160" customWidth="1"/>
    <col min="3098" max="3101" width="12.5703125" style="160" customWidth="1"/>
    <col min="3102" max="3110" width="8.5703125" style="160" customWidth="1"/>
    <col min="3111" max="3112" width="5.5703125" style="160" customWidth="1"/>
    <col min="3113" max="3328" width="9.140625" style="160"/>
    <col min="3329" max="3329" width="14.7109375" style="160" customWidth="1"/>
    <col min="3330" max="3330" width="38" style="160" customWidth="1"/>
    <col min="3331" max="3331" width="24.5703125" style="160" customWidth="1"/>
    <col min="3332" max="3332" width="31.85546875" style="160" customWidth="1"/>
    <col min="3333" max="3333" width="23.140625" style="160" customWidth="1"/>
    <col min="3334" max="3334" width="20.85546875" style="160" customWidth="1"/>
    <col min="3335" max="3336" width="17.85546875" style="160" customWidth="1"/>
    <col min="3337" max="3339" width="20" style="160" customWidth="1"/>
    <col min="3340" max="3350" width="18.42578125" style="160" customWidth="1"/>
    <col min="3351" max="3352" width="20.28515625" style="160" customWidth="1"/>
    <col min="3353" max="3353" width="16.7109375" style="160" customWidth="1"/>
    <col min="3354" max="3357" width="12.5703125" style="160" customWidth="1"/>
    <col min="3358" max="3366" width="8.5703125" style="160" customWidth="1"/>
    <col min="3367" max="3368" width="5.5703125" style="160" customWidth="1"/>
    <col min="3369" max="3584" width="9.140625" style="160"/>
    <col min="3585" max="3585" width="14.7109375" style="160" customWidth="1"/>
    <col min="3586" max="3586" width="38" style="160" customWidth="1"/>
    <col min="3587" max="3587" width="24.5703125" style="160" customWidth="1"/>
    <col min="3588" max="3588" width="31.85546875" style="160" customWidth="1"/>
    <col min="3589" max="3589" width="23.140625" style="160" customWidth="1"/>
    <col min="3590" max="3590" width="20.85546875" style="160" customWidth="1"/>
    <col min="3591" max="3592" width="17.85546875" style="160" customWidth="1"/>
    <col min="3593" max="3595" width="20" style="160" customWidth="1"/>
    <col min="3596" max="3606" width="18.42578125" style="160" customWidth="1"/>
    <col min="3607" max="3608" width="20.28515625" style="160" customWidth="1"/>
    <col min="3609" max="3609" width="16.7109375" style="160" customWidth="1"/>
    <col min="3610" max="3613" width="12.5703125" style="160" customWidth="1"/>
    <col min="3614" max="3622" width="8.5703125" style="160" customWidth="1"/>
    <col min="3623" max="3624" width="5.5703125" style="160" customWidth="1"/>
    <col min="3625" max="3840" width="9.140625" style="160"/>
    <col min="3841" max="3841" width="14.7109375" style="160" customWidth="1"/>
    <col min="3842" max="3842" width="38" style="160" customWidth="1"/>
    <col min="3843" max="3843" width="24.5703125" style="160" customWidth="1"/>
    <col min="3844" max="3844" width="31.85546875" style="160" customWidth="1"/>
    <col min="3845" max="3845" width="23.140625" style="160" customWidth="1"/>
    <col min="3846" max="3846" width="20.85546875" style="160" customWidth="1"/>
    <col min="3847" max="3848" width="17.85546875" style="160" customWidth="1"/>
    <col min="3849" max="3851" width="20" style="160" customWidth="1"/>
    <col min="3852" max="3862" width="18.42578125" style="160" customWidth="1"/>
    <col min="3863" max="3864" width="20.28515625" style="160" customWidth="1"/>
    <col min="3865" max="3865" width="16.7109375" style="160" customWidth="1"/>
    <col min="3866" max="3869" width="12.5703125" style="160" customWidth="1"/>
    <col min="3870" max="3878" width="8.5703125" style="160" customWidth="1"/>
    <col min="3879" max="3880" width="5.5703125" style="160" customWidth="1"/>
    <col min="3881" max="4096" width="9.140625" style="160"/>
    <col min="4097" max="4097" width="14.7109375" style="160" customWidth="1"/>
    <col min="4098" max="4098" width="38" style="160" customWidth="1"/>
    <col min="4099" max="4099" width="24.5703125" style="160" customWidth="1"/>
    <col min="4100" max="4100" width="31.85546875" style="160" customWidth="1"/>
    <col min="4101" max="4101" width="23.140625" style="160" customWidth="1"/>
    <col min="4102" max="4102" width="20.85546875" style="160" customWidth="1"/>
    <col min="4103" max="4104" width="17.85546875" style="160" customWidth="1"/>
    <col min="4105" max="4107" width="20" style="160" customWidth="1"/>
    <col min="4108" max="4118" width="18.42578125" style="160" customWidth="1"/>
    <col min="4119" max="4120" width="20.28515625" style="160" customWidth="1"/>
    <col min="4121" max="4121" width="16.7109375" style="160" customWidth="1"/>
    <col min="4122" max="4125" width="12.5703125" style="160" customWidth="1"/>
    <col min="4126" max="4134" width="8.5703125" style="160" customWidth="1"/>
    <col min="4135" max="4136" width="5.5703125" style="160" customWidth="1"/>
    <col min="4137" max="4352" width="9.140625" style="160"/>
    <col min="4353" max="4353" width="14.7109375" style="160" customWidth="1"/>
    <col min="4354" max="4354" width="38" style="160" customWidth="1"/>
    <col min="4355" max="4355" width="24.5703125" style="160" customWidth="1"/>
    <col min="4356" max="4356" width="31.85546875" style="160" customWidth="1"/>
    <col min="4357" max="4357" width="23.140625" style="160" customWidth="1"/>
    <col min="4358" max="4358" width="20.85546875" style="160" customWidth="1"/>
    <col min="4359" max="4360" width="17.85546875" style="160" customWidth="1"/>
    <col min="4361" max="4363" width="20" style="160" customWidth="1"/>
    <col min="4364" max="4374" width="18.42578125" style="160" customWidth="1"/>
    <col min="4375" max="4376" width="20.28515625" style="160" customWidth="1"/>
    <col min="4377" max="4377" width="16.7109375" style="160" customWidth="1"/>
    <col min="4378" max="4381" width="12.5703125" style="160" customWidth="1"/>
    <col min="4382" max="4390" width="8.5703125" style="160" customWidth="1"/>
    <col min="4391" max="4392" width="5.5703125" style="160" customWidth="1"/>
    <col min="4393" max="4608" width="9.140625" style="160"/>
    <col min="4609" max="4609" width="14.7109375" style="160" customWidth="1"/>
    <col min="4610" max="4610" width="38" style="160" customWidth="1"/>
    <col min="4611" max="4611" width="24.5703125" style="160" customWidth="1"/>
    <col min="4612" max="4612" width="31.85546875" style="160" customWidth="1"/>
    <col min="4613" max="4613" width="23.140625" style="160" customWidth="1"/>
    <col min="4614" max="4614" width="20.85546875" style="160" customWidth="1"/>
    <col min="4615" max="4616" width="17.85546875" style="160" customWidth="1"/>
    <col min="4617" max="4619" width="20" style="160" customWidth="1"/>
    <col min="4620" max="4630" width="18.42578125" style="160" customWidth="1"/>
    <col min="4631" max="4632" width="20.28515625" style="160" customWidth="1"/>
    <col min="4633" max="4633" width="16.7109375" style="160" customWidth="1"/>
    <col min="4634" max="4637" width="12.5703125" style="160" customWidth="1"/>
    <col min="4638" max="4646" width="8.5703125" style="160" customWidth="1"/>
    <col min="4647" max="4648" width="5.5703125" style="160" customWidth="1"/>
    <col min="4649" max="4864" width="9.140625" style="160"/>
    <col min="4865" max="4865" width="14.7109375" style="160" customWidth="1"/>
    <col min="4866" max="4866" width="38" style="160" customWidth="1"/>
    <col min="4867" max="4867" width="24.5703125" style="160" customWidth="1"/>
    <col min="4868" max="4868" width="31.85546875" style="160" customWidth="1"/>
    <col min="4869" max="4869" width="23.140625" style="160" customWidth="1"/>
    <col min="4870" max="4870" width="20.85546875" style="160" customWidth="1"/>
    <col min="4871" max="4872" width="17.85546875" style="160" customWidth="1"/>
    <col min="4873" max="4875" width="20" style="160" customWidth="1"/>
    <col min="4876" max="4886" width="18.42578125" style="160" customWidth="1"/>
    <col min="4887" max="4888" width="20.28515625" style="160" customWidth="1"/>
    <col min="4889" max="4889" width="16.7109375" style="160" customWidth="1"/>
    <col min="4890" max="4893" width="12.5703125" style="160" customWidth="1"/>
    <col min="4894" max="4902" width="8.5703125" style="160" customWidth="1"/>
    <col min="4903" max="4904" width="5.5703125" style="160" customWidth="1"/>
    <col min="4905" max="5120" width="9.140625" style="160"/>
    <col min="5121" max="5121" width="14.7109375" style="160" customWidth="1"/>
    <col min="5122" max="5122" width="38" style="160" customWidth="1"/>
    <col min="5123" max="5123" width="24.5703125" style="160" customWidth="1"/>
    <col min="5124" max="5124" width="31.85546875" style="160" customWidth="1"/>
    <col min="5125" max="5125" width="23.140625" style="160" customWidth="1"/>
    <col min="5126" max="5126" width="20.85546875" style="160" customWidth="1"/>
    <col min="5127" max="5128" width="17.85546875" style="160" customWidth="1"/>
    <col min="5129" max="5131" width="20" style="160" customWidth="1"/>
    <col min="5132" max="5142" width="18.42578125" style="160" customWidth="1"/>
    <col min="5143" max="5144" width="20.28515625" style="160" customWidth="1"/>
    <col min="5145" max="5145" width="16.7109375" style="160" customWidth="1"/>
    <col min="5146" max="5149" width="12.5703125" style="160" customWidth="1"/>
    <col min="5150" max="5158" width="8.5703125" style="160" customWidth="1"/>
    <col min="5159" max="5160" width="5.5703125" style="160" customWidth="1"/>
    <col min="5161" max="5376" width="9.140625" style="160"/>
    <col min="5377" max="5377" width="14.7109375" style="160" customWidth="1"/>
    <col min="5378" max="5378" width="38" style="160" customWidth="1"/>
    <col min="5379" max="5379" width="24.5703125" style="160" customWidth="1"/>
    <col min="5380" max="5380" width="31.85546875" style="160" customWidth="1"/>
    <col min="5381" max="5381" width="23.140625" style="160" customWidth="1"/>
    <col min="5382" max="5382" width="20.85546875" style="160" customWidth="1"/>
    <col min="5383" max="5384" width="17.85546875" style="160" customWidth="1"/>
    <col min="5385" max="5387" width="20" style="160" customWidth="1"/>
    <col min="5388" max="5398" width="18.42578125" style="160" customWidth="1"/>
    <col min="5399" max="5400" width="20.28515625" style="160" customWidth="1"/>
    <col min="5401" max="5401" width="16.7109375" style="160" customWidth="1"/>
    <col min="5402" max="5405" width="12.5703125" style="160" customWidth="1"/>
    <col min="5406" max="5414" width="8.5703125" style="160" customWidth="1"/>
    <col min="5415" max="5416" width="5.5703125" style="160" customWidth="1"/>
    <col min="5417" max="5632" width="9.140625" style="160"/>
    <col min="5633" max="5633" width="14.7109375" style="160" customWidth="1"/>
    <col min="5634" max="5634" width="38" style="160" customWidth="1"/>
    <col min="5635" max="5635" width="24.5703125" style="160" customWidth="1"/>
    <col min="5636" max="5636" width="31.85546875" style="160" customWidth="1"/>
    <col min="5637" max="5637" width="23.140625" style="160" customWidth="1"/>
    <col min="5638" max="5638" width="20.85546875" style="160" customWidth="1"/>
    <col min="5639" max="5640" width="17.85546875" style="160" customWidth="1"/>
    <col min="5641" max="5643" width="20" style="160" customWidth="1"/>
    <col min="5644" max="5654" width="18.42578125" style="160" customWidth="1"/>
    <col min="5655" max="5656" width="20.28515625" style="160" customWidth="1"/>
    <col min="5657" max="5657" width="16.7109375" style="160" customWidth="1"/>
    <col min="5658" max="5661" width="12.5703125" style="160" customWidth="1"/>
    <col min="5662" max="5670" width="8.5703125" style="160" customWidth="1"/>
    <col min="5671" max="5672" width="5.5703125" style="160" customWidth="1"/>
    <col min="5673" max="5888" width="9.140625" style="160"/>
    <col min="5889" max="5889" width="14.7109375" style="160" customWidth="1"/>
    <col min="5890" max="5890" width="38" style="160" customWidth="1"/>
    <col min="5891" max="5891" width="24.5703125" style="160" customWidth="1"/>
    <col min="5892" max="5892" width="31.85546875" style="160" customWidth="1"/>
    <col min="5893" max="5893" width="23.140625" style="160" customWidth="1"/>
    <col min="5894" max="5894" width="20.85546875" style="160" customWidth="1"/>
    <col min="5895" max="5896" width="17.85546875" style="160" customWidth="1"/>
    <col min="5897" max="5899" width="20" style="160" customWidth="1"/>
    <col min="5900" max="5910" width="18.42578125" style="160" customWidth="1"/>
    <col min="5911" max="5912" width="20.28515625" style="160" customWidth="1"/>
    <col min="5913" max="5913" width="16.7109375" style="160" customWidth="1"/>
    <col min="5914" max="5917" width="12.5703125" style="160" customWidth="1"/>
    <col min="5918" max="5926" width="8.5703125" style="160" customWidth="1"/>
    <col min="5927" max="5928" width="5.5703125" style="160" customWidth="1"/>
    <col min="5929" max="6144" width="9.140625" style="160"/>
    <col min="6145" max="6145" width="14.7109375" style="160" customWidth="1"/>
    <col min="6146" max="6146" width="38" style="160" customWidth="1"/>
    <col min="6147" max="6147" width="24.5703125" style="160" customWidth="1"/>
    <col min="6148" max="6148" width="31.85546875" style="160" customWidth="1"/>
    <col min="6149" max="6149" width="23.140625" style="160" customWidth="1"/>
    <col min="6150" max="6150" width="20.85546875" style="160" customWidth="1"/>
    <col min="6151" max="6152" width="17.85546875" style="160" customWidth="1"/>
    <col min="6153" max="6155" width="20" style="160" customWidth="1"/>
    <col min="6156" max="6166" width="18.42578125" style="160" customWidth="1"/>
    <col min="6167" max="6168" width="20.28515625" style="160" customWidth="1"/>
    <col min="6169" max="6169" width="16.7109375" style="160" customWidth="1"/>
    <col min="6170" max="6173" width="12.5703125" style="160" customWidth="1"/>
    <col min="6174" max="6182" width="8.5703125" style="160" customWidth="1"/>
    <col min="6183" max="6184" width="5.5703125" style="160" customWidth="1"/>
    <col min="6185" max="6400" width="9.140625" style="160"/>
    <col min="6401" max="6401" width="14.7109375" style="160" customWidth="1"/>
    <col min="6402" max="6402" width="38" style="160" customWidth="1"/>
    <col min="6403" max="6403" width="24.5703125" style="160" customWidth="1"/>
    <col min="6404" max="6404" width="31.85546875" style="160" customWidth="1"/>
    <col min="6405" max="6405" width="23.140625" style="160" customWidth="1"/>
    <col min="6406" max="6406" width="20.85546875" style="160" customWidth="1"/>
    <col min="6407" max="6408" width="17.85546875" style="160" customWidth="1"/>
    <col min="6409" max="6411" width="20" style="160" customWidth="1"/>
    <col min="6412" max="6422" width="18.42578125" style="160" customWidth="1"/>
    <col min="6423" max="6424" width="20.28515625" style="160" customWidth="1"/>
    <col min="6425" max="6425" width="16.7109375" style="160" customWidth="1"/>
    <col min="6426" max="6429" width="12.5703125" style="160" customWidth="1"/>
    <col min="6430" max="6438" width="8.5703125" style="160" customWidth="1"/>
    <col min="6439" max="6440" width="5.5703125" style="160" customWidth="1"/>
    <col min="6441" max="6656" width="9.140625" style="160"/>
    <col min="6657" max="6657" width="14.7109375" style="160" customWidth="1"/>
    <col min="6658" max="6658" width="38" style="160" customWidth="1"/>
    <col min="6659" max="6659" width="24.5703125" style="160" customWidth="1"/>
    <col min="6660" max="6660" width="31.85546875" style="160" customWidth="1"/>
    <col min="6661" max="6661" width="23.140625" style="160" customWidth="1"/>
    <col min="6662" max="6662" width="20.85546875" style="160" customWidth="1"/>
    <col min="6663" max="6664" width="17.85546875" style="160" customWidth="1"/>
    <col min="6665" max="6667" width="20" style="160" customWidth="1"/>
    <col min="6668" max="6678" width="18.42578125" style="160" customWidth="1"/>
    <col min="6679" max="6680" width="20.28515625" style="160" customWidth="1"/>
    <col min="6681" max="6681" width="16.7109375" style="160" customWidth="1"/>
    <col min="6682" max="6685" width="12.5703125" style="160" customWidth="1"/>
    <col min="6686" max="6694" width="8.5703125" style="160" customWidth="1"/>
    <col min="6695" max="6696" width="5.5703125" style="160" customWidth="1"/>
    <col min="6697" max="6912" width="9.140625" style="160"/>
    <col min="6913" max="6913" width="14.7109375" style="160" customWidth="1"/>
    <col min="6914" max="6914" width="38" style="160" customWidth="1"/>
    <col min="6915" max="6915" width="24.5703125" style="160" customWidth="1"/>
    <col min="6916" max="6916" width="31.85546875" style="160" customWidth="1"/>
    <col min="6917" max="6917" width="23.140625" style="160" customWidth="1"/>
    <col min="6918" max="6918" width="20.85546875" style="160" customWidth="1"/>
    <col min="6919" max="6920" width="17.85546875" style="160" customWidth="1"/>
    <col min="6921" max="6923" width="20" style="160" customWidth="1"/>
    <col min="6924" max="6934" width="18.42578125" style="160" customWidth="1"/>
    <col min="6935" max="6936" width="20.28515625" style="160" customWidth="1"/>
    <col min="6937" max="6937" width="16.7109375" style="160" customWidth="1"/>
    <col min="6938" max="6941" width="12.5703125" style="160" customWidth="1"/>
    <col min="6942" max="6950" width="8.5703125" style="160" customWidth="1"/>
    <col min="6951" max="6952" width="5.5703125" style="160" customWidth="1"/>
    <col min="6953" max="7168" width="9.140625" style="160"/>
    <col min="7169" max="7169" width="14.7109375" style="160" customWidth="1"/>
    <col min="7170" max="7170" width="38" style="160" customWidth="1"/>
    <col min="7171" max="7171" width="24.5703125" style="160" customWidth="1"/>
    <col min="7172" max="7172" width="31.85546875" style="160" customWidth="1"/>
    <col min="7173" max="7173" width="23.140625" style="160" customWidth="1"/>
    <col min="7174" max="7174" width="20.85546875" style="160" customWidth="1"/>
    <col min="7175" max="7176" width="17.85546875" style="160" customWidth="1"/>
    <col min="7177" max="7179" width="20" style="160" customWidth="1"/>
    <col min="7180" max="7190" width="18.42578125" style="160" customWidth="1"/>
    <col min="7191" max="7192" width="20.28515625" style="160" customWidth="1"/>
    <col min="7193" max="7193" width="16.7109375" style="160" customWidth="1"/>
    <col min="7194" max="7197" width="12.5703125" style="160" customWidth="1"/>
    <col min="7198" max="7206" width="8.5703125" style="160" customWidth="1"/>
    <col min="7207" max="7208" width="5.5703125" style="160" customWidth="1"/>
    <col min="7209" max="7424" width="9.140625" style="160"/>
    <col min="7425" max="7425" width="14.7109375" style="160" customWidth="1"/>
    <col min="7426" max="7426" width="38" style="160" customWidth="1"/>
    <col min="7427" max="7427" width="24.5703125" style="160" customWidth="1"/>
    <col min="7428" max="7428" width="31.85546875" style="160" customWidth="1"/>
    <col min="7429" max="7429" width="23.140625" style="160" customWidth="1"/>
    <col min="7430" max="7430" width="20.85546875" style="160" customWidth="1"/>
    <col min="7431" max="7432" width="17.85546875" style="160" customWidth="1"/>
    <col min="7433" max="7435" width="20" style="160" customWidth="1"/>
    <col min="7436" max="7446" width="18.42578125" style="160" customWidth="1"/>
    <col min="7447" max="7448" width="20.28515625" style="160" customWidth="1"/>
    <col min="7449" max="7449" width="16.7109375" style="160" customWidth="1"/>
    <col min="7450" max="7453" width="12.5703125" style="160" customWidth="1"/>
    <col min="7454" max="7462" width="8.5703125" style="160" customWidth="1"/>
    <col min="7463" max="7464" width="5.5703125" style="160" customWidth="1"/>
    <col min="7465" max="7680" width="9.140625" style="160"/>
    <col min="7681" max="7681" width="14.7109375" style="160" customWidth="1"/>
    <col min="7682" max="7682" width="38" style="160" customWidth="1"/>
    <col min="7683" max="7683" width="24.5703125" style="160" customWidth="1"/>
    <col min="7684" max="7684" width="31.85546875" style="160" customWidth="1"/>
    <col min="7685" max="7685" width="23.140625" style="160" customWidth="1"/>
    <col min="7686" max="7686" width="20.85546875" style="160" customWidth="1"/>
    <col min="7687" max="7688" width="17.85546875" style="160" customWidth="1"/>
    <col min="7689" max="7691" width="20" style="160" customWidth="1"/>
    <col min="7692" max="7702" width="18.42578125" style="160" customWidth="1"/>
    <col min="7703" max="7704" width="20.28515625" style="160" customWidth="1"/>
    <col min="7705" max="7705" width="16.7109375" style="160" customWidth="1"/>
    <col min="7706" max="7709" width="12.5703125" style="160" customWidth="1"/>
    <col min="7710" max="7718" width="8.5703125" style="160" customWidth="1"/>
    <col min="7719" max="7720" width="5.5703125" style="160" customWidth="1"/>
    <col min="7721" max="7936" width="9.140625" style="160"/>
    <col min="7937" max="7937" width="14.7109375" style="160" customWidth="1"/>
    <col min="7938" max="7938" width="38" style="160" customWidth="1"/>
    <col min="7939" max="7939" width="24.5703125" style="160" customWidth="1"/>
    <col min="7940" max="7940" width="31.85546875" style="160" customWidth="1"/>
    <col min="7941" max="7941" width="23.140625" style="160" customWidth="1"/>
    <col min="7942" max="7942" width="20.85546875" style="160" customWidth="1"/>
    <col min="7943" max="7944" width="17.85546875" style="160" customWidth="1"/>
    <col min="7945" max="7947" width="20" style="160" customWidth="1"/>
    <col min="7948" max="7958" width="18.42578125" style="160" customWidth="1"/>
    <col min="7959" max="7960" width="20.28515625" style="160" customWidth="1"/>
    <col min="7961" max="7961" width="16.7109375" style="160" customWidth="1"/>
    <col min="7962" max="7965" width="12.5703125" style="160" customWidth="1"/>
    <col min="7966" max="7974" width="8.5703125" style="160" customWidth="1"/>
    <col min="7975" max="7976" width="5.5703125" style="160" customWidth="1"/>
    <col min="7977" max="8192" width="9.140625" style="160"/>
    <col min="8193" max="8193" width="14.7109375" style="160" customWidth="1"/>
    <col min="8194" max="8194" width="38" style="160" customWidth="1"/>
    <col min="8195" max="8195" width="24.5703125" style="160" customWidth="1"/>
    <col min="8196" max="8196" width="31.85546875" style="160" customWidth="1"/>
    <col min="8197" max="8197" width="23.140625" style="160" customWidth="1"/>
    <col min="8198" max="8198" width="20.85546875" style="160" customWidth="1"/>
    <col min="8199" max="8200" width="17.85546875" style="160" customWidth="1"/>
    <col min="8201" max="8203" width="20" style="160" customWidth="1"/>
    <col min="8204" max="8214" width="18.42578125" style="160" customWidth="1"/>
    <col min="8215" max="8216" width="20.28515625" style="160" customWidth="1"/>
    <col min="8217" max="8217" width="16.7109375" style="160" customWidth="1"/>
    <col min="8218" max="8221" width="12.5703125" style="160" customWidth="1"/>
    <col min="8222" max="8230" width="8.5703125" style="160" customWidth="1"/>
    <col min="8231" max="8232" width="5.5703125" style="160" customWidth="1"/>
    <col min="8233" max="8448" width="9.140625" style="160"/>
    <col min="8449" max="8449" width="14.7109375" style="160" customWidth="1"/>
    <col min="8450" max="8450" width="38" style="160" customWidth="1"/>
    <col min="8451" max="8451" width="24.5703125" style="160" customWidth="1"/>
    <col min="8452" max="8452" width="31.85546875" style="160" customWidth="1"/>
    <col min="8453" max="8453" width="23.140625" style="160" customWidth="1"/>
    <col min="8454" max="8454" width="20.85546875" style="160" customWidth="1"/>
    <col min="8455" max="8456" width="17.85546875" style="160" customWidth="1"/>
    <col min="8457" max="8459" width="20" style="160" customWidth="1"/>
    <col min="8460" max="8470" width="18.42578125" style="160" customWidth="1"/>
    <col min="8471" max="8472" width="20.28515625" style="160" customWidth="1"/>
    <col min="8473" max="8473" width="16.7109375" style="160" customWidth="1"/>
    <col min="8474" max="8477" width="12.5703125" style="160" customWidth="1"/>
    <col min="8478" max="8486" width="8.5703125" style="160" customWidth="1"/>
    <col min="8487" max="8488" width="5.5703125" style="160" customWidth="1"/>
    <col min="8489" max="8704" width="9.140625" style="160"/>
    <col min="8705" max="8705" width="14.7109375" style="160" customWidth="1"/>
    <col min="8706" max="8706" width="38" style="160" customWidth="1"/>
    <col min="8707" max="8707" width="24.5703125" style="160" customWidth="1"/>
    <col min="8708" max="8708" width="31.85546875" style="160" customWidth="1"/>
    <col min="8709" max="8709" width="23.140625" style="160" customWidth="1"/>
    <col min="8710" max="8710" width="20.85546875" style="160" customWidth="1"/>
    <col min="8711" max="8712" width="17.85546875" style="160" customWidth="1"/>
    <col min="8713" max="8715" width="20" style="160" customWidth="1"/>
    <col min="8716" max="8726" width="18.42578125" style="160" customWidth="1"/>
    <col min="8727" max="8728" width="20.28515625" style="160" customWidth="1"/>
    <col min="8729" max="8729" width="16.7109375" style="160" customWidth="1"/>
    <col min="8730" max="8733" width="12.5703125" style="160" customWidth="1"/>
    <col min="8734" max="8742" width="8.5703125" style="160" customWidth="1"/>
    <col min="8743" max="8744" width="5.5703125" style="160" customWidth="1"/>
    <col min="8745" max="8960" width="9.140625" style="160"/>
    <col min="8961" max="8961" width="14.7109375" style="160" customWidth="1"/>
    <col min="8962" max="8962" width="38" style="160" customWidth="1"/>
    <col min="8963" max="8963" width="24.5703125" style="160" customWidth="1"/>
    <col min="8964" max="8964" width="31.85546875" style="160" customWidth="1"/>
    <col min="8965" max="8965" width="23.140625" style="160" customWidth="1"/>
    <col min="8966" max="8966" width="20.85546875" style="160" customWidth="1"/>
    <col min="8967" max="8968" width="17.85546875" style="160" customWidth="1"/>
    <col min="8969" max="8971" width="20" style="160" customWidth="1"/>
    <col min="8972" max="8982" width="18.42578125" style="160" customWidth="1"/>
    <col min="8983" max="8984" width="20.28515625" style="160" customWidth="1"/>
    <col min="8985" max="8985" width="16.7109375" style="160" customWidth="1"/>
    <col min="8986" max="8989" width="12.5703125" style="160" customWidth="1"/>
    <col min="8990" max="8998" width="8.5703125" style="160" customWidth="1"/>
    <col min="8999" max="9000" width="5.5703125" style="160" customWidth="1"/>
    <col min="9001" max="9216" width="9.140625" style="160"/>
    <col min="9217" max="9217" width="14.7109375" style="160" customWidth="1"/>
    <col min="9218" max="9218" width="38" style="160" customWidth="1"/>
    <col min="9219" max="9219" width="24.5703125" style="160" customWidth="1"/>
    <col min="9220" max="9220" width="31.85546875" style="160" customWidth="1"/>
    <col min="9221" max="9221" width="23.140625" style="160" customWidth="1"/>
    <col min="9222" max="9222" width="20.85546875" style="160" customWidth="1"/>
    <col min="9223" max="9224" width="17.85546875" style="160" customWidth="1"/>
    <col min="9225" max="9227" width="20" style="160" customWidth="1"/>
    <col min="9228" max="9238" width="18.42578125" style="160" customWidth="1"/>
    <col min="9239" max="9240" width="20.28515625" style="160" customWidth="1"/>
    <col min="9241" max="9241" width="16.7109375" style="160" customWidth="1"/>
    <col min="9242" max="9245" width="12.5703125" style="160" customWidth="1"/>
    <col min="9246" max="9254" width="8.5703125" style="160" customWidth="1"/>
    <col min="9255" max="9256" width="5.5703125" style="160" customWidth="1"/>
    <col min="9257" max="9472" width="9.140625" style="160"/>
    <col min="9473" max="9473" width="14.7109375" style="160" customWidth="1"/>
    <col min="9474" max="9474" width="38" style="160" customWidth="1"/>
    <col min="9475" max="9475" width="24.5703125" style="160" customWidth="1"/>
    <col min="9476" max="9476" width="31.85546875" style="160" customWidth="1"/>
    <col min="9477" max="9477" width="23.140625" style="160" customWidth="1"/>
    <col min="9478" max="9478" width="20.85546875" style="160" customWidth="1"/>
    <col min="9479" max="9480" width="17.85546875" style="160" customWidth="1"/>
    <col min="9481" max="9483" width="20" style="160" customWidth="1"/>
    <col min="9484" max="9494" width="18.42578125" style="160" customWidth="1"/>
    <col min="9495" max="9496" width="20.28515625" style="160" customWidth="1"/>
    <col min="9497" max="9497" width="16.7109375" style="160" customWidth="1"/>
    <col min="9498" max="9501" width="12.5703125" style="160" customWidth="1"/>
    <col min="9502" max="9510" width="8.5703125" style="160" customWidth="1"/>
    <col min="9511" max="9512" width="5.5703125" style="160" customWidth="1"/>
    <col min="9513" max="9728" width="9.140625" style="160"/>
    <col min="9729" max="9729" width="14.7109375" style="160" customWidth="1"/>
    <col min="9730" max="9730" width="38" style="160" customWidth="1"/>
    <col min="9731" max="9731" width="24.5703125" style="160" customWidth="1"/>
    <col min="9732" max="9732" width="31.85546875" style="160" customWidth="1"/>
    <col min="9733" max="9733" width="23.140625" style="160" customWidth="1"/>
    <col min="9734" max="9734" width="20.85546875" style="160" customWidth="1"/>
    <col min="9735" max="9736" width="17.85546875" style="160" customWidth="1"/>
    <col min="9737" max="9739" width="20" style="160" customWidth="1"/>
    <col min="9740" max="9750" width="18.42578125" style="160" customWidth="1"/>
    <col min="9751" max="9752" width="20.28515625" style="160" customWidth="1"/>
    <col min="9753" max="9753" width="16.7109375" style="160" customWidth="1"/>
    <col min="9754" max="9757" width="12.5703125" style="160" customWidth="1"/>
    <col min="9758" max="9766" width="8.5703125" style="160" customWidth="1"/>
    <col min="9767" max="9768" width="5.5703125" style="160" customWidth="1"/>
    <col min="9769" max="9984" width="9.140625" style="160"/>
    <col min="9985" max="9985" width="14.7109375" style="160" customWidth="1"/>
    <col min="9986" max="9986" width="38" style="160" customWidth="1"/>
    <col min="9987" max="9987" width="24.5703125" style="160" customWidth="1"/>
    <col min="9988" max="9988" width="31.85546875" style="160" customWidth="1"/>
    <col min="9989" max="9989" width="23.140625" style="160" customWidth="1"/>
    <col min="9990" max="9990" width="20.85546875" style="160" customWidth="1"/>
    <col min="9991" max="9992" width="17.85546875" style="160" customWidth="1"/>
    <col min="9993" max="9995" width="20" style="160" customWidth="1"/>
    <col min="9996" max="10006" width="18.42578125" style="160" customWidth="1"/>
    <col min="10007" max="10008" width="20.28515625" style="160" customWidth="1"/>
    <col min="10009" max="10009" width="16.7109375" style="160" customWidth="1"/>
    <col min="10010" max="10013" width="12.5703125" style="160" customWidth="1"/>
    <col min="10014" max="10022" width="8.5703125" style="160" customWidth="1"/>
    <col min="10023" max="10024" width="5.5703125" style="160" customWidth="1"/>
    <col min="10025" max="10240" width="9.140625" style="160"/>
    <col min="10241" max="10241" width="14.7109375" style="160" customWidth="1"/>
    <col min="10242" max="10242" width="38" style="160" customWidth="1"/>
    <col min="10243" max="10243" width="24.5703125" style="160" customWidth="1"/>
    <col min="10244" max="10244" width="31.85546875" style="160" customWidth="1"/>
    <col min="10245" max="10245" width="23.140625" style="160" customWidth="1"/>
    <col min="10246" max="10246" width="20.85546875" style="160" customWidth="1"/>
    <col min="10247" max="10248" width="17.85546875" style="160" customWidth="1"/>
    <col min="10249" max="10251" width="20" style="160" customWidth="1"/>
    <col min="10252" max="10262" width="18.42578125" style="160" customWidth="1"/>
    <col min="10263" max="10264" width="20.28515625" style="160" customWidth="1"/>
    <col min="10265" max="10265" width="16.7109375" style="160" customWidth="1"/>
    <col min="10266" max="10269" width="12.5703125" style="160" customWidth="1"/>
    <col min="10270" max="10278" width="8.5703125" style="160" customWidth="1"/>
    <col min="10279" max="10280" width="5.5703125" style="160" customWidth="1"/>
    <col min="10281" max="10496" width="9.140625" style="160"/>
    <col min="10497" max="10497" width="14.7109375" style="160" customWidth="1"/>
    <col min="10498" max="10498" width="38" style="160" customWidth="1"/>
    <col min="10499" max="10499" width="24.5703125" style="160" customWidth="1"/>
    <col min="10500" max="10500" width="31.85546875" style="160" customWidth="1"/>
    <col min="10501" max="10501" width="23.140625" style="160" customWidth="1"/>
    <col min="10502" max="10502" width="20.85546875" style="160" customWidth="1"/>
    <col min="10503" max="10504" width="17.85546875" style="160" customWidth="1"/>
    <col min="10505" max="10507" width="20" style="160" customWidth="1"/>
    <col min="10508" max="10518" width="18.42578125" style="160" customWidth="1"/>
    <col min="10519" max="10520" width="20.28515625" style="160" customWidth="1"/>
    <col min="10521" max="10521" width="16.7109375" style="160" customWidth="1"/>
    <col min="10522" max="10525" width="12.5703125" style="160" customWidth="1"/>
    <col min="10526" max="10534" width="8.5703125" style="160" customWidth="1"/>
    <col min="10535" max="10536" width="5.5703125" style="160" customWidth="1"/>
    <col min="10537" max="10752" width="9.140625" style="160"/>
    <col min="10753" max="10753" width="14.7109375" style="160" customWidth="1"/>
    <col min="10754" max="10754" width="38" style="160" customWidth="1"/>
    <col min="10755" max="10755" width="24.5703125" style="160" customWidth="1"/>
    <col min="10756" max="10756" width="31.85546875" style="160" customWidth="1"/>
    <col min="10757" max="10757" width="23.140625" style="160" customWidth="1"/>
    <col min="10758" max="10758" width="20.85546875" style="160" customWidth="1"/>
    <col min="10759" max="10760" width="17.85546875" style="160" customWidth="1"/>
    <col min="10761" max="10763" width="20" style="160" customWidth="1"/>
    <col min="10764" max="10774" width="18.42578125" style="160" customWidth="1"/>
    <col min="10775" max="10776" width="20.28515625" style="160" customWidth="1"/>
    <col min="10777" max="10777" width="16.7109375" style="160" customWidth="1"/>
    <col min="10778" max="10781" width="12.5703125" style="160" customWidth="1"/>
    <col min="10782" max="10790" width="8.5703125" style="160" customWidth="1"/>
    <col min="10791" max="10792" width="5.5703125" style="160" customWidth="1"/>
    <col min="10793" max="11008" width="9.140625" style="160"/>
    <col min="11009" max="11009" width="14.7109375" style="160" customWidth="1"/>
    <col min="11010" max="11010" width="38" style="160" customWidth="1"/>
    <col min="11011" max="11011" width="24.5703125" style="160" customWidth="1"/>
    <col min="11012" max="11012" width="31.85546875" style="160" customWidth="1"/>
    <col min="11013" max="11013" width="23.140625" style="160" customWidth="1"/>
    <col min="11014" max="11014" width="20.85546875" style="160" customWidth="1"/>
    <col min="11015" max="11016" width="17.85546875" style="160" customWidth="1"/>
    <col min="11017" max="11019" width="20" style="160" customWidth="1"/>
    <col min="11020" max="11030" width="18.42578125" style="160" customWidth="1"/>
    <col min="11031" max="11032" width="20.28515625" style="160" customWidth="1"/>
    <col min="11033" max="11033" width="16.7109375" style="160" customWidth="1"/>
    <col min="11034" max="11037" width="12.5703125" style="160" customWidth="1"/>
    <col min="11038" max="11046" width="8.5703125" style="160" customWidth="1"/>
    <col min="11047" max="11048" width="5.5703125" style="160" customWidth="1"/>
    <col min="11049" max="11264" width="9.140625" style="160"/>
    <col min="11265" max="11265" width="14.7109375" style="160" customWidth="1"/>
    <col min="11266" max="11266" width="38" style="160" customWidth="1"/>
    <col min="11267" max="11267" width="24.5703125" style="160" customWidth="1"/>
    <col min="11268" max="11268" width="31.85546875" style="160" customWidth="1"/>
    <col min="11269" max="11269" width="23.140625" style="160" customWidth="1"/>
    <col min="11270" max="11270" width="20.85546875" style="160" customWidth="1"/>
    <col min="11271" max="11272" width="17.85546875" style="160" customWidth="1"/>
    <col min="11273" max="11275" width="20" style="160" customWidth="1"/>
    <col min="11276" max="11286" width="18.42578125" style="160" customWidth="1"/>
    <col min="11287" max="11288" width="20.28515625" style="160" customWidth="1"/>
    <col min="11289" max="11289" width="16.7109375" style="160" customWidth="1"/>
    <col min="11290" max="11293" width="12.5703125" style="160" customWidth="1"/>
    <col min="11294" max="11302" width="8.5703125" style="160" customWidth="1"/>
    <col min="11303" max="11304" width="5.5703125" style="160" customWidth="1"/>
    <col min="11305" max="11520" width="9.140625" style="160"/>
    <col min="11521" max="11521" width="14.7109375" style="160" customWidth="1"/>
    <col min="11522" max="11522" width="38" style="160" customWidth="1"/>
    <col min="11523" max="11523" width="24.5703125" style="160" customWidth="1"/>
    <col min="11524" max="11524" width="31.85546875" style="160" customWidth="1"/>
    <col min="11525" max="11525" width="23.140625" style="160" customWidth="1"/>
    <col min="11526" max="11526" width="20.85546875" style="160" customWidth="1"/>
    <col min="11527" max="11528" width="17.85546875" style="160" customWidth="1"/>
    <col min="11529" max="11531" width="20" style="160" customWidth="1"/>
    <col min="11532" max="11542" width="18.42578125" style="160" customWidth="1"/>
    <col min="11543" max="11544" width="20.28515625" style="160" customWidth="1"/>
    <col min="11545" max="11545" width="16.7109375" style="160" customWidth="1"/>
    <col min="11546" max="11549" width="12.5703125" style="160" customWidth="1"/>
    <col min="11550" max="11558" width="8.5703125" style="160" customWidth="1"/>
    <col min="11559" max="11560" width="5.5703125" style="160" customWidth="1"/>
    <col min="11561" max="11776" width="9.140625" style="160"/>
    <col min="11777" max="11777" width="14.7109375" style="160" customWidth="1"/>
    <col min="11778" max="11778" width="38" style="160" customWidth="1"/>
    <col min="11779" max="11779" width="24.5703125" style="160" customWidth="1"/>
    <col min="11780" max="11780" width="31.85546875" style="160" customWidth="1"/>
    <col min="11781" max="11781" width="23.140625" style="160" customWidth="1"/>
    <col min="11782" max="11782" width="20.85546875" style="160" customWidth="1"/>
    <col min="11783" max="11784" width="17.85546875" style="160" customWidth="1"/>
    <col min="11785" max="11787" width="20" style="160" customWidth="1"/>
    <col min="11788" max="11798" width="18.42578125" style="160" customWidth="1"/>
    <col min="11799" max="11800" width="20.28515625" style="160" customWidth="1"/>
    <col min="11801" max="11801" width="16.7109375" style="160" customWidth="1"/>
    <col min="11802" max="11805" width="12.5703125" style="160" customWidth="1"/>
    <col min="11806" max="11814" width="8.5703125" style="160" customWidth="1"/>
    <col min="11815" max="11816" width="5.5703125" style="160" customWidth="1"/>
    <col min="11817" max="12032" width="9.140625" style="160"/>
    <col min="12033" max="12033" width="14.7109375" style="160" customWidth="1"/>
    <col min="12034" max="12034" width="38" style="160" customWidth="1"/>
    <col min="12035" max="12035" width="24.5703125" style="160" customWidth="1"/>
    <col min="12036" max="12036" width="31.85546875" style="160" customWidth="1"/>
    <col min="12037" max="12037" width="23.140625" style="160" customWidth="1"/>
    <col min="12038" max="12038" width="20.85546875" style="160" customWidth="1"/>
    <col min="12039" max="12040" width="17.85546875" style="160" customWidth="1"/>
    <col min="12041" max="12043" width="20" style="160" customWidth="1"/>
    <col min="12044" max="12054" width="18.42578125" style="160" customWidth="1"/>
    <col min="12055" max="12056" width="20.28515625" style="160" customWidth="1"/>
    <col min="12057" max="12057" width="16.7109375" style="160" customWidth="1"/>
    <col min="12058" max="12061" width="12.5703125" style="160" customWidth="1"/>
    <col min="12062" max="12070" width="8.5703125" style="160" customWidth="1"/>
    <col min="12071" max="12072" width="5.5703125" style="160" customWidth="1"/>
    <col min="12073" max="12288" width="9.140625" style="160"/>
    <col min="12289" max="12289" width="14.7109375" style="160" customWidth="1"/>
    <col min="12290" max="12290" width="38" style="160" customWidth="1"/>
    <col min="12291" max="12291" width="24.5703125" style="160" customWidth="1"/>
    <col min="12292" max="12292" width="31.85546875" style="160" customWidth="1"/>
    <col min="12293" max="12293" width="23.140625" style="160" customWidth="1"/>
    <col min="12294" max="12294" width="20.85546875" style="160" customWidth="1"/>
    <col min="12295" max="12296" width="17.85546875" style="160" customWidth="1"/>
    <col min="12297" max="12299" width="20" style="160" customWidth="1"/>
    <col min="12300" max="12310" width="18.42578125" style="160" customWidth="1"/>
    <col min="12311" max="12312" width="20.28515625" style="160" customWidth="1"/>
    <col min="12313" max="12313" width="16.7109375" style="160" customWidth="1"/>
    <col min="12314" max="12317" width="12.5703125" style="160" customWidth="1"/>
    <col min="12318" max="12326" width="8.5703125" style="160" customWidth="1"/>
    <col min="12327" max="12328" width="5.5703125" style="160" customWidth="1"/>
    <col min="12329" max="12544" width="9.140625" style="160"/>
    <col min="12545" max="12545" width="14.7109375" style="160" customWidth="1"/>
    <col min="12546" max="12546" width="38" style="160" customWidth="1"/>
    <col min="12547" max="12547" width="24.5703125" style="160" customWidth="1"/>
    <col min="12548" max="12548" width="31.85546875" style="160" customWidth="1"/>
    <col min="12549" max="12549" width="23.140625" style="160" customWidth="1"/>
    <col min="12550" max="12550" width="20.85546875" style="160" customWidth="1"/>
    <col min="12551" max="12552" width="17.85546875" style="160" customWidth="1"/>
    <col min="12553" max="12555" width="20" style="160" customWidth="1"/>
    <col min="12556" max="12566" width="18.42578125" style="160" customWidth="1"/>
    <col min="12567" max="12568" width="20.28515625" style="160" customWidth="1"/>
    <col min="12569" max="12569" width="16.7109375" style="160" customWidth="1"/>
    <col min="12570" max="12573" width="12.5703125" style="160" customWidth="1"/>
    <col min="12574" max="12582" width="8.5703125" style="160" customWidth="1"/>
    <col min="12583" max="12584" width="5.5703125" style="160" customWidth="1"/>
    <col min="12585" max="12800" width="9.140625" style="160"/>
    <col min="12801" max="12801" width="14.7109375" style="160" customWidth="1"/>
    <col min="12802" max="12802" width="38" style="160" customWidth="1"/>
    <col min="12803" max="12803" width="24.5703125" style="160" customWidth="1"/>
    <col min="12804" max="12804" width="31.85546875" style="160" customWidth="1"/>
    <col min="12805" max="12805" width="23.140625" style="160" customWidth="1"/>
    <col min="12806" max="12806" width="20.85546875" style="160" customWidth="1"/>
    <col min="12807" max="12808" width="17.85546875" style="160" customWidth="1"/>
    <col min="12809" max="12811" width="20" style="160" customWidth="1"/>
    <col min="12812" max="12822" width="18.42578125" style="160" customWidth="1"/>
    <col min="12823" max="12824" width="20.28515625" style="160" customWidth="1"/>
    <col min="12825" max="12825" width="16.7109375" style="160" customWidth="1"/>
    <col min="12826" max="12829" width="12.5703125" style="160" customWidth="1"/>
    <col min="12830" max="12838" width="8.5703125" style="160" customWidth="1"/>
    <col min="12839" max="12840" width="5.5703125" style="160" customWidth="1"/>
    <col min="12841" max="13056" width="9.140625" style="160"/>
    <col min="13057" max="13057" width="14.7109375" style="160" customWidth="1"/>
    <col min="13058" max="13058" width="38" style="160" customWidth="1"/>
    <col min="13059" max="13059" width="24.5703125" style="160" customWidth="1"/>
    <col min="13060" max="13060" width="31.85546875" style="160" customWidth="1"/>
    <col min="13061" max="13061" width="23.140625" style="160" customWidth="1"/>
    <col min="13062" max="13062" width="20.85546875" style="160" customWidth="1"/>
    <col min="13063" max="13064" width="17.85546875" style="160" customWidth="1"/>
    <col min="13065" max="13067" width="20" style="160" customWidth="1"/>
    <col min="13068" max="13078" width="18.42578125" style="160" customWidth="1"/>
    <col min="13079" max="13080" width="20.28515625" style="160" customWidth="1"/>
    <col min="13081" max="13081" width="16.7109375" style="160" customWidth="1"/>
    <col min="13082" max="13085" width="12.5703125" style="160" customWidth="1"/>
    <col min="13086" max="13094" width="8.5703125" style="160" customWidth="1"/>
    <col min="13095" max="13096" width="5.5703125" style="160" customWidth="1"/>
    <col min="13097" max="13312" width="9.140625" style="160"/>
    <col min="13313" max="13313" width="14.7109375" style="160" customWidth="1"/>
    <col min="13314" max="13314" width="38" style="160" customWidth="1"/>
    <col min="13315" max="13315" width="24.5703125" style="160" customWidth="1"/>
    <col min="13316" max="13316" width="31.85546875" style="160" customWidth="1"/>
    <col min="13317" max="13317" width="23.140625" style="160" customWidth="1"/>
    <col min="13318" max="13318" width="20.85546875" style="160" customWidth="1"/>
    <col min="13319" max="13320" width="17.85546875" style="160" customWidth="1"/>
    <col min="13321" max="13323" width="20" style="160" customWidth="1"/>
    <col min="13324" max="13334" width="18.42578125" style="160" customWidth="1"/>
    <col min="13335" max="13336" width="20.28515625" style="160" customWidth="1"/>
    <col min="13337" max="13337" width="16.7109375" style="160" customWidth="1"/>
    <col min="13338" max="13341" width="12.5703125" style="160" customWidth="1"/>
    <col min="13342" max="13350" width="8.5703125" style="160" customWidth="1"/>
    <col min="13351" max="13352" width="5.5703125" style="160" customWidth="1"/>
    <col min="13353" max="13568" width="9.140625" style="160"/>
    <col min="13569" max="13569" width="14.7109375" style="160" customWidth="1"/>
    <col min="13570" max="13570" width="38" style="160" customWidth="1"/>
    <col min="13571" max="13571" width="24.5703125" style="160" customWidth="1"/>
    <col min="13572" max="13572" width="31.85546875" style="160" customWidth="1"/>
    <col min="13573" max="13573" width="23.140625" style="160" customWidth="1"/>
    <col min="13574" max="13574" width="20.85546875" style="160" customWidth="1"/>
    <col min="13575" max="13576" width="17.85546875" style="160" customWidth="1"/>
    <col min="13577" max="13579" width="20" style="160" customWidth="1"/>
    <col min="13580" max="13590" width="18.42578125" style="160" customWidth="1"/>
    <col min="13591" max="13592" width="20.28515625" style="160" customWidth="1"/>
    <col min="13593" max="13593" width="16.7109375" style="160" customWidth="1"/>
    <col min="13594" max="13597" width="12.5703125" style="160" customWidth="1"/>
    <col min="13598" max="13606" width="8.5703125" style="160" customWidth="1"/>
    <col min="13607" max="13608" width="5.5703125" style="160" customWidth="1"/>
    <col min="13609" max="13824" width="9.140625" style="160"/>
    <col min="13825" max="13825" width="14.7109375" style="160" customWidth="1"/>
    <col min="13826" max="13826" width="38" style="160" customWidth="1"/>
    <col min="13827" max="13827" width="24.5703125" style="160" customWidth="1"/>
    <col min="13828" max="13828" width="31.85546875" style="160" customWidth="1"/>
    <col min="13829" max="13829" width="23.140625" style="160" customWidth="1"/>
    <col min="13830" max="13830" width="20.85546875" style="160" customWidth="1"/>
    <col min="13831" max="13832" width="17.85546875" style="160" customWidth="1"/>
    <col min="13833" max="13835" width="20" style="160" customWidth="1"/>
    <col min="13836" max="13846" width="18.42578125" style="160" customWidth="1"/>
    <col min="13847" max="13848" width="20.28515625" style="160" customWidth="1"/>
    <col min="13849" max="13849" width="16.7109375" style="160" customWidth="1"/>
    <col min="13850" max="13853" width="12.5703125" style="160" customWidth="1"/>
    <col min="13854" max="13862" width="8.5703125" style="160" customWidth="1"/>
    <col min="13863" max="13864" width="5.5703125" style="160" customWidth="1"/>
    <col min="13865" max="14080" width="9.140625" style="160"/>
    <col min="14081" max="14081" width="14.7109375" style="160" customWidth="1"/>
    <col min="14082" max="14082" width="38" style="160" customWidth="1"/>
    <col min="14083" max="14083" width="24.5703125" style="160" customWidth="1"/>
    <col min="14084" max="14084" width="31.85546875" style="160" customWidth="1"/>
    <col min="14085" max="14085" width="23.140625" style="160" customWidth="1"/>
    <col min="14086" max="14086" width="20.85546875" style="160" customWidth="1"/>
    <col min="14087" max="14088" width="17.85546875" style="160" customWidth="1"/>
    <col min="14089" max="14091" width="20" style="160" customWidth="1"/>
    <col min="14092" max="14102" width="18.42578125" style="160" customWidth="1"/>
    <col min="14103" max="14104" width="20.28515625" style="160" customWidth="1"/>
    <col min="14105" max="14105" width="16.7109375" style="160" customWidth="1"/>
    <col min="14106" max="14109" width="12.5703125" style="160" customWidth="1"/>
    <col min="14110" max="14118" width="8.5703125" style="160" customWidth="1"/>
    <col min="14119" max="14120" width="5.5703125" style="160" customWidth="1"/>
    <col min="14121" max="14336" width="9.140625" style="160"/>
    <col min="14337" max="14337" width="14.7109375" style="160" customWidth="1"/>
    <col min="14338" max="14338" width="38" style="160" customWidth="1"/>
    <col min="14339" max="14339" width="24.5703125" style="160" customWidth="1"/>
    <col min="14340" max="14340" width="31.85546875" style="160" customWidth="1"/>
    <col min="14341" max="14341" width="23.140625" style="160" customWidth="1"/>
    <col min="14342" max="14342" width="20.85546875" style="160" customWidth="1"/>
    <col min="14343" max="14344" width="17.85546875" style="160" customWidth="1"/>
    <col min="14345" max="14347" width="20" style="160" customWidth="1"/>
    <col min="14348" max="14358" width="18.42578125" style="160" customWidth="1"/>
    <col min="14359" max="14360" width="20.28515625" style="160" customWidth="1"/>
    <col min="14361" max="14361" width="16.7109375" style="160" customWidth="1"/>
    <col min="14362" max="14365" width="12.5703125" style="160" customWidth="1"/>
    <col min="14366" max="14374" width="8.5703125" style="160" customWidth="1"/>
    <col min="14375" max="14376" width="5.5703125" style="160" customWidth="1"/>
    <col min="14377" max="14592" width="9.140625" style="160"/>
    <col min="14593" max="14593" width="14.7109375" style="160" customWidth="1"/>
    <col min="14594" max="14594" width="38" style="160" customWidth="1"/>
    <col min="14595" max="14595" width="24.5703125" style="160" customWidth="1"/>
    <col min="14596" max="14596" width="31.85546875" style="160" customWidth="1"/>
    <col min="14597" max="14597" width="23.140625" style="160" customWidth="1"/>
    <col min="14598" max="14598" width="20.85546875" style="160" customWidth="1"/>
    <col min="14599" max="14600" width="17.85546875" style="160" customWidth="1"/>
    <col min="14601" max="14603" width="20" style="160" customWidth="1"/>
    <col min="14604" max="14614" width="18.42578125" style="160" customWidth="1"/>
    <col min="14615" max="14616" width="20.28515625" style="160" customWidth="1"/>
    <col min="14617" max="14617" width="16.7109375" style="160" customWidth="1"/>
    <col min="14618" max="14621" width="12.5703125" style="160" customWidth="1"/>
    <col min="14622" max="14630" width="8.5703125" style="160" customWidth="1"/>
    <col min="14631" max="14632" width="5.5703125" style="160" customWidth="1"/>
    <col min="14633" max="14848" width="9.140625" style="160"/>
    <col min="14849" max="14849" width="14.7109375" style="160" customWidth="1"/>
    <col min="14850" max="14850" width="38" style="160" customWidth="1"/>
    <col min="14851" max="14851" width="24.5703125" style="160" customWidth="1"/>
    <col min="14852" max="14852" width="31.85546875" style="160" customWidth="1"/>
    <col min="14853" max="14853" width="23.140625" style="160" customWidth="1"/>
    <col min="14854" max="14854" width="20.85546875" style="160" customWidth="1"/>
    <col min="14855" max="14856" width="17.85546875" style="160" customWidth="1"/>
    <col min="14857" max="14859" width="20" style="160" customWidth="1"/>
    <col min="14860" max="14870" width="18.42578125" style="160" customWidth="1"/>
    <col min="14871" max="14872" width="20.28515625" style="160" customWidth="1"/>
    <col min="14873" max="14873" width="16.7109375" style="160" customWidth="1"/>
    <col min="14874" max="14877" width="12.5703125" style="160" customWidth="1"/>
    <col min="14878" max="14886" width="8.5703125" style="160" customWidth="1"/>
    <col min="14887" max="14888" width="5.5703125" style="160" customWidth="1"/>
    <col min="14889" max="15104" width="9.140625" style="160"/>
    <col min="15105" max="15105" width="14.7109375" style="160" customWidth="1"/>
    <col min="15106" max="15106" width="38" style="160" customWidth="1"/>
    <col min="15107" max="15107" width="24.5703125" style="160" customWidth="1"/>
    <col min="15108" max="15108" width="31.85546875" style="160" customWidth="1"/>
    <col min="15109" max="15109" width="23.140625" style="160" customWidth="1"/>
    <col min="15110" max="15110" width="20.85546875" style="160" customWidth="1"/>
    <col min="15111" max="15112" width="17.85546875" style="160" customWidth="1"/>
    <col min="15113" max="15115" width="20" style="160" customWidth="1"/>
    <col min="15116" max="15126" width="18.42578125" style="160" customWidth="1"/>
    <col min="15127" max="15128" width="20.28515625" style="160" customWidth="1"/>
    <col min="15129" max="15129" width="16.7109375" style="160" customWidth="1"/>
    <col min="15130" max="15133" width="12.5703125" style="160" customWidth="1"/>
    <col min="15134" max="15142" width="8.5703125" style="160" customWidth="1"/>
    <col min="15143" max="15144" width="5.5703125" style="160" customWidth="1"/>
    <col min="15145" max="15360" width="9.140625" style="160"/>
    <col min="15361" max="15361" width="14.7109375" style="160" customWidth="1"/>
    <col min="15362" max="15362" width="38" style="160" customWidth="1"/>
    <col min="15363" max="15363" width="24.5703125" style="160" customWidth="1"/>
    <col min="15364" max="15364" width="31.85546875" style="160" customWidth="1"/>
    <col min="15365" max="15365" width="23.140625" style="160" customWidth="1"/>
    <col min="15366" max="15366" width="20.85546875" style="160" customWidth="1"/>
    <col min="15367" max="15368" width="17.85546875" style="160" customWidth="1"/>
    <col min="15369" max="15371" width="20" style="160" customWidth="1"/>
    <col min="15372" max="15382" width="18.42578125" style="160" customWidth="1"/>
    <col min="15383" max="15384" width="20.28515625" style="160" customWidth="1"/>
    <col min="15385" max="15385" width="16.7109375" style="160" customWidth="1"/>
    <col min="15386" max="15389" width="12.5703125" style="160" customWidth="1"/>
    <col min="15390" max="15398" width="8.5703125" style="160" customWidth="1"/>
    <col min="15399" max="15400" width="5.5703125" style="160" customWidth="1"/>
    <col min="15401" max="15616" width="9.140625" style="160"/>
    <col min="15617" max="15617" width="14.7109375" style="160" customWidth="1"/>
    <col min="15618" max="15618" width="38" style="160" customWidth="1"/>
    <col min="15619" max="15619" width="24.5703125" style="160" customWidth="1"/>
    <col min="15620" max="15620" width="31.85546875" style="160" customWidth="1"/>
    <col min="15621" max="15621" width="23.140625" style="160" customWidth="1"/>
    <col min="15622" max="15622" width="20.85546875" style="160" customWidth="1"/>
    <col min="15623" max="15624" width="17.85546875" style="160" customWidth="1"/>
    <col min="15625" max="15627" width="20" style="160" customWidth="1"/>
    <col min="15628" max="15638" width="18.42578125" style="160" customWidth="1"/>
    <col min="15639" max="15640" width="20.28515625" style="160" customWidth="1"/>
    <col min="15641" max="15641" width="16.7109375" style="160" customWidth="1"/>
    <col min="15642" max="15645" width="12.5703125" style="160" customWidth="1"/>
    <col min="15646" max="15654" width="8.5703125" style="160" customWidth="1"/>
    <col min="15655" max="15656" width="5.5703125" style="160" customWidth="1"/>
    <col min="15657" max="15872" width="9.140625" style="160"/>
    <col min="15873" max="15873" width="14.7109375" style="160" customWidth="1"/>
    <col min="15874" max="15874" width="38" style="160" customWidth="1"/>
    <col min="15875" max="15875" width="24.5703125" style="160" customWidth="1"/>
    <col min="15876" max="15876" width="31.85546875" style="160" customWidth="1"/>
    <col min="15877" max="15877" width="23.140625" style="160" customWidth="1"/>
    <col min="15878" max="15878" width="20.85546875" style="160" customWidth="1"/>
    <col min="15879" max="15880" width="17.85546875" style="160" customWidth="1"/>
    <col min="15881" max="15883" width="20" style="160" customWidth="1"/>
    <col min="15884" max="15894" width="18.42578125" style="160" customWidth="1"/>
    <col min="15895" max="15896" width="20.28515625" style="160" customWidth="1"/>
    <col min="15897" max="15897" width="16.7109375" style="160" customWidth="1"/>
    <col min="15898" max="15901" width="12.5703125" style="160" customWidth="1"/>
    <col min="15902" max="15910" width="8.5703125" style="160" customWidth="1"/>
    <col min="15911" max="15912" width="5.5703125" style="160" customWidth="1"/>
    <col min="15913" max="16128" width="9.140625" style="160"/>
    <col min="16129" max="16129" width="14.7109375" style="160" customWidth="1"/>
    <col min="16130" max="16130" width="38" style="160" customWidth="1"/>
    <col min="16131" max="16131" width="24.5703125" style="160" customWidth="1"/>
    <col min="16132" max="16132" width="31.85546875" style="160" customWidth="1"/>
    <col min="16133" max="16133" width="23.140625" style="160" customWidth="1"/>
    <col min="16134" max="16134" width="20.85546875" style="160" customWidth="1"/>
    <col min="16135" max="16136" width="17.85546875" style="160" customWidth="1"/>
    <col min="16137" max="16139" width="20" style="160" customWidth="1"/>
    <col min="16140" max="16150" width="18.42578125" style="160" customWidth="1"/>
    <col min="16151" max="16152" width="20.28515625" style="160" customWidth="1"/>
    <col min="16153" max="16153" width="16.7109375" style="160" customWidth="1"/>
    <col min="16154" max="16157" width="12.5703125" style="160" customWidth="1"/>
    <col min="16158" max="16166" width="8.5703125" style="160" customWidth="1"/>
    <col min="16167" max="16168" width="5.5703125" style="160" customWidth="1"/>
    <col min="16169" max="16384" width="9.140625" style="160"/>
  </cols>
  <sheetData>
    <row r="1" spans="1:25" ht="19.5" customHeight="1">
      <c r="A1" s="180" t="s">
        <v>265</v>
      </c>
      <c r="B1" s="182"/>
      <c r="C1" s="182"/>
      <c r="D1" s="182"/>
      <c r="E1" s="182"/>
      <c r="F1" s="182"/>
      <c r="G1" s="182"/>
      <c r="H1" s="182"/>
      <c r="I1" s="182"/>
      <c r="J1" s="182"/>
      <c r="K1" s="182"/>
      <c r="L1" s="182"/>
      <c r="M1" s="182"/>
      <c r="N1" s="182"/>
      <c r="O1" s="182"/>
      <c r="P1" s="182"/>
      <c r="Q1" s="182"/>
      <c r="R1" s="182"/>
      <c r="S1" s="182"/>
      <c r="T1" s="182"/>
      <c r="U1" s="182"/>
      <c r="V1" s="181"/>
      <c r="W1" s="181"/>
      <c r="X1" s="181"/>
      <c r="Y1" s="182"/>
    </row>
    <row r="2" spans="1:25" ht="19.5" customHeight="1">
      <c r="A2" s="184"/>
      <c r="B2" s="184"/>
      <c r="C2" s="184"/>
      <c r="D2" s="184"/>
      <c r="E2" s="184"/>
      <c r="F2" s="184"/>
      <c r="G2" s="184"/>
      <c r="H2" s="184"/>
      <c r="I2" s="184"/>
      <c r="J2" s="184"/>
      <c r="K2" s="184"/>
      <c r="L2" s="184"/>
      <c r="M2" s="191"/>
      <c r="N2" s="191"/>
      <c r="O2" s="191"/>
      <c r="P2" s="191"/>
      <c r="Q2" s="184"/>
      <c r="R2" s="184"/>
      <c r="S2" s="184"/>
      <c r="T2" s="184"/>
      <c r="U2" s="184"/>
      <c r="V2" s="183"/>
      <c r="W2" s="183"/>
      <c r="X2" s="183"/>
      <c r="Y2" s="184"/>
    </row>
    <row r="5" spans="1:25" ht="19.5" customHeight="1">
      <c r="A5" s="192" t="s">
        <v>216</v>
      </c>
      <c r="B5" s="193" t="s">
        <v>217</v>
      </c>
      <c r="C5" s="159"/>
      <c r="G5" s="159"/>
      <c r="H5" s="159"/>
      <c r="I5" s="159"/>
      <c r="J5" s="159"/>
      <c r="K5" s="159"/>
      <c r="W5" s="158"/>
      <c r="X5" s="158"/>
      <c r="Y5" s="159"/>
    </row>
    <row r="6" spans="1:25" ht="19.5" customHeight="1">
      <c r="A6" s="192" t="s">
        <v>60</v>
      </c>
      <c r="B6" s="193" t="s">
        <v>266</v>
      </c>
      <c r="C6" s="159"/>
      <c r="G6" s="159"/>
      <c r="H6" s="159"/>
      <c r="I6" s="159"/>
      <c r="J6" s="159"/>
      <c r="K6" s="159"/>
      <c r="W6" s="158"/>
      <c r="X6" s="158"/>
      <c r="Y6" s="159"/>
    </row>
    <row r="7" spans="1:25" ht="19.5" customHeight="1">
      <c r="A7" s="192" t="s">
        <v>61</v>
      </c>
      <c r="B7" s="193">
        <v>2015</v>
      </c>
      <c r="C7" s="159"/>
      <c r="G7" s="166"/>
      <c r="H7" s="166"/>
      <c r="I7" s="159"/>
      <c r="J7" s="159"/>
      <c r="K7" s="159"/>
      <c r="W7" s="158"/>
      <c r="X7" s="158"/>
      <c r="Y7" s="159"/>
    </row>
    <row r="8" spans="1:25" ht="19.5" customHeight="1">
      <c r="A8" s="192" t="s">
        <v>62</v>
      </c>
      <c r="B8" s="193"/>
      <c r="C8" s="159"/>
      <c r="G8" s="159"/>
      <c r="H8" s="159"/>
      <c r="I8" s="159"/>
      <c r="J8" s="159"/>
      <c r="K8" s="159"/>
      <c r="W8" s="158"/>
      <c r="X8" s="158"/>
      <c r="Y8" s="159"/>
    </row>
    <row r="9" spans="1:25" ht="19.5" customHeight="1">
      <c r="A9" s="159"/>
      <c r="B9" s="159"/>
      <c r="C9" s="159"/>
      <c r="G9" s="159"/>
      <c r="H9" s="159"/>
      <c r="I9" s="159"/>
      <c r="J9" s="159"/>
      <c r="K9" s="159"/>
      <c r="W9" s="158"/>
      <c r="X9" s="158"/>
      <c r="Y9" s="159"/>
    </row>
    <row r="10" spans="1:25" ht="19.5" customHeight="1">
      <c r="A10" s="192"/>
      <c r="B10" s="192" t="s">
        <v>63</v>
      </c>
      <c r="C10" s="192" t="s">
        <v>64</v>
      </c>
      <c r="D10" s="194"/>
      <c r="E10" s="194"/>
      <c r="F10" s="194"/>
      <c r="G10" s="195" t="s">
        <v>47</v>
      </c>
      <c r="H10" s="196"/>
      <c r="I10" s="159"/>
      <c r="J10" s="159"/>
      <c r="K10" s="159"/>
      <c r="W10" s="158"/>
      <c r="X10" s="158"/>
      <c r="Y10" s="159"/>
    </row>
    <row r="11" spans="1:25" ht="19.5" customHeight="1">
      <c r="A11" s="192"/>
      <c r="B11" s="192" t="s">
        <v>65</v>
      </c>
      <c r="C11" s="197" t="s">
        <v>0</v>
      </c>
      <c r="D11" s="197" t="s">
        <v>218</v>
      </c>
      <c r="E11" s="197"/>
      <c r="F11" s="197"/>
      <c r="G11" s="197" t="s">
        <v>47</v>
      </c>
      <c r="H11" s="198"/>
      <c r="I11" s="159"/>
      <c r="J11" s="159"/>
      <c r="K11" s="159"/>
      <c r="W11" s="158"/>
      <c r="X11" s="158"/>
      <c r="Y11" s="159"/>
    </row>
    <row r="12" spans="1:25" ht="19.5" customHeight="1">
      <c r="A12" s="192"/>
      <c r="B12" s="192" t="s">
        <v>66</v>
      </c>
      <c r="C12" s="197" t="s">
        <v>67</v>
      </c>
      <c r="D12" s="197"/>
      <c r="E12" s="197"/>
      <c r="F12" s="197"/>
      <c r="G12" s="197" t="s">
        <v>47</v>
      </c>
      <c r="H12" s="198"/>
      <c r="I12" s="159"/>
      <c r="J12" s="159"/>
      <c r="K12" s="159"/>
      <c r="W12" s="158"/>
      <c r="X12" s="158"/>
      <c r="Y12" s="159"/>
    </row>
    <row r="13" spans="1:25" ht="19.5" customHeight="1">
      <c r="A13" s="159"/>
      <c r="B13" s="159"/>
      <c r="C13" s="159"/>
      <c r="G13" s="159"/>
      <c r="H13" s="159"/>
      <c r="I13" s="159"/>
      <c r="J13" s="159"/>
      <c r="K13" s="159"/>
      <c r="W13" s="158"/>
      <c r="X13" s="158"/>
      <c r="Y13" s="159"/>
    </row>
    <row r="15" spans="1:25" ht="19.5" customHeight="1">
      <c r="A15" s="461" t="s">
        <v>90</v>
      </c>
      <c r="B15" s="461" t="s">
        <v>219</v>
      </c>
      <c r="C15" s="461" t="s">
        <v>68</v>
      </c>
      <c r="D15" s="466" t="s">
        <v>220</v>
      </c>
      <c r="E15" s="469" t="s">
        <v>237</v>
      </c>
      <c r="F15" s="470"/>
      <c r="G15" s="461" t="s">
        <v>221</v>
      </c>
      <c r="H15" s="461"/>
      <c r="I15" s="466" t="s">
        <v>238</v>
      </c>
      <c r="J15" s="199"/>
      <c r="K15" s="469" t="s">
        <v>267</v>
      </c>
      <c r="L15" s="474"/>
      <c r="M15" s="474"/>
      <c r="N15" s="474"/>
      <c r="O15" s="474"/>
      <c r="P15" s="474"/>
      <c r="Q15" s="474"/>
      <c r="R15" s="474"/>
      <c r="S15" s="469" t="s">
        <v>268</v>
      </c>
      <c r="T15" s="474"/>
      <c r="U15" s="474"/>
      <c r="V15" s="464" t="s">
        <v>222</v>
      </c>
      <c r="W15" s="475" t="s">
        <v>223</v>
      </c>
      <c r="X15" s="475"/>
      <c r="Y15" s="464" t="s">
        <v>76</v>
      </c>
    </row>
    <row r="16" spans="1:25" ht="19.5" customHeight="1">
      <c r="A16" s="461"/>
      <c r="B16" s="461"/>
      <c r="C16" s="461"/>
      <c r="D16" s="467"/>
      <c r="E16" s="461" t="s">
        <v>239</v>
      </c>
      <c r="F16" s="461" t="s">
        <v>240</v>
      </c>
      <c r="G16" s="466" t="s">
        <v>85</v>
      </c>
      <c r="H16" s="466" t="s">
        <v>241</v>
      </c>
      <c r="I16" s="467"/>
      <c r="J16" s="200" t="s">
        <v>242</v>
      </c>
      <c r="K16" s="461" t="s">
        <v>269</v>
      </c>
      <c r="L16" s="472" t="s">
        <v>270</v>
      </c>
      <c r="M16" s="473" t="s">
        <v>271</v>
      </c>
      <c r="N16" s="473"/>
      <c r="O16" s="473"/>
      <c r="P16" s="461" t="s">
        <v>272</v>
      </c>
      <c r="Q16" s="461"/>
      <c r="R16" s="461"/>
      <c r="S16" s="461" t="s">
        <v>273</v>
      </c>
      <c r="T16" s="461" t="s">
        <v>243</v>
      </c>
      <c r="U16" s="462" t="s">
        <v>274</v>
      </c>
      <c r="V16" s="471"/>
      <c r="W16" s="464" t="s">
        <v>84</v>
      </c>
      <c r="X16" s="464" t="s">
        <v>225</v>
      </c>
      <c r="Y16" s="471"/>
    </row>
    <row r="17" spans="1:25" ht="19.5" customHeight="1">
      <c r="A17" s="461"/>
      <c r="B17" s="461"/>
      <c r="C17" s="461"/>
      <c r="D17" s="468"/>
      <c r="E17" s="461"/>
      <c r="F17" s="461"/>
      <c r="G17" s="468"/>
      <c r="H17" s="468"/>
      <c r="I17" s="468"/>
      <c r="J17" s="173"/>
      <c r="K17" s="461"/>
      <c r="L17" s="472"/>
      <c r="M17" s="201" t="s">
        <v>244</v>
      </c>
      <c r="N17" s="201" t="s">
        <v>275</v>
      </c>
      <c r="O17" s="201" t="s">
        <v>276</v>
      </c>
      <c r="P17" s="201" t="s">
        <v>277</v>
      </c>
      <c r="Q17" s="201" t="s">
        <v>275</v>
      </c>
      <c r="R17" s="201" t="s">
        <v>276</v>
      </c>
      <c r="S17" s="461"/>
      <c r="T17" s="461"/>
      <c r="U17" s="463"/>
      <c r="V17" s="465"/>
      <c r="W17" s="465"/>
      <c r="X17" s="465"/>
      <c r="Y17" s="465"/>
    </row>
    <row r="18" spans="1:25" ht="19.5" customHeight="1">
      <c r="A18" s="172">
        <v>1</v>
      </c>
      <c r="B18" s="172">
        <v>2</v>
      </c>
      <c r="C18" s="172">
        <v>3</v>
      </c>
      <c r="D18" s="172">
        <v>4</v>
      </c>
      <c r="E18" s="172" t="s">
        <v>73</v>
      </c>
      <c r="F18" s="172" t="s">
        <v>74</v>
      </c>
      <c r="G18" s="172" t="s">
        <v>71</v>
      </c>
      <c r="H18" s="172" t="s">
        <v>72</v>
      </c>
      <c r="I18" s="172">
        <v>7</v>
      </c>
      <c r="J18" s="172">
        <v>8</v>
      </c>
      <c r="K18" s="172" t="s">
        <v>96</v>
      </c>
      <c r="L18" s="172" t="s">
        <v>97</v>
      </c>
      <c r="M18" s="172" t="s">
        <v>245</v>
      </c>
      <c r="N18" s="172" t="s">
        <v>246</v>
      </c>
      <c r="O18" s="172" t="s">
        <v>247</v>
      </c>
      <c r="P18" s="172" t="s">
        <v>248</v>
      </c>
      <c r="Q18" s="172" t="s">
        <v>249</v>
      </c>
      <c r="R18" s="172" t="s">
        <v>250</v>
      </c>
      <c r="S18" s="172" t="s">
        <v>88</v>
      </c>
      <c r="T18" s="172" t="s">
        <v>89</v>
      </c>
      <c r="U18" s="174" t="s">
        <v>226</v>
      </c>
      <c r="V18" s="175">
        <v>11</v>
      </c>
      <c r="W18" s="175" t="s">
        <v>99</v>
      </c>
      <c r="X18" s="175" t="s">
        <v>100</v>
      </c>
      <c r="Y18" s="175">
        <v>13</v>
      </c>
    </row>
    <row r="19" spans="1:25" ht="19.5" customHeight="1">
      <c r="A19" s="202"/>
      <c r="B19" s="202"/>
      <c r="C19" s="203"/>
      <c r="D19" s="202"/>
      <c r="E19" s="204"/>
      <c r="F19" s="205"/>
      <c r="G19" s="205"/>
      <c r="H19" s="205"/>
      <c r="I19" s="205"/>
      <c r="J19" s="205"/>
      <c r="K19" s="205"/>
      <c r="L19" s="205"/>
      <c r="M19" s="205"/>
      <c r="N19" s="205"/>
      <c r="O19" s="205"/>
      <c r="P19" s="205"/>
      <c r="Q19" s="205"/>
      <c r="R19" s="205"/>
      <c r="S19" s="205"/>
      <c r="T19" s="205"/>
      <c r="U19" s="206"/>
      <c r="V19" s="207"/>
      <c r="W19" s="208"/>
      <c r="X19" s="185"/>
      <c r="Y19" s="164"/>
    </row>
    <row r="20" spans="1:25" ht="33" customHeight="1">
      <c r="A20" s="209" t="s">
        <v>227</v>
      </c>
      <c r="B20" s="210" t="s">
        <v>251</v>
      </c>
      <c r="C20" s="211" t="s">
        <v>229</v>
      </c>
      <c r="D20" s="162" t="s">
        <v>252</v>
      </c>
      <c r="E20" s="162"/>
      <c r="F20" s="162"/>
      <c r="G20" s="163" t="s">
        <v>231</v>
      </c>
      <c r="H20" s="163" t="s">
        <v>232</v>
      </c>
      <c r="I20" s="162" t="s">
        <v>103</v>
      </c>
      <c r="J20" s="162"/>
      <c r="K20" s="212"/>
      <c r="L20" s="179">
        <f>+'[1]Kegiatan Inti-Pengelolaan Sawah'!K124</f>
        <v>36239</v>
      </c>
      <c r="M20" s="212"/>
      <c r="N20" s="212"/>
      <c r="O20" s="212"/>
      <c r="P20" s="213" t="s">
        <v>251</v>
      </c>
      <c r="Q20" s="213">
        <v>225</v>
      </c>
      <c r="R20" s="213">
        <v>50</v>
      </c>
      <c r="S20" s="212"/>
      <c r="T20" s="212"/>
      <c r="U20" s="214">
        <v>0.1</v>
      </c>
      <c r="V20" s="215">
        <v>12540000</v>
      </c>
      <c r="W20" s="190">
        <f>+Q20*L20*0.2/1000*2*(44/12)</f>
        <v>11958.87</v>
      </c>
      <c r="X20" s="190">
        <f>+R20*L20*0.2/1000*2*(44/12)</f>
        <v>2657.5266666666666</v>
      </c>
      <c r="Y20" s="224"/>
    </row>
    <row r="21" spans="1:25" ht="33" customHeight="1">
      <c r="A21" s="209" t="s">
        <v>234</v>
      </c>
      <c r="B21" s="216" t="s">
        <v>251</v>
      </c>
      <c r="C21" s="211" t="s">
        <v>229</v>
      </c>
      <c r="D21" s="165" t="s">
        <v>252</v>
      </c>
      <c r="E21" s="165"/>
      <c r="F21" s="165"/>
      <c r="G21" s="163" t="s">
        <v>231</v>
      </c>
      <c r="H21" s="163" t="s">
        <v>232</v>
      </c>
      <c r="I21" s="165" t="s">
        <v>103</v>
      </c>
      <c r="J21" s="165"/>
      <c r="K21" s="217"/>
      <c r="L21" s="222">
        <f>+'[1]Kegiatan Inti-Pengelolaan Sawah'!K125</f>
        <v>16500</v>
      </c>
      <c r="M21" s="218"/>
      <c r="N21" s="218"/>
      <c r="O21" s="218"/>
      <c r="P21" s="186" t="s">
        <v>251</v>
      </c>
      <c r="Q21" s="186">
        <v>225</v>
      </c>
      <c r="R21" s="186">
        <v>100</v>
      </c>
      <c r="S21" s="219"/>
      <c r="T21" s="219"/>
      <c r="U21" s="220">
        <v>0.1</v>
      </c>
      <c r="V21" s="215">
        <v>12540000</v>
      </c>
      <c r="W21" s="190">
        <f>(+Q21*L21*0.2/1000)*2*(44/12)</f>
        <v>5445</v>
      </c>
      <c r="X21" s="190">
        <f>+R21*L21*0.2/1000*2*(44/12)</f>
        <v>2420</v>
      </c>
      <c r="Y21" s="224"/>
    </row>
    <row r="22" spans="1:25" ht="40.5" customHeight="1">
      <c r="A22" s="209" t="s">
        <v>262</v>
      </c>
      <c r="B22" s="216" t="s">
        <v>251</v>
      </c>
      <c r="C22" s="211" t="s">
        <v>229</v>
      </c>
      <c r="D22" s="165" t="s">
        <v>252</v>
      </c>
      <c r="E22" s="165"/>
      <c r="F22" s="165"/>
      <c r="G22" s="163" t="s">
        <v>231</v>
      </c>
      <c r="H22" s="163" t="s">
        <v>232</v>
      </c>
      <c r="I22" s="165" t="s">
        <v>103</v>
      </c>
      <c r="J22" s="165"/>
      <c r="K22" s="217"/>
      <c r="L22" s="222">
        <f>+'[1]Kegiatan Inti-Pengelolaan Sawah'!K126</f>
        <v>8725</v>
      </c>
      <c r="M22" s="218"/>
      <c r="N22" s="218"/>
      <c r="O22" s="218"/>
      <c r="P22" s="186" t="s">
        <v>251</v>
      </c>
      <c r="Q22" s="186">
        <v>225</v>
      </c>
      <c r="R22" s="186">
        <v>0</v>
      </c>
      <c r="S22" s="219"/>
      <c r="T22" s="219"/>
      <c r="U22" s="220">
        <v>0.1</v>
      </c>
      <c r="V22" s="215">
        <v>12540000</v>
      </c>
      <c r="W22" s="190">
        <f>(+Q22*L22*0.2/1000)*2*(44/12)</f>
        <v>2879.25</v>
      </c>
      <c r="X22" s="190">
        <f>+R22*L22*0.2/1000*2*(44/12)</f>
        <v>0</v>
      </c>
      <c r="Y22" s="224"/>
    </row>
    <row r="23" spans="1:25" ht="19.5" customHeight="1">
      <c r="V23" s="223" t="s">
        <v>253</v>
      </c>
      <c r="W23" s="221">
        <f>+W22+W21+W20</f>
        <v>20283.120000000003</v>
      </c>
      <c r="X23" s="221">
        <f>+X22+X21+X20</f>
        <v>5077.5266666666666</v>
      </c>
      <c r="Y23" s="225" t="s">
        <v>236</v>
      </c>
    </row>
    <row r="24" spans="1:25" ht="19.5" hidden="1" customHeight="1">
      <c r="V24" s="188" t="s">
        <v>278</v>
      </c>
      <c r="W24" s="221" t="e">
        <f>#REF!+#REF!+#REF!+#REF!+#REF!+W23</f>
        <v>#REF!</v>
      </c>
      <c r="X24" s="221" t="e">
        <f>SUM(X23,#REF!,#REF!,#REF!,#REF!)+X23</f>
        <v>#REF!</v>
      </c>
      <c r="Y24" s="226" t="e">
        <f>+W24-X24</f>
        <v>#REF!</v>
      </c>
    </row>
  </sheetData>
  <mergeCells count="25">
    <mergeCell ref="Y15:Y17"/>
    <mergeCell ref="E16:E17"/>
    <mergeCell ref="F16:F17"/>
    <mergeCell ref="G16:G17"/>
    <mergeCell ref="H16:H17"/>
    <mergeCell ref="K16:K17"/>
    <mergeCell ref="L16:L17"/>
    <mergeCell ref="M16:O16"/>
    <mergeCell ref="P16:R16"/>
    <mergeCell ref="S16:S17"/>
    <mergeCell ref="G15:H15"/>
    <mergeCell ref="I15:I17"/>
    <mergeCell ref="K15:R15"/>
    <mergeCell ref="S15:U15"/>
    <mergeCell ref="V15:V17"/>
    <mergeCell ref="W15:X15"/>
    <mergeCell ref="T16:T17"/>
    <mergeCell ref="U16:U17"/>
    <mergeCell ref="W16:W17"/>
    <mergeCell ref="X16:X17"/>
    <mergeCell ref="A15:A17"/>
    <mergeCell ref="B15:B17"/>
    <mergeCell ref="C15:C17"/>
    <mergeCell ref="D15:D17"/>
    <mergeCell ref="E15:F15"/>
  </mergeCells>
  <dataValidations count="1">
    <dataValidation type="list" allowBlank="1" showInputMessage="1" showErrorMessage="1" sqref="WVQ982932:WVS982937 I20:K22 WLU982932:WLW982937 WBY982932:WCA982937 VSC982932:VSE982937 VIG982932:VII982937 UYK982932:UYM982937 UOO982932:UOQ982937 UES982932:UEU982937 TUW982932:TUY982937 TLA982932:TLC982937 TBE982932:TBG982937 SRI982932:SRK982937 SHM982932:SHO982937 RXQ982932:RXS982937 RNU982932:RNW982937 RDY982932:REA982937 QUC982932:QUE982937 QKG982932:QKI982937 QAK982932:QAM982937 PQO982932:PQQ982937 PGS982932:PGU982937 OWW982932:OWY982937 ONA982932:ONC982937 ODE982932:ODG982937 NTI982932:NTK982937 NJM982932:NJO982937 MZQ982932:MZS982937 MPU982932:MPW982937 MFY982932:MGA982937 LWC982932:LWE982937 LMG982932:LMI982937 LCK982932:LCM982937 KSO982932:KSQ982937 KIS982932:KIU982937 JYW982932:JYY982937 JPA982932:JPC982937 JFE982932:JFG982937 IVI982932:IVK982937 ILM982932:ILO982937 IBQ982932:IBS982937 HRU982932:HRW982937 HHY982932:HIA982937 GYC982932:GYE982937 GOG982932:GOI982937 GEK982932:GEM982937 FUO982932:FUQ982937 FKS982932:FKU982937 FAW982932:FAY982937 ERA982932:ERC982937 EHE982932:EHG982937 DXI982932:DXK982937 DNM982932:DNO982937 DDQ982932:DDS982937 CTU982932:CTW982937 CJY982932:CKA982937 CAC982932:CAE982937 BQG982932:BQI982937 BGK982932:BGM982937 AWO982932:AWQ982937 AMS982932:AMU982937 ACW982932:ACY982937 TA982932:TC982937 JE982932:JG982937 I982932:K982937 WVQ917396:WVS917401 WLU917396:WLW917401 WBY917396:WCA917401 VSC917396:VSE917401 VIG917396:VII917401 UYK917396:UYM917401 UOO917396:UOQ917401 UES917396:UEU917401 TUW917396:TUY917401 TLA917396:TLC917401 TBE917396:TBG917401 SRI917396:SRK917401 SHM917396:SHO917401 RXQ917396:RXS917401 RNU917396:RNW917401 RDY917396:REA917401 QUC917396:QUE917401 QKG917396:QKI917401 QAK917396:QAM917401 PQO917396:PQQ917401 PGS917396:PGU917401 OWW917396:OWY917401 ONA917396:ONC917401 ODE917396:ODG917401 NTI917396:NTK917401 NJM917396:NJO917401 MZQ917396:MZS917401 MPU917396:MPW917401 MFY917396:MGA917401 LWC917396:LWE917401 LMG917396:LMI917401 LCK917396:LCM917401 KSO917396:KSQ917401 KIS917396:KIU917401 JYW917396:JYY917401 JPA917396:JPC917401 JFE917396:JFG917401 IVI917396:IVK917401 ILM917396:ILO917401 IBQ917396:IBS917401 HRU917396:HRW917401 HHY917396:HIA917401 GYC917396:GYE917401 GOG917396:GOI917401 GEK917396:GEM917401 FUO917396:FUQ917401 FKS917396:FKU917401 FAW917396:FAY917401 ERA917396:ERC917401 EHE917396:EHG917401 DXI917396:DXK917401 DNM917396:DNO917401 DDQ917396:DDS917401 CTU917396:CTW917401 CJY917396:CKA917401 CAC917396:CAE917401 BQG917396:BQI917401 BGK917396:BGM917401 AWO917396:AWQ917401 AMS917396:AMU917401 ACW917396:ACY917401 TA917396:TC917401 JE917396:JG917401 I917396:K917401 WVQ851860:WVS851865 WLU851860:WLW851865 WBY851860:WCA851865 VSC851860:VSE851865 VIG851860:VII851865 UYK851860:UYM851865 UOO851860:UOQ851865 UES851860:UEU851865 TUW851860:TUY851865 TLA851860:TLC851865 TBE851860:TBG851865 SRI851860:SRK851865 SHM851860:SHO851865 RXQ851860:RXS851865 RNU851860:RNW851865 RDY851860:REA851865 QUC851860:QUE851865 QKG851860:QKI851865 QAK851860:QAM851865 PQO851860:PQQ851865 PGS851860:PGU851865 OWW851860:OWY851865 ONA851860:ONC851865 ODE851860:ODG851865 NTI851860:NTK851865 NJM851860:NJO851865 MZQ851860:MZS851865 MPU851860:MPW851865 MFY851860:MGA851865 LWC851860:LWE851865 LMG851860:LMI851865 LCK851860:LCM851865 KSO851860:KSQ851865 KIS851860:KIU851865 JYW851860:JYY851865 JPA851860:JPC851865 JFE851860:JFG851865 IVI851860:IVK851865 ILM851860:ILO851865 IBQ851860:IBS851865 HRU851860:HRW851865 HHY851860:HIA851865 GYC851860:GYE851865 GOG851860:GOI851865 GEK851860:GEM851865 FUO851860:FUQ851865 FKS851860:FKU851865 FAW851860:FAY851865 ERA851860:ERC851865 EHE851860:EHG851865 DXI851860:DXK851865 DNM851860:DNO851865 DDQ851860:DDS851865 CTU851860:CTW851865 CJY851860:CKA851865 CAC851860:CAE851865 BQG851860:BQI851865 BGK851860:BGM851865 AWO851860:AWQ851865 AMS851860:AMU851865 ACW851860:ACY851865 TA851860:TC851865 JE851860:JG851865 I851860:K851865 WVQ786324:WVS786329 WLU786324:WLW786329 WBY786324:WCA786329 VSC786324:VSE786329 VIG786324:VII786329 UYK786324:UYM786329 UOO786324:UOQ786329 UES786324:UEU786329 TUW786324:TUY786329 TLA786324:TLC786329 TBE786324:TBG786329 SRI786324:SRK786329 SHM786324:SHO786329 RXQ786324:RXS786329 RNU786324:RNW786329 RDY786324:REA786329 QUC786324:QUE786329 QKG786324:QKI786329 QAK786324:QAM786329 PQO786324:PQQ786329 PGS786324:PGU786329 OWW786324:OWY786329 ONA786324:ONC786329 ODE786324:ODG786329 NTI786324:NTK786329 NJM786324:NJO786329 MZQ786324:MZS786329 MPU786324:MPW786329 MFY786324:MGA786329 LWC786324:LWE786329 LMG786324:LMI786329 LCK786324:LCM786329 KSO786324:KSQ786329 KIS786324:KIU786329 JYW786324:JYY786329 JPA786324:JPC786329 JFE786324:JFG786329 IVI786324:IVK786329 ILM786324:ILO786329 IBQ786324:IBS786329 HRU786324:HRW786329 HHY786324:HIA786329 GYC786324:GYE786329 GOG786324:GOI786329 GEK786324:GEM786329 FUO786324:FUQ786329 FKS786324:FKU786329 FAW786324:FAY786329 ERA786324:ERC786329 EHE786324:EHG786329 DXI786324:DXK786329 DNM786324:DNO786329 DDQ786324:DDS786329 CTU786324:CTW786329 CJY786324:CKA786329 CAC786324:CAE786329 BQG786324:BQI786329 BGK786324:BGM786329 AWO786324:AWQ786329 AMS786324:AMU786329 ACW786324:ACY786329 TA786324:TC786329 JE786324:JG786329 I786324:K786329 WVQ720788:WVS720793 WLU720788:WLW720793 WBY720788:WCA720793 VSC720788:VSE720793 VIG720788:VII720793 UYK720788:UYM720793 UOO720788:UOQ720793 UES720788:UEU720793 TUW720788:TUY720793 TLA720788:TLC720793 TBE720788:TBG720793 SRI720788:SRK720793 SHM720788:SHO720793 RXQ720788:RXS720793 RNU720788:RNW720793 RDY720788:REA720793 QUC720788:QUE720793 QKG720788:QKI720793 QAK720788:QAM720793 PQO720788:PQQ720793 PGS720788:PGU720793 OWW720788:OWY720793 ONA720788:ONC720793 ODE720788:ODG720793 NTI720788:NTK720793 NJM720788:NJO720793 MZQ720788:MZS720793 MPU720788:MPW720793 MFY720788:MGA720793 LWC720788:LWE720793 LMG720788:LMI720793 LCK720788:LCM720793 KSO720788:KSQ720793 KIS720788:KIU720793 JYW720788:JYY720793 JPA720788:JPC720793 JFE720788:JFG720793 IVI720788:IVK720793 ILM720788:ILO720793 IBQ720788:IBS720793 HRU720788:HRW720793 HHY720788:HIA720793 GYC720788:GYE720793 GOG720788:GOI720793 GEK720788:GEM720793 FUO720788:FUQ720793 FKS720788:FKU720793 FAW720788:FAY720793 ERA720788:ERC720793 EHE720788:EHG720793 DXI720788:DXK720793 DNM720788:DNO720793 DDQ720788:DDS720793 CTU720788:CTW720793 CJY720788:CKA720793 CAC720788:CAE720793 BQG720788:BQI720793 BGK720788:BGM720793 AWO720788:AWQ720793 AMS720788:AMU720793 ACW720788:ACY720793 TA720788:TC720793 JE720788:JG720793 I720788:K720793 WVQ655252:WVS655257 WLU655252:WLW655257 WBY655252:WCA655257 VSC655252:VSE655257 VIG655252:VII655257 UYK655252:UYM655257 UOO655252:UOQ655257 UES655252:UEU655257 TUW655252:TUY655257 TLA655252:TLC655257 TBE655252:TBG655257 SRI655252:SRK655257 SHM655252:SHO655257 RXQ655252:RXS655257 RNU655252:RNW655257 RDY655252:REA655257 QUC655252:QUE655257 QKG655252:QKI655257 QAK655252:QAM655257 PQO655252:PQQ655257 PGS655252:PGU655257 OWW655252:OWY655257 ONA655252:ONC655257 ODE655252:ODG655257 NTI655252:NTK655257 NJM655252:NJO655257 MZQ655252:MZS655257 MPU655252:MPW655257 MFY655252:MGA655257 LWC655252:LWE655257 LMG655252:LMI655257 LCK655252:LCM655257 KSO655252:KSQ655257 KIS655252:KIU655257 JYW655252:JYY655257 JPA655252:JPC655257 JFE655252:JFG655257 IVI655252:IVK655257 ILM655252:ILO655257 IBQ655252:IBS655257 HRU655252:HRW655257 HHY655252:HIA655257 GYC655252:GYE655257 GOG655252:GOI655257 GEK655252:GEM655257 FUO655252:FUQ655257 FKS655252:FKU655257 FAW655252:FAY655257 ERA655252:ERC655257 EHE655252:EHG655257 DXI655252:DXK655257 DNM655252:DNO655257 DDQ655252:DDS655257 CTU655252:CTW655257 CJY655252:CKA655257 CAC655252:CAE655257 BQG655252:BQI655257 BGK655252:BGM655257 AWO655252:AWQ655257 AMS655252:AMU655257 ACW655252:ACY655257 TA655252:TC655257 JE655252:JG655257 I655252:K655257 WVQ589716:WVS589721 WLU589716:WLW589721 WBY589716:WCA589721 VSC589716:VSE589721 VIG589716:VII589721 UYK589716:UYM589721 UOO589716:UOQ589721 UES589716:UEU589721 TUW589716:TUY589721 TLA589716:TLC589721 TBE589716:TBG589721 SRI589716:SRK589721 SHM589716:SHO589721 RXQ589716:RXS589721 RNU589716:RNW589721 RDY589716:REA589721 QUC589716:QUE589721 QKG589716:QKI589721 QAK589716:QAM589721 PQO589716:PQQ589721 PGS589716:PGU589721 OWW589716:OWY589721 ONA589716:ONC589721 ODE589716:ODG589721 NTI589716:NTK589721 NJM589716:NJO589721 MZQ589716:MZS589721 MPU589716:MPW589721 MFY589716:MGA589721 LWC589716:LWE589721 LMG589716:LMI589721 LCK589716:LCM589721 KSO589716:KSQ589721 KIS589716:KIU589721 JYW589716:JYY589721 JPA589716:JPC589721 JFE589716:JFG589721 IVI589716:IVK589721 ILM589716:ILO589721 IBQ589716:IBS589721 HRU589716:HRW589721 HHY589716:HIA589721 GYC589716:GYE589721 GOG589716:GOI589721 GEK589716:GEM589721 FUO589716:FUQ589721 FKS589716:FKU589721 FAW589716:FAY589721 ERA589716:ERC589721 EHE589716:EHG589721 DXI589716:DXK589721 DNM589716:DNO589721 DDQ589716:DDS589721 CTU589716:CTW589721 CJY589716:CKA589721 CAC589716:CAE589721 BQG589716:BQI589721 BGK589716:BGM589721 AWO589716:AWQ589721 AMS589716:AMU589721 ACW589716:ACY589721 TA589716:TC589721 JE589716:JG589721 I589716:K589721 WVQ524180:WVS524185 WLU524180:WLW524185 WBY524180:WCA524185 VSC524180:VSE524185 VIG524180:VII524185 UYK524180:UYM524185 UOO524180:UOQ524185 UES524180:UEU524185 TUW524180:TUY524185 TLA524180:TLC524185 TBE524180:TBG524185 SRI524180:SRK524185 SHM524180:SHO524185 RXQ524180:RXS524185 RNU524180:RNW524185 RDY524180:REA524185 QUC524180:QUE524185 QKG524180:QKI524185 QAK524180:QAM524185 PQO524180:PQQ524185 PGS524180:PGU524185 OWW524180:OWY524185 ONA524180:ONC524185 ODE524180:ODG524185 NTI524180:NTK524185 NJM524180:NJO524185 MZQ524180:MZS524185 MPU524180:MPW524185 MFY524180:MGA524185 LWC524180:LWE524185 LMG524180:LMI524185 LCK524180:LCM524185 KSO524180:KSQ524185 KIS524180:KIU524185 JYW524180:JYY524185 JPA524180:JPC524185 JFE524180:JFG524185 IVI524180:IVK524185 ILM524180:ILO524185 IBQ524180:IBS524185 HRU524180:HRW524185 HHY524180:HIA524185 GYC524180:GYE524185 GOG524180:GOI524185 GEK524180:GEM524185 FUO524180:FUQ524185 FKS524180:FKU524185 FAW524180:FAY524185 ERA524180:ERC524185 EHE524180:EHG524185 DXI524180:DXK524185 DNM524180:DNO524185 DDQ524180:DDS524185 CTU524180:CTW524185 CJY524180:CKA524185 CAC524180:CAE524185 BQG524180:BQI524185 BGK524180:BGM524185 AWO524180:AWQ524185 AMS524180:AMU524185 ACW524180:ACY524185 TA524180:TC524185 JE524180:JG524185 I524180:K524185 WVQ458644:WVS458649 WLU458644:WLW458649 WBY458644:WCA458649 VSC458644:VSE458649 VIG458644:VII458649 UYK458644:UYM458649 UOO458644:UOQ458649 UES458644:UEU458649 TUW458644:TUY458649 TLA458644:TLC458649 TBE458644:TBG458649 SRI458644:SRK458649 SHM458644:SHO458649 RXQ458644:RXS458649 RNU458644:RNW458649 RDY458644:REA458649 QUC458644:QUE458649 QKG458644:QKI458649 QAK458644:QAM458649 PQO458644:PQQ458649 PGS458644:PGU458649 OWW458644:OWY458649 ONA458644:ONC458649 ODE458644:ODG458649 NTI458644:NTK458649 NJM458644:NJO458649 MZQ458644:MZS458649 MPU458644:MPW458649 MFY458644:MGA458649 LWC458644:LWE458649 LMG458644:LMI458649 LCK458644:LCM458649 KSO458644:KSQ458649 KIS458644:KIU458649 JYW458644:JYY458649 JPA458644:JPC458649 JFE458644:JFG458649 IVI458644:IVK458649 ILM458644:ILO458649 IBQ458644:IBS458649 HRU458644:HRW458649 HHY458644:HIA458649 GYC458644:GYE458649 GOG458644:GOI458649 GEK458644:GEM458649 FUO458644:FUQ458649 FKS458644:FKU458649 FAW458644:FAY458649 ERA458644:ERC458649 EHE458644:EHG458649 DXI458644:DXK458649 DNM458644:DNO458649 DDQ458644:DDS458649 CTU458644:CTW458649 CJY458644:CKA458649 CAC458644:CAE458649 BQG458644:BQI458649 BGK458644:BGM458649 AWO458644:AWQ458649 AMS458644:AMU458649 ACW458644:ACY458649 TA458644:TC458649 JE458644:JG458649 I458644:K458649 WVQ393108:WVS393113 WLU393108:WLW393113 WBY393108:WCA393113 VSC393108:VSE393113 VIG393108:VII393113 UYK393108:UYM393113 UOO393108:UOQ393113 UES393108:UEU393113 TUW393108:TUY393113 TLA393108:TLC393113 TBE393108:TBG393113 SRI393108:SRK393113 SHM393108:SHO393113 RXQ393108:RXS393113 RNU393108:RNW393113 RDY393108:REA393113 QUC393108:QUE393113 QKG393108:QKI393113 QAK393108:QAM393113 PQO393108:PQQ393113 PGS393108:PGU393113 OWW393108:OWY393113 ONA393108:ONC393113 ODE393108:ODG393113 NTI393108:NTK393113 NJM393108:NJO393113 MZQ393108:MZS393113 MPU393108:MPW393113 MFY393108:MGA393113 LWC393108:LWE393113 LMG393108:LMI393113 LCK393108:LCM393113 KSO393108:KSQ393113 KIS393108:KIU393113 JYW393108:JYY393113 JPA393108:JPC393113 JFE393108:JFG393113 IVI393108:IVK393113 ILM393108:ILO393113 IBQ393108:IBS393113 HRU393108:HRW393113 HHY393108:HIA393113 GYC393108:GYE393113 GOG393108:GOI393113 GEK393108:GEM393113 FUO393108:FUQ393113 FKS393108:FKU393113 FAW393108:FAY393113 ERA393108:ERC393113 EHE393108:EHG393113 DXI393108:DXK393113 DNM393108:DNO393113 DDQ393108:DDS393113 CTU393108:CTW393113 CJY393108:CKA393113 CAC393108:CAE393113 BQG393108:BQI393113 BGK393108:BGM393113 AWO393108:AWQ393113 AMS393108:AMU393113 ACW393108:ACY393113 TA393108:TC393113 JE393108:JG393113 I393108:K393113 WVQ327572:WVS327577 WLU327572:WLW327577 WBY327572:WCA327577 VSC327572:VSE327577 VIG327572:VII327577 UYK327572:UYM327577 UOO327572:UOQ327577 UES327572:UEU327577 TUW327572:TUY327577 TLA327572:TLC327577 TBE327572:TBG327577 SRI327572:SRK327577 SHM327572:SHO327577 RXQ327572:RXS327577 RNU327572:RNW327577 RDY327572:REA327577 QUC327572:QUE327577 QKG327572:QKI327577 QAK327572:QAM327577 PQO327572:PQQ327577 PGS327572:PGU327577 OWW327572:OWY327577 ONA327572:ONC327577 ODE327572:ODG327577 NTI327572:NTK327577 NJM327572:NJO327577 MZQ327572:MZS327577 MPU327572:MPW327577 MFY327572:MGA327577 LWC327572:LWE327577 LMG327572:LMI327577 LCK327572:LCM327577 KSO327572:KSQ327577 KIS327572:KIU327577 JYW327572:JYY327577 JPA327572:JPC327577 JFE327572:JFG327577 IVI327572:IVK327577 ILM327572:ILO327577 IBQ327572:IBS327577 HRU327572:HRW327577 HHY327572:HIA327577 GYC327572:GYE327577 GOG327572:GOI327577 GEK327572:GEM327577 FUO327572:FUQ327577 FKS327572:FKU327577 FAW327572:FAY327577 ERA327572:ERC327577 EHE327572:EHG327577 DXI327572:DXK327577 DNM327572:DNO327577 DDQ327572:DDS327577 CTU327572:CTW327577 CJY327572:CKA327577 CAC327572:CAE327577 BQG327572:BQI327577 BGK327572:BGM327577 AWO327572:AWQ327577 AMS327572:AMU327577 ACW327572:ACY327577 TA327572:TC327577 JE327572:JG327577 I327572:K327577 WVQ262036:WVS262041 WLU262036:WLW262041 WBY262036:WCA262041 VSC262036:VSE262041 VIG262036:VII262041 UYK262036:UYM262041 UOO262036:UOQ262041 UES262036:UEU262041 TUW262036:TUY262041 TLA262036:TLC262041 TBE262036:TBG262041 SRI262036:SRK262041 SHM262036:SHO262041 RXQ262036:RXS262041 RNU262036:RNW262041 RDY262036:REA262041 QUC262036:QUE262041 QKG262036:QKI262041 QAK262036:QAM262041 PQO262036:PQQ262041 PGS262036:PGU262041 OWW262036:OWY262041 ONA262036:ONC262041 ODE262036:ODG262041 NTI262036:NTK262041 NJM262036:NJO262041 MZQ262036:MZS262041 MPU262036:MPW262041 MFY262036:MGA262041 LWC262036:LWE262041 LMG262036:LMI262041 LCK262036:LCM262041 KSO262036:KSQ262041 KIS262036:KIU262041 JYW262036:JYY262041 JPA262036:JPC262041 JFE262036:JFG262041 IVI262036:IVK262041 ILM262036:ILO262041 IBQ262036:IBS262041 HRU262036:HRW262041 HHY262036:HIA262041 GYC262036:GYE262041 GOG262036:GOI262041 GEK262036:GEM262041 FUO262036:FUQ262041 FKS262036:FKU262041 FAW262036:FAY262041 ERA262036:ERC262041 EHE262036:EHG262041 DXI262036:DXK262041 DNM262036:DNO262041 DDQ262036:DDS262041 CTU262036:CTW262041 CJY262036:CKA262041 CAC262036:CAE262041 BQG262036:BQI262041 BGK262036:BGM262041 AWO262036:AWQ262041 AMS262036:AMU262041 ACW262036:ACY262041 TA262036:TC262041 JE262036:JG262041 I262036:K262041 WVQ196500:WVS196505 WLU196500:WLW196505 WBY196500:WCA196505 VSC196500:VSE196505 VIG196500:VII196505 UYK196500:UYM196505 UOO196500:UOQ196505 UES196500:UEU196505 TUW196500:TUY196505 TLA196500:TLC196505 TBE196500:TBG196505 SRI196500:SRK196505 SHM196500:SHO196505 RXQ196500:RXS196505 RNU196500:RNW196505 RDY196500:REA196505 QUC196500:QUE196505 QKG196500:QKI196505 QAK196500:QAM196505 PQO196500:PQQ196505 PGS196500:PGU196505 OWW196500:OWY196505 ONA196500:ONC196505 ODE196500:ODG196505 NTI196500:NTK196505 NJM196500:NJO196505 MZQ196500:MZS196505 MPU196500:MPW196505 MFY196500:MGA196505 LWC196500:LWE196505 LMG196500:LMI196505 LCK196500:LCM196505 KSO196500:KSQ196505 KIS196500:KIU196505 JYW196500:JYY196505 JPA196500:JPC196505 JFE196500:JFG196505 IVI196500:IVK196505 ILM196500:ILO196505 IBQ196500:IBS196505 HRU196500:HRW196505 HHY196500:HIA196505 GYC196500:GYE196505 GOG196500:GOI196505 GEK196500:GEM196505 FUO196500:FUQ196505 FKS196500:FKU196505 FAW196500:FAY196505 ERA196500:ERC196505 EHE196500:EHG196505 DXI196500:DXK196505 DNM196500:DNO196505 DDQ196500:DDS196505 CTU196500:CTW196505 CJY196500:CKA196505 CAC196500:CAE196505 BQG196500:BQI196505 BGK196500:BGM196505 AWO196500:AWQ196505 AMS196500:AMU196505 ACW196500:ACY196505 TA196500:TC196505 JE196500:JG196505 I196500:K196505 WVQ130964:WVS130969 WLU130964:WLW130969 WBY130964:WCA130969 VSC130964:VSE130969 VIG130964:VII130969 UYK130964:UYM130969 UOO130964:UOQ130969 UES130964:UEU130969 TUW130964:TUY130969 TLA130964:TLC130969 TBE130964:TBG130969 SRI130964:SRK130969 SHM130964:SHO130969 RXQ130964:RXS130969 RNU130964:RNW130969 RDY130964:REA130969 QUC130964:QUE130969 QKG130964:QKI130969 QAK130964:QAM130969 PQO130964:PQQ130969 PGS130964:PGU130969 OWW130964:OWY130969 ONA130964:ONC130969 ODE130964:ODG130969 NTI130964:NTK130969 NJM130964:NJO130969 MZQ130964:MZS130969 MPU130964:MPW130969 MFY130964:MGA130969 LWC130964:LWE130969 LMG130964:LMI130969 LCK130964:LCM130969 KSO130964:KSQ130969 KIS130964:KIU130969 JYW130964:JYY130969 JPA130964:JPC130969 JFE130964:JFG130969 IVI130964:IVK130969 ILM130964:ILO130969 IBQ130964:IBS130969 HRU130964:HRW130969 HHY130964:HIA130969 GYC130964:GYE130969 GOG130964:GOI130969 GEK130964:GEM130969 FUO130964:FUQ130969 FKS130964:FKU130969 FAW130964:FAY130969 ERA130964:ERC130969 EHE130964:EHG130969 DXI130964:DXK130969 DNM130964:DNO130969 DDQ130964:DDS130969 CTU130964:CTW130969 CJY130964:CKA130969 CAC130964:CAE130969 BQG130964:BQI130969 BGK130964:BGM130969 AWO130964:AWQ130969 AMS130964:AMU130969 ACW130964:ACY130969 TA130964:TC130969 JE130964:JG130969 I130964:K130969 WVQ65428:WVS65433 WLU65428:WLW65433 WBY65428:WCA65433 VSC65428:VSE65433 VIG65428:VII65433 UYK65428:UYM65433 UOO65428:UOQ65433 UES65428:UEU65433 TUW65428:TUY65433 TLA65428:TLC65433 TBE65428:TBG65433 SRI65428:SRK65433 SHM65428:SHO65433 RXQ65428:RXS65433 RNU65428:RNW65433 RDY65428:REA65433 QUC65428:QUE65433 QKG65428:QKI65433 QAK65428:QAM65433 PQO65428:PQQ65433 PGS65428:PGU65433 OWW65428:OWY65433 ONA65428:ONC65433 ODE65428:ODG65433 NTI65428:NTK65433 NJM65428:NJO65433 MZQ65428:MZS65433 MPU65428:MPW65433 MFY65428:MGA65433 LWC65428:LWE65433 LMG65428:LMI65433 LCK65428:LCM65433 KSO65428:KSQ65433 KIS65428:KIU65433 JYW65428:JYY65433 JPA65428:JPC65433 JFE65428:JFG65433 IVI65428:IVK65433 ILM65428:ILO65433 IBQ65428:IBS65433 HRU65428:HRW65433 HHY65428:HIA65433 GYC65428:GYE65433 GOG65428:GOI65433 GEK65428:GEM65433 FUO65428:FUQ65433 FKS65428:FKU65433 FAW65428:FAY65433 ERA65428:ERC65433 EHE65428:EHG65433 DXI65428:DXK65433 DNM65428:DNO65433 DDQ65428:DDS65433 CTU65428:CTW65433 CJY65428:CKA65433 CAC65428:CAE65433 BQG65428:BQI65433 BGK65428:BGM65433 AWO65428:AWQ65433 AMS65428:AMU65433 ACW65428:ACY65433 TA65428:TC65433 JE65428:JG65433 I65428:K65433">
      <formula1>#REF!</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
  <sheetViews>
    <sheetView workbookViewId="0">
      <selection activeCell="R29" sqref="R29"/>
    </sheetView>
  </sheetViews>
  <sheetFormatPr defaultRowHeight="15"/>
  <cols>
    <col min="1" max="16384" width="9.140625" style="189"/>
  </cols>
  <sheetData/>
  <pageMargins left="0.11811023622047245" right="0.11811023622047245" top="0.35433070866141736" bottom="0.74803149606299213" header="0.31496062992125984" footer="0.31496062992125984"/>
  <pageSetup paperSize="258" scale="55" orientation="landscape"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2</vt:i4>
      </vt:variant>
    </vt:vector>
  </HeadingPairs>
  <TitlesOfParts>
    <vt:vector size="12" baseType="lpstr">
      <vt:lpstr>Jawa</vt:lpstr>
      <vt:lpstr>Definisi dan Penomeran</vt:lpstr>
      <vt:lpstr>Kegiatan Inti </vt:lpstr>
      <vt:lpstr>Kegiatan Pendukung</vt:lpstr>
      <vt:lpstr>Perhit SRI</vt:lpstr>
      <vt:lpstr>Perhit PTT</vt:lpstr>
      <vt:lpstr>Perhit Varietas</vt:lpstr>
      <vt:lpstr>Perhit. Pemupukan PAk Edwin</vt:lpstr>
      <vt:lpstr>Perhit Peternakan</vt:lpstr>
      <vt:lpstr>Penentuan Kode Kegiatan</vt:lpstr>
      <vt:lpstr>'Kegiatan Inti '!Print_Area</vt:lpstr>
      <vt:lpstr>'Kegiatan Pendukung'!Print_Area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WG LandBased</dc:creator>
  <cp:lastModifiedBy>GIGABYTE</cp:lastModifiedBy>
  <cp:lastPrinted>2016-01-26T04:20:30Z</cp:lastPrinted>
  <dcterms:created xsi:type="dcterms:W3CDTF">2013-01-16T08:08:53Z</dcterms:created>
  <dcterms:modified xsi:type="dcterms:W3CDTF">2016-08-03T12:03:10Z</dcterms:modified>
</cp:coreProperties>
</file>