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 Redondo\Documents\Anxela\UOC\Documentos\"/>
    </mc:Choice>
  </mc:AlternateContent>
  <xr:revisionPtr revIDLastSave="0" documentId="13_ncr:1_{12A8D5EF-CA08-4928-9DAB-74D7EE681618}" xr6:coauthVersionLast="47" xr6:coauthVersionMax="47" xr10:uidLastSave="{00000000-0000-0000-0000-000000000000}"/>
  <bookViews>
    <workbookView xWindow="20370" yWindow="-120" windowWidth="29040" windowHeight="15840" activeTab="1" xr2:uid="{8D2FC9BD-7A0D-4588-86DD-ED08C06E51B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2" l="1"/>
  <c r="E4" i="2"/>
  <c r="D30" i="1"/>
  <c r="G2" i="1"/>
  <c r="J2" i="1"/>
  <c r="K2" i="1" s="1"/>
  <c r="E39" i="1"/>
  <c r="D14" i="1"/>
  <c r="G14" i="1" s="1"/>
  <c r="D15" i="1" s="1"/>
  <c r="F3" i="1"/>
  <c r="F2" i="1"/>
  <c r="G10" i="1"/>
  <c r="E10" i="1" s="1"/>
  <c r="D10" i="1"/>
  <c r="D9" i="1"/>
  <c r="E9" i="1" s="1"/>
  <c r="D8" i="1"/>
  <c r="E8" i="1" s="1"/>
  <c r="E7" i="1"/>
  <c r="F19" i="1" l="1"/>
  <c r="F23" i="1"/>
  <c r="F27" i="1"/>
  <c r="F31" i="1"/>
  <c r="F35" i="1"/>
  <c r="F18" i="1"/>
  <c r="F20" i="1"/>
  <c r="F24" i="1"/>
  <c r="F28" i="1"/>
  <c r="F32" i="1"/>
  <c r="F36" i="1"/>
  <c r="F15" i="1"/>
  <c r="F14" i="1"/>
  <c r="F39" i="1" s="1"/>
  <c r="F21" i="1"/>
  <c r="F25" i="1"/>
  <c r="F29" i="1"/>
  <c r="F33" i="1"/>
  <c r="F37" i="1"/>
  <c r="F16" i="1"/>
  <c r="F7" i="1"/>
  <c r="F22" i="1"/>
  <c r="F26" i="1"/>
  <c r="F30" i="1"/>
  <c r="F34" i="1"/>
  <c r="F38" i="1"/>
  <c r="F17" i="1"/>
  <c r="G15" i="1"/>
  <c r="F8" i="1"/>
  <c r="F10" i="1"/>
  <c r="F9" i="1"/>
  <c r="D16" i="1" l="1"/>
  <c r="G16" i="1" s="1"/>
  <c r="D17" i="1" s="1"/>
  <c r="G17" i="1" s="1"/>
  <c r="D18" i="1" l="1"/>
  <c r="G18" i="1" s="1"/>
  <c r="D19" i="1" l="1"/>
  <c r="G19" i="1" s="1"/>
  <c r="D20" i="1" l="1"/>
  <c r="G20" i="1" s="1"/>
  <c r="D21" i="1" l="1"/>
  <c r="G21" i="1" s="1"/>
  <c r="D22" i="1" l="1"/>
  <c r="G22" i="1" s="1"/>
  <c r="D23" i="1" l="1"/>
  <c r="G23" i="1" s="1"/>
  <c r="D24" i="1" l="1"/>
  <c r="G24" i="1" s="1"/>
  <c r="D25" i="1" l="1"/>
  <c r="G25" i="1" s="1"/>
  <c r="D26" i="1" l="1"/>
  <c r="G26" i="1" s="1"/>
  <c r="D27" i="1" l="1"/>
  <c r="G27" i="1" s="1"/>
  <c r="D28" i="1" l="1"/>
  <c r="G28" i="1" s="1"/>
  <c r="D29" i="1" l="1"/>
  <c r="G29" i="1" s="1"/>
  <c r="G30" i="1" l="1"/>
  <c r="D31" i="1" s="1"/>
  <c r="G31" i="1" l="1"/>
  <c r="D32" i="1" s="1"/>
  <c r="G32" i="1" l="1"/>
  <c r="D33" i="1" s="1"/>
  <c r="G33" i="1" l="1"/>
  <c r="D34" i="1" s="1"/>
  <c r="G34" i="1" l="1"/>
  <c r="D35" i="1" s="1"/>
  <c r="G35" i="1" l="1"/>
  <c r="D36" i="1" s="1"/>
  <c r="G36" i="1" l="1"/>
  <c r="D37" i="1" s="1"/>
  <c r="G37" i="1" l="1"/>
  <c r="D38" i="1" s="1"/>
  <c r="G38" i="1" l="1"/>
</calcChain>
</file>

<file path=xl/sharedStrings.xml><?xml version="1.0" encoding="utf-8"?>
<sst xmlns="http://schemas.openxmlformats.org/spreadsheetml/2006/main" count="151" uniqueCount="94">
  <si>
    <t>Fecha inicio</t>
  </si>
  <si>
    <t>Fecha fin</t>
  </si>
  <si>
    <t>Inicio proyecto</t>
  </si>
  <si>
    <t>Fin proyecto</t>
  </si>
  <si>
    <t>PEC</t>
  </si>
  <si>
    <t>Días</t>
  </si>
  <si>
    <t>PEC 1</t>
  </si>
  <si>
    <t>PEC 2</t>
  </si>
  <si>
    <t>PEC 3</t>
  </si>
  <si>
    <t>Entrega final</t>
  </si>
  <si>
    <t>Tareas</t>
  </si>
  <si>
    <t>Descripción</t>
  </si>
  <si>
    <t>Presentación y consolidación del proyecto con el profesor</t>
  </si>
  <si>
    <t>Realización de la estructura de la memoria</t>
  </si>
  <si>
    <t>Realización de introducción, descripción, objetivos, métodos y herramientas del proyecto.</t>
  </si>
  <si>
    <t>Planificación del proyecto</t>
  </si>
  <si>
    <t xml:space="preserve">Presentación proyecto </t>
  </si>
  <si>
    <t>Estructura memoria</t>
  </si>
  <si>
    <t>Planificación</t>
  </si>
  <si>
    <t>Sprint review</t>
  </si>
  <si>
    <t>Revisión del sprint</t>
  </si>
  <si>
    <t>Sprint planning</t>
  </si>
  <si>
    <t>Definición del desglose de las tareas a realizar durante el sprint</t>
  </si>
  <si>
    <t>Mejoras memoria</t>
  </si>
  <si>
    <t>Definición de diagramas y detalle de casos de usos</t>
  </si>
  <si>
    <t>Estudio de usabilidad</t>
  </si>
  <si>
    <t>Usabilidad</t>
  </si>
  <si>
    <t>Estudio de la arquitectura de la aplicación</t>
  </si>
  <si>
    <t>Análisis de mercado y viabilidad</t>
  </si>
  <si>
    <t>Continuación y mejoras de los capítulos entregados en la PEC1</t>
  </si>
  <si>
    <t>Continuación y mejoras de los capítulos entregados en la PEC2</t>
  </si>
  <si>
    <t>Documentación memoria</t>
  </si>
  <si>
    <t>Vídeo</t>
  </si>
  <si>
    <t>Realización del vídeo que se demuestre el estado actual de la aplicación</t>
  </si>
  <si>
    <t>Documentar en la memoria los avances que se han llevado a cabo</t>
  </si>
  <si>
    <t>Finalizar el proyecto</t>
  </si>
  <si>
    <t>Finalizar la memoria</t>
  </si>
  <si>
    <t>Realización de la presentación del proyecto escrita-visual</t>
  </si>
  <si>
    <t xml:space="preserve">Realización de un vídeo presentación del proyecto </t>
  </si>
  <si>
    <t>Realización de un autoinfome de evaluación sobre el uso de las competencias transversales</t>
  </si>
  <si>
    <t>Viabilidad</t>
  </si>
  <si>
    <t>Video presentación</t>
  </si>
  <si>
    <t>Autoinforme</t>
  </si>
  <si>
    <t>Arquitectura</t>
  </si>
  <si>
    <t>Diagramas</t>
  </si>
  <si>
    <t>Redacción memoria</t>
  </si>
  <si>
    <t>créditos</t>
  </si>
  <si>
    <t>Horas/credito</t>
  </si>
  <si>
    <t>Horas</t>
  </si>
  <si>
    <t>Días totales</t>
  </si>
  <si>
    <t>Desarrollo proyecto</t>
  </si>
  <si>
    <t>Inicio del proyecto y autenticación</t>
  </si>
  <si>
    <t>Dearrollar el backend y frontend de la aplicación</t>
  </si>
  <si>
    <t>Título tarea</t>
  </si>
  <si>
    <t>BACK</t>
  </si>
  <si>
    <t>Iniciar proyecto Laravel</t>
  </si>
  <si>
    <t>FRONT</t>
  </si>
  <si>
    <t>Iniciar proyecto Angular</t>
  </si>
  <si>
    <t>BACK/FRONT</t>
  </si>
  <si>
    <t>Registro de usuarios</t>
  </si>
  <si>
    <t>Login usuarios</t>
  </si>
  <si>
    <t>Logout usuarios</t>
  </si>
  <si>
    <t>Contraseña olvidada</t>
  </si>
  <si>
    <t>Recuperar contraseña</t>
  </si>
  <si>
    <t>UI/UX</t>
  </si>
  <si>
    <t>Diseño Lo-Fi</t>
  </si>
  <si>
    <t>Diseño Hi-Fi</t>
  </si>
  <si>
    <t>Redux refactor</t>
  </si>
  <si>
    <t>Aplicar diseño páginas de autenticación</t>
  </si>
  <si>
    <t>Página de inicio</t>
  </si>
  <si>
    <t>Configuración de usuario</t>
  </si>
  <si>
    <t>Catálogo perfiles y peticiones GET - POST- PUT-DELETE</t>
  </si>
  <si>
    <t>Edición de perfiles</t>
  </si>
  <si>
    <t>Catálogo propiedades y peticiones GET - POST- PUT-DELETE</t>
  </si>
  <si>
    <t>Catálogo componentes y peticiones GET - POST- PUT-DELETE</t>
  </si>
  <si>
    <t>Catálogo fases de proceso y peticiones GET - POST- PUT-DELETE</t>
  </si>
  <si>
    <t>Formulario creación de componentes</t>
  </si>
  <si>
    <t>Lista de componentes</t>
  </si>
  <si>
    <t>Detalle de componentes</t>
  </si>
  <si>
    <t>Lista de recetas</t>
  </si>
  <si>
    <t>Detalle de recetas</t>
  </si>
  <si>
    <t>Filtro componentes por propiedades, fase de proceso  nombre</t>
  </si>
  <si>
    <t>Filtro de receta por nombre, componentes y propiedades</t>
  </si>
  <si>
    <t>Catálogo recetas y peticiones GET - POST -PUT -DELETE</t>
  </si>
  <si>
    <t>Creación de formulación</t>
  </si>
  <si>
    <t>Filtro por nombre de componentes</t>
  </si>
  <si>
    <t>Filtro por nombre de recetas</t>
  </si>
  <si>
    <t>Creación de propiedades</t>
  </si>
  <si>
    <t>Edición de propiedades</t>
  </si>
  <si>
    <t>Eliminación de propiedades</t>
  </si>
  <si>
    <t>Creación de composiciones</t>
  </si>
  <si>
    <t>Edición de composiciones</t>
  </si>
  <si>
    <t>Eliminación de composiciones</t>
  </si>
  <si>
    <t>Edición de formulación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</si>
</sst>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Hoja1!$D$6</c:f>
              <c:strCache>
                <c:ptCount val="1"/>
                <c:pt idx="0">
                  <c:v>Fecha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Hoja1!$C$7:$C$10</c:f>
              <c:strCache>
                <c:ptCount val="4"/>
                <c:pt idx="0">
                  <c:v>PEC 1</c:v>
                </c:pt>
                <c:pt idx="1">
                  <c:v>PEC 2</c:v>
                </c:pt>
                <c:pt idx="2">
                  <c:v>PEC 3</c:v>
                </c:pt>
                <c:pt idx="3">
                  <c:v>Entrega final</c:v>
                </c:pt>
              </c:strCache>
            </c:strRef>
          </c:cat>
          <c:val>
            <c:numRef>
              <c:f>Hoja1!$D$7:$D$10</c:f>
              <c:numCache>
                <c:formatCode>[$-C0A]d\-mmm;@</c:formatCode>
                <c:ptCount val="4"/>
                <c:pt idx="0">
                  <c:v>44608</c:v>
                </c:pt>
                <c:pt idx="1">
                  <c:v>44622</c:v>
                </c:pt>
                <c:pt idx="2">
                  <c:v>44651</c:v>
                </c:pt>
                <c:pt idx="3">
                  <c:v>44690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47-4303-A577-F6BEAE09C1EF}"/>
            </c:ext>
          </c:extLst>
        </c:ser>
        <c:ser>
          <c:idx val="1"/>
          <c:order val="1"/>
          <c:tx>
            <c:strRef>
              <c:f>Hoja1!$E$6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47-4303-A577-F6BEAE09C1E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F47-4303-A577-F6BEAE09C1E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47-4303-A577-F6BEAE09C1E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F47-4303-A577-F6BEAE09C1EF}"/>
              </c:ext>
            </c:extLst>
          </c:dPt>
          <c:cat>
            <c:strRef>
              <c:f>Hoja1!$C$7:$C$10</c:f>
              <c:strCache>
                <c:ptCount val="4"/>
                <c:pt idx="0">
                  <c:v>PEC 1</c:v>
                </c:pt>
                <c:pt idx="1">
                  <c:v>PEC 2</c:v>
                </c:pt>
                <c:pt idx="2">
                  <c:v>PEC 3</c:v>
                </c:pt>
                <c:pt idx="3">
                  <c:v>Entrega final</c:v>
                </c:pt>
              </c:strCache>
            </c:strRef>
          </c:cat>
          <c:val>
            <c:numRef>
              <c:f>Hoja1!$E$7:$E$10</c:f>
              <c:numCache>
                <c:formatCode>General</c:formatCode>
                <c:ptCount val="4"/>
                <c:pt idx="0">
                  <c:v>13</c:v>
                </c:pt>
                <c:pt idx="1">
                  <c:v>28</c:v>
                </c:pt>
                <c:pt idx="2">
                  <c:v>38</c:v>
                </c:pt>
                <c:pt idx="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47-4303-A577-F6BEAE09C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06614031"/>
        <c:axId val="1230522383"/>
      </c:barChart>
      <c:catAx>
        <c:axId val="11066140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0522383"/>
        <c:crossesAt val="44608"/>
        <c:auto val="1"/>
        <c:lblAlgn val="ctr"/>
        <c:lblOffset val="100"/>
        <c:noMultiLvlLbl val="0"/>
      </c:catAx>
      <c:valAx>
        <c:axId val="1230522383"/>
        <c:scaling>
          <c:orientation val="minMax"/>
          <c:max val="44718"/>
          <c:min val="4460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C0A]d\-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661403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Diagrama</a:t>
            </a:r>
            <a:r>
              <a:rPr lang="es-ES" baseline="0"/>
              <a:t> de Gantt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Hoja1!$D$13</c:f>
              <c:strCache>
                <c:ptCount val="1"/>
                <c:pt idx="0">
                  <c:v>Fecha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Hoja1!$C$14:$C$38</c:f>
              <c:strCache>
                <c:ptCount val="25"/>
                <c:pt idx="0">
                  <c:v>Presentación proyecto </c:v>
                </c:pt>
                <c:pt idx="1">
                  <c:v>Estructura memoria</c:v>
                </c:pt>
                <c:pt idx="2">
                  <c:v>Redacción memoria</c:v>
                </c:pt>
                <c:pt idx="3">
                  <c:v>Planificación</c:v>
                </c:pt>
                <c:pt idx="4">
                  <c:v>Sprint review</c:v>
                </c:pt>
                <c:pt idx="5">
                  <c:v>Sprint planning</c:v>
                </c:pt>
                <c:pt idx="6">
                  <c:v>Mejoras memoria</c:v>
                </c:pt>
                <c:pt idx="7">
                  <c:v>Diagramas</c:v>
                </c:pt>
                <c:pt idx="8">
                  <c:v>Usabilidad</c:v>
                </c:pt>
                <c:pt idx="9">
                  <c:v>Viabilidad</c:v>
                </c:pt>
                <c:pt idx="10">
                  <c:v>Arquitectura</c:v>
                </c:pt>
                <c:pt idx="11">
                  <c:v>Desarrollo proyecto</c:v>
                </c:pt>
                <c:pt idx="12">
                  <c:v>Sprint review</c:v>
                </c:pt>
                <c:pt idx="13">
                  <c:v>Sprint planning</c:v>
                </c:pt>
                <c:pt idx="14">
                  <c:v>Mejoras memoria</c:v>
                </c:pt>
                <c:pt idx="15">
                  <c:v>Desarrollo proyecto</c:v>
                </c:pt>
                <c:pt idx="16">
                  <c:v>Documentación memoria</c:v>
                </c:pt>
                <c:pt idx="17">
                  <c:v>Vídeo</c:v>
                </c:pt>
                <c:pt idx="18">
                  <c:v>Sprint review</c:v>
                </c:pt>
                <c:pt idx="19">
                  <c:v>Sprint planning</c:v>
                </c:pt>
                <c:pt idx="20">
                  <c:v>Finalizar el proyecto</c:v>
                </c:pt>
                <c:pt idx="21">
                  <c:v>Finalizar la memoria</c:v>
                </c:pt>
                <c:pt idx="22">
                  <c:v>Presentación proyecto </c:v>
                </c:pt>
                <c:pt idx="23">
                  <c:v>Video presentación</c:v>
                </c:pt>
                <c:pt idx="24">
                  <c:v>Autoinforme</c:v>
                </c:pt>
              </c:strCache>
            </c:strRef>
          </c:cat>
          <c:val>
            <c:numRef>
              <c:f>Hoja1!$D$14:$D$38</c:f>
              <c:numCache>
                <c:formatCode>[$-C0A]d\-mmm;@</c:formatCode>
                <c:ptCount val="25"/>
                <c:pt idx="0">
                  <c:v>44608</c:v>
                </c:pt>
                <c:pt idx="1">
                  <c:v>44611</c:v>
                </c:pt>
                <c:pt idx="2">
                  <c:v>44613</c:v>
                </c:pt>
                <c:pt idx="3">
                  <c:v>44618</c:v>
                </c:pt>
                <c:pt idx="4">
                  <c:v>44620</c:v>
                </c:pt>
                <c:pt idx="5">
                  <c:v>44621</c:v>
                </c:pt>
                <c:pt idx="6">
                  <c:v>44622</c:v>
                </c:pt>
                <c:pt idx="7">
                  <c:v>44624</c:v>
                </c:pt>
                <c:pt idx="8">
                  <c:v>44627</c:v>
                </c:pt>
                <c:pt idx="9">
                  <c:v>44631</c:v>
                </c:pt>
                <c:pt idx="10">
                  <c:v>44635</c:v>
                </c:pt>
                <c:pt idx="11">
                  <c:v>44639</c:v>
                </c:pt>
                <c:pt idx="12">
                  <c:v>44649</c:v>
                </c:pt>
                <c:pt idx="13">
                  <c:v>44650</c:v>
                </c:pt>
                <c:pt idx="14">
                  <c:v>44651</c:v>
                </c:pt>
                <c:pt idx="15">
                  <c:v>44653</c:v>
                </c:pt>
                <c:pt idx="16">
                  <c:v>44679</c:v>
                </c:pt>
                <c:pt idx="17">
                  <c:v>44685</c:v>
                </c:pt>
                <c:pt idx="18">
                  <c:v>44688</c:v>
                </c:pt>
                <c:pt idx="19">
                  <c:v>44689</c:v>
                </c:pt>
                <c:pt idx="20">
                  <c:v>44690</c:v>
                </c:pt>
                <c:pt idx="21">
                  <c:v>44701</c:v>
                </c:pt>
                <c:pt idx="22">
                  <c:v>44710</c:v>
                </c:pt>
                <c:pt idx="23">
                  <c:v>44714</c:v>
                </c:pt>
                <c:pt idx="24">
                  <c:v>44717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6C-44C4-B90E-75F01C46DB56}"/>
            </c:ext>
          </c:extLst>
        </c:ser>
        <c:ser>
          <c:idx val="1"/>
          <c:order val="1"/>
          <c:tx>
            <c:strRef>
              <c:f>Hoja1!$E$13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6C-44C4-B90E-75F01C46DB5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76C-44C4-B90E-75F01C46DB5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6C-44C4-B90E-75F01C46DB5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76C-44C4-B90E-75F01C46DB5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76C-44C4-B90E-75F01C46DB56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76C-44C4-B90E-75F01C46DB56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76C-44C4-B90E-75F01C46DB56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76C-44C4-B90E-75F01C46DB56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76C-44C4-B90E-75F01C46DB56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76C-44C4-B90E-75F01C46DB56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76C-44C4-B90E-75F01C46DB56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76C-44C4-B90E-75F01C46DB56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76C-44C4-B90E-75F01C46DB56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76C-44C4-B90E-75F01C46DB56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76C-44C4-B90E-75F01C46DB56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776C-44C4-B90E-75F01C46DB56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76C-44C4-B90E-75F01C46DB56}"/>
              </c:ext>
            </c:extLst>
          </c:dPt>
          <c:cat>
            <c:strRef>
              <c:f>Hoja1!$C$14:$C$38</c:f>
              <c:strCache>
                <c:ptCount val="25"/>
                <c:pt idx="0">
                  <c:v>Presentación proyecto </c:v>
                </c:pt>
                <c:pt idx="1">
                  <c:v>Estructura memoria</c:v>
                </c:pt>
                <c:pt idx="2">
                  <c:v>Redacción memoria</c:v>
                </c:pt>
                <c:pt idx="3">
                  <c:v>Planificación</c:v>
                </c:pt>
                <c:pt idx="4">
                  <c:v>Sprint review</c:v>
                </c:pt>
                <c:pt idx="5">
                  <c:v>Sprint planning</c:v>
                </c:pt>
                <c:pt idx="6">
                  <c:v>Mejoras memoria</c:v>
                </c:pt>
                <c:pt idx="7">
                  <c:v>Diagramas</c:v>
                </c:pt>
                <c:pt idx="8">
                  <c:v>Usabilidad</c:v>
                </c:pt>
                <c:pt idx="9">
                  <c:v>Viabilidad</c:v>
                </c:pt>
                <c:pt idx="10">
                  <c:v>Arquitectura</c:v>
                </c:pt>
                <c:pt idx="11">
                  <c:v>Desarrollo proyecto</c:v>
                </c:pt>
                <c:pt idx="12">
                  <c:v>Sprint review</c:v>
                </c:pt>
                <c:pt idx="13">
                  <c:v>Sprint planning</c:v>
                </c:pt>
                <c:pt idx="14">
                  <c:v>Mejoras memoria</c:v>
                </c:pt>
                <c:pt idx="15">
                  <c:v>Desarrollo proyecto</c:v>
                </c:pt>
                <c:pt idx="16">
                  <c:v>Documentación memoria</c:v>
                </c:pt>
                <c:pt idx="17">
                  <c:v>Vídeo</c:v>
                </c:pt>
                <c:pt idx="18">
                  <c:v>Sprint review</c:v>
                </c:pt>
                <c:pt idx="19">
                  <c:v>Sprint planning</c:v>
                </c:pt>
                <c:pt idx="20">
                  <c:v>Finalizar el proyecto</c:v>
                </c:pt>
                <c:pt idx="21">
                  <c:v>Finalizar la memoria</c:v>
                </c:pt>
                <c:pt idx="22">
                  <c:v>Presentación proyecto </c:v>
                </c:pt>
                <c:pt idx="23">
                  <c:v>Video presentación</c:v>
                </c:pt>
                <c:pt idx="24">
                  <c:v>Autoinforme</c:v>
                </c:pt>
              </c:strCache>
            </c:strRef>
          </c:cat>
          <c:val>
            <c:numRef>
              <c:f>Hoja1!$E$14:$E$38</c:f>
              <c:numCache>
                <c:formatCode>General</c:formatCode>
                <c:ptCount val="25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10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26</c:v>
                </c:pt>
                <c:pt idx="16">
                  <c:v>6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11</c:v>
                </c:pt>
                <c:pt idx="21">
                  <c:v>9</c:v>
                </c:pt>
                <c:pt idx="22">
                  <c:v>4</c:v>
                </c:pt>
                <c:pt idx="23">
                  <c:v>3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6C-44C4-B90E-75F01C46D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06614031"/>
        <c:axId val="1230522383"/>
      </c:barChart>
      <c:catAx>
        <c:axId val="110661403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0522383"/>
        <c:crossesAt val="44608"/>
        <c:auto val="1"/>
        <c:lblAlgn val="ctr"/>
        <c:lblOffset val="100"/>
        <c:noMultiLvlLbl val="0"/>
      </c:catAx>
      <c:valAx>
        <c:axId val="1230522383"/>
        <c:scaling>
          <c:orientation val="minMax"/>
          <c:max val="44718"/>
          <c:min val="4460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C0A]d\-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0661403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71967</xdr:colOff>
      <xdr:row>1</xdr:row>
      <xdr:rowOff>91698</xdr:rowOff>
    </xdr:from>
    <xdr:to>
      <xdr:col>18</xdr:col>
      <xdr:colOff>491067</xdr:colOff>
      <xdr:row>10</xdr:row>
      <xdr:rowOff>58361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118248-5FE6-4734-B214-777445E2C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33617</xdr:colOff>
      <xdr:row>14</xdr:row>
      <xdr:rowOff>67236</xdr:rowOff>
    </xdr:from>
    <xdr:to>
      <xdr:col>23</xdr:col>
      <xdr:colOff>273326</xdr:colOff>
      <xdr:row>37</xdr:row>
      <xdr:rowOff>41414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81B6DB-D5C7-460E-A9A3-173F863464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C4AD-34FE-44FA-A6B9-E0BC32221E68}">
  <dimension ref="A2:K41"/>
  <sheetViews>
    <sheetView topLeftCell="A2" zoomScale="85" zoomScaleNormal="85" workbookViewId="0">
      <selection activeCell="F9" sqref="F9"/>
    </sheetView>
  </sheetViews>
  <sheetFormatPr baseColWidth="10" defaultRowHeight="15" x14ac:dyDescent="0.25"/>
  <cols>
    <col min="2" max="2" width="4.28515625" bestFit="1" customWidth="1"/>
    <col min="3" max="3" width="25.85546875" bestFit="1" customWidth="1"/>
    <col min="11" max="11" width="11.85546875" bestFit="1" customWidth="1"/>
  </cols>
  <sheetData>
    <row r="2" spans="2:11" x14ac:dyDescent="0.25">
      <c r="D2" t="s">
        <v>2</v>
      </c>
      <c r="E2" s="1">
        <v>44608</v>
      </c>
      <c r="F2" s="2">
        <f>E2</f>
        <v>44608</v>
      </c>
      <c r="G2">
        <f>E3-E2</f>
        <v>110</v>
      </c>
      <c r="H2">
        <v>12</v>
      </c>
      <c r="I2">
        <v>25</v>
      </c>
      <c r="J2">
        <f>H2*I2</f>
        <v>300</v>
      </c>
      <c r="K2" s="2">
        <f>J2/G2</f>
        <v>2.7272727272727271</v>
      </c>
    </row>
    <row r="3" spans="2:11" x14ac:dyDescent="0.25">
      <c r="D3" t="s">
        <v>3</v>
      </c>
      <c r="E3" s="1">
        <v>44718</v>
      </c>
      <c r="F3" s="2">
        <f>E3</f>
        <v>44718</v>
      </c>
      <c r="G3" t="s">
        <v>49</v>
      </c>
      <c r="H3" t="s">
        <v>46</v>
      </c>
      <c r="I3" t="s">
        <v>47</v>
      </c>
      <c r="J3" t="s">
        <v>48</v>
      </c>
    </row>
    <row r="6" spans="2:11" x14ac:dyDescent="0.25">
      <c r="C6" s="3" t="s">
        <v>4</v>
      </c>
      <c r="D6" s="3" t="s">
        <v>0</v>
      </c>
      <c r="E6" s="3" t="s">
        <v>5</v>
      </c>
      <c r="F6" s="3" t="s">
        <v>48</v>
      </c>
      <c r="G6" s="3" t="s">
        <v>1</v>
      </c>
    </row>
    <row r="7" spans="2:11" x14ac:dyDescent="0.25">
      <c r="C7" t="s">
        <v>6</v>
      </c>
      <c r="D7" s="1">
        <v>44608</v>
      </c>
      <c r="E7">
        <f>_xlfn.DAYS(G7,D7)</f>
        <v>13</v>
      </c>
      <c r="F7" s="5">
        <f>$K$2*E7</f>
        <v>35.454545454545453</v>
      </c>
      <c r="G7" s="1">
        <v>44621</v>
      </c>
    </row>
    <row r="8" spans="2:11" x14ac:dyDescent="0.25">
      <c r="C8" t="s">
        <v>7</v>
      </c>
      <c r="D8" s="1">
        <f>G7+1</f>
        <v>44622</v>
      </c>
      <c r="E8">
        <f>_xlfn.DAYS(G8,D8)</f>
        <v>28</v>
      </c>
      <c r="F8" s="5">
        <f t="shared" ref="F8:F10" si="0">$K$2*E8</f>
        <v>76.36363636363636</v>
      </c>
      <c r="G8" s="1">
        <v>44650</v>
      </c>
    </row>
    <row r="9" spans="2:11" x14ac:dyDescent="0.25">
      <c r="C9" t="s">
        <v>8</v>
      </c>
      <c r="D9" s="1">
        <f>G8+1</f>
        <v>44651</v>
      </c>
      <c r="E9">
        <f>_xlfn.DAYS(G9,D9)</f>
        <v>38</v>
      </c>
      <c r="F9" s="5">
        <f t="shared" si="0"/>
        <v>103.63636363636363</v>
      </c>
      <c r="G9" s="1">
        <v>44689</v>
      </c>
    </row>
    <row r="10" spans="2:11" x14ac:dyDescent="0.25">
      <c r="C10" t="s">
        <v>9</v>
      </c>
      <c r="D10" s="1">
        <f>G9+1</f>
        <v>44690</v>
      </c>
      <c r="E10">
        <f>_xlfn.DAYS(G10,D10)</f>
        <v>28</v>
      </c>
      <c r="F10" s="5">
        <f t="shared" si="0"/>
        <v>76.36363636363636</v>
      </c>
      <c r="G10" s="1">
        <f>E3</f>
        <v>44718</v>
      </c>
    </row>
    <row r="13" spans="2:11" x14ac:dyDescent="0.25">
      <c r="C13" s="3" t="s">
        <v>10</v>
      </c>
      <c r="D13" s="3" t="s">
        <v>0</v>
      </c>
      <c r="E13" s="3" t="s">
        <v>5</v>
      </c>
      <c r="F13" s="3" t="s">
        <v>48</v>
      </c>
      <c r="G13" s="3" t="s">
        <v>1</v>
      </c>
      <c r="H13" s="3" t="s">
        <v>11</v>
      </c>
    </row>
    <row r="14" spans="2:11" ht="15" customHeight="1" x14ac:dyDescent="0.25">
      <c r="B14" s="7" t="s">
        <v>6</v>
      </c>
      <c r="C14" t="s">
        <v>16</v>
      </c>
      <c r="D14" s="1">
        <f>E2</f>
        <v>44608</v>
      </c>
      <c r="E14">
        <v>3</v>
      </c>
      <c r="F14" s="5">
        <f>$K$2*E14</f>
        <v>8.1818181818181817</v>
      </c>
      <c r="G14" s="1">
        <f t="shared" ref="G14:G38" si="1">D14+E14</f>
        <v>44611</v>
      </c>
      <c r="H14" t="s">
        <v>12</v>
      </c>
    </row>
    <row r="15" spans="2:11" x14ac:dyDescent="0.25">
      <c r="B15" s="7"/>
      <c r="C15" t="s">
        <v>17</v>
      </c>
      <c r="D15" s="1">
        <f>G14</f>
        <v>44611</v>
      </c>
      <c r="E15">
        <v>2</v>
      </c>
      <c r="F15" s="5">
        <f t="shared" ref="F15:F38" si="2">$K$2*E15</f>
        <v>5.4545454545454541</v>
      </c>
      <c r="G15" s="1">
        <f t="shared" si="1"/>
        <v>44613</v>
      </c>
      <c r="H15" t="s">
        <v>13</v>
      </c>
    </row>
    <row r="16" spans="2:11" x14ac:dyDescent="0.25">
      <c r="B16" s="7"/>
      <c r="C16" t="s">
        <v>45</v>
      </c>
      <c r="D16" s="1">
        <f t="shared" ref="D16:D38" si="3">G15</f>
        <v>44613</v>
      </c>
      <c r="E16">
        <v>5</v>
      </c>
      <c r="F16" s="5">
        <f t="shared" si="2"/>
        <v>13.636363636363635</v>
      </c>
      <c r="G16" s="1">
        <f t="shared" si="1"/>
        <v>44618</v>
      </c>
      <c r="H16" t="s">
        <v>14</v>
      </c>
    </row>
    <row r="17" spans="1:8" x14ac:dyDescent="0.25">
      <c r="A17" s="5"/>
      <c r="B17" s="7"/>
      <c r="C17" t="s">
        <v>18</v>
      </c>
      <c r="D17" s="1">
        <f t="shared" si="3"/>
        <v>44618</v>
      </c>
      <c r="E17">
        <v>2</v>
      </c>
      <c r="F17" s="5">
        <f t="shared" si="2"/>
        <v>5.4545454545454541</v>
      </c>
      <c r="G17" s="1">
        <f t="shared" si="1"/>
        <v>44620</v>
      </c>
      <c r="H17" t="s">
        <v>15</v>
      </c>
    </row>
    <row r="18" spans="1:8" s="3" customFormat="1" ht="15" customHeight="1" x14ac:dyDescent="0.25">
      <c r="A18" s="6"/>
      <c r="B18" s="7"/>
      <c r="C18" s="3" t="s">
        <v>19</v>
      </c>
      <c r="D18" s="1">
        <f t="shared" si="3"/>
        <v>44620</v>
      </c>
      <c r="E18" s="3">
        <v>1</v>
      </c>
      <c r="F18" s="5">
        <f t="shared" si="2"/>
        <v>2.7272727272727271</v>
      </c>
      <c r="G18" s="4">
        <f t="shared" si="1"/>
        <v>44621</v>
      </c>
      <c r="H18" s="3" t="s">
        <v>20</v>
      </c>
    </row>
    <row r="19" spans="1:8" x14ac:dyDescent="0.25">
      <c r="B19" s="7" t="s">
        <v>7</v>
      </c>
      <c r="C19" s="3" t="s">
        <v>21</v>
      </c>
      <c r="D19" s="1">
        <f t="shared" si="3"/>
        <v>44621</v>
      </c>
      <c r="E19">
        <v>1</v>
      </c>
      <c r="F19" s="5">
        <f t="shared" si="2"/>
        <v>2.7272727272727271</v>
      </c>
      <c r="G19" s="1">
        <f t="shared" si="1"/>
        <v>44622</v>
      </c>
      <c r="H19" t="s">
        <v>22</v>
      </c>
    </row>
    <row r="20" spans="1:8" x14ac:dyDescent="0.25">
      <c r="B20" s="7"/>
      <c r="C20" t="s">
        <v>23</v>
      </c>
      <c r="D20" s="1">
        <f t="shared" si="3"/>
        <v>44622</v>
      </c>
      <c r="E20">
        <v>2</v>
      </c>
      <c r="F20" s="5">
        <f t="shared" si="2"/>
        <v>5.4545454545454541</v>
      </c>
      <c r="G20" s="1">
        <f t="shared" si="1"/>
        <v>44624</v>
      </c>
      <c r="H20" t="s">
        <v>29</v>
      </c>
    </row>
    <row r="21" spans="1:8" x14ac:dyDescent="0.25">
      <c r="B21" s="7"/>
      <c r="C21" t="s">
        <v>44</v>
      </c>
      <c r="D21" s="1">
        <f t="shared" si="3"/>
        <v>44624</v>
      </c>
      <c r="E21">
        <v>3</v>
      </c>
      <c r="F21" s="5">
        <f t="shared" si="2"/>
        <v>8.1818181818181817</v>
      </c>
      <c r="G21" s="1">
        <f t="shared" si="1"/>
        <v>44627</v>
      </c>
      <c r="H21" t="s">
        <v>24</v>
      </c>
    </row>
    <row r="22" spans="1:8" x14ac:dyDescent="0.25">
      <c r="B22" s="7"/>
      <c r="C22" t="s">
        <v>26</v>
      </c>
      <c r="D22" s="1">
        <f t="shared" si="3"/>
        <v>44627</v>
      </c>
      <c r="E22">
        <v>4</v>
      </c>
      <c r="F22" s="5">
        <f t="shared" si="2"/>
        <v>10.909090909090908</v>
      </c>
      <c r="G22" s="1">
        <f t="shared" si="1"/>
        <v>44631</v>
      </c>
      <c r="H22" t="s">
        <v>25</v>
      </c>
    </row>
    <row r="23" spans="1:8" x14ac:dyDescent="0.25">
      <c r="B23" s="7"/>
      <c r="C23" t="s">
        <v>40</v>
      </c>
      <c r="D23" s="1">
        <f t="shared" si="3"/>
        <v>44631</v>
      </c>
      <c r="E23">
        <v>4</v>
      </c>
      <c r="F23" s="5">
        <f t="shared" si="2"/>
        <v>10.909090909090908</v>
      </c>
      <c r="G23" s="1">
        <f t="shared" si="1"/>
        <v>44635</v>
      </c>
      <c r="H23" t="s">
        <v>28</v>
      </c>
    </row>
    <row r="24" spans="1:8" x14ac:dyDescent="0.25">
      <c r="B24" s="7"/>
      <c r="C24" t="s">
        <v>43</v>
      </c>
      <c r="D24" s="1">
        <f t="shared" si="3"/>
        <v>44635</v>
      </c>
      <c r="E24">
        <v>4</v>
      </c>
      <c r="F24" s="5">
        <f t="shared" si="2"/>
        <v>10.909090909090908</v>
      </c>
      <c r="G24" s="1">
        <f t="shared" si="1"/>
        <v>44639</v>
      </c>
      <c r="H24" t="s">
        <v>27</v>
      </c>
    </row>
    <row r="25" spans="1:8" x14ac:dyDescent="0.25">
      <c r="B25" s="7"/>
      <c r="C25" t="s">
        <v>50</v>
      </c>
      <c r="D25" s="1">
        <f t="shared" si="3"/>
        <v>44639</v>
      </c>
      <c r="E25">
        <v>10</v>
      </c>
      <c r="F25" s="5">
        <f t="shared" si="2"/>
        <v>27.27272727272727</v>
      </c>
      <c r="G25" s="1">
        <f t="shared" si="1"/>
        <v>44649</v>
      </c>
      <c r="H25" t="s">
        <v>51</v>
      </c>
    </row>
    <row r="26" spans="1:8" s="3" customFormat="1" x14ac:dyDescent="0.25">
      <c r="A26" s="6"/>
      <c r="B26" s="7"/>
      <c r="C26" s="3" t="s">
        <v>19</v>
      </c>
      <c r="D26" s="1">
        <f t="shared" si="3"/>
        <v>44649</v>
      </c>
      <c r="E26" s="3">
        <v>1</v>
      </c>
      <c r="F26" s="5">
        <f t="shared" si="2"/>
        <v>2.7272727272727271</v>
      </c>
      <c r="G26" s="4">
        <f t="shared" si="1"/>
        <v>44650</v>
      </c>
      <c r="H26" s="3" t="s">
        <v>20</v>
      </c>
    </row>
    <row r="27" spans="1:8" x14ac:dyDescent="0.25">
      <c r="B27" s="7" t="s">
        <v>8</v>
      </c>
      <c r="C27" s="3" t="s">
        <v>21</v>
      </c>
      <c r="D27" s="1">
        <f t="shared" si="3"/>
        <v>44650</v>
      </c>
      <c r="E27">
        <v>1</v>
      </c>
      <c r="F27" s="5">
        <f t="shared" si="2"/>
        <v>2.7272727272727271</v>
      </c>
      <c r="G27" s="1">
        <f t="shared" si="1"/>
        <v>44651</v>
      </c>
      <c r="H27" t="s">
        <v>22</v>
      </c>
    </row>
    <row r="28" spans="1:8" x14ac:dyDescent="0.25">
      <c r="B28" s="7"/>
      <c r="C28" t="s">
        <v>23</v>
      </c>
      <c r="D28" s="1">
        <f t="shared" si="3"/>
        <v>44651</v>
      </c>
      <c r="E28">
        <v>2</v>
      </c>
      <c r="F28" s="5">
        <f t="shared" si="2"/>
        <v>5.4545454545454541</v>
      </c>
      <c r="G28" s="1">
        <f t="shared" si="1"/>
        <v>44653</v>
      </c>
      <c r="H28" t="s">
        <v>30</v>
      </c>
    </row>
    <row r="29" spans="1:8" x14ac:dyDescent="0.25">
      <c r="B29" s="7"/>
      <c r="C29" t="s">
        <v>50</v>
      </c>
      <c r="D29" s="1">
        <f t="shared" si="3"/>
        <v>44653</v>
      </c>
      <c r="E29">
        <v>26</v>
      </c>
      <c r="F29" s="5">
        <f t="shared" si="2"/>
        <v>70.909090909090907</v>
      </c>
      <c r="G29" s="1">
        <f t="shared" si="1"/>
        <v>44679</v>
      </c>
      <c r="H29" t="s">
        <v>52</v>
      </c>
    </row>
    <row r="30" spans="1:8" x14ac:dyDescent="0.25">
      <c r="B30" s="7"/>
      <c r="C30" t="s">
        <v>31</v>
      </c>
      <c r="D30" s="1">
        <f t="shared" si="3"/>
        <v>44679</v>
      </c>
      <c r="E30">
        <v>6</v>
      </c>
      <c r="F30" s="5">
        <f t="shared" si="2"/>
        <v>16.363636363636363</v>
      </c>
      <c r="G30" s="1">
        <f t="shared" si="1"/>
        <v>44685</v>
      </c>
      <c r="H30" t="s">
        <v>34</v>
      </c>
    </row>
    <row r="31" spans="1:8" x14ac:dyDescent="0.25">
      <c r="B31" s="7"/>
      <c r="C31" t="s">
        <v>32</v>
      </c>
      <c r="D31" s="1">
        <f t="shared" si="3"/>
        <v>44685</v>
      </c>
      <c r="E31">
        <v>3</v>
      </c>
      <c r="F31" s="5">
        <f t="shared" si="2"/>
        <v>8.1818181818181817</v>
      </c>
      <c r="G31" s="1">
        <f t="shared" si="1"/>
        <v>44688</v>
      </c>
      <c r="H31" t="s">
        <v>33</v>
      </c>
    </row>
    <row r="32" spans="1:8" x14ac:dyDescent="0.25">
      <c r="A32" s="3"/>
      <c r="B32" s="7"/>
      <c r="C32" s="3" t="s">
        <v>19</v>
      </c>
      <c r="D32" s="1">
        <f t="shared" si="3"/>
        <v>44688</v>
      </c>
      <c r="E32" s="3">
        <v>1</v>
      </c>
      <c r="F32" s="5">
        <f t="shared" si="2"/>
        <v>2.7272727272727271</v>
      </c>
      <c r="G32" s="4">
        <f t="shared" si="1"/>
        <v>44689</v>
      </c>
      <c r="H32" s="3" t="s">
        <v>20</v>
      </c>
    </row>
    <row r="33" spans="2:8" x14ac:dyDescent="0.25">
      <c r="B33" s="7" t="s">
        <v>9</v>
      </c>
      <c r="C33" s="3" t="s">
        <v>21</v>
      </c>
      <c r="D33" s="1">
        <f t="shared" si="3"/>
        <v>44689</v>
      </c>
      <c r="E33">
        <v>1</v>
      </c>
      <c r="F33" s="5">
        <f t="shared" si="2"/>
        <v>2.7272727272727271</v>
      </c>
      <c r="G33" s="1">
        <f t="shared" si="1"/>
        <v>44690</v>
      </c>
      <c r="H33" t="s">
        <v>22</v>
      </c>
    </row>
    <row r="34" spans="2:8" x14ac:dyDescent="0.25">
      <c r="B34" s="7"/>
      <c r="C34" t="s">
        <v>35</v>
      </c>
      <c r="D34" s="1">
        <f t="shared" si="3"/>
        <v>44690</v>
      </c>
      <c r="E34">
        <v>11</v>
      </c>
      <c r="F34" s="5">
        <f t="shared" si="2"/>
        <v>29.999999999999996</v>
      </c>
      <c r="G34" s="1">
        <f t="shared" si="1"/>
        <v>44701</v>
      </c>
      <c r="H34" t="s">
        <v>35</v>
      </c>
    </row>
    <row r="35" spans="2:8" x14ac:dyDescent="0.25">
      <c r="B35" s="7"/>
      <c r="C35" t="s">
        <v>36</v>
      </c>
      <c r="D35" s="1">
        <f t="shared" si="3"/>
        <v>44701</v>
      </c>
      <c r="E35">
        <v>9</v>
      </c>
      <c r="F35" s="5">
        <f t="shared" si="2"/>
        <v>24.545454545454543</v>
      </c>
      <c r="G35" s="1">
        <f t="shared" si="1"/>
        <v>44710</v>
      </c>
      <c r="H35" t="s">
        <v>36</v>
      </c>
    </row>
    <row r="36" spans="2:8" x14ac:dyDescent="0.25">
      <c r="B36" s="7"/>
      <c r="C36" t="s">
        <v>16</v>
      </c>
      <c r="D36" s="1">
        <f t="shared" si="3"/>
        <v>44710</v>
      </c>
      <c r="E36">
        <v>4</v>
      </c>
      <c r="F36" s="5">
        <f t="shared" si="2"/>
        <v>10.909090909090908</v>
      </c>
      <c r="G36" s="1">
        <f t="shared" si="1"/>
        <v>44714</v>
      </c>
      <c r="H36" t="s">
        <v>37</v>
      </c>
    </row>
    <row r="37" spans="2:8" x14ac:dyDescent="0.25">
      <c r="B37" s="7"/>
      <c r="C37" t="s">
        <v>41</v>
      </c>
      <c r="D37" s="1">
        <f t="shared" si="3"/>
        <v>44714</v>
      </c>
      <c r="E37">
        <v>3</v>
      </c>
      <c r="F37" s="5">
        <f t="shared" si="2"/>
        <v>8.1818181818181817</v>
      </c>
      <c r="G37" s="1">
        <f t="shared" si="1"/>
        <v>44717</v>
      </c>
      <c r="H37" t="s">
        <v>38</v>
      </c>
    </row>
    <row r="38" spans="2:8" x14ac:dyDescent="0.25">
      <c r="B38" s="7"/>
      <c r="C38" t="s">
        <v>42</v>
      </c>
      <c r="D38" s="1">
        <f t="shared" si="3"/>
        <v>44717</v>
      </c>
      <c r="E38">
        <v>1</v>
      </c>
      <c r="F38" s="5">
        <f t="shared" si="2"/>
        <v>2.7272727272727271</v>
      </c>
      <c r="G38" s="1">
        <f t="shared" si="1"/>
        <v>44718</v>
      </c>
      <c r="H38" t="s">
        <v>39</v>
      </c>
    </row>
    <row r="39" spans="2:8" x14ac:dyDescent="0.25">
      <c r="D39" s="1"/>
      <c r="E39">
        <f>SUM(E14:E38)</f>
        <v>110</v>
      </c>
      <c r="F39" s="5">
        <f>SUM(F14:F38)</f>
        <v>300.00000000000006</v>
      </c>
    </row>
    <row r="40" spans="2:8" x14ac:dyDescent="0.25">
      <c r="D40" s="1"/>
      <c r="F40" s="1"/>
    </row>
    <row r="41" spans="2:8" x14ac:dyDescent="0.25">
      <c r="D41" s="1"/>
      <c r="F41" s="1"/>
    </row>
  </sheetData>
  <mergeCells count="4">
    <mergeCell ref="B14:B18"/>
    <mergeCell ref="B19:B26"/>
    <mergeCell ref="B27:B32"/>
    <mergeCell ref="B33:B3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D893-31CF-40DA-BCE0-68A21B6D909B}">
  <dimension ref="B3:E40"/>
  <sheetViews>
    <sheetView tabSelected="1" topLeftCell="A5" workbookViewId="0">
      <selection activeCell="J26" sqref="J26"/>
    </sheetView>
  </sheetViews>
  <sheetFormatPr baseColWidth="10" defaultRowHeight="15" x14ac:dyDescent="0.25"/>
  <cols>
    <col min="2" max="2" width="12.5703125" bestFit="1" customWidth="1"/>
    <col min="3" max="3" width="63.42578125" bestFit="1" customWidth="1"/>
    <col min="4" max="4" width="6" bestFit="1" customWidth="1"/>
  </cols>
  <sheetData>
    <row r="3" spans="2:5" x14ac:dyDescent="0.25">
      <c r="C3" t="s">
        <v>53</v>
      </c>
      <c r="D3" t="s">
        <v>48</v>
      </c>
    </row>
    <row r="4" spans="2:5" x14ac:dyDescent="0.25">
      <c r="B4" t="s">
        <v>54</v>
      </c>
      <c r="C4" t="s">
        <v>55</v>
      </c>
      <c r="D4">
        <v>1.5</v>
      </c>
      <c r="E4">
        <f>SUM(D4:D12)</f>
        <v>27</v>
      </c>
    </row>
    <row r="5" spans="2:5" x14ac:dyDescent="0.25">
      <c r="B5" t="s">
        <v>56</v>
      </c>
      <c r="C5" t="s">
        <v>57</v>
      </c>
      <c r="D5">
        <v>0.5</v>
      </c>
    </row>
    <row r="6" spans="2:5" x14ac:dyDescent="0.25">
      <c r="B6" t="s">
        <v>58</v>
      </c>
      <c r="C6" t="s">
        <v>59</v>
      </c>
      <c r="D6">
        <v>2</v>
      </c>
    </row>
    <row r="7" spans="2:5" x14ac:dyDescent="0.25">
      <c r="B7" t="s">
        <v>58</v>
      </c>
      <c r="C7" t="s">
        <v>60</v>
      </c>
      <c r="D7">
        <v>2</v>
      </c>
    </row>
    <row r="8" spans="2:5" x14ac:dyDescent="0.25">
      <c r="B8" t="s">
        <v>58</v>
      </c>
      <c r="C8" t="s">
        <v>61</v>
      </c>
      <c r="D8">
        <v>1</v>
      </c>
    </row>
    <row r="9" spans="2:5" x14ac:dyDescent="0.25">
      <c r="B9" t="s">
        <v>58</v>
      </c>
      <c r="C9" t="s">
        <v>62</v>
      </c>
      <c r="D9">
        <v>1</v>
      </c>
    </row>
    <row r="10" spans="2:5" x14ac:dyDescent="0.25">
      <c r="B10" t="s">
        <v>58</v>
      </c>
      <c r="C10" t="s">
        <v>63</v>
      </c>
      <c r="D10">
        <v>1</v>
      </c>
    </row>
    <row r="11" spans="2:5" x14ac:dyDescent="0.25">
      <c r="B11" t="s">
        <v>64</v>
      </c>
      <c r="C11" t="s">
        <v>65</v>
      </c>
      <c r="D11">
        <v>6</v>
      </c>
    </row>
    <row r="12" spans="2:5" x14ac:dyDescent="0.25">
      <c r="B12" t="s">
        <v>64</v>
      </c>
      <c r="C12" t="s">
        <v>66</v>
      </c>
      <c r="D12">
        <v>12</v>
      </c>
    </row>
    <row r="13" spans="2:5" x14ac:dyDescent="0.25">
      <c r="B13" t="s">
        <v>56</v>
      </c>
      <c r="C13" t="s">
        <v>67</v>
      </c>
      <c r="D13">
        <v>5</v>
      </c>
      <c r="E13">
        <f>SUM(D13:D37)</f>
        <v>106</v>
      </c>
    </row>
    <row r="14" spans="2:5" x14ac:dyDescent="0.25">
      <c r="B14" t="s">
        <v>56</v>
      </c>
      <c r="C14" t="s">
        <v>68</v>
      </c>
      <c r="D14">
        <v>4</v>
      </c>
    </row>
    <row r="15" spans="2:5" x14ac:dyDescent="0.25">
      <c r="B15" t="s">
        <v>56</v>
      </c>
      <c r="C15" t="s">
        <v>69</v>
      </c>
      <c r="D15">
        <v>6</v>
      </c>
    </row>
    <row r="16" spans="2:5" x14ac:dyDescent="0.25">
      <c r="B16" t="s">
        <v>56</v>
      </c>
      <c r="C16" t="s">
        <v>70</v>
      </c>
      <c r="D16">
        <v>6</v>
      </c>
    </row>
    <row r="17" spans="2:4" x14ac:dyDescent="0.25">
      <c r="B17" t="s">
        <v>54</v>
      </c>
      <c r="C17" t="s">
        <v>71</v>
      </c>
      <c r="D17">
        <v>4</v>
      </c>
    </row>
    <row r="18" spans="2:4" x14ac:dyDescent="0.25">
      <c r="B18" t="s">
        <v>56</v>
      </c>
      <c r="C18" t="s">
        <v>72</v>
      </c>
      <c r="D18">
        <v>6</v>
      </c>
    </row>
    <row r="19" spans="2:4" x14ac:dyDescent="0.25">
      <c r="B19" t="s">
        <v>54</v>
      </c>
      <c r="C19" t="s">
        <v>75</v>
      </c>
      <c r="D19">
        <v>4</v>
      </c>
    </row>
    <row r="20" spans="2:4" x14ac:dyDescent="0.25">
      <c r="B20" t="s">
        <v>54</v>
      </c>
      <c r="C20" t="s">
        <v>75</v>
      </c>
      <c r="D20">
        <v>4</v>
      </c>
    </row>
    <row r="21" spans="2:4" x14ac:dyDescent="0.25">
      <c r="B21" t="s">
        <v>54</v>
      </c>
      <c r="C21" t="s">
        <v>74</v>
      </c>
      <c r="D21">
        <v>4</v>
      </c>
    </row>
    <row r="22" spans="2:4" x14ac:dyDescent="0.25">
      <c r="B22" t="s">
        <v>54</v>
      </c>
      <c r="C22" t="s">
        <v>73</v>
      </c>
      <c r="D22">
        <v>4</v>
      </c>
    </row>
    <row r="23" spans="2:4" x14ac:dyDescent="0.25">
      <c r="B23" t="s">
        <v>56</v>
      </c>
      <c r="C23" t="s">
        <v>76</v>
      </c>
      <c r="D23">
        <v>6</v>
      </c>
    </row>
    <row r="24" spans="2:4" x14ac:dyDescent="0.25">
      <c r="B24" t="s">
        <v>56</v>
      </c>
      <c r="C24" t="s">
        <v>77</v>
      </c>
      <c r="D24">
        <v>6</v>
      </c>
    </row>
    <row r="25" spans="2:4" x14ac:dyDescent="0.25">
      <c r="B25" t="s">
        <v>56</v>
      </c>
      <c r="C25" t="s">
        <v>78</v>
      </c>
      <c r="D25">
        <v>6</v>
      </c>
    </row>
    <row r="26" spans="2:4" x14ac:dyDescent="0.25">
      <c r="B26" t="s">
        <v>54</v>
      </c>
      <c r="C26" t="s">
        <v>83</v>
      </c>
      <c r="D26">
        <v>4</v>
      </c>
    </row>
    <row r="27" spans="2:4" x14ac:dyDescent="0.25">
      <c r="B27" t="s">
        <v>56</v>
      </c>
      <c r="C27" t="s">
        <v>84</v>
      </c>
      <c r="D27">
        <v>16</v>
      </c>
    </row>
    <row r="28" spans="2:4" x14ac:dyDescent="0.25">
      <c r="B28" t="s">
        <v>56</v>
      </c>
      <c r="C28" t="s">
        <v>79</v>
      </c>
      <c r="D28">
        <v>6</v>
      </c>
    </row>
    <row r="29" spans="2:4" x14ac:dyDescent="0.25">
      <c r="B29" t="s">
        <v>56</v>
      </c>
      <c r="C29" t="s">
        <v>80</v>
      </c>
      <c r="D29">
        <v>6</v>
      </c>
    </row>
    <row r="30" spans="2:4" x14ac:dyDescent="0.25">
      <c r="B30" t="s">
        <v>56</v>
      </c>
      <c r="C30" t="s">
        <v>85</v>
      </c>
      <c r="D30">
        <v>1</v>
      </c>
    </row>
    <row r="31" spans="2:4" x14ac:dyDescent="0.25">
      <c r="B31" t="s">
        <v>56</v>
      </c>
      <c r="C31" t="s">
        <v>86</v>
      </c>
      <c r="D31">
        <v>1</v>
      </c>
    </row>
    <row r="32" spans="2:4" x14ac:dyDescent="0.25">
      <c r="B32" t="s">
        <v>56</v>
      </c>
      <c r="C32" t="s">
        <v>87</v>
      </c>
      <c r="D32">
        <v>1</v>
      </c>
    </row>
    <row r="33" spans="2:4" x14ac:dyDescent="0.25">
      <c r="B33" t="s">
        <v>56</v>
      </c>
      <c r="C33" t="s">
        <v>88</v>
      </c>
      <c r="D33">
        <v>1</v>
      </c>
    </row>
    <row r="34" spans="2:4" x14ac:dyDescent="0.25">
      <c r="B34" t="s">
        <v>56</v>
      </c>
      <c r="C34" t="s">
        <v>89</v>
      </c>
      <c r="D34">
        <v>1</v>
      </c>
    </row>
    <row r="35" spans="2:4" x14ac:dyDescent="0.25">
      <c r="B35" t="s">
        <v>56</v>
      </c>
      <c r="C35" t="s">
        <v>90</v>
      </c>
      <c r="D35">
        <v>2</v>
      </c>
    </row>
    <row r="36" spans="2:4" x14ac:dyDescent="0.25">
      <c r="B36" t="s">
        <v>56</v>
      </c>
      <c r="C36" t="s">
        <v>91</v>
      </c>
      <c r="D36">
        <v>1</v>
      </c>
    </row>
    <row r="37" spans="2:4" x14ac:dyDescent="0.25">
      <c r="B37" t="s">
        <v>56</v>
      </c>
      <c r="C37" t="s">
        <v>92</v>
      </c>
      <c r="D37">
        <v>1</v>
      </c>
    </row>
    <row r="38" spans="2:4" x14ac:dyDescent="0.25">
      <c r="B38" t="s">
        <v>56</v>
      </c>
      <c r="C38" t="s">
        <v>93</v>
      </c>
      <c r="D38">
        <v>6</v>
      </c>
    </row>
    <row r="39" spans="2:4" x14ac:dyDescent="0.25">
      <c r="B39" t="s">
        <v>58</v>
      </c>
      <c r="C39" t="s">
        <v>81</v>
      </c>
      <c r="D39">
        <v>4</v>
      </c>
    </row>
    <row r="40" spans="2:4" x14ac:dyDescent="0.25">
      <c r="B40" t="s">
        <v>58</v>
      </c>
      <c r="C40" t="s">
        <v>82</v>
      </c>
      <c r="D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2022-02-25T11:58:20Z</dcterms:created>
  <dcterms:modified xsi:type="dcterms:W3CDTF">2022-05-08T17:28:13Z</dcterms:modified>
</cp:coreProperties>
</file>