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375" yWindow="225" windowWidth="19875" windowHeight="6810" firstSheet="1" activeTab="1"/>
  </bookViews>
  <sheets>
    <sheet name="Rendi" sheetId="8" r:id="rId1"/>
    <sheet name="Talla" sheetId="7" r:id="rId2"/>
    <sheet name="ISUNEPCA" sheetId="5" r:id="rId3"/>
    <sheet name="_Rend_Mmerluccius" sheetId="9" r:id="rId4"/>
    <sheet name="Sizes_Mmerluccius" sheetId="10" r:id="rId5"/>
    <sheet name="__tabla años ARSA marzo" sheetId="12" r:id="rId6"/>
    <sheet name="tabla años ARSA noviembre" sheetId="13" r:id="rId7"/>
  </sheets>
  <definedNames>
    <definedName name="_xlnm._FilterDatabase" localSheetId="0" hidden="1">Rendi!$A$1:$S$36</definedName>
    <definedName name="_xlnm._FilterDatabase" localSheetId="1" hidden="1">Talla!$J$1:$J$1179</definedName>
    <definedName name="a">Sizes_Mmerluccius!$AB$2</definedName>
    <definedName name="aa">#REF!</definedName>
    <definedName name="b">Sizes_Mmerluccius!$AC$2</definedName>
    <definedName name="bb">#REF!</definedName>
    <definedName name="d">'__tabla años ARSA marzo'!$AC$2</definedName>
    <definedName name="hoja1">#REF!</definedName>
    <definedName name="rf">'tabla años ARSA noviembre'!$AB$2</definedName>
  </definedNames>
  <calcPr calcId="125725"/>
</workbook>
</file>

<file path=xl/calcChain.xml><?xml version="1.0" encoding="utf-8"?>
<calcChain xmlns="http://schemas.openxmlformats.org/spreadsheetml/2006/main">
  <c r="AB81" i="13"/>
  <c r="AB82"/>
  <c r="AB83"/>
  <c r="AB84"/>
  <c r="AB85"/>
  <c r="H32" l="1"/>
  <c r="G32"/>
  <c r="F32"/>
  <c r="E32"/>
  <c r="D32"/>
  <c r="C32"/>
  <c r="C31"/>
  <c r="AA86" i="10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64"/>
  <c r="AA65"/>
  <c r="AA66"/>
  <c r="AA67"/>
  <c r="AA68"/>
  <c r="AA69"/>
  <c r="AA70"/>
  <c r="AA71"/>
  <c r="AA72"/>
  <c r="AA5"/>
  <c r="H32" i="12"/>
  <c r="AB80"/>
  <c r="AA80"/>
  <c r="G32"/>
  <c r="F32"/>
  <c r="E32"/>
  <c r="C32"/>
  <c r="D32"/>
  <c r="AB76"/>
  <c r="AB77"/>
  <c r="AB78"/>
  <c r="AB79"/>
  <c r="I32" i="13" l="1"/>
  <c r="I32" i="12"/>
  <c r="L5" i="10"/>
  <c r="M5" s="1"/>
  <c r="L6"/>
  <c r="M6"/>
  <c r="G78" i="9"/>
  <c r="H78"/>
  <c r="H77"/>
  <c r="G77"/>
  <c r="E77"/>
  <c r="F77"/>
  <c r="E78"/>
  <c r="F78"/>
  <c r="N27"/>
  <c r="N28"/>
  <c r="M27"/>
  <c r="M28"/>
  <c r="AA76" i="12" l="1"/>
  <c r="AA77"/>
  <c r="C31" l="1"/>
  <c r="AA7" i="10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"/>
  <c r="Y85" i="13"/>
  <c r="X85"/>
  <c r="W85"/>
  <c r="V85"/>
  <c r="U85"/>
  <c r="T85"/>
  <c r="S85"/>
  <c r="R85"/>
  <c r="Q85"/>
  <c r="P85"/>
  <c r="O85"/>
  <c r="N85"/>
  <c r="Y84"/>
  <c r="X84"/>
  <c r="W84"/>
  <c r="V84"/>
  <c r="U84"/>
  <c r="T84"/>
  <c r="S84"/>
  <c r="R84"/>
  <c r="Q84"/>
  <c r="P84"/>
  <c r="O84"/>
  <c r="N84"/>
  <c r="Y83"/>
  <c r="X83"/>
  <c r="W83"/>
  <c r="V83"/>
  <c r="U83"/>
  <c r="T83"/>
  <c r="S83"/>
  <c r="R83"/>
  <c r="Q83"/>
  <c r="P83"/>
  <c r="O83"/>
  <c r="N83"/>
  <c r="Y82"/>
  <c r="X82"/>
  <c r="W82"/>
  <c r="V82"/>
  <c r="U82"/>
  <c r="T82"/>
  <c r="S82"/>
  <c r="R82"/>
  <c r="Q82"/>
  <c r="P82"/>
  <c r="O82"/>
  <c r="N82"/>
  <c r="Y81"/>
  <c r="X81"/>
  <c r="W81"/>
  <c r="V81"/>
  <c r="U81"/>
  <c r="T81"/>
  <c r="S81"/>
  <c r="R81"/>
  <c r="Q81"/>
  <c r="P81"/>
  <c r="O81"/>
  <c r="N81"/>
  <c r="I29"/>
  <c r="I28"/>
  <c r="I27"/>
  <c r="I26"/>
  <c r="I25"/>
  <c r="I24"/>
  <c r="I23"/>
  <c r="I22"/>
  <c r="I21"/>
  <c r="I20"/>
  <c r="I19"/>
  <c r="I18"/>
  <c r="Y80" i="12"/>
  <c r="X80"/>
  <c r="W80"/>
  <c r="V80"/>
  <c r="U80"/>
  <c r="T80"/>
  <c r="S80"/>
  <c r="R80"/>
  <c r="Q80"/>
  <c r="P80"/>
  <c r="O80"/>
  <c r="N80"/>
  <c r="Y79"/>
  <c r="X79"/>
  <c r="W79"/>
  <c r="V79"/>
  <c r="U79"/>
  <c r="T79"/>
  <c r="S79"/>
  <c r="R79"/>
  <c r="Q79"/>
  <c r="P79"/>
  <c r="O79"/>
  <c r="N79"/>
  <c r="Y78"/>
  <c r="X78"/>
  <c r="W78"/>
  <c r="V78"/>
  <c r="U78"/>
  <c r="T78"/>
  <c r="S78"/>
  <c r="R78"/>
  <c r="Q78"/>
  <c r="P78"/>
  <c r="O78"/>
  <c r="N78"/>
  <c r="Y77"/>
  <c r="X77"/>
  <c r="W77"/>
  <c r="V77"/>
  <c r="U77"/>
  <c r="T77"/>
  <c r="S77"/>
  <c r="R77"/>
  <c r="Q77"/>
  <c r="P77"/>
  <c r="O77"/>
  <c r="N77"/>
  <c r="Y76"/>
  <c r="X76"/>
  <c r="W76"/>
  <c r="V76"/>
  <c r="U76"/>
  <c r="T76"/>
  <c r="S76"/>
  <c r="R76"/>
  <c r="Q76"/>
  <c r="P76"/>
  <c r="O76"/>
  <c r="N76"/>
  <c r="I29"/>
  <c r="I28"/>
  <c r="I27"/>
  <c r="I26"/>
  <c r="I25"/>
  <c r="I24"/>
  <c r="I23"/>
  <c r="I22"/>
  <c r="I21"/>
  <c r="I20"/>
  <c r="I19"/>
  <c r="I18"/>
  <c r="AA78" l="1"/>
  <c r="AA79"/>
  <c r="H31"/>
  <c r="E76" i="9"/>
  <c r="D31" i="13" s="1"/>
  <c r="E75" i="9"/>
  <c r="D31" i="12" s="1"/>
  <c r="F72" i="9"/>
  <c r="F73"/>
  <c r="F75"/>
  <c r="F31" i="12" s="1"/>
  <c r="F76" i="9"/>
  <c r="F31" i="13" s="1"/>
  <c r="M24" i="9"/>
  <c r="G75" s="1"/>
  <c r="E31" i="12" s="1"/>
  <c r="N24" i="9"/>
  <c r="H75" s="1"/>
  <c r="G31" i="12" s="1"/>
  <c r="M25" i="9"/>
  <c r="G76" s="1"/>
  <c r="E31" i="13" s="1"/>
  <c r="N25" i="9"/>
  <c r="H76" s="1"/>
  <c r="G31" i="13" s="1"/>
  <c r="I31" i="12" l="1"/>
  <c r="Q3" i="10"/>
  <c r="Z169"/>
  <c r="L151"/>
  <c r="L152"/>
  <c r="L153"/>
  <c r="L154"/>
  <c r="L155"/>
  <c r="L156"/>
  <c r="L157"/>
  <c r="L158"/>
  <c r="L159"/>
  <c r="L160"/>
  <c r="L161"/>
  <c r="L162"/>
  <c r="L163"/>
  <c r="M22" i="9"/>
  <c r="N22"/>
  <c r="H73" s="1"/>
  <c r="N21"/>
  <c r="H72" s="1"/>
  <c r="M21"/>
  <c r="G71" s="1"/>
  <c r="L143" i="10"/>
  <c r="L144"/>
  <c r="L145"/>
  <c r="L146"/>
  <c r="L147"/>
  <c r="L148"/>
  <c r="L149"/>
  <c r="L150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Z79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77"/>
  <c r="M77" s="1"/>
  <c r="L76"/>
  <c r="M76" s="1"/>
  <c r="L75"/>
  <c r="M75" s="1"/>
  <c r="L74"/>
  <c r="M74" s="1"/>
  <c r="L73"/>
  <c r="M73" s="1"/>
  <c r="L72"/>
  <c r="M72" s="1"/>
  <c r="L71"/>
  <c r="M71" s="1"/>
  <c r="L70"/>
  <c r="M70" s="1"/>
  <c r="L69"/>
  <c r="M69" s="1"/>
  <c r="L68"/>
  <c r="M68" s="1"/>
  <c r="L67"/>
  <c r="M67" s="1"/>
  <c r="L66"/>
  <c r="M66" s="1"/>
  <c r="L65"/>
  <c r="M65" s="1"/>
  <c r="L64"/>
  <c r="M64" s="1"/>
  <c r="L63"/>
  <c r="M63" s="1"/>
  <c r="L62"/>
  <c r="M62" s="1"/>
  <c r="L61"/>
  <c r="M61" s="1"/>
  <c r="L60"/>
  <c r="M60" s="1"/>
  <c r="L59"/>
  <c r="M59" s="1"/>
  <c r="L58"/>
  <c r="M58" s="1"/>
  <c r="L57"/>
  <c r="M57" s="1"/>
  <c r="L56"/>
  <c r="M56" s="1"/>
  <c r="L55"/>
  <c r="M55" s="1"/>
  <c r="L54"/>
  <c r="M54" s="1"/>
  <c r="L53"/>
  <c r="M53" s="1"/>
  <c r="L52"/>
  <c r="M52" s="1"/>
  <c r="L51"/>
  <c r="M51" s="1"/>
  <c r="L50"/>
  <c r="M50" s="1"/>
  <c r="L49"/>
  <c r="M49" s="1"/>
  <c r="L48"/>
  <c r="M48" s="1"/>
  <c r="L47"/>
  <c r="M47" s="1"/>
  <c r="L46"/>
  <c r="M46" s="1"/>
  <c r="L45"/>
  <c r="M45" s="1"/>
  <c r="L44"/>
  <c r="M44" s="1"/>
  <c r="L43"/>
  <c r="M43" s="1"/>
  <c r="L42"/>
  <c r="M42" s="1"/>
  <c r="L41"/>
  <c r="M41" s="1"/>
  <c r="L40"/>
  <c r="M40" s="1"/>
  <c r="L39"/>
  <c r="M39" s="1"/>
  <c r="L38"/>
  <c r="M38" s="1"/>
  <c r="L37"/>
  <c r="M37" s="1"/>
  <c r="L36"/>
  <c r="M36" s="1"/>
  <c r="L35"/>
  <c r="M35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F71" i="9"/>
  <c r="F70"/>
  <c r="F69"/>
  <c r="F68"/>
  <c r="G70"/>
  <c r="M89" i="10" l="1"/>
  <c r="M97"/>
  <c r="M103"/>
  <c r="M111"/>
  <c r="M117"/>
  <c r="M86"/>
  <c r="M88"/>
  <c r="M92"/>
  <c r="M94"/>
  <c r="M96"/>
  <c r="M98"/>
  <c r="M100"/>
  <c r="M102"/>
  <c r="M104"/>
  <c r="M106"/>
  <c r="M108"/>
  <c r="M110"/>
  <c r="M112"/>
  <c r="M114"/>
  <c r="M116"/>
  <c r="M118"/>
  <c r="M120"/>
  <c r="M122"/>
  <c r="M124"/>
  <c r="M139"/>
  <c r="M135"/>
  <c r="M131"/>
  <c r="M127"/>
  <c r="M148"/>
  <c r="M144"/>
  <c r="M161"/>
  <c r="M157"/>
  <c r="M153"/>
  <c r="M93"/>
  <c r="M101"/>
  <c r="M109"/>
  <c r="M115"/>
  <c r="M125"/>
  <c r="M90"/>
  <c r="M140"/>
  <c r="M136"/>
  <c r="M132"/>
  <c r="M128"/>
  <c r="M149"/>
  <c r="M145"/>
  <c r="M162"/>
  <c r="M158"/>
  <c r="M154"/>
  <c r="M91"/>
  <c r="M99"/>
  <c r="M107"/>
  <c r="M113"/>
  <c r="M119"/>
  <c r="M123"/>
  <c r="M141"/>
  <c r="M137"/>
  <c r="M133"/>
  <c r="M129"/>
  <c r="M150"/>
  <c r="M146"/>
  <c r="M163"/>
  <c r="M159"/>
  <c r="M155"/>
  <c r="M151"/>
  <c r="M87"/>
  <c r="M95"/>
  <c r="M105"/>
  <c r="M121"/>
  <c r="M142"/>
  <c r="M138"/>
  <c r="M134"/>
  <c r="M130"/>
  <c r="M126"/>
  <c r="M147"/>
  <c r="M143"/>
  <c r="M160"/>
  <c r="M156"/>
  <c r="M152"/>
  <c r="AA169"/>
  <c r="L169"/>
  <c r="L79"/>
  <c r="M79"/>
  <c r="AA79"/>
  <c r="M169" l="1"/>
  <c r="AA81" i="13"/>
  <c r="AA83"/>
  <c r="AA82"/>
  <c r="AA84"/>
  <c r="AA85"/>
  <c r="H31" s="1"/>
  <c r="I31" s="1"/>
</calcChain>
</file>

<file path=xl/comments1.xml><?xml version="1.0" encoding="utf-8"?>
<comments xmlns="http://schemas.openxmlformats.org/spreadsheetml/2006/main">
  <authors>
    <author>juanjo</author>
  </authors>
  <commentList>
    <comment ref="G58" authorId="0">
      <text>
        <r>
          <rPr>
            <b/>
            <sz val="9"/>
            <color indexed="81"/>
            <rFont val="Tahoma"/>
            <family val="2"/>
          </rPr>
          <t>juanjo:</t>
        </r>
        <r>
          <rPr>
            <sz val="9"/>
            <color indexed="81"/>
            <rFont val="Tahoma"/>
            <family val="2"/>
          </rPr>
          <t xml:space="preserve">
estaba bien
0.56 ok
5.56 error</t>
        </r>
      </text>
    </comment>
  </commentList>
</comments>
</file>

<file path=xl/sharedStrings.xml><?xml version="1.0" encoding="utf-8"?>
<sst xmlns="http://schemas.openxmlformats.org/spreadsheetml/2006/main" count="7335" uniqueCount="131">
  <si>
    <t>codcamp</t>
  </si>
  <si>
    <t>sector</t>
  </si>
  <si>
    <t>estrato</t>
  </si>
  <si>
    <t>grupo</t>
  </si>
  <si>
    <t>codespecie</t>
  </si>
  <si>
    <t>grupotaxo</t>
  </si>
  <si>
    <t>FAMILIA</t>
  </si>
  <si>
    <t>ESPECIE</t>
  </si>
  <si>
    <t>superficie</t>
  </si>
  <si>
    <t>nlances</t>
  </si>
  <si>
    <t>ptotal</t>
  </si>
  <si>
    <t>ntotal</t>
  </si>
  <si>
    <t>pesomedio</t>
  </si>
  <si>
    <t>nummedio</t>
  </si>
  <si>
    <t>varianzaP</t>
  </si>
  <si>
    <t>varianzaN</t>
  </si>
  <si>
    <t>smdP</t>
  </si>
  <si>
    <t>smdN</t>
  </si>
  <si>
    <t>A</t>
  </si>
  <si>
    <t>GADIFORMES</t>
  </si>
  <si>
    <t>MERLUCCIINAE</t>
  </si>
  <si>
    <t>Merluccius merluccius</t>
  </si>
  <si>
    <t>PLEURONECTIFORMES</t>
  </si>
  <si>
    <t>B</t>
  </si>
  <si>
    <t>LOPHIIFORMES</t>
  </si>
  <si>
    <t>LOPHIIDAE</t>
  </si>
  <si>
    <t>Lophius budegassa</t>
  </si>
  <si>
    <t>C</t>
  </si>
  <si>
    <t>SCOPHTHALMIDAE</t>
  </si>
  <si>
    <t>Lepidorhombus boscii</t>
  </si>
  <si>
    <t>Nephrops norvegicus</t>
  </si>
  <si>
    <t>D</t>
  </si>
  <si>
    <t>E</t>
  </si>
  <si>
    <t>T</t>
  </si>
  <si>
    <t>Stratum</t>
  </si>
  <si>
    <t>Group</t>
  </si>
  <si>
    <t>Family</t>
  </si>
  <si>
    <t>Species</t>
  </si>
  <si>
    <t>Area surveyed (km2)</t>
  </si>
  <si>
    <t>Hauls</t>
  </si>
  <si>
    <t>Total number</t>
  </si>
  <si>
    <t>Average, number</t>
  </si>
  <si>
    <t>Survey</t>
  </si>
  <si>
    <t>Survey code</t>
  </si>
  <si>
    <t>Sector</t>
  </si>
  <si>
    <t>Code-specie</t>
  </si>
  <si>
    <t>Sex</t>
  </si>
  <si>
    <t>Size</t>
  </si>
  <si>
    <t>CODCAMP</t>
  </si>
  <si>
    <t>SECTOR</t>
  </si>
  <si>
    <t>ESTRATO</t>
  </si>
  <si>
    <t>NLANCES</t>
  </si>
  <si>
    <t>AREA</t>
  </si>
  <si>
    <t>GRUPO</t>
  </si>
  <si>
    <t>CODESPECIE</t>
  </si>
  <si>
    <t>SEXO</t>
  </si>
  <si>
    <t>TALLA</t>
  </si>
  <si>
    <t>nmedio</t>
  </si>
  <si>
    <r>
      <t xml:space="preserve">Table 13.3.4. </t>
    </r>
    <r>
      <rPr>
        <b/>
        <i/>
        <sz val="11"/>
        <color indexed="8"/>
        <rFont val="Calibri"/>
        <family val="2"/>
      </rPr>
      <t>Nephrops</t>
    </r>
    <r>
      <rPr>
        <b/>
        <sz val="11"/>
        <color indexed="8"/>
        <rFont val="Calibri"/>
        <family val="2"/>
      </rPr>
      <t xml:space="preserve"> FU30, Gulf of Cadiz. Results summary table for geostatistical analysis of UWTV survey</t>
    </r>
  </si>
  <si>
    <t>Year</t>
  </si>
  <si>
    <t>Burrow/m2</t>
  </si>
  <si>
    <t>Km2</t>
  </si>
  <si>
    <t>Millions burrows</t>
  </si>
  <si>
    <t>BIOMASA Y ABUNDANCIA EN CAMPAÑAS (Merluccius merluccius)</t>
  </si>
  <si>
    <t>Año</t>
  </si>
  <si>
    <t>Mes</t>
  </si>
  <si>
    <t>Campaña</t>
  </si>
  <si>
    <t>Lances Validos</t>
  </si>
  <si>
    <t>Biomasa (kg/h)</t>
  </si>
  <si>
    <t>Abundancia (nº/h)</t>
  </si>
  <si>
    <t>σ Biomasa</t>
  </si>
  <si>
    <t>σ Abundancia</t>
  </si>
  <si>
    <t>2010</t>
  </si>
  <si>
    <t>110</t>
  </si>
  <si>
    <t>210</t>
  </si>
  <si>
    <t>Cálculo a partir de Numero total por estrato y total en numero/hora de arrastre</t>
  </si>
  <si>
    <t>TOTAL</t>
  </si>
  <si>
    <t>Cálculo a partir de Numero medio por estrato y total en numero/hora de arrastre</t>
  </si>
  <si>
    <t>a</t>
  </si>
  <si>
    <t>b</t>
  </si>
  <si>
    <t>Area</t>
  </si>
  <si>
    <t>Nlanc</t>
  </si>
  <si>
    <t>Total</t>
  </si>
  <si>
    <t>Std</t>
  </si>
  <si>
    <t>SOP</t>
  </si>
  <si>
    <t>Total general</t>
  </si>
  <si>
    <t>número individuos</t>
  </si>
  <si>
    <t>gr/hora</t>
  </si>
  <si>
    <t>varianza N</t>
  </si>
  <si>
    <t>varianza Peso</t>
  </si>
  <si>
    <t>220</t>
  </si>
  <si>
    <t>campaña 220</t>
  </si>
  <si>
    <t>campaña 120</t>
  </si>
  <si>
    <t>Nº stations***</t>
  </si>
  <si>
    <t>Mean density adjusted*</t>
  </si>
  <si>
    <t xml:space="preserve">Domined Area </t>
  </si>
  <si>
    <t>Geoestatistical Abundance estimate adjusted*</t>
  </si>
  <si>
    <t>CV on burrow estimate*</t>
  </si>
  <si>
    <t>%</t>
  </si>
  <si>
    <t>2020*</t>
  </si>
  <si>
    <t>NA</t>
  </si>
  <si>
    <t>* Burrow density and geoestatistical abundance estimate updated in 2023 using the new survey area</t>
  </si>
  <si>
    <t>** UWTV Survey in 2020 was not carried out due the COVID-19 disruption.</t>
  </si>
  <si>
    <t>** Sampling grid with stations spacing 4 nm from 2015 to 2021 and 3.5 nm in 2022.</t>
  </si>
  <si>
    <t>121 y 221</t>
  </si>
  <si>
    <t>no se realizaron</t>
  </si>
  <si>
    <t>campaña 122</t>
  </si>
  <si>
    <t>campaña 222</t>
  </si>
  <si>
    <t>no sealizaron</t>
  </si>
  <si>
    <t>IXa Golfo Cádiz</t>
  </si>
  <si>
    <t>DATOS TALLA-PESO USADOS EN SIRENO</t>
  </si>
  <si>
    <t>Torres et al., 2010</t>
  </si>
  <si>
    <t>SOP Ratio</t>
  </si>
  <si>
    <t>No se realizó</t>
  </si>
  <si>
    <t>Media</t>
  </si>
  <si>
    <t>Percentil</t>
  </si>
  <si>
    <t>Reclutas</t>
  </si>
  <si>
    <t>Ratio(W/SOP)</t>
  </si>
  <si>
    <t>kg/h</t>
  </si>
  <si>
    <t>gr</t>
  </si>
  <si>
    <t>ARSA0323</t>
  </si>
  <si>
    <t>123</t>
  </si>
  <si>
    <t>NEPHROPIDAE</t>
  </si>
  <si>
    <t>223</t>
  </si>
  <si>
    <t>Lophius piscatorius</t>
  </si>
  <si>
    <t>INCREMENTO</t>
  </si>
  <si>
    <t>ARSA1123</t>
  </si>
  <si>
    <t>campaña 123</t>
  </si>
  <si>
    <t>campaña 223</t>
  </si>
  <si>
    <t>Marzo 2023</t>
  </si>
  <si>
    <t>Noviembre 2023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</si>
</sst>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28">
    <font>
      <sz val="10"/>
      <name val="MS Sans Serif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MS Sans Serif"/>
      <family val="2"/>
    </font>
    <font>
      <b/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2"/>
    </font>
    <font>
      <b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3" tint="0.39997558519241921"/>
      <name val="MS Sans Serif"/>
      <family val="2"/>
    </font>
    <font>
      <sz val="10"/>
      <color theme="1"/>
      <name val="Calibri"/>
      <family val="2"/>
      <scheme val="minor"/>
    </font>
    <font>
      <sz val="10"/>
      <color theme="4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i/>
      <sz val="10"/>
      <name val="Arial"/>
      <family val="2"/>
      <charset val="1"/>
    </font>
    <font>
      <sz val="10"/>
      <name val="MS Sans Serif"/>
      <family val="2"/>
      <charset val="1"/>
    </font>
    <font>
      <sz val="10"/>
      <color theme="1" tint="0.34998626667073579"/>
      <name val="MS Sans Serif"/>
      <family val="2"/>
    </font>
    <font>
      <sz val="10"/>
      <color theme="1" tint="0.34998626667073579"/>
      <name val="Arial"/>
      <family val="2"/>
      <charset val="1"/>
    </font>
    <font>
      <b/>
      <i/>
      <sz val="8"/>
      <color theme="4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4" fillId="0" borderId="0"/>
    <xf numFmtId="0" fontId="11" fillId="0" borderId="0"/>
    <xf numFmtId="0" fontId="3" fillId="0" borderId="0"/>
    <xf numFmtId="0" fontId="20" fillId="0" borderId="0"/>
  </cellStyleXfs>
  <cellXfs count="176">
    <xf numFmtId="0" fontId="0" fillId="0" borderId="0" xfId="0"/>
    <xf numFmtId="0" fontId="12" fillId="3" borderId="0" xfId="0" applyFont="1" applyFill="1"/>
    <xf numFmtId="0" fontId="13" fillId="3" borderId="0" xfId="0" quotePrefix="1" applyNumberFormat="1" applyFont="1" applyFill="1"/>
    <xf numFmtId="0" fontId="0" fillId="3" borderId="0" xfId="0" applyFill="1"/>
    <xf numFmtId="0" fontId="12" fillId="3" borderId="0" xfId="0" quotePrefix="1" applyNumberFormat="1" applyFont="1" applyFill="1"/>
    <xf numFmtId="0" fontId="0" fillId="3" borderId="0" xfId="0" quotePrefix="1" applyNumberFormat="1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4" fillId="0" borderId="0" xfId="1" applyAlignment="1"/>
    <xf numFmtId="0" fontId="4" fillId="0" borderId="0" xfId="1"/>
    <xf numFmtId="0" fontId="4" fillId="0" borderId="0" xfId="1" applyAlignment="1">
      <alignment horizontal="left"/>
    </xf>
    <xf numFmtId="0" fontId="4" fillId="0" borderId="0" xfId="1" applyFont="1" applyFill="1"/>
    <xf numFmtId="0" fontId="4" fillId="0" borderId="0" xfId="0" quotePrefix="1" applyNumberFormat="1" applyFont="1" applyFill="1"/>
    <xf numFmtId="0" fontId="5" fillId="0" borderId="0" xfId="0" quotePrefix="1" applyNumberFormat="1" applyFont="1" applyFill="1"/>
    <xf numFmtId="0" fontId="0" fillId="0" borderId="0" xfId="0" quotePrefix="1" applyNumberFormat="1" applyFill="1"/>
    <xf numFmtId="0" fontId="6" fillId="0" borderId="0" xfId="1" applyFont="1"/>
    <xf numFmtId="0" fontId="6" fillId="0" borderId="0" xfId="1" applyFont="1" applyAlignment="1">
      <alignment horizontal="center"/>
    </xf>
    <xf numFmtId="0" fontId="4" fillId="0" borderId="0" xfId="1" applyAlignment="1">
      <alignment horizontal="center"/>
    </xf>
    <xf numFmtId="1" fontId="4" fillId="0" borderId="0" xfId="1" applyNumberFormat="1" applyAlignment="1">
      <alignment horizontal="center"/>
    </xf>
    <xf numFmtId="2" fontId="4" fillId="0" borderId="0" xfId="1" applyNumberFormat="1" applyAlignment="1">
      <alignment horizontal="center"/>
    </xf>
    <xf numFmtId="165" fontId="4" fillId="0" borderId="0" xfId="1" applyNumberFormat="1" applyAlignment="1">
      <alignment horizontal="center"/>
    </xf>
    <xf numFmtId="0" fontId="4" fillId="0" borderId="0" xfId="1" applyFill="1"/>
    <xf numFmtId="0" fontId="4" fillId="0" borderId="0" xfId="1" applyFill="1" applyAlignment="1">
      <alignment horizontal="center"/>
    </xf>
    <xf numFmtId="1" fontId="4" fillId="0" borderId="0" xfId="1" applyNumberFormat="1" applyFill="1" applyAlignment="1">
      <alignment horizontal="center"/>
    </xf>
    <xf numFmtId="2" fontId="4" fillId="0" borderId="0" xfId="1" applyNumberFormat="1" applyFill="1" applyAlignment="1">
      <alignment horizontal="center"/>
    </xf>
    <xf numFmtId="0" fontId="4" fillId="0" borderId="0" xfId="1" applyNumberFormat="1" applyFill="1" applyAlignment="1">
      <alignment horizontal="center"/>
    </xf>
    <xf numFmtId="164" fontId="4" fillId="0" borderId="0" xfId="1" applyNumberForma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quotePrefix="1" applyFont="1"/>
    <xf numFmtId="0" fontId="4" fillId="0" borderId="0" xfId="1" quotePrefix="1" applyNumberForma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4" xfId="0" applyFont="1" applyBorder="1"/>
    <xf numFmtId="1" fontId="9" fillId="0" borderId="5" xfId="0" applyNumberFormat="1" applyFont="1" applyBorder="1"/>
    <xf numFmtId="165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 applyBorder="1"/>
    <xf numFmtId="1" fontId="9" fillId="0" borderId="6" xfId="0" applyNumberFormat="1" applyFont="1" applyBorder="1"/>
    <xf numFmtId="1" fontId="11" fillId="0" borderId="0" xfId="2" applyNumberFormat="1"/>
    <xf numFmtId="0" fontId="0" fillId="0" borderId="0" xfId="0" applyNumberFormat="1"/>
    <xf numFmtId="1" fontId="0" fillId="0" borderId="0" xfId="0" applyNumberFormat="1"/>
    <xf numFmtId="0" fontId="0" fillId="0" borderId="0" xfId="0" applyFill="1"/>
    <xf numFmtId="1" fontId="9" fillId="0" borderId="7" xfId="0" applyNumberFormat="1" applyFont="1" applyBorder="1"/>
    <xf numFmtId="1" fontId="10" fillId="0" borderId="0" xfId="0" applyNumberFormat="1" applyFont="1"/>
    <xf numFmtId="1" fontId="9" fillId="0" borderId="0" xfId="0" applyNumberFormat="1" applyFont="1"/>
    <xf numFmtId="1" fontId="11" fillId="0" borderId="0" xfId="2" applyNumberForma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1" fontId="9" fillId="0" borderId="0" xfId="0" applyNumberFormat="1" applyFont="1" applyBorder="1"/>
    <xf numFmtId="165" fontId="9" fillId="0" borderId="0" xfId="0" applyNumberFormat="1" applyFont="1" applyBorder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quotePrefix="1" applyNumberFormat="1"/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0" fontId="15" fillId="3" borderId="0" xfId="0" applyFont="1" applyFill="1" applyBorder="1" applyAlignment="1">
      <alignment horizontal="left"/>
    </xf>
    <xf numFmtId="0" fontId="15" fillId="3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17" fillId="0" borderId="0" xfId="0" applyFont="1"/>
    <xf numFmtId="0" fontId="17" fillId="5" borderId="0" xfId="0" applyFont="1" applyFill="1"/>
    <xf numFmtId="0" fontId="18" fillId="0" borderId="0" xfId="0" quotePrefix="1" applyFont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165" fontId="17" fillId="0" borderId="0" xfId="0" applyNumberFormat="1" applyFont="1"/>
    <xf numFmtId="0" fontId="17" fillId="0" borderId="0" xfId="0" applyFont="1" applyFill="1"/>
    <xf numFmtId="0" fontId="17" fillId="0" borderId="0" xfId="0" applyNumberFormat="1" applyFont="1" applyFill="1"/>
    <xf numFmtId="164" fontId="17" fillId="0" borderId="0" xfId="0" applyNumberFormat="1" applyFont="1" applyFill="1"/>
    <xf numFmtId="0" fontId="17" fillId="0" borderId="0" xfId="1" quotePrefix="1" applyNumberFormat="1" applyFont="1"/>
    <xf numFmtId="0" fontId="17" fillId="0" borderId="0" xfId="0" applyFont="1" applyBorder="1"/>
    <xf numFmtId="165" fontId="17" fillId="0" borderId="0" xfId="0" applyNumberFormat="1" applyFont="1" applyBorder="1"/>
    <xf numFmtId="0" fontId="0" fillId="0" borderId="0" xfId="4" applyFont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1" fontId="0" fillId="0" borderId="0" xfId="4" applyNumberFormat="1" applyFont="1" applyAlignment="1">
      <alignment horizontal="center"/>
    </xf>
    <xf numFmtId="2" fontId="0" fillId="0" borderId="0" xfId="4" applyNumberFormat="1" applyFont="1" applyAlignment="1">
      <alignment horizontal="center"/>
    </xf>
    <xf numFmtId="2" fontId="0" fillId="0" borderId="0" xfId="0" applyNumberFormat="1" applyFont="1" applyBorder="1"/>
    <xf numFmtId="2" fontId="0" fillId="0" borderId="0" xfId="0" applyNumberFormat="1" applyFont="1" applyFill="1" applyBorder="1"/>
    <xf numFmtId="1" fontId="0" fillId="0" borderId="0" xfId="0" applyNumberFormat="1" applyFont="1" applyBorder="1"/>
    <xf numFmtId="165" fontId="0" fillId="0" borderId="0" xfId="0" applyNumberFormat="1" applyFont="1"/>
    <xf numFmtId="0" fontId="0" fillId="0" borderId="0" xfId="4" applyFont="1"/>
    <xf numFmtId="2" fontId="0" fillId="0" borderId="0" xfId="4" applyNumberFormat="1" applyFont="1"/>
    <xf numFmtId="1" fontId="0" fillId="0" borderId="0" xfId="4" applyNumberFormat="1" applyFont="1"/>
    <xf numFmtId="2" fontId="19" fillId="0" borderId="0" xfId="4" applyNumberFormat="1" applyFont="1" applyAlignment="1">
      <alignment horizontal="center"/>
    </xf>
    <xf numFmtId="2" fontId="0" fillId="0" borderId="0" xfId="0" applyNumberFormat="1" applyFont="1"/>
    <xf numFmtId="0" fontId="0" fillId="0" borderId="0" xfId="4" applyFont="1" applyFill="1" applyAlignment="1">
      <alignment horizontal="center"/>
    </xf>
    <xf numFmtId="2" fontId="10" fillId="0" borderId="0" xfId="4" applyNumberFormat="1" applyFont="1" applyFill="1" applyAlignment="1">
      <alignment horizontal="center"/>
    </xf>
    <xf numFmtId="0" fontId="21" fillId="0" borderId="0" xfId="4" applyFont="1" applyAlignment="1">
      <alignment horizontal="center"/>
    </xf>
    <xf numFmtId="0" fontId="22" fillId="0" borderId="0" xfId="4" applyFont="1" applyAlignment="1">
      <alignment horizontal="center"/>
    </xf>
    <xf numFmtId="164" fontId="22" fillId="0" borderId="0" xfId="4" applyNumberFormat="1" applyFont="1" applyAlignment="1">
      <alignment horizontal="center"/>
    </xf>
    <xf numFmtId="2" fontId="22" fillId="0" borderId="0" xfId="4" applyNumberFormat="1" applyFont="1" applyAlignment="1">
      <alignment horizontal="center"/>
    </xf>
    <xf numFmtId="165" fontId="0" fillId="0" borderId="0" xfId="0" applyNumberFormat="1" applyFont="1" applyBorder="1"/>
    <xf numFmtId="164" fontId="0" fillId="0" borderId="0" xfId="0" applyNumberFormat="1" applyFont="1" applyBorder="1"/>
    <xf numFmtId="2" fontId="0" fillId="0" borderId="0" xfId="0" applyNumberFormat="1"/>
    <xf numFmtId="165" fontId="0" fillId="0" borderId="0" xfId="4" applyNumberFormat="1" applyFont="1" applyAlignment="1">
      <alignment horizontal="center"/>
    </xf>
    <xf numFmtId="0" fontId="10" fillId="0" borderId="0" xfId="4" applyFont="1" applyAlignment="1">
      <alignment horizontal="center"/>
    </xf>
    <xf numFmtId="2" fontId="10" fillId="0" borderId="0" xfId="4" applyNumberFormat="1" applyFont="1" applyAlignment="1">
      <alignment horizontal="center"/>
    </xf>
    <xf numFmtId="1" fontId="10" fillId="0" borderId="0" xfId="4" applyNumberFormat="1" applyFont="1" applyAlignment="1">
      <alignment horizontal="center"/>
    </xf>
    <xf numFmtId="2" fontId="18" fillId="0" borderId="0" xfId="4" applyNumberFormat="1" applyFont="1" applyAlignment="1">
      <alignment horizontal="center"/>
    </xf>
    <xf numFmtId="0" fontId="4" fillId="0" borderId="0" xfId="0" applyFont="1"/>
    <xf numFmtId="0" fontId="4" fillId="4" borderId="8" xfId="0" applyNumberFormat="1" applyFont="1" applyFill="1" applyBorder="1"/>
    <xf numFmtId="0" fontId="23" fillId="0" borderId="0" xfId="0" applyFont="1" applyFill="1" applyBorder="1"/>
    <xf numFmtId="2" fontId="24" fillId="0" borderId="0" xfId="0" applyNumberFormat="1" applyFont="1"/>
    <xf numFmtId="164" fontId="17" fillId="6" borderId="0" xfId="0" applyNumberFormat="1" applyFont="1" applyFill="1"/>
    <xf numFmtId="164" fontId="0" fillId="6" borderId="0" xfId="0" applyNumberFormat="1" applyFill="1"/>
    <xf numFmtId="2" fontId="17" fillId="0" borderId="0" xfId="0" applyNumberFormat="1" applyFont="1"/>
    <xf numFmtId="2" fontId="17" fillId="0" borderId="0" xfId="0" applyNumberFormat="1" applyFont="1" applyBorder="1"/>
    <xf numFmtId="165" fontId="9" fillId="7" borderId="5" xfId="0" applyNumberFormat="1" applyFont="1" applyFill="1" applyBorder="1"/>
    <xf numFmtId="165" fontId="9" fillId="7" borderId="6" xfId="0" applyNumberFormat="1" applyFont="1" applyFill="1" applyBorder="1"/>
    <xf numFmtId="165" fontId="9" fillId="7" borderId="7" xfId="0" applyNumberFormat="1" applyFont="1" applyFill="1" applyBorder="1"/>
    <xf numFmtId="0" fontId="25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0" quotePrefix="1" applyNumberFormat="1" applyFont="1" applyFill="1" applyAlignment="1">
      <alignment horizontal="center"/>
    </xf>
    <xf numFmtId="0" fontId="5" fillId="0" borderId="0" xfId="0" quotePrefix="1" applyNumberFormat="1" applyFont="1" applyFill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13" fillId="3" borderId="0" xfId="0" quotePrefix="1" applyNumberFormat="1" applyFont="1" applyFill="1" applyAlignment="1">
      <alignment horizontal="center"/>
    </xf>
    <xf numFmtId="2" fontId="14" fillId="0" borderId="0" xfId="1" applyNumberFormat="1" applyFont="1" applyAlignment="1">
      <alignment horizontal="center"/>
    </xf>
    <xf numFmtId="0" fontId="4" fillId="3" borderId="0" xfId="0" applyFont="1" applyFill="1"/>
    <xf numFmtId="0" fontId="0" fillId="3" borderId="0" xfId="0" applyNumberFormat="1" applyFill="1"/>
    <xf numFmtId="165" fontId="19" fillId="0" borderId="0" xfId="4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3" fillId="0" borderId="0" xfId="0" applyFont="1" applyFill="1"/>
    <xf numFmtId="2" fontId="0" fillId="0" borderId="0" xfId="0" applyNumberFormat="1" applyFont="1" applyFill="1"/>
    <xf numFmtId="0" fontId="0" fillId="0" borderId="0" xfId="0" applyFont="1" applyFill="1"/>
    <xf numFmtId="2" fontId="10" fillId="0" borderId="0" xfId="0" applyNumberFormat="1" applyFon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" fontId="26" fillId="3" borderId="2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NumberFormat="1" applyAlignment="1">
      <alignment horizontal="right"/>
    </xf>
    <xf numFmtId="0" fontId="4" fillId="0" borderId="0" xfId="0" applyFont="1" applyFill="1" applyBorder="1"/>
    <xf numFmtId="2" fontId="4" fillId="0" borderId="0" xfId="0" applyNumberFormat="1" applyFont="1" applyFill="1" applyBorder="1"/>
    <xf numFmtId="165" fontId="4" fillId="0" borderId="0" xfId="0" applyNumberFormat="1" applyFont="1" applyFill="1" applyBorder="1"/>
    <xf numFmtId="165" fontId="10" fillId="0" borderId="0" xfId="0" applyNumberFormat="1" applyFont="1" applyFill="1" applyBorder="1"/>
    <xf numFmtId="1" fontId="4" fillId="0" borderId="0" xfId="0" applyNumberFormat="1" applyFont="1" applyFill="1" applyBorder="1"/>
    <xf numFmtId="164" fontId="4" fillId="0" borderId="0" xfId="0" applyNumberFormat="1" applyFont="1" applyFill="1" applyBorder="1"/>
    <xf numFmtId="1" fontId="4" fillId="8" borderId="0" xfId="0" applyNumberFormat="1" applyFont="1" applyFill="1" applyBorder="1"/>
    <xf numFmtId="164" fontId="4" fillId="8" borderId="0" xfId="0" applyNumberFormat="1" applyFont="1" applyFill="1" applyBorder="1"/>
    <xf numFmtId="2" fontId="4" fillId="8" borderId="0" xfId="0" applyNumberFormat="1" applyFont="1" applyFill="1" applyBorder="1"/>
    <xf numFmtId="0" fontId="4" fillId="8" borderId="0" xfId="1" applyFill="1" applyAlignment="1">
      <alignment horizontal="center"/>
    </xf>
    <xf numFmtId="0" fontId="0" fillId="8" borderId="0" xfId="4" applyFont="1" applyFill="1" applyAlignment="1">
      <alignment horizontal="center"/>
    </xf>
    <xf numFmtId="2" fontId="4" fillId="8" borderId="0" xfId="1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10" fillId="8" borderId="0" xfId="4" applyNumberFormat="1" applyFont="1" applyFill="1" applyAlignment="1">
      <alignment horizontal="center"/>
    </xf>
    <xf numFmtId="165" fontId="19" fillId="8" borderId="0" xfId="4" applyNumberFormat="1" applyFont="1" applyFill="1" applyAlignment="1">
      <alignment horizontal="center"/>
    </xf>
    <xf numFmtId="1" fontId="0" fillId="0" borderId="0" xfId="0" applyNumberFormat="1" applyAlignment="1">
      <alignment horizontal="left"/>
    </xf>
    <xf numFmtId="1" fontId="27" fillId="4" borderId="8" xfId="0" applyNumberFormat="1" applyFont="1" applyFill="1" applyBorder="1"/>
    <xf numFmtId="0" fontId="10" fillId="0" borderId="0" xfId="0" applyFont="1" applyAlignment="1">
      <alignment horizontal="right"/>
    </xf>
    <xf numFmtId="2" fontId="0" fillId="8" borderId="0" xfId="0" applyNumberFormat="1" applyFont="1" applyFill="1" applyBorder="1"/>
    <xf numFmtId="2" fontId="0" fillId="8" borderId="0" xfId="0" applyNumberFormat="1" applyFont="1" applyFill="1"/>
    <xf numFmtId="0" fontId="0" fillId="8" borderId="0" xfId="0" applyFill="1" applyAlignment="1">
      <alignment horizontal="center"/>
    </xf>
    <xf numFmtId="0" fontId="0" fillId="8" borderId="0" xfId="0" applyFill="1"/>
    <xf numFmtId="2" fontId="19" fillId="8" borderId="0" xfId="4" applyNumberFormat="1" applyFont="1" applyFill="1" applyAlignment="1">
      <alignment horizontal="center"/>
    </xf>
  </cellXfs>
  <cellStyles count="5">
    <cellStyle name="Normal" xfId="0" builtinId="0"/>
    <cellStyle name="Normal 2" xfId="1"/>
    <cellStyle name="Normal 2 2" xfId="2"/>
    <cellStyle name="Normal_Hoja1" xfId="3"/>
    <cellStyle name="TableStyleLigh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6"/>
  <sheetViews>
    <sheetView workbookViewId="0">
      <selection activeCell="F21" sqref="F21"/>
    </sheetView>
  </sheetViews>
  <sheetFormatPr baseColWidth="10" defaultRowHeight="12.75"/>
  <cols>
    <col min="1" max="16384" width="11.42578125" style="3"/>
  </cols>
  <sheetData>
    <row r="1" spans="1:19" s="1" customFormat="1" ht="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3" t="s">
        <v>120</v>
      </c>
      <c r="B2" s="67" t="s">
        <v>121</v>
      </c>
      <c r="C2" s="67" t="s">
        <v>33</v>
      </c>
      <c r="D2" s="67" t="s">
        <v>18</v>
      </c>
      <c r="E2" s="67">
        <v>1</v>
      </c>
      <c r="F2" s="67">
        <v>50</v>
      </c>
      <c r="G2" s="67" t="s">
        <v>19</v>
      </c>
      <c r="H2" s="67" t="s">
        <v>20</v>
      </c>
      <c r="I2" s="67" t="s">
        <v>21</v>
      </c>
      <c r="J2" s="67">
        <v>412</v>
      </c>
      <c r="K2" s="67">
        <v>4</v>
      </c>
      <c r="L2" s="67">
        <v>4344</v>
      </c>
      <c r="M2" s="67">
        <v>84</v>
      </c>
      <c r="N2" s="67">
        <v>1086</v>
      </c>
      <c r="O2" s="67">
        <v>21</v>
      </c>
      <c r="P2" s="67">
        <v>1795010.6666666667</v>
      </c>
      <c r="Q2" s="67">
        <v>1256.6666666666667</v>
      </c>
      <c r="R2" s="67">
        <v>669.89004072807847</v>
      </c>
      <c r="S2" s="67">
        <v>17.72474729486056</v>
      </c>
    </row>
    <row r="3" spans="1:19">
      <c r="A3" s="3" t="s">
        <v>120</v>
      </c>
      <c r="B3" s="67" t="s">
        <v>121</v>
      </c>
      <c r="C3" s="67" t="s">
        <v>33</v>
      </c>
      <c r="D3" s="67" t="s">
        <v>23</v>
      </c>
      <c r="E3" s="67">
        <v>1</v>
      </c>
      <c r="F3" s="67">
        <v>44</v>
      </c>
      <c r="G3" s="67" t="s">
        <v>24</v>
      </c>
      <c r="H3" s="67" t="s">
        <v>25</v>
      </c>
      <c r="I3" s="67" t="s">
        <v>26</v>
      </c>
      <c r="J3" s="67">
        <v>2681</v>
      </c>
      <c r="K3" s="67">
        <v>16</v>
      </c>
      <c r="L3" s="67">
        <v>32586.565217391304</v>
      </c>
      <c r="M3" s="67">
        <v>130.65217391304347</v>
      </c>
      <c r="N3" s="67">
        <v>2036.6603260869565</v>
      </c>
      <c r="O3" s="67">
        <v>8.1657608695652169</v>
      </c>
      <c r="P3" s="67">
        <v>4007597.8170683682</v>
      </c>
      <c r="Q3" s="67">
        <v>73.674409262759909</v>
      </c>
      <c r="R3" s="67">
        <v>500.47463828527117</v>
      </c>
      <c r="S3" s="67">
        <v>2.1458449568695532</v>
      </c>
    </row>
    <row r="4" spans="1:19">
      <c r="A4" s="3" t="s">
        <v>120</v>
      </c>
      <c r="B4" s="67" t="s">
        <v>121</v>
      </c>
      <c r="C4" s="67" t="s">
        <v>33</v>
      </c>
      <c r="D4" s="67" t="s">
        <v>23</v>
      </c>
      <c r="E4" s="67">
        <v>1</v>
      </c>
      <c r="F4" s="67">
        <v>50</v>
      </c>
      <c r="G4" s="67" t="s">
        <v>19</v>
      </c>
      <c r="H4" s="67" t="s">
        <v>20</v>
      </c>
      <c r="I4" s="67" t="s">
        <v>21</v>
      </c>
      <c r="J4" s="67">
        <v>2681</v>
      </c>
      <c r="K4" s="67">
        <v>16</v>
      </c>
      <c r="L4" s="67">
        <v>86574.043478260865</v>
      </c>
      <c r="M4" s="67">
        <v>1291.695652173913</v>
      </c>
      <c r="N4" s="67">
        <v>5410.877717391304</v>
      </c>
      <c r="O4" s="67">
        <v>80.730978260869563</v>
      </c>
      <c r="P4" s="67">
        <v>35454666.714610904</v>
      </c>
      <c r="Q4" s="67">
        <v>18899.505789224953</v>
      </c>
      <c r="R4" s="67">
        <v>1488.5955359543375</v>
      </c>
      <c r="S4" s="67">
        <v>34.368868352428471</v>
      </c>
    </row>
    <row r="5" spans="1:19">
      <c r="A5" s="3" t="s">
        <v>120</v>
      </c>
      <c r="B5" s="67" t="s">
        <v>121</v>
      </c>
      <c r="C5" s="67" t="s">
        <v>33</v>
      </c>
      <c r="D5" s="67" t="s">
        <v>27</v>
      </c>
      <c r="E5" s="67">
        <v>1</v>
      </c>
      <c r="F5" s="67">
        <v>42</v>
      </c>
      <c r="G5" s="67" t="s">
        <v>22</v>
      </c>
      <c r="H5" s="67" t="s">
        <v>28</v>
      </c>
      <c r="I5" s="67" t="s">
        <v>29</v>
      </c>
      <c r="J5" s="67">
        <v>1189</v>
      </c>
      <c r="K5" s="67">
        <v>9</v>
      </c>
      <c r="L5" s="67">
        <v>100</v>
      </c>
      <c r="M5" s="67">
        <v>2</v>
      </c>
      <c r="N5" s="67">
        <v>11.111111111111111</v>
      </c>
      <c r="O5" s="67">
        <v>0.22222222222222221</v>
      </c>
      <c r="P5" s="67">
        <v>1111.1111111111111</v>
      </c>
      <c r="Q5" s="67">
        <v>0.44444444444444442</v>
      </c>
      <c r="R5" s="67">
        <v>11.111111111111111</v>
      </c>
      <c r="S5" s="67">
        <v>0.22222222222222221</v>
      </c>
    </row>
    <row r="6" spans="1:19">
      <c r="A6" s="3" t="s">
        <v>120</v>
      </c>
      <c r="B6" s="67" t="s">
        <v>121</v>
      </c>
      <c r="C6" s="67" t="s">
        <v>33</v>
      </c>
      <c r="D6" s="67" t="s">
        <v>27</v>
      </c>
      <c r="E6" s="67">
        <v>1</v>
      </c>
      <c r="F6" s="67">
        <v>44</v>
      </c>
      <c r="G6" s="67" t="s">
        <v>24</v>
      </c>
      <c r="H6" s="67" t="s">
        <v>25</v>
      </c>
      <c r="I6" s="67" t="s">
        <v>26</v>
      </c>
      <c r="J6" s="67">
        <v>1189</v>
      </c>
      <c r="K6" s="67">
        <v>9</v>
      </c>
      <c r="L6" s="67">
        <v>28578</v>
      </c>
      <c r="M6" s="67">
        <v>78</v>
      </c>
      <c r="N6" s="67">
        <v>3175.3333333333335</v>
      </c>
      <c r="O6" s="67">
        <v>8.6666666666666661</v>
      </c>
      <c r="P6" s="67">
        <v>9168180</v>
      </c>
      <c r="Q6" s="67">
        <v>60.999999999999986</v>
      </c>
      <c r="R6" s="67">
        <v>1009.3000875193991</v>
      </c>
      <c r="S6" s="67">
        <v>2.6034165586355513</v>
      </c>
    </row>
    <row r="7" spans="1:19">
      <c r="A7" s="3" t="s">
        <v>120</v>
      </c>
      <c r="B7" s="67" t="s">
        <v>121</v>
      </c>
      <c r="C7" s="67" t="s">
        <v>33</v>
      </c>
      <c r="D7" s="67" t="s">
        <v>27</v>
      </c>
      <c r="E7" s="67">
        <v>1</v>
      </c>
      <c r="F7" s="67">
        <v>50</v>
      </c>
      <c r="G7" s="67" t="s">
        <v>19</v>
      </c>
      <c r="H7" s="67" t="s">
        <v>20</v>
      </c>
      <c r="I7" s="67" t="s">
        <v>21</v>
      </c>
      <c r="J7" s="67">
        <v>1189</v>
      </c>
      <c r="K7" s="67">
        <v>9</v>
      </c>
      <c r="L7" s="67">
        <v>86981</v>
      </c>
      <c r="M7" s="67">
        <v>3378</v>
      </c>
      <c r="N7" s="67">
        <v>9664.5555555555547</v>
      </c>
      <c r="O7" s="67">
        <v>375.33333333333331</v>
      </c>
      <c r="P7" s="67">
        <v>74510189.277777776</v>
      </c>
      <c r="Q7" s="67">
        <v>283176.50000000006</v>
      </c>
      <c r="R7" s="67">
        <v>2877.3094932163772</v>
      </c>
      <c r="S7" s="67">
        <v>177.38110258862289</v>
      </c>
    </row>
    <row r="8" spans="1:19">
      <c r="A8" s="3" t="s">
        <v>120</v>
      </c>
      <c r="B8" s="67" t="s">
        <v>121</v>
      </c>
      <c r="C8" s="67" t="s">
        <v>33</v>
      </c>
      <c r="D8" s="67" t="s">
        <v>31</v>
      </c>
      <c r="E8" s="67">
        <v>1</v>
      </c>
      <c r="F8" s="67">
        <v>42</v>
      </c>
      <c r="G8" s="67" t="s">
        <v>22</v>
      </c>
      <c r="H8" s="67" t="s">
        <v>28</v>
      </c>
      <c r="I8" s="67" t="s">
        <v>29</v>
      </c>
      <c r="J8" s="67">
        <v>1692</v>
      </c>
      <c r="K8" s="67">
        <v>12</v>
      </c>
      <c r="L8" s="67">
        <v>14581</v>
      </c>
      <c r="M8" s="67">
        <v>75</v>
      </c>
      <c r="N8" s="67">
        <v>1215.0833333333333</v>
      </c>
      <c r="O8" s="67">
        <v>6.25</v>
      </c>
      <c r="P8" s="67">
        <v>2809371.9015151518</v>
      </c>
      <c r="Q8" s="67">
        <v>73.11363636363636</v>
      </c>
      <c r="R8" s="67">
        <v>483.8536195237798</v>
      </c>
      <c r="S8" s="67">
        <v>2.4683603931158493</v>
      </c>
    </row>
    <row r="9" spans="1:19">
      <c r="A9" s="3" t="s">
        <v>120</v>
      </c>
      <c r="B9" s="67" t="s">
        <v>121</v>
      </c>
      <c r="C9" s="67" t="s">
        <v>33</v>
      </c>
      <c r="D9" s="67" t="s">
        <v>31</v>
      </c>
      <c r="E9" s="67">
        <v>1</v>
      </c>
      <c r="F9" s="67">
        <v>44</v>
      </c>
      <c r="G9" s="67" t="s">
        <v>24</v>
      </c>
      <c r="H9" s="67" t="s">
        <v>25</v>
      </c>
      <c r="I9" s="67" t="s">
        <v>26</v>
      </c>
      <c r="J9" s="67">
        <v>1692</v>
      </c>
      <c r="K9" s="67">
        <v>12</v>
      </c>
      <c r="L9" s="67">
        <v>23066</v>
      </c>
      <c r="M9" s="67">
        <v>36</v>
      </c>
      <c r="N9" s="67">
        <v>1922.1666666666667</v>
      </c>
      <c r="O9" s="67">
        <v>3</v>
      </c>
      <c r="P9" s="67">
        <v>6082763.4242424238</v>
      </c>
      <c r="Q9" s="67">
        <v>10.727272727272727</v>
      </c>
      <c r="R9" s="67">
        <v>711.96695992173818</v>
      </c>
      <c r="S9" s="67">
        <v>0.94548368253470871</v>
      </c>
    </row>
    <row r="10" spans="1:19">
      <c r="A10" s="3" t="s">
        <v>120</v>
      </c>
      <c r="B10" s="67" t="s">
        <v>121</v>
      </c>
      <c r="C10" s="67" t="s">
        <v>33</v>
      </c>
      <c r="D10" s="67" t="s">
        <v>31</v>
      </c>
      <c r="E10" s="67">
        <v>1</v>
      </c>
      <c r="F10" s="67">
        <v>50</v>
      </c>
      <c r="G10" s="67" t="s">
        <v>19</v>
      </c>
      <c r="H10" s="67" t="s">
        <v>20</v>
      </c>
      <c r="I10" s="67" t="s">
        <v>21</v>
      </c>
      <c r="J10" s="67">
        <v>1692</v>
      </c>
      <c r="K10" s="67">
        <v>12</v>
      </c>
      <c r="L10" s="67">
        <v>52274</v>
      </c>
      <c r="M10" s="67">
        <v>1923</v>
      </c>
      <c r="N10" s="67">
        <v>4356.166666666667</v>
      </c>
      <c r="O10" s="67">
        <v>160.25</v>
      </c>
      <c r="P10" s="67">
        <v>76822761.424242422</v>
      </c>
      <c r="Q10" s="67">
        <v>162486.75</v>
      </c>
      <c r="R10" s="67">
        <v>2530.19698548424</v>
      </c>
      <c r="S10" s="67">
        <v>116.36392267365345</v>
      </c>
    </row>
    <row r="11" spans="1:19">
      <c r="A11" s="3" t="s">
        <v>120</v>
      </c>
      <c r="B11" s="67" t="s">
        <v>121</v>
      </c>
      <c r="C11" s="67" t="s">
        <v>33</v>
      </c>
      <c r="D11" s="67" t="s">
        <v>31</v>
      </c>
      <c r="E11" s="67">
        <v>2</v>
      </c>
      <c r="F11" s="67">
        <v>19</v>
      </c>
      <c r="G11"/>
      <c r="H11" s="67" t="s">
        <v>122</v>
      </c>
      <c r="I11" s="67" t="s">
        <v>30</v>
      </c>
      <c r="J11" s="67">
        <v>1692</v>
      </c>
      <c r="K11" s="67">
        <v>12</v>
      </c>
      <c r="L11" s="67">
        <v>12939</v>
      </c>
      <c r="M11" s="67">
        <v>453</v>
      </c>
      <c r="N11" s="67">
        <v>1078.25</v>
      </c>
      <c r="O11" s="67">
        <v>37.75</v>
      </c>
      <c r="P11" s="67">
        <v>1801695.1136363635</v>
      </c>
      <c r="Q11" s="67">
        <v>2824.3863636363635</v>
      </c>
      <c r="R11" s="67">
        <v>387.48065689747273</v>
      </c>
      <c r="S11" s="67">
        <v>15.341627368145476</v>
      </c>
    </row>
    <row r="12" spans="1:19">
      <c r="A12" s="3" t="s">
        <v>120</v>
      </c>
      <c r="B12" s="67" t="s">
        <v>121</v>
      </c>
      <c r="C12" s="67" t="s">
        <v>33</v>
      </c>
      <c r="D12" s="67" t="s">
        <v>32</v>
      </c>
      <c r="E12" s="67">
        <v>1</v>
      </c>
      <c r="F12" s="67">
        <v>44</v>
      </c>
      <c r="G12" s="67" t="s">
        <v>24</v>
      </c>
      <c r="H12" s="67" t="s">
        <v>25</v>
      </c>
      <c r="I12" s="67" t="s">
        <v>26</v>
      </c>
      <c r="J12" s="67">
        <v>1250</v>
      </c>
      <c r="K12" s="67">
        <v>5</v>
      </c>
      <c r="L12" s="67">
        <v>4320</v>
      </c>
      <c r="M12" s="67">
        <v>9</v>
      </c>
      <c r="N12" s="67">
        <v>864</v>
      </c>
      <c r="O12" s="67">
        <v>1.8</v>
      </c>
      <c r="P12" s="67">
        <v>1104744</v>
      </c>
      <c r="Q12" s="67">
        <v>2.2000000000000002</v>
      </c>
      <c r="R12" s="67">
        <v>470.05191202674627</v>
      </c>
      <c r="S12" s="67">
        <v>0.66332495807108005</v>
      </c>
    </row>
    <row r="13" spans="1:19">
      <c r="A13" s="3" t="s">
        <v>120</v>
      </c>
      <c r="B13" s="67" t="s">
        <v>121</v>
      </c>
      <c r="C13" s="67" t="s">
        <v>33</v>
      </c>
      <c r="D13" s="67" t="s">
        <v>32</v>
      </c>
      <c r="E13" s="67">
        <v>1</v>
      </c>
      <c r="F13" s="67">
        <v>50</v>
      </c>
      <c r="G13" s="67" t="s">
        <v>19</v>
      </c>
      <c r="H13" s="67" t="s">
        <v>20</v>
      </c>
      <c r="I13" s="67" t="s">
        <v>21</v>
      </c>
      <c r="J13" s="67">
        <v>1250</v>
      </c>
      <c r="K13" s="67">
        <v>5</v>
      </c>
      <c r="L13" s="67">
        <v>5255</v>
      </c>
      <c r="M13" s="67">
        <v>13</v>
      </c>
      <c r="N13" s="67">
        <v>1051</v>
      </c>
      <c r="O13" s="67">
        <v>2.6</v>
      </c>
      <c r="P13" s="67">
        <v>985102</v>
      </c>
      <c r="Q13" s="67">
        <v>9.8000000000000007</v>
      </c>
      <c r="R13" s="67">
        <v>443.86980072989871</v>
      </c>
      <c r="S13" s="67">
        <v>1.4000000000000001</v>
      </c>
    </row>
    <row r="14" spans="1:19">
      <c r="A14" s="3" t="s">
        <v>120</v>
      </c>
      <c r="B14" s="67" t="s">
        <v>121</v>
      </c>
      <c r="C14" s="67" t="s">
        <v>33</v>
      </c>
      <c r="D14" s="67" t="s">
        <v>32</v>
      </c>
      <c r="E14" s="67">
        <v>2</v>
      </c>
      <c r="F14" s="67">
        <v>19</v>
      </c>
      <c r="G14"/>
      <c r="H14" s="67" t="s">
        <v>122</v>
      </c>
      <c r="I14" s="67" t="s">
        <v>30</v>
      </c>
      <c r="J14" s="67">
        <v>1250</v>
      </c>
      <c r="K14" s="67">
        <v>5</v>
      </c>
      <c r="L14" s="67">
        <v>637</v>
      </c>
      <c r="M14" s="67">
        <v>11</v>
      </c>
      <c r="N14" s="67">
        <v>127.4</v>
      </c>
      <c r="O14" s="67">
        <v>2.2000000000000002</v>
      </c>
      <c r="P14" s="67">
        <v>42678.8</v>
      </c>
      <c r="Q14" s="67">
        <v>12.200000000000001</v>
      </c>
      <c r="R14" s="67">
        <v>92.389176855300533</v>
      </c>
      <c r="S14" s="67">
        <v>1.5620499351813311</v>
      </c>
    </row>
    <row r="15" spans="1:19">
      <c r="A15" s="3" t="s">
        <v>120</v>
      </c>
      <c r="B15" s="67" t="s">
        <v>121</v>
      </c>
      <c r="C15" s="67" t="s">
        <v>33</v>
      </c>
      <c r="D15" s="67" t="s">
        <v>33</v>
      </c>
      <c r="E15" s="67">
        <v>1</v>
      </c>
      <c r="F15" s="67">
        <v>42</v>
      </c>
      <c r="G15" s="67" t="s">
        <v>22</v>
      </c>
      <c r="H15" s="67" t="s">
        <v>28</v>
      </c>
      <c r="I15" s="67" t="s">
        <v>29</v>
      </c>
      <c r="J15" s="67">
        <v>7224</v>
      </c>
      <c r="K15" s="67">
        <v>46</v>
      </c>
      <c r="L15" s="67">
        <v>14681</v>
      </c>
      <c r="M15" s="67">
        <v>77</v>
      </c>
      <c r="N15" s="67">
        <v>286.42471084040847</v>
      </c>
      <c r="O15" s="67">
        <v>1.5004460440506953</v>
      </c>
      <c r="P15" s="67">
        <v>12846.544010909383</v>
      </c>
      <c r="Q15" s="67">
        <v>0.33558082196445094</v>
      </c>
      <c r="R15" s="67">
        <v>16.711454032768497</v>
      </c>
      <c r="S15" s="67">
        <v>8.5412149370547752E-2</v>
      </c>
    </row>
    <row r="16" spans="1:19">
      <c r="A16" s="3" t="s">
        <v>120</v>
      </c>
      <c r="B16" s="67" t="s">
        <v>121</v>
      </c>
      <c r="C16" s="67" t="s">
        <v>33</v>
      </c>
      <c r="D16" s="67" t="s">
        <v>33</v>
      </c>
      <c r="E16" s="67">
        <v>1</v>
      </c>
      <c r="F16" s="67">
        <v>44</v>
      </c>
      <c r="G16" s="67" t="s">
        <v>24</v>
      </c>
      <c r="H16" s="67" t="s">
        <v>25</v>
      </c>
      <c r="I16" s="67" t="s">
        <v>26</v>
      </c>
      <c r="J16" s="67">
        <v>7224</v>
      </c>
      <c r="K16" s="67">
        <v>46</v>
      </c>
      <c r="L16" s="67">
        <v>88550.565217391297</v>
      </c>
      <c r="M16" s="67">
        <v>253.65217391304347</v>
      </c>
      <c r="N16" s="67">
        <v>1878.1926450127996</v>
      </c>
      <c r="O16" s="67">
        <v>5.4710785656106058</v>
      </c>
      <c r="P16" s="67">
        <v>96517.930812953273</v>
      </c>
      <c r="Q16" s="67">
        <v>0.88003653566559858</v>
      </c>
      <c r="R16" s="67">
        <v>45.806286547133624</v>
      </c>
      <c r="S16" s="67">
        <v>0.13831568615384396</v>
      </c>
    </row>
    <row r="17" spans="1:19">
      <c r="A17" s="3" t="s">
        <v>120</v>
      </c>
      <c r="B17" s="67" t="s">
        <v>121</v>
      </c>
      <c r="C17" s="67" t="s">
        <v>33</v>
      </c>
      <c r="D17" s="67" t="s">
        <v>33</v>
      </c>
      <c r="E17" s="67">
        <v>1</v>
      </c>
      <c r="F17" s="67">
        <v>50</v>
      </c>
      <c r="G17" s="67" t="s">
        <v>19</v>
      </c>
      <c r="H17" s="67" t="s">
        <v>20</v>
      </c>
      <c r="I17" s="67" t="s">
        <v>21</v>
      </c>
      <c r="J17" s="67">
        <v>7224</v>
      </c>
      <c r="K17" s="67">
        <v>46</v>
      </c>
      <c r="L17" s="67">
        <v>235428.04347826086</v>
      </c>
      <c r="M17" s="67">
        <v>6689.695652173913</v>
      </c>
      <c r="N17" s="67">
        <v>4862.8925409581452</v>
      </c>
      <c r="O17" s="67">
        <v>130.91861656294637</v>
      </c>
      <c r="P17" s="67">
        <v>888038.34782363032</v>
      </c>
      <c r="Q17" s="67">
        <v>1758.9504177536178</v>
      </c>
      <c r="R17" s="67">
        <v>138.94308717754456</v>
      </c>
      <c r="S17" s="67">
        <v>6.1836924697029731</v>
      </c>
    </row>
    <row r="18" spans="1:19">
      <c r="A18" s="3" t="s">
        <v>120</v>
      </c>
      <c r="B18" s="67" t="s">
        <v>121</v>
      </c>
      <c r="C18" s="67" t="s">
        <v>33</v>
      </c>
      <c r="D18" s="67" t="s">
        <v>33</v>
      </c>
      <c r="E18" s="67">
        <v>2</v>
      </c>
      <c r="F18" s="67">
        <v>19</v>
      </c>
      <c r="G18"/>
      <c r="H18" s="67" t="s">
        <v>122</v>
      </c>
      <c r="I18" s="67" t="s">
        <v>30</v>
      </c>
      <c r="J18" s="67">
        <v>7224</v>
      </c>
      <c r="K18" s="67">
        <v>46</v>
      </c>
      <c r="L18" s="67">
        <v>13576</v>
      </c>
      <c r="M18" s="67">
        <v>464</v>
      </c>
      <c r="N18" s="67">
        <v>274.59150055370986</v>
      </c>
      <c r="O18" s="67">
        <v>9.2224529346622361</v>
      </c>
      <c r="P18" s="67">
        <v>8492.1173693672154</v>
      </c>
      <c r="Q18" s="67">
        <v>12.984894764955657</v>
      </c>
      <c r="R18" s="67">
        <v>13.587172154652228</v>
      </c>
      <c r="S18" s="67">
        <v>0.53130059380476591</v>
      </c>
    </row>
    <row r="19" spans="1:19">
      <c r="A19" s="3" t="s">
        <v>126</v>
      </c>
      <c r="B19" s="67" t="s">
        <v>123</v>
      </c>
      <c r="C19" s="67" t="s">
        <v>33</v>
      </c>
      <c r="D19" s="67" t="s">
        <v>23</v>
      </c>
      <c r="E19" s="67">
        <v>1</v>
      </c>
      <c r="F19" s="67">
        <v>44</v>
      </c>
      <c r="G19" s="67" t="s">
        <v>24</v>
      </c>
      <c r="H19" s="67" t="s">
        <v>25</v>
      </c>
      <c r="I19" s="67" t="s">
        <v>26</v>
      </c>
      <c r="J19" s="67">
        <v>2681</v>
      </c>
      <c r="K19" s="67">
        <v>15</v>
      </c>
      <c r="L19" s="67">
        <v>4054.6315789473683</v>
      </c>
      <c r="M19" s="67">
        <v>13.210526315789473</v>
      </c>
      <c r="N19" s="67">
        <v>270.30877192982456</v>
      </c>
      <c r="O19" s="67">
        <v>0.88070175438596487</v>
      </c>
      <c r="P19" s="67">
        <v>220559.29476322388</v>
      </c>
      <c r="Q19" s="67">
        <v>2.3638570109484234</v>
      </c>
      <c r="R19" s="67">
        <v>121.25985726618239</v>
      </c>
      <c r="S19" s="67">
        <v>0.39697665850344593</v>
      </c>
    </row>
    <row r="20" spans="1:19">
      <c r="A20" s="3" t="s">
        <v>126</v>
      </c>
      <c r="B20" s="67" t="s">
        <v>123</v>
      </c>
      <c r="C20" s="67" t="s">
        <v>33</v>
      </c>
      <c r="D20" s="67" t="s">
        <v>23</v>
      </c>
      <c r="E20" s="67">
        <v>1</v>
      </c>
      <c r="F20" s="67">
        <v>45</v>
      </c>
      <c r="G20" s="67" t="s">
        <v>24</v>
      </c>
      <c r="H20" s="67" t="s">
        <v>25</v>
      </c>
      <c r="I20" s="67" t="s">
        <v>124</v>
      </c>
      <c r="J20" s="67">
        <v>2681</v>
      </c>
      <c r="K20" s="67">
        <v>15</v>
      </c>
      <c r="L20" s="67">
        <v>36</v>
      </c>
      <c r="M20" s="67">
        <v>2</v>
      </c>
      <c r="N20" s="67">
        <v>2.4</v>
      </c>
      <c r="O20" s="67">
        <v>0.13333333333333333</v>
      </c>
      <c r="P20" s="67">
        <v>86.4</v>
      </c>
      <c r="Q20" s="67">
        <v>0.26666666666666666</v>
      </c>
      <c r="R20" s="67">
        <v>2.4000000000000004</v>
      </c>
      <c r="S20" s="67">
        <v>0.13333333333333333</v>
      </c>
    </row>
    <row r="21" spans="1:19">
      <c r="A21" s="3" t="s">
        <v>126</v>
      </c>
      <c r="B21" s="67" t="s">
        <v>123</v>
      </c>
      <c r="C21" s="67" t="s">
        <v>33</v>
      </c>
      <c r="D21" s="67" t="s">
        <v>27</v>
      </c>
      <c r="E21" s="67">
        <v>1</v>
      </c>
      <c r="F21" s="67">
        <v>44</v>
      </c>
      <c r="G21" s="67" t="s">
        <v>24</v>
      </c>
      <c r="H21" s="67" t="s">
        <v>25</v>
      </c>
      <c r="I21" s="67" t="s">
        <v>26</v>
      </c>
      <c r="J21" s="67">
        <v>1189</v>
      </c>
      <c r="K21" s="67">
        <v>9</v>
      </c>
      <c r="L21" s="67">
        <v>25454</v>
      </c>
      <c r="M21" s="67">
        <v>35</v>
      </c>
      <c r="N21" s="67">
        <v>2828.2222222222222</v>
      </c>
      <c r="O21" s="67">
        <v>3.8888888888888888</v>
      </c>
      <c r="P21" s="67">
        <v>8118561.4444444431</v>
      </c>
      <c r="Q21" s="67">
        <v>11.111111111111111</v>
      </c>
      <c r="R21" s="67">
        <v>949.76964718612123</v>
      </c>
      <c r="S21" s="67">
        <v>1.1111111111111112</v>
      </c>
    </row>
    <row r="22" spans="1:19">
      <c r="A22" s="3" t="s">
        <v>126</v>
      </c>
      <c r="B22" s="67" t="s">
        <v>123</v>
      </c>
      <c r="C22" s="67" t="s">
        <v>33</v>
      </c>
      <c r="D22" s="67" t="s">
        <v>31</v>
      </c>
      <c r="E22" s="67">
        <v>1</v>
      </c>
      <c r="F22" s="67">
        <v>42</v>
      </c>
      <c r="G22" s="67" t="s">
        <v>22</v>
      </c>
      <c r="H22" s="67" t="s">
        <v>28</v>
      </c>
      <c r="I22" s="67" t="s">
        <v>29</v>
      </c>
      <c r="J22" s="67">
        <v>1692</v>
      </c>
      <c r="K22" s="67">
        <v>11</v>
      </c>
      <c r="L22" s="67">
        <v>8628</v>
      </c>
      <c r="M22" s="67">
        <v>67</v>
      </c>
      <c r="N22" s="67">
        <v>784.36363636363637</v>
      </c>
      <c r="O22" s="67">
        <v>6.0909090909090908</v>
      </c>
      <c r="P22" s="67">
        <v>1467707.0545454542</v>
      </c>
      <c r="Q22" s="67">
        <v>64.890909090909105</v>
      </c>
      <c r="R22" s="67">
        <v>365.27785869059562</v>
      </c>
      <c r="S22" s="67">
        <v>2.4288214330656359</v>
      </c>
    </row>
    <row r="23" spans="1:19">
      <c r="A23" s="3" t="s">
        <v>126</v>
      </c>
      <c r="B23" s="67" t="s">
        <v>123</v>
      </c>
      <c r="C23" s="67" t="s">
        <v>33</v>
      </c>
      <c r="D23" s="67" t="s">
        <v>31</v>
      </c>
      <c r="E23" s="67">
        <v>1</v>
      </c>
      <c r="F23" s="67">
        <v>44</v>
      </c>
      <c r="G23" s="67" t="s">
        <v>24</v>
      </c>
      <c r="H23" s="67" t="s">
        <v>25</v>
      </c>
      <c r="I23" s="67" t="s">
        <v>26</v>
      </c>
      <c r="J23" s="67">
        <v>1692</v>
      </c>
      <c r="K23" s="67">
        <v>11</v>
      </c>
      <c r="L23" s="67">
        <v>16104</v>
      </c>
      <c r="M23" s="67">
        <v>26</v>
      </c>
      <c r="N23" s="67">
        <v>1464</v>
      </c>
      <c r="O23" s="67">
        <v>2.3636363636363638</v>
      </c>
      <c r="P23" s="67">
        <v>3237657.6</v>
      </c>
      <c r="Q23" s="67">
        <v>4.8545454545454554</v>
      </c>
      <c r="R23" s="67">
        <v>542.52420138728291</v>
      </c>
      <c r="S23" s="67">
        <v>0.66432094205254955</v>
      </c>
    </row>
    <row r="24" spans="1:19">
      <c r="A24" s="3" t="s">
        <v>126</v>
      </c>
      <c r="B24" s="67" t="s">
        <v>123</v>
      </c>
      <c r="C24" s="67" t="s">
        <v>33</v>
      </c>
      <c r="D24" s="67" t="s">
        <v>31</v>
      </c>
      <c r="E24" s="67">
        <v>2</v>
      </c>
      <c r="F24" s="67">
        <v>19</v>
      </c>
      <c r="G24"/>
      <c r="H24" s="67" t="s">
        <v>122</v>
      </c>
      <c r="I24" s="67" t="s">
        <v>30</v>
      </c>
      <c r="J24" s="67">
        <v>1692</v>
      </c>
      <c r="K24" s="67">
        <v>11</v>
      </c>
      <c r="L24" s="67">
        <v>31710</v>
      </c>
      <c r="M24" s="67">
        <v>1626</v>
      </c>
      <c r="N24" s="67">
        <v>2882.7272727272725</v>
      </c>
      <c r="O24" s="67">
        <v>147.81818181818181</v>
      </c>
      <c r="P24" s="67">
        <v>10291145.018181819</v>
      </c>
      <c r="Q24" s="67">
        <v>35944.963636363638</v>
      </c>
      <c r="R24" s="67">
        <v>967.24280199778639</v>
      </c>
      <c r="S24" s="67">
        <v>57.164009367277139</v>
      </c>
    </row>
    <row r="25" spans="1:19">
      <c r="A25" s="3" t="s">
        <v>126</v>
      </c>
      <c r="B25" s="67" t="s">
        <v>123</v>
      </c>
      <c r="C25" s="67" t="s">
        <v>33</v>
      </c>
      <c r="D25" s="67" t="s">
        <v>32</v>
      </c>
      <c r="E25" s="67">
        <v>1</v>
      </c>
      <c r="F25" s="67">
        <v>42</v>
      </c>
      <c r="G25" s="67" t="s">
        <v>22</v>
      </c>
      <c r="H25" s="67" t="s">
        <v>28</v>
      </c>
      <c r="I25" s="67" t="s">
        <v>29</v>
      </c>
      <c r="J25" s="67">
        <v>1250</v>
      </c>
      <c r="K25" s="67">
        <v>5</v>
      </c>
      <c r="L25" s="67">
        <v>2620</v>
      </c>
      <c r="M25" s="67">
        <v>14</v>
      </c>
      <c r="N25" s="67">
        <v>524</v>
      </c>
      <c r="O25" s="67">
        <v>2.8</v>
      </c>
      <c r="P25" s="67">
        <v>998958</v>
      </c>
      <c r="Q25" s="67">
        <v>22.7</v>
      </c>
      <c r="R25" s="67">
        <v>446.98053648900645</v>
      </c>
      <c r="S25" s="67">
        <v>2.1307275752662518</v>
      </c>
    </row>
    <row r="26" spans="1:19">
      <c r="A26" s="3" t="s">
        <v>126</v>
      </c>
      <c r="B26" s="67" t="s">
        <v>123</v>
      </c>
      <c r="C26" s="67" t="s">
        <v>33</v>
      </c>
      <c r="D26" s="67" t="s">
        <v>32</v>
      </c>
      <c r="E26" s="67">
        <v>1</v>
      </c>
      <c r="F26" s="67">
        <v>44</v>
      </c>
      <c r="G26" s="67" t="s">
        <v>24</v>
      </c>
      <c r="H26" s="67" t="s">
        <v>25</v>
      </c>
      <c r="I26" s="67" t="s">
        <v>26</v>
      </c>
      <c r="J26" s="67">
        <v>1250</v>
      </c>
      <c r="K26" s="67">
        <v>5</v>
      </c>
      <c r="L26" s="67">
        <v>12270</v>
      </c>
      <c r="M26" s="67">
        <v>12</v>
      </c>
      <c r="N26" s="67">
        <v>2454</v>
      </c>
      <c r="O26" s="67">
        <v>2.4</v>
      </c>
      <c r="P26" s="67">
        <v>10075832</v>
      </c>
      <c r="Q26" s="67">
        <v>8.2999999999999989</v>
      </c>
      <c r="R26" s="67">
        <v>1419.5655673479828</v>
      </c>
      <c r="S26" s="67">
        <v>1.2884098726725124</v>
      </c>
    </row>
    <row r="27" spans="1:19">
      <c r="A27" s="3" t="s">
        <v>126</v>
      </c>
      <c r="B27" s="67" t="s">
        <v>123</v>
      </c>
      <c r="C27" s="67" t="s">
        <v>33</v>
      </c>
      <c r="D27" s="67" t="s">
        <v>32</v>
      </c>
      <c r="E27" s="67">
        <v>2</v>
      </c>
      <c r="F27" s="67">
        <v>19</v>
      </c>
      <c r="G27"/>
      <c r="H27" s="67" t="s">
        <v>122</v>
      </c>
      <c r="I27" s="67" t="s">
        <v>30</v>
      </c>
      <c r="J27" s="67">
        <v>1250</v>
      </c>
      <c r="K27" s="67">
        <v>5</v>
      </c>
      <c r="L27" s="67">
        <v>3958</v>
      </c>
      <c r="M27" s="67">
        <v>101</v>
      </c>
      <c r="N27" s="67">
        <v>791.6</v>
      </c>
      <c r="O27" s="67">
        <v>20.2</v>
      </c>
      <c r="P27" s="67">
        <v>1194458.8</v>
      </c>
      <c r="Q27" s="67">
        <v>752.69999999999993</v>
      </c>
      <c r="R27" s="67">
        <v>488.76554706730303</v>
      </c>
      <c r="S27" s="67">
        <v>12.269474316367429</v>
      </c>
    </row>
    <row r="28" spans="1:19">
      <c r="A28" s="3" t="s">
        <v>126</v>
      </c>
      <c r="B28" s="67" t="s">
        <v>123</v>
      </c>
      <c r="C28" s="67" t="s">
        <v>33</v>
      </c>
      <c r="D28" s="67" t="s">
        <v>33</v>
      </c>
      <c r="E28" s="67">
        <v>1</v>
      </c>
      <c r="F28" s="67">
        <v>42</v>
      </c>
      <c r="G28" s="67" t="s">
        <v>22</v>
      </c>
      <c r="H28" s="67" t="s">
        <v>28</v>
      </c>
      <c r="I28" s="67" t="s">
        <v>29</v>
      </c>
      <c r="J28" s="67">
        <v>7224</v>
      </c>
      <c r="K28" s="67">
        <v>45</v>
      </c>
      <c r="L28" s="67">
        <v>11248</v>
      </c>
      <c r="M28" s="67">
        <v>81</v>
      </c>
      <c r="N28" s="67">
        <v>274.38306654585722</v>
      </c>
      <c r="O28" s="67">
        <v>1.9111043994764925</v>
      </c>
      <c r="P28" s="67">
        <v>13301.613567693792</v>
      </c>
      <c r="Q28" s="67">
        <v>0.45955238407761889</v>
      </c>
      <c r="R28" s="67">
        <v>17.192772103864392</v>
      </c>
      <c r="S28" s="67">
        <v>0.10105580241492748</v>
      </c>
    </row>
    <row r="29" spans="1:19">
      <c r="A29" s="3" t="s">
        <v>126</v>
      </c>
      <c r="B29" s="67" t="s">
        <v>123</v>
      </c>
      <c r="C29" s="67" t="s">
        <v>33</v>
      </c>
      <c r="D29" s="67" t="s">
        <v>33</v>
      </c>
      <c r="E29" s="67">
        <v>1</v>
      </c>
      <c r="F29" s="67">
        <v>44</v>
      </c>
      <c r="G29" s="67" t="s">
        <v>24</v>
      </c>
      <c r="H29" s="67" t="s">
        <v>25</v>
      </c>
      <c r="I29" s="67" t="s">
        <v>26</v>
      </c>
      <c r="J29" s="67">
        <v>7224</v>
      </c>
      <c r="K29" s="67">
        <v>45</v>
      </c>
      <c r="L29" s="67">
        <v>57882.631578947367</v>
      </c>
      <c r="M29" s="67">
        <v>86.21052631578948</v>
      </c>
      <c r="N29" s="67">
        <v>1333.3391527915394</v>
      </c>
      <c r="O29" s="67">
        <v>1.935814371493686</v>
      </c>
      <c r="P29" s="67">
        <v>102944.58972942423</v>
      </c>
      <c r="Q29" s="67">
        <v>0.12906201344806847</v>
      </c>
      <c r="R29" s="67">
        <v>47.829463195218494</v>
      </c>
      <c r="S29" s="67">
        <v>5.3554129096554361E-2</v>
      </c>
    </row>
    <row r="30" spans="1:19">
      <c r="A30" s="3" t="s">
        <v>126</v>
      </c>
      <c r="B30" s="67" t="s">
        <v>123</v>
      </c>
      <c r="C30" s="67" t="s">
        <v>33</v>
      </c>
      <c r="D30" s="67" t="s">
        <v>33</v>
      </c>
      <c r="E30" s="67">
        <v>1</v>
      </c>
      <c r="F30" s="67">
        <v>45</v>
      </c>
      <c r="G30" s="67" t="s">
        <v>24</v>
      </c>
      <c r="H30" s="67" t="s">
        <v>25</v>
      </c>
      <c r="I30" s="67" t="s">
        <v>124</v>
      </c>
      <c r="J30" s="67">
        <v>7224</v>
      </c>
      <c r="K30" s="67">
        <v>45</v>
      </c>
      <c r="L30" s="67">
        <v>36</v>
      </c>
      <c r="M30" s="67">
        <v>2</v>
      </c>
      <c r="N30" s="67">
        <v>0.89069767441860459</v>
      </c>
      <c r="O30" s="67">
        <v>4.9483204134366923E-2</v>
      </c>
      <c r="P30" s="67">
        <v>0.79334234721471075</v>
      </c>
      <c r="Q30" s="67">
        <v>2.4485874914034278E-3</v>
      </c>
      <c r="R30" s="67">
        <v>0.13277736982673172</v>
      </c>
      <c r="S30" s="67">
        <v>7.3765205459295387E-3</v>
      </c>
    </row>
    <row r="31" spans="1:19">
      <c r="A31" s="3" t="s">
        <v>126</v>
      </c>
      <c r="B31" s="67" t="s">
        <v>123</v>
      </c>
      <c r="C31" s="67" t="s">
        <v>33</v>
      </c>
      <c r="D31" s="67" t="s">
        <v>33</v>
      </c>
      <c r="E31" s="67">
        <v>2</v>
      </c>
      <c r="F31" s="67">
        <v>19</v>
      </c>
      <c r="G31"/>
      <c r="H31" s="67" t="s">
        <v>122</v>
      </c>
      <c r="I31" s="67" t="s">
        <v>30</v>
      </c>
      <c r="J31" s="67">
        <v>7224</v>
      </c>
      <c r="K31" s="67">
        <v>45</v>
      </c>
      <c r="L31" s="67">
        <v>35668</v>
      </c>
      <c r="M31" s="67">
        <v>1727</v>
      </c>
      <c r="N31" s="67">
        <v>812.16425047820394</v>
      </c>
      <c r="O31" s="67">
        <v>38.117159971811134</v>
      </c>
      <c r="P31" s="67">
        <v>58476.128231096154</v>
      </c>
      <c r="Q31" s="67">
        <v>183.77027772442779</v>
      </c>
      <c r="R31" s="67">
        <v>36.048155517953774</v>
      </c>
      <c r="S31" s="67">
        <v>2.0208374376559162</v>
      </c>
    </row>
    <row r="32" spans="1:19" customFormat="1">
      <c r="A32" s="3" t="s">
        <v>126</v>
      </c>
      <c r="B32" s="67" t="s">
        <v>123</v>
      </c>
      <c r="C32" s="67" t="s">
        <v>33</v>
      </c>
      <c r="D32" s="67" t="s">
        <v>23</v>
      </c>
      <c r="E32" s="67">
        <v>1</v>
      </c>
      <c r="F32" s="67">
        <v>50</v>
      </c>
      <c r="G32" s="67" t="s">
        <v>19</v>
      </c>
      <c r="H32" s="67" t="s">
        <v>20</v>
      </c>
      <c r="I32" s="67" t="s">
        <v>21</v>
      </c>
      <c r="J32" s="67">
        <v>2681</v>
      </c>
      <c r="K32" s="67">
        <v>15</v>
      </c>
      <c r="L32" s="67">
        <v>198725.58023106545</v>
      </c>
      <c r="M32" s="67">
        <v>1353.0808729139922</v>
      </c>
      <c r="N32" s="67">
        <v>13248.372015404364</v>
      </c>
      <c r="O32" s="67">
        <v>90.205391527599474</v>
      </c>
      <c r="P32" s="67">
        <v>648109258.34990942</v>
      </c>
      <c r="Q32" s="67">
        <v>17367.836893024691</v>
      </c>
      <c r="R32" s="67">
        <v>6573.2247709928461</v>
      </c>
      <c r="S32" s="67">
        <v>34.027280127396494</v>
      </c>
    </row>
    <row r="33" spans="1:19" customFormat="1">
      <c r="A33" s="3" t="s">
        <v>126</v>
      </c>
      <c r="B33" s="67" t="s">
        <v>123</v>
      </c>
      <c r="C33" s="67" t="s">
        <v>33</v>
      </c>
      <c r="D33" s="67" t="s">
        <v>27</v>
      </c>
      <c r="E33" s="67">
        <v>1</v>
      </c>
      <c r="F33" s="67">
        <v>50</v>
      </c>
      <c r="G33" s="67" t="s">
        <v>19</v>
      </c>
      <c r="H33" s="67" t="s">
        <v>20</v>
      </c>
      <c r="I33" s="67" t="s">
        <v>21</v>
      </c>
      <c r="J33" s="67">
        <v>1189</v>
      </c>
      <c r="K33" s="67">
        <v>9</v>
      </c>
      <c r="L33" s="67">
        <v>57706</v>
      </c>
      <c r="M33" s="67">
        <v>2003</v>
      </c>
      <c r="N33" s="67">
        <v>6411.7777777777774</v>
      </c>
      <c r="O33" s="67">
        <v>222.55555555555554</v>
      </c>
      <c r="P33" s="67">
        <v>28870289.444444444</v>
      </c>
      <c r="Q33" s="67">
        <v>124430.0277777778</v>
      </c>
      <c r="R33" s="67">
        <v>1791.0359958056692</v>
      </c>
      <c r="S33" s="67">
        <v>117.58213572637347</v>
      </c>
    </row>
    <row r="34" spans="1:19" customFormat="1">
      <c r="A34" s="3" t="s">
        <v>126</v>
      </c>
      <c r="B34" s="67" t="s">
        <v>123</v>
      </c>
      <c r="C34" s="67" t="s">
        <v>33</v>
      </c>
      <c r="D34" s="67" t="s">
        <v>31</v>
      </c>
      <c r="E34" s="67">
        <v>1</v>
      </c>
      <c r="F34" s="67">
        <v>50</v>
      </c>
      <c r="G34" s="67" t="s">
        <v>19</v>
      </c>
      <c r="H34" s="67" t="s">
        <v>20</v>
      </c>
      <c r="I34" s="67" t="s">
        <v>21</v>
      </c>
      <c r="J34" s="67">
        <v>1692</v>
      </c>
      <c r="K34" s="67">
        <v>11</v>
      </c>
      <c r="L34" s="67">
        <v>55752</v>
      </c>
      <c r="M34" s="67">
        <v>2128</v>
      </c>
      <c r="N34" s="67">
        <v>5068.363636363636</v>
      </c>
      <c r="O34" s="67">
        <v>193.45454545454547</v>
      </c>
      <c r="P34" s="67">
        <v>22689108.654545452</v>
      </c>
      <c r="Q34" s="67">
        <v>59252.072727272709</v>
      </c>
      <c r="R34" s="67">
        <v>1436.1915754251986</v>
      </c>
      <c r="S34" s="67">
        <v>73.393133644202038</v>
      </c>
    </row>
    <row r="35" spans="1:19" customFormat="1">
      <c r="A35" s="3" t="s">
        <v>126</v>
      </c>
      <c r="B35" s="67" t="s">
        <v>123</v>
      </c>
      <c r="C35" s="67" t="s">
        <v>33</v>
      </c>
      <c r="D35" s="67" t="s">
        <v>32</v>
      </c>
      <c r="E35" s="67">
        <v>1</v>
      </c>
      <c r="F35" s="67">
        <v>50</v>
      </c>
      <c r="G35" s="67" t="s">
        <v>19</v>
      </c>
      <c r="H35" s="67" t="s">
        <v>20</v>
      </c>
      <c r="I35" s="67" t="s">
        <v>21</v>
      </c>
      <c r="J35" s="67">
        <v>1250</v>
      </c>
      <c r="K35" s="67">
        <v>5</v>
      </c>
      <c r="L35" s="67">
        <v>958</v>
      </c>
      <c r="M35" s="67">
        <v>4</v>
      </c>
      <c r="N35" s="67">
        <v>191.6</v>
      </c>
      <c r="O35" s="67">
        <v>0.8</v>
      </c>
      <c r="P35" s="67">
        <v>112344.79999999999</v>
      </c>
      <c r="Q35" s="67">
        <v>1.2000000000000002</v>
      </c>
      <c r="R35" s="67">
        <v>149.89649762419401</v>
      </c>
      <c r="S35" s="67">
        <v>0.48989794855663565</v>
      </c>
    </row>
    <row r="36" spans="1:19" customFormat="1">
      <c r="A36" s="3" t="s">
        <v>126</v>
      </c>
      <c r="B36" s="67" t="s">
        <v>123</v>
      </c>
      <c r="C36" s="67" t="s">
        <v>33</v>
      </c>
      <c r="D36" s="67" t="s">
        <v>33</v>
      </c>
      <c r="E36" s="67">
        <v>1</v>
      </c>
      <c r="F36" s="67">
        <v>50</v>
      </c>
      <c r="G36" s="67" t="s">
        <v>19</v>
      </c>
      <c r="H36" s="67" t="s">
        <v>20</v>
      </c>
      <c r="I36" s="67" t="s">
        <v>21</v>
      </c>
      <c r="J36" s="67">
        <v>7224</v>
      </c>
      <c r="K36" s="67">
        <v>45</v>
      </c>
      <c r="L36" s="67">
        <v>313141.58023106545</v>
      </c>
      <c r="M36" s="67">
        <v>5488.0808729139917</v>
      </c>
      <c r="N36" s="67">
        <v>7192.3671683006851</v>
      </c>
      <c r="O36" s="67">
        <v>115.55707380262191</v>
      </c>
      <c r="P36" s="67">
        <v>6151797.015232292</v>
      </c>
      <c r="Q36" s="67">
        <v>829.51497144958796</v>
      </c>
      <c r="R36" s="67">
        <v>369.73855673772431</v>
      </c>
      <c r="S36" s="67">
        <v>4.2934445416487055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79"/>
  <sheetViews>
    <sheetView tabSelected="1" workbookViewId="0">
      <selection activeCell="X22" sqref="X22"/>
    </sheetView>
  </sheetViews>
  <sheetFormatPr baseColWidth="10" defaultRowHeight="12.75"/>
  <cols>
    <col min="1" max="15" width="11.42578125" style="3"/>
    <col min="16" max="16" width="14.5703125" style="3" customWidth="1"/>
    <col min="17" max="17" width="13.85546875" style="3" customWidth="1"/>
    <col min="18" max="18" width="12.42578125" style="3" customWidth="1"/>
    <col min="19" max="19" width="14.5703125" style="3" bestFit="1" customWidth="1"/>
    <col min="20" max="16384" width="11.42578125" style="3"/>
  </cols>
  <sheetData>
    <row r="1" spans="1:15" ht="15">
      <c r="A1" s="1" t="s">
        <v>42</v>
      </c>
      <c r="B1" s="1" t="s">
        <v>43</v>
      </c>
      <c r="C1" s="1" t="s">
        <v>44</v>
      </c>
      <c r="D1" s="1" t="s">
        <v>34</v>
      </c>
      <c r="E1" s="1" t="s">
        <v>39</v>
      </c>
      <c r="F1" s="1" t="s">
        <v>38</v>
      </c>
      <c r="G1" s="1" t="s">
        <v>35</v>
      </c>
      <c r="H1" s="1" t="s">
        <v>45</v>
      </c>
      <c r="I1" s="1" t="s">
        <v>36</v>
      </c>
      <c r="J1" s="1" t="s">
        <v>37</v>
      </c>
      <c r="K1" s="1" t="s">
        <v>46</v>
      </c>
      <c r="L1" s="1" t="s">
        <v>47</v>
      </c>
      <c r="M1" s="1" t="s">
        <v>40</v>
      </c>
      <c r="N1" s="3" t="s">
        <v>41</v>
      </c>
    </row>
    <row r="2" spans="1:15" s="1" customFormat="1" ht="15"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 t="s">
        <v>53</v>
      </c>
      <c r="H2" s="4" t="s">
        <v>54</v>
      </c>
      <c r="I2" s="4" t="s">
        <v>6</v>
      </c>
      <c r="J2" s="4" t="s">
        <v>7</v>
      </c>
      <c r="K2" s="4" t="s">
        <v>55</v>
      </c>
      <c r="L2" s="4" t="s">
        <v>56</v>
      </c>
      <c r="M2" s="4" t="s">
        <v>11</v>
      </c>
      <c r="N2" s="1" t="s">
        <v>57</v>
      </c>
    </row>
    <row r="3" spans="1:15">
      <c r="B3" s="67" t="s">
        <v>48</v>
      </c>
      <c r="C3" s="67" t="s">
        <v>49</v>
      </c>
      <c r="D3" s="67" t="s">
        <v>50</v>
      </c>
      <c r="E3" s="67" t="s">
        <v>51</v>
      </c>
      <c r="F3" s="67" t="s">
        <v>52</v>
      </c>
      <c r="G3" s="67" t="s">
        <v>53</v>
      </c>
      <c r="H3" s="67" t="s">
        <v>54</v>
      </c>
      <c r="I3" s="67" t="s">
        <v>6</v>
      </c>
      <c r="J3" s="67" t="s">
        <v>7</v>
      </c>
      <c r="K3" s="67" t="s">
        <v>55</v>
      </c>
      <c r="L3" s="67" t="s">
        <v>56</v>
      </c>
      <c r="M3" s="67" t="s">
        <v>11</v>
      </c>
      <c r="N3" s="67" t="s">
        <v>57</v>
      </c>
      <c r="O3" s="67" t="s">
        <v>125</v>
      </c>
    </row>
    <row r="4" spans="1:15" customFormat="1">
      <c r="A4" t="s">
        <v>120</v>
      </c>
      <c r="B4" s="67" t="s">
        <v>121</v>
      </c>
      <c r="C4" s="67" t="s">
        <v>33</v>
      </c>
      <c r="D4" s="67" t="s">
        <v>18</v>
      </c>
      <c r="E4" s="67">
        <v>4</v>
      </c>
      <c r="F4" s="67">
        <v>412</v>
      </c>
      <c r="G4" s="67">
        <v>1</v>
      </c>
      <c r="H4" s="67">
        <v>50</v>
      </c>
      <c r="I4" s="67" t="s">
        <v>20</v>
      </c>
      <c r="J4" s="67" t="s">
        <v>21</v>
      </c>
      <c r="K4" s="67">
        <v>1</v>
      </c>
      <c r="L4" s="67">
        <v>22</v>
      </c>
      <c r="M4" s="67">
        <v>1</v>
      </c>
      <c r="N4" s="67">
        <v>0.25</v>
      </c>
      <c r="O4" s="67">
        <v>1</v>
      </c>
    </row>
    <row r="5" spans="1:15" customFormat="1">
      <c r="A5" t="s">
        <v>120</v>
      </c>
      <c r="B5" s="67" t="s">
        <v>121</v>
      </c>
      <c r="C5" s="67" t="s">
        <v>33</v>
      </c>
      <c r="D5" s="67" t="s">
        <v>18</v>
      </c>
      <c r="E5" s="67">
        <v>4</v>
      </c>
      <c r="F5" s="67">
        <v>412</v>
      </c>
      <c r="G5" s="67">
        <v>1</v>
      </c>
      <c r="H5" s="67">
        <v>50</v>
      </c>
      <c r="I5" s="67" t="s">
        <v>20</v>
      </c>
      <c r="J5" s="67" t="s">
        <v>21</v>
      </c>
      <c r="K5" s="67">
        <v>1</v>
      </c>
      <c r="L5" s="67">
        <v>26</v>
      </c>
      <c r="M5" s="67">
        <v>1</v>
      </c>
      <c r="N5" s="67">
        <v>0.25</v>
      </c>
      <c r="O5" s="67">
        <v>1</v>
      </c>
    </row>
    <row r="6" spans="1:15" customFormat="1">
      <c r="A6" t="s">
        <v>120</v>
      </c>
      <c r="B6" s="67" t="s">
        <v>121</v>
      </c>
      <c r="C6" s="67" t="s">
        <v>33</v>
      </c>
      <c r="D6" s="67" t="s">
        <v>18</v>
      </c>
      <c r="E6" s="67">
        <v>4</v>
      </c>
      <c r="F6" s="67">
        <v>412</v>
      </c>
      <c r="G6" s="67">
        <v>1</v>
      </c>
      <c r="H6" s="67">
        <v>50</v>
      </c>
      <c r="I6" s="67" t="s">
        <v>20</v>
      </c>
      <c r="J6" s="67" t="s">
        <v>21</v>
      </c>
      <c r="K6" s="67">
        <v>2</v>
      </c>
      <c r="L6" s="67">
        <v>17</v>
      </c>
      <c r="M6" s="67">
        <v>1</v>
      </c>
      <c r="N6" s="67">
        <v>0.25</v>
      </c>
      <c r="O6" s="67">
        <v>1</v>
      </c>
    </row>
    <row r="7" spans="1:15" customFormat="1">
      <c r="A7" t="s">
        <v>120</v>
      </c>
      <c r="B7" s="67" t="s">
        <v>121</v>
      </c>
      <c r="C7" s="67" t="s">
        <v>33</v>
      </c>
      <c r="D7" s="67" t="s">
        <v>18</v>
      </c>
      <c r="E7" s="67">
        <v>4</v>
      </c>
      <c r="F7" s="67">
        <v>412</v>
      </c>
      <c r="G7" s="67">
        <v>1</v>
      </c>
      <c r="H7" s="67">
        <v>50</v>
      </c>
      <c r="I7" s="67" t="s">
        <v>20</v>
      </c>
      <c r="J7" s="67" t="s">
        <v>21</v>
      </c>
      <c r="K7" s="67">
        <v>2</v>
      </c>
      <c r="L7" s="67">
        <v>21</v>
      </c>
      <c r="M7" s="67">
        <v>1</v>
      </c>
      <c r="N7" s="67">
        <v>0.25</v>
      </c>
      <c r="O7" s="67">
        <v>1</v>
      </c>
    </row>
    <row r="8" spans="1:15" customFormat="1">
      <c r="A8" t="s">
        <v>120</v>
      </c>
      <c r="B8" s="67" t="s">
        <v>121</v>
      </c>
      <c r="C8" s="67" t="s">
        <v>33</v>
      </c>
      <c r="D8" s="67" t="s">
        <v>18</v>
      </c>
      <c r="E8" s="67">
        <v>4</v>
      </c>
      <c r="F8" s="67">
        <v>412</v>
      </c>
      <c r="G8" s="67">
        <v>1</v>
      </c>
      <c r="H8" s="67">
        <v>50</v>
      </c>
      <c r="I8" s="67" t="s">
        <v>20</v>
      </c>
      <c r="J8" s="67" t="s">
        <v>21</v>
      </c>
      <c r="K8" s="67">
        <v>2</v>
      </c>
      <c r="L8" s="67">
        <v>25</v>
      </c>
      <c r="M8" s="67">
        <v>1</v>
      </c>
      <c r="N8" s="67">
        <v>0.25</v>
      </c>
      <c r="O8" s="67">
        <v>1</v>
      </c>
    </row>
    <row r="9" spans="1:15" customFormat="1">
      <c r="A9" t="s">
        <v>120</v>
      </c>
      <c r="B9" s="67" t="s">
        <v>121</v>
      </c>
      <c r="C9" s="67" t="s">
        <v>33</v>
      </c>
      <c r="D9" s="67" t="s">
        <v>18</v>
      </c>
      <c r="E9" s="67">
        <v>4</v>
      </c>
      <c r="F9" s="67">
        <v>412</v>
      </c>
      <c r="G9" s="67">
        <v>1</v>
      </c>
      <c r="H9" s="67">
        <v>50</v>
      </c>
      <c r="I9" s="67" t="s">
        <v>20</v>
      </c>
      <c r="J9" s="67" t="s">
        <v>21</v>
      </c>
      <c r="K9" s="67">
        <v>2</v>
      </c>
      <c r="L9" s="67">
        <v>26</v>
      </c>
      <c r="M9" s="67">
        <v>1</v>
      </c>
      <c r="N9" s="67">
        <v>0.25</v>
      </c>
      <c r="O9" s="67">
        <v>1</v>
      </c>
    </row>
    <row r="10" spans="1:15" customFormat="1">
      <c r="A10" t="s">
        <v>120</v>
      </c>
      <c r="B10" s="67" t="s">
        <v>121</v>
      </c>
      <c r="C10" s="67" t="s">
        <v>33</v>
      </c>
      <c r="D10" s="67" t="s">
        <v>18</v>
      </c>
      <c r="E10" s="67">
        <v>4</v>
      </c>
      <c r="F10" s="67">
        <v>412</v>
      </c>
      <c r="G10" s="67">
        <v>1</v>
      </c>
      <c r="H10" s="67">
        <v>50</v>
      </c>
      <c r="I10" s="67" t="s">
        <v>20</v>
      </c>
      <c r="J10" s="67" t="s">
        <v>21</v>
      </c>
      <c r="K10" s="67">
        <v>2</v>
      </c>
      <c r="L10" s="67">
        <v>30</v>
      </c>
      <c r="M10" s="67">
        <v>1</v>
      </c>
      <c r="N10" s="67">
        <v>0.25</v>
      </c>
      <c r="O10" s="67">
        <v>1</v>
      </c>
    </row>
    <row r="11" spans="1:15" customFormat="1">
      <c r="A11" t="s">
        <v>120</v>
      </c>
      <c r="B11" s="67" t="s">
        <v>121</v>
      </c>
      <c r="C11" s="67" t="s">
        <v>33</v>
      </c>
      <c r="D11" s="67" t="s">
        <v>18</v>
      </c>
      <c r="E11" s="67">
        <v>4</v>
      </c>
      <c r="F11" s="67">
        <v>412</v>
      </c>
      <c r="G11" s="67">
        <v>1</v>
      </c>
      <c r="H11" s="67">
        <v>50</v>
      </c>
      <c r="I11" s="67" t="s">
        <v>20</v>
      </c>
      <c r="J11" s="67" t="s">
        <v>21</v>
      </c>
      <c r="K11" s="67">
        <v>2</v>
      </c>
      <c r="L11" s="67">
        <v>34</v>
      </c>
      <c r="M11" s="67">
        <v>1</v>
      </c>
      <c r="N11" s="67">
        <v>0.25</v>
      </c>
      <c r="O11" s="67">
        <v>1</v>
      </c>
    </row>
    <row r="12" spans="1:15" customFormat="1">
      <c r="A12" t="s">
        <v>120</v>
      </c>
      <c r="B12" s="67" t="s">
        <v>121</v>
      </c>
      <c r="C12" s="67" t="s">
        <v>33</v>
      </c>
      <c r="D12" s="67" t="s">
        <v>18</v>
      </c>
      <c r="E12" s="67">
        <v>4</v>
      </c>
      <c r="F12" s="67">
        <v>412</v>
      </c>
      <c r="G12" s="67">
        <v>1</v>
      </c>
      <c r="H12" s="67">
        <v>50</v>
      </c>
      <c r="I12" s="67" t="s">
        <v>20</v>
      </c>
      <c r="J12" s="67" t="s">
        <v>21</v>
      </c>
      <c r="K12" s="67">
        <v>2</v>
      </c>
      <c r="L12" s="67">
        <v>36</v>
      </c>
      <c r="M12" s="67">
        <v>1</v>
      </c>
      <c r="N12" s="67">
        <v>0.25</v>
      </c>
      <c r="O12" s="67">
        <v>1</v>
      </c>
    </row>
    <row r="13" spans="1:15" customFormat="1">
      <c r="A13" t="s">
        <v>120</v>
      </c>
      <c r="B13" s="67" t="s">
        <v>121</v>
      </c>
      <c r="C13" s="67" t="s">
        <v>33</v>
      </c>
      <c r="D13" s="67" t="s">
        <v>18</v>
      </c>
      <c r="E13" s="67">
        <v>4</v>
      </c>
      <c r="F13" s="67">
        <v>412</v>
      </c>
      <c r="G13" s="67">
        <v>1</v>
      </c>
      <c r="H13" s="67">
        <v>50</v>
      </c>
      <c r="I13" s="67" t="s">
        <v>20</v>
      </c>
      <c r="J13" s="67" t="s">
        <v>21</v>
      </c>
      <c r="K13" s="67">
        <v>3</v>
      </c>
      <c r="L13" s="67">
        <v>16</v>
      </c>
      <c r="M13" s="67">
        <v>75</v>
      </c>
      <c r="N13" s="67">
        <v>18.75</v>
      </c>
      <c r="O13" s="67">
        <v>1</v>
      </c>
    </row>
    <row r="14" spans="1:15" customFormat="1">
      <c r="A14" t="s">
        <v>120</v>
      </c>
      <c r="B14" s="67" t="s">
        <v>121</v>
      </c>
      <c r="C14" s="67" t="s">
        <v>33</v>
      </c>
      <c r="D14" s="67" t="s">
        <v>23</v>
      </c>
      <c r="E14" s="67">
        <v>16</v>
      </c>
      <c r="F14" s="67">
        <v>2681</v>
      </c>
      <c r="G14" s="67">
        <v>1</v>
      </c>
      <c r="H14" s="67">
        <v>44</v>
      </c>
      <c r="I14" s="67" t="s">
        <v>25</v>
      </c>
      <c r="J14" s="67" t="s">
        <v>26</v>
      </c>
      <c r="K14" s="67">
        <v>3</v>
      </c>
      <c r="L14" s="67">
        <v>13</v>
      </c>
      <c r="M14" s="67">
        <v>1</v>
      </c>
      <c r="N14" s="67">
        <v>0.06</v>
      </c>
      <c r="O14" s="67">
        <v>1</v>
      </c>
    </row>
    <row r="15" spans="1:15" customFormat="1">
      <c r="A15" t="s">
        <v>120</v>
      </c>
      <c r="B15" s="67" t="s">
        <v>121</v>
      </c>
      <c r="C15" s="67" t="s">
        <v>33</v>
      </c>
      <c r="D15" s="67" t="s">
        <v>23</v>
      </c>
      <c r="E15" s="67">
        <v>16</v>
      </c>
      <c r="F15" s="67">
        <v>2681</v>
      </c>
      <c r="G15" s="67">
        <v>1</v>
      </c>
      <c r="H15" s="67">
        <v>44</v>
      </c>
      <c r="I15" s="67" t="s">
        <v>25</v>
      </c>
      <c r="J15" s="67" t="s">
        <v>26</v>
      </c>
      <c r="K15" s="67">
        <v>3</v>
      </c>
      <c r="L15" s="67">
        <v>14</v>
      </c>
      <c r="M15" s="67">
        <v>3</v>
      </c>
      <c r="N15" s="67">
        <v>0.18</v>
      </c>
      <c r="O15" s="67">
        <v>1</v>
      </c>
    </row>
    <row r="16" spans="1:15" customFormat="1">
      <c r="A16" t="s">
        <v>120</v>
      </c>
      <c r="B16" s="67" t="s">
        <v>121</v>
      </c>
      <c r="C16" s="67" t="s">
        <v>33</v>
      </c>
      <c r="D16" s="67" t="s">
        <v>23</v>
      </c>
      <c r="E16" s="67">
        <v>16</v>
      </c>
      <c r="F16" s="67">
        <v>2681</v>
      </c>
      <c r="G16" s="67">
        <v>1</v>
      </c>
      <c r="H16" s="67">
        <v>44</v>
      </c>
      <c r="I16" s="67" t="s">
        <v>25</v>
      </c>
      <c r="J16" s="67" t="s">
        <v>26</v>
      </c>
      <c r="K16" s="67">
        <v>3</v>
      </c>
      <c r="L16" s="67">
        <v>15</v>
      </c>
      <c r="M16" s="67">
        <v>5</v>
      </c>
      <c r="N16" s="67">
        <v>0.3</v>
      </c>
      <c r="O16" s="67">
        <v>1</v>
      </c>
    </row>
    <row r="17" spans="1:15" customFormat="1">
      <c r="A17" t="s">
        <v>120</v>
      </c>
      <c r="B17" s="67" t="s">
        <v>121</v>
      </c>
      <c r="C17" s="67" t="s">
        <v>33</v>
      </c>
      <c r="D17" s="67" t="s">
        <v>23</v>
      </c>
      <c r="E17" s="67">
        <v>16</v>
      </c>
      <c r="F17" s="67">
        <v>2681</v>
      </c>
      <c r="G17" s="67">
        <v>1</v>
      </c>
      <c r="H17" s="67">
        <v>44</v>
      </c>
      <c r="I17" s="67" t="s">
        <v>25</v>
      </c>
      <c r="J17" s="67" t="s">
        <v>26</v>
      </c>
      <c r="K17" s="67">
        <v>3</v>
      </c>
      <c r="L17" s="67">
        <v>16</v>
      </c>
      <c r="M17" s="67">
        <v>3</v>
      </c>
      <c r="N17" s="67">
        <v>0.18</v>
      </c>
      <c r="O17" s="67">
        <v>1</v>
      </c>
    </row>
    <row r="18" spans="1:15" customFormat="1">
      <c r="A18" t="s">
        <v>120</v>
      </c>
      <c r="B18" s="67" t="s">
        <v>121</v>
      </c>
      <c r="C18" s="67" t="s">
        <v>33</v>
      </c>
      <c r="D18" s="67" t="s">
        <v>23</v>
      </c>
      <c r="E18" s="67">
        <v>16</v>
      </c>
      <c r="F18" s="67">
        <v>2681</v>
      </c>
      <c r="G18" s="67">
        <v>1</v>
      </c>
      <c r="H18" s="67">
        <v>44</v>
      </c>
      <c r="I18" s="67" t="s">
        <v>25</v>
      </c>
      <c r="J18" s="67" t="s">
        <v>26</v>
      </c>
      <c r="K18" s="67">
        <v>3</v>
      </c>
      <c r="L18" s="67">
        <v>17</v>
      </c>
      <c r="M18" s="67">
        <v>4</v>
      </c>
      <c r="N18" s="67">
        <v>0.24</v>
      </c>
      <c r="O18" s="67">
        <v>1</v>
      </c>
    </row>
    <row r="19" spans="1:15" customFormat="1">
      <c r="A19" t="s">
        <v>120</v>
      </c>
      <c r="B19" s="67" t="s">
        <v>121</v>
      </c>
      <c r="C19" s="67" t="s">
        <v>33</v>
      </c>
      <c r="D19" s="67" t="s">
        <v>23</v>
      </c>
      <c r="E19" s="67">
        <v>16</v>
      </c>
      <c r="F19" s="67">
        <v>2681</v>
      </c>
      <c r="G19" s="67">
        <v>1</v>
      </c>
      <c r="H19" s="67">
        <v>44</v>
      </c>
      <c r="I19" s="67" t="s">
        <v>25</v>
      </c>
      <c r="J19" s="67" t="s">
        <v>26</v>
      </c>
      <c r="K19" s="67">
        <v>3</v>
      </c>
      <c r="L19" s="67">
        <v>18</v>
      </c>
      <c r="M19" s="67">
        <v>8.304347826086957</v>
      </c>
      <c r="N19" s="67">
        <v>0.52</v>
      </c>
      <c r="O19" s="67">
        <v>1</v>
      </c>
    </row>
    <row r="20" spans="1:15" customFormat="1">
      <c r="A20" t="s">
        <v>120</v>
      </c>
      <c r="B20" s="67" t="s">
        <v>121</v>
      </c>
      <c r="C20" s="67" t="s">
        <v>33</v>
      </c>
      <c r="D20" s="67" t="s">
        <v>23</v>
      </c>
      <c r="E20" s="67">
        <v>16</v>
      </c>
      <c r="F20" s="67">
        <v>2681</v>
      </c>
      <c r="G20" s="67">
        <v>1</v>
      </c>
      <c r="H20" s="67">
        <v>44</v>
      </c>
      <c r="I20" s="67" t="s">
        <v>25</v>
      </c>
      <c r="J20" s="67" t="s">
        <v>26</v>
      </c>
      <c r="K20" s="67">
        <v>3</v>
      </c>
      <c r="L20" s="67">
        <v>19</v>
      </c>
      <c r="M20" s="67">
        <v>13</v>
      </c>
      <c r="N20" s="67">
        <v>0.79</v>
      </c>
      <c r="O20" s="67">
        <v>1</v>
      </c>
    </row>
    <row r="21" spans="1:15" customFormat="1">
      <c r="A21" t="s">
        <v>120</v>
      </c>
      <c r="B21" s="67" t="s">
        <v>121</v>
      </c>
      <c r="C21" s="67" t="s">
        <v>33</v>
      </c>
      <c r="D21" s="67" t="s">
        <v>23</v>
      </c>
      <c r="E21" s="67">
        <v>16</v>
      </c>
      <c r="F21" s="67">
        <v>2681</v>
      </c>
      <c r="G21" s="67">
        <v>1</v>
      </c>
      <c r="H21" s="67">
        <v>44</v>
      </c>
      <c r="I21" s="67" t="s">
        <v>25</v>
      </c>
      <c r="J21" s="67" t="s">
        <v>26</v>
      </c>
      <c r="K21" s="67">
        <v>3</v>
      </c>
      <c r="L21" s="67">
        <v>20</v>
      </c>
      <c r="M21" s="67">
        <v>8.304347826086957</v>
      </c>
      <c r="N21" s="67">
        <v>0.5</v>
      </c>
      <c r="O21" s="67">
        <v>1</v>
      </c>
    </row>
    <row r="22" spans="1:15" customFormat="1">
      <c r="A22" t="s">
        <v>120</v>
      </c>
      <c r="B22" s="67" t="s">
        <v>121</v>
      </c>
      <c r="C22" s="67" t="s">
        <v>33</v>
      </c>
      <c r="D22" s="67" t="s">
        <v>23</v>
      </c>
      <c r="E22" s="67">
        <v>16</v>
      </c>
      <c r="F22" s="67">
        <v>2681</v>
      </c>
      <c r="G22" s="67">
        <v>1</v>
      </c>
      <c r="H22" s="67">
        <v>44</v>
      </c>
      <c r="I22" s="67" t="s">
        <v>25</v>
      </c>
      <c r="J22" s="67" t="s">
        <v>26</v>
      </c>
      <c r="K22" s="67">
        <v>3</v>
      </c>
      <c r="L22" s="67">
        <v>21</v>
      </c>
      <c r="M22" s="67">
        <v>6.6086956521739131</v>
      </c>
      <c r="N22" s="67">
        <v>0.4</v>
      </c>
      <c r="O22" s="67">
        <v>1</v>
      </c>
    </row>
    <row r="23" spans="1:15" customFormat="1">
      <c r="A23" t="s">
        <v>120</v>
      </c>
      <c r="B23" s="67" t="s">
        <v>121</v>
      </c>
      <c r="C23" s="67" t="s">
        <v>33</v>
      </c>
      <c r="D23" s="67" t="s">
        <v>23</v>
      </c>
      <c r="E23" s="67">
        <v>16</v>
      </c>
      <c r="F23" s="67">
        <v>2681</v>
      </c>
      <c r="G23" s="67">
        <v>1</v>
      </c>
      <c r="H23" s="67">
        <v>44</v>
      </c>
      <c r="I23" s="67" t="s">
        <v>25</v>
      </c>
      <c r="J23" s="67" t="s">
        <v>26</v>
      </c>
      <c r="K23" s="67">
        <v>3</v>
      </c>
      <c r="L23" s="67">
        <v>22</v>
      </c>
      <c r="M23" s="67">
        <v>17.608695652173914</v>
      </c>
      <c r="N23" s="67">
        <v>1.08</v>
      </c>
      <c r="O23" s="67">
        <v>1</v>
      </c>
    </row>
    <row r="24" spans="1:15" customFormat="1">
      <c r="A24" t="s">
        <v>120</v>
      </c>
      <c r="B24" s="67" t="s">
        <v>121</v>
      </c>
      <c r="C24" s="67" t="s">
        <v>33</v>
      </c>
      <c r="D24" s="67" t="s">
        <v>23</v>
      </c>
      <c r="E24" s="67">
        <v>16</v>
      </c>
      <c r="F24" s="67">
        <v>2681</v>
      </c>
      <c r="G24" s="67">
        <v>1</v>
      </c>
      <c r="H24" s="67">
        <v>44</v>
      </c>
      <c r="I24" s="67" t="s">
        <v>25</v>
      </c>
      <c r="J24" s="67" t="s">
        <v>26</v>
      </c>
      <c r="K24" s="67">
        <v>3</v>
      </c>
      <c r="L24" s="67">
        <v>23</v>
      </c>
      <c r="M24" s="67">
        <v>11.304347826086957</v>
      </c>
      <c r="N24" s="67">
        <v>0.69000000000000006</v>
      </c>
      <c r="O24" s="67">
        <v>1</v>
      </c>
    </row>
    <row r="25" spans="1:15" customFormat="1">
      <c r="A25" t="s">
        <v>120</v>
      </c>
      <c r="B25" s="67" t="s">
        <v>121</v>
      </c>
      <c r="C25" s="67" t="s">
        <v>33</v>
      </c>
      <c r="D25" s="67" t="s">
        <v>23</v>
      </c>
      <c r="E25" s="67">
        <v>16</v>
      </c>
      <c r="F25" s="67">
        <v>2681</v>
      </c>
      <c r="G25" s="67">
        <v>1</v>
      </c>
      <c r="H25" s="67">
        <v>44</v>
      </c>
      <c r="I25" s="67" t="s">
        <v>25</v>
      </c>
      <c r="J25" s="67" t="s">
        <v>26</v>
      </c>
      <c r="K25" s="67">
        <v>3</v>
      </c>
      <c r="L25" s="67">
        <v>24</v>
      </c>
      <c r="M25" s="67">
        <v>13.304347826086957</v>
      </c>
      <c r="N25" s="67">
        <v>0.82000000000000006</v>
      </c>
      <c r="O25" s="67">
        <v>1</v>
      </c>
    </row>
    <row r="26" spans="1:15" customFormat="1">
      <c r="A26" t="s">
        <v>120</v>
      </c>
      <c r="B26" s="67" t="s">
        <v>121</v>
      </c>
      <c r="C26" s="67" t="s">
        <v>33</v>
      </c>
      <c r="D26" s="67" t="s">
        <v>23</v>
      </c>
      <c r="E26" s="67">
        <v>16</v>
      </c>
      <c r="F26" s="67">
        <v>2681</v>
      </c>
      <c r="G26" s="67">
        <v>1</v>
      </c>
      <c r="H26" s="67">
        <v>44</v>
      </c>
      <c r="I26" s="67" t="s">
        <v>25</v>
      </c>
      <c r="J26" s="67" t="s">
        <v>26</v>
      </c>
      <c r="K26" s="67">
        <v>3</v>
      </c>
      <c r="L26" s="67">
        <v>25</v>
      </c>
      <c r="M26" s="67">
        <v>8</v>
      </c>
      <c r="N26" s="67">
        <v>0.49</v>
      </c>
      <c r="O26" s="67">
        <v>1</v>
      </c>
    </row>
    <row r="27" spans="1:15" customFormat="1">
      <c r="A27" t="s">
        <v>120</v>
      </c>
      <c r="B27" s="67" t="s">
        <v>121</v>
      </c>
      <c r="C27" s="67" t="s">
        <v>33</v>
      </c>
      <c r="D27" s="67" t="s">
        <v>23</v>
      </c>
      <c r="E27" s="67">
        <v>16</v>
      </c>
      <c r="F27" s="67">
        <v>2681</v>
      </c>
      <c r="G27" s="67">
        <v>1</v>
      </c>
      <c r="H27" s="67">
        <v>44</v>
      </c>
      <c r="I27" s="67" t="s">
        <v>25</v>
      </c>
      <c r="J27" s="67" t="s">
        <v>26</v>
      </c>
      <c r="K27" s="67">
        <v>3</v>
      </c>
      <c r="L27" s="67">
        <v>26</v>
      </c>
      <c r="M27" s="67">
        <v>12.608695652173914</v>
      </c>
      <c r="N27" s="67">
        <v>0.78</v>
      </c>
      <c r="O27" s="67">
        <v>1</v>
      </c>
    </row>
    <row r="28" spans="1:15" customFormat="1">
      <c r="A28" t="s">
        <v>120</v>
      </c>
      <c r="B28" s="67" t="s">
        <v>121</v>
      </c>
      <c r="C28" s="67" t="s">
        <v>33</v>
      </c>
      <c r="D28" s="67" t="s">
        <v>23</v>
      </c>
      <c r="E28" s="67">
        <v>16</v>
      </c>
      <c r="F28" s="67">
        <v>2681</v>
      </c>
      <c r="G28" s="67">
        <v>1</v>
      </c>
      <c r="H28" s="67">
        <v>44</v>
      </c>
      <c r="I28" s="67" t="s">
        <v>25</v>
      </c>
      <c r="J28" s="67" t="s">
        <v>26</v>
      </c>
      <c r="K28" s="67">
        <v>3</v>
      </c>
      <c r="L28" s="67">
        <v>27</v>
      </c>
      <c r="M28" s="67">
        <v>6.304347826086957</v>
      </c>
      <c r="N28" s="67">
        <v>0.39</v>
      </c>
      <c r="O28" s="67">
        <v>1</v>
      </c>
    </row>
    <row r="29" spans="1:15" customFormat="1">
      <c r="A29" t="s">
        <v>120</v>
      </c>
      <c r="B29" s="67" t="s">
        <v>121</v>
      </c>
      <c r="C29" s="67" t="s">
        <v>33</v>
      </c>
      <c r="D29" s="67" t="s">
        <v>23</v>
      </c>
      <c r="E29" s="67">
        <v>16</v>
      </c>
      <c r="F29" s="67">
        <v>2681</v>
      </c>
      <c r="G29" s="67">
        <v>1</v>
      </c>
      <c r="H29" s="67">
        <v>44</v>
      </c>
      <c r="I29" s="67" t="s">
        <v>25</v>
      </c>
      <c r="J29" s="67" t="s">
        <v>26</v>
      </c>
      <c r="K29" s="67">
        <v>3</v>
      </c>
      <c r="L29" s="67">
        <v>28</v>
      </c>
      <c r="M29" s="67">
        <v>2</v>
      </c>
      <c r="N29" s="67">
        <v>0.12</v>
      </c>
      <c r="O29" s="67">
        <v>1</v>
      </c>
    </row>
    <row r="30" spans="1:15" customFormat="1">
      <c r="A30" t="s">
        <v>120</v>
      </c>
      <c r="B30" s="67" t="s">
        <v>121</v>
      </c>
      <c r="C30" s="67" t="s">
        <v>33</v>
      </c>
      <c r="D30" s="67" t="s">
        <v>23</v>
      </c>
      <c r="E30" s="67">
        <v>16</v>
      </c>
      <c r="F30" s="67">
        <v>2681</v>
      </c>
      <c r="G30" s="67">
        <v>1</v>
      </c>
      <c r="H30" s="67">
        <v>44</v>
      </c>
      <c r="I30" s="67" t="s">
        <v>25</v>
      </c>
      <c r="J30" s="67" t="s">
        <v>26</v>
      </c>
      <c r="K30" s="67">
        <v>3</v>
      </c>
      <c r="L30" s="67">
        <v>29</v>
      </c>
      <c r="M30" s="67">
        <v>1</v>
      </c>
      <c r="N30" s="67">
        <v>0.06</v>
      </c>
      <c r="O30" s="67">
        <v>1</v>
      </c>
    </row>
    <row r="31" spans="1:15" customFormat="1">
      <c r="A31" t="s">
        <v>120</v>
      </c>
      <c r="B31" s="67" t="s">
        <v>121</v>
      </c>
      <c r="C31" s="67" t="s">
        <v>33</v>
      </c>
      <c r="D31" s="67" t="s">
        <v>23</v>
      </c>
      <c r="E31" s="67">
        <v>16</v>
      </c>
      <c r="F31" s="67">
        <v>2681</v>
      </c>
      <c r="G31" s="67">
        <v>1</v>
      </c>
      <c r="H31" s="67">
        <v>44</v>
      </c>
      <c r="I31" s="67" t="s">
        <v>25</v>
      </c>
      <c r="J31" s="67" t="s">
        <v>26</v>
      </c>
      <c r="K31" s="67">
        <v>3</v>
      </c>
      <c r="L31" s="67">
        <v>30</v>
      </c>
      <c r="M31" s="67">
        <v>1.3043478260869565</v>
      </c>
      <c r="N31" s="67">
        <v>0.08</v>
      </c>
      <c r="O31" s="67">
        <v>1</v>
      </c>
    </row>
    <row r="32" spans="1:15" customFormat="1">
      <c r="A32" t="s">
        <v>120</v>
      </c>
      <c r="B32" s="67" t="s">
        <v>121</v>
      </c>
      <c r="C32" s="67" t="s">
        <v>33</v>
      </c>
      <c r="D32" s="67" t="s">
        <v>23</v>
      </c>
      <c r="E32" s="67">
        <v>16</v>
      </c>
      <c r="F32" s="67">
        <v>2681</v>
      </c>
      <c r="G32" s="67">
        <v>1</v>
      </c>
      <c r="H32" s="67">
        <v>44</v>
      </c>
      <c r="I32" s="67" t="s">
        <v>25</v>
      </c>
      <c r="J32" s="67" t="s">
        <v>26</v>
      </c>
      <c r="K32" s="67">
        <v>3</v>
      </c>
      <c r="L32" s="67">
        <v>32</v>
      </c>
      <c r="M32" s="67">
        <v>2</v>
      </c>
      <c r="N32" s="67">
        <v>0.12</v>
      </c>
      <c r="O32" s="67">
        <v>1</v>
      </c>
    </row>
    <row r="33" spans="1:15" customFormat="1">
      <c r="A33" t="s">
        <v>120</v>
      </c>
      <c r="B33" s="67" t="s">
        <v>121</v>
      </c>
      <c r="C33" s="67" t="s">
        <v>33</v>
      </c>
      <c r="D33" s="67" t="s">
        <v>23</v>
      </c>
      <c r="E33" s="67">
        <v>16</v>
      </c>
      <c r="F33" s="67">
        <v>2681</v>
      </c>
      <c r="G33" s="67">
        <v>1</v>
      </c>
      <c r="H33" s="67">
        <v>44</v>
      </c>
      <c r="I33" s="67" t="s">
        <v>25</v>
      </c>
      <c r="J33" s="67" t="s">
        <v>26</v>
      </c>
      <c r="K33" s="67">
        <v>3</v>
      </c>
      <c r="L33" s="67">
        <v>33</v>
      </c>
      <c r="M33" s="67">
        <v>1</v>
      </c>
      <c r="N33" s="67">
        <v>0.06</v>
      </c>
      <c r="O33" s="67">
        <v>1</v>
      </c>
    </row>
    <row r="34" spans="1:15" customFormat="1">
      <c r="A34" t="s">
        <v>120</v>
      </c>
      <c r="B34" s="67" t="s">
        <v>121</v>
      </c>
      <c r="C34" s="67" t="s">
        <v>33</v>
      </c>
      <c r="D34" s="67" t="s">
        <v>23</v>
      </c>
      <c r="E34" s="67">
        <v>16</v>
      </c>
      <c r="F34" s="67">
        <v>2681</v>
      </c>
      <c r="G34" s="67">
        <v>1</v>
      </c>
      <c r="H34" s="67">
        <v>44</v>
      </c>
      <c r="I34" s="67" t="s">
        <v>25</v>
      </c>
      <c r="J34" s="67" t="s">
        <v>26</v>
      </c>
      <c r="K34" s="67">
        <v>3</v>
      </c>
      <c r="L34" s="67">
        <v>46</v>
      </c>
      <c r="M34" s="67">
        <v>1</v>
      </c>
      <c r="N34" s="67">
        <v>0.06</v>
      </c>
      <c r="O34" s="67">
        <v>1</v>
      </c>
    </row>
    <row r="35" spans="1:15" customFormat="1">
      <c r="A35" t="s">
        <v>120</v>
      </c>
      <c r="B35" s="67" t="s">
        <v>121</v>
      </c>
      <c r="C35" s="67" t="s">
        <v>33</v>
      </c>
      <c r="D35" s="67" t="s">
        <v>23</v>
      </c>
      <c r="E35" s="67">
        <v>16</v>
      </c>
      <c r="F35" s="67">
        <v>2681</v>
      </c>
      <c r="G35" s="67">
        <v>1</v>
      </c>
      <c r="H35" s="67">
        <v>44</v>
      </c>
      <c r="I35" s="67" t="s">
        <v>25</v>
      </c>
      <c r="J35" s="67" t="s">
        <v>26</v>
      </c>
      <c r="K35" s="67">
        <v>3</v>
      </c>
      <c r="L35" s="67">
        <v>68</v>
      </c>
      <c r="M35" s="67">
        <v>1</v>
      </c>
      <c r="N35" s="67">
        <v>0.06</v>
      </c>
      <c r="O35" s="67">
        <v>1</v>
      </c>
    </row>
    <row r="36" spans="1:15" customFormat="1">
      <c r="A36" t="s">
        <v>120</v>
      </c>
      <c r="B36" s="67" t="s">
        <v>121</v>
      </c>
      <c r="C36" s="67" t="s">
        <v>33</v>
      </c>
      <c r="D36" s="67" t="s">
        <v>23</v>
      </c>
      <c r="E36" s="67">
        <v>16</v>
      </c>
      <c r="F36" s="67">
        <v>2681</v>
      </c>
      <c r="G36" s="67">
        <v>1</v>
      </c>
      <c r="H36" s="67">
        <v>50</v>
      </c>
      <c r="I36" s="67" t="s">
        <v>20</v>
      </c>
      <c r="J36" s="67" t="s">
        <v>21</v>
      </c>
      <c r="K36" s="67">
        <v>1</v>
      </c>
      <c r="L36" s="67">
        <v>17</v>
      </c>
      <c r="M36" s="67">
        <v>9</v>
      </c>
      <c r="N36" s="67">
        <v>0.56000000000000005</v>
      </c>
      <c r="O36" s="67">
        <v>1</v>
      </c>
    </row>
    <row r="37" spans="1:15" customFormat="1">
      <c r="A37" t="s">
        <v>120</v>
      </c>
      <c r="B37" s="67" t="s">
        <v>121</v>
      </c>
      <c r="C37" s="67" t="s">
        <v>33</v>
      </c>
      <c r="D37" s="67" t="s">
        <v>23</v>
      </c>
      <c r="E37" s="67">
        <v>16</v>
      </c>
      <c r="F37" s="67">
        <v>2681</v>
      </c>
      <c r="G37" s="67">
        <v>1</v>
      </c>
      <c r="H37" s="67">
        <v>50</v>
      </c>
      <c r="I37" s="67" t="s">
        <v>20</v>
      </c>
      <c r="J37" s="67" t="s">
        <v>21</v>
      </c>
      <c r="K37" s="67">
        <v>1</v>
      </c>
      <c r="L37" s="67">
        <v>18</v>
      </c>
      <c r="M37" s="67">
        <v>43</v>
      </c>
      <c r="N37" s="67">
        <v>2.6700000000000004</v>
      </c>
      <c r="O37" s="67">
        <v>1</v>
      </c>
    </row>
    <row r="38" spans="1:15" customFormat="1">
      <c r="A38" t="s">
        <v>120</v>
      </c>
      <c r="B38" s="67" t="s">
        <v>121</v>
      </c>
      <c r="C38" s="67" t="s">
        <v>33</v>
      </c>
      <c r="D38" s="67" t="s">
        <v>23</v>
      </c>
      <c r="E38" s="67">
        <v>16</v>
      </c>
      <c r="F38" s="67">
        <v>2681</v>
      </c>
      <c r="G38" s="67">
        <v>1</v>
      </c>
      <c r="H38" s="67">
        <v>50</v>
      </c>
      <c r="I38" s="67" t="s">
        <v>20</v>
      </c>
      <c r="J38" s="67" t="s">
        <v>21</v>
      </c>
      <c r="K38" s="67">
        <v>1</v>
      </c>
      <c r="L38" s="67">
        <v>19</v>
      </c>
      <c r="M38" s="67">
        <v>29.304347826086957</v>
      </c>
      <c r="N38" s="67">
        <v>1.81</v>
      </c>
      <c r="O38" s="67">
        <v>1</v>
      </c>
    </row>
    <row r="39" spans="1:15" customFormat="1">
      <c r="A39" t="s">
        <v>120</v>
      </c>
      <c r="B39" s="67" t="s">
        <v>121</v>
      </c>
      <c r="C39" s="67" t="s">
        <v>33</v>
      </c>
      <c r="D39" s="67" t="s">
        <v>23</v>
      </c>
      <c r="E39" s="67">
        <v>16</v>
      </c>
      <c r="F39" s="67">
        <v>2681</v>
      </c>
      <c r="G39" s="67">
        <v>1</v>
      </c>
      <c r="H39" s="67">
        <v>50</v>
      </c>
      <c r="I39" s="67" t="s">
        <v>20</v>
      </c>
      <c r="J39" s="67" t="s">
        <v>21</v>
      </c>
      <c r="K39" s="67">
        <v>1</v>
      </c>
      <c r="L39" s="67">
        <v>20</v>
      </c>
      <c r="M39" s="67">
        <v>40.304347826086953</v>
      </c>
      <c r="N39" s="67">
        <v>2.5100000000000002</v>
      </c>
      <c r="O39" s="67">
        <v>1</v>
      </c>
    </row>
    <row r="40" spans="1:15" customFormat="1">
      <c r="A40" t="s">
        <v>120</v>
      </c>
      <c r="B40" s="67" t="s">
        <v>121</v>
      </c>
      <c r="C40" s="67" t="s">
        <v>33</v>
      </c>
      <c r="D40" s="67" t="s">
        <v>23</v>
      </c>
      <c r="E40" s="67">
        <v>16</v>
      </c>
      <c r="F40" s="67">
        <v>2681</v>
      </c>
      <c r="G40" s="67">
        <v>1</v>
      </c>
      <c r="H40" s="67">
        <v>50</v>
      </c>
      <c r="I40" s="67" t="s">
        <v>20</v>
      </c>
      <c r="J40" s="67" t="s">
        <v>21</v>
      </c>
      <c r="K40" s="67">
        <v>1</v>
      </c>
      <c r="L40" s="67">
        <v>21</v>
      </c>
      <c r="M40" s="67">
        <v>20</v>
      </c>
      <c r="N40" s="67">
        <v>1.24</v>
      </c>
      <c r="O40" s="67">
        <v>1</v>
      </c>
    </row>
    <row r="41" spans="1:15" customFormat="1">
      <c r="A41" t="s">
        <v>120</v>
      </c>
      <c r="B41" s="67" t="s">
        <v>121</v>
      </c>
      <c r="C41" s="67" t="s">
        <v>33</v>
      </c>
      <c r="D41" s="67" t="s">
        <v>23</v>
      </c>
      <c r="E41" s="67">
        <v>16</v>
      </c>
      <c r="F41" s="67">
        <v>2681</v>
      </c>
      <c r="G41" s="67">
        <v>1</v>
      </c>
      <c r="H41" s="67">
        <v>50</v>
      </c>
      <c r="I41" s="67" t="s">
        <v>20</v>
      </c>
      <c r="J41" s="67" t="s">
        <v>21</v>
      </c>
      <c r="K41" s="67">
        <v>1</v>
      </c>
      <c r="L41" s="67">
        <v>22</v>
      </c>
      <c r="M41" s="67">
        <v>10.304347826086957</v>
      </c>
      <c r="N41" s="67">
        <v>0.63000000000000012</v>
      </c>
      <c r="O41" s="67">
        <v>1</v>
      </c>
    </row>
    <row r="42" spans="1:15" customFormat="1">
      <c r="A42" t="s">
        <v>120</v>
      </c>
      <c r="B42" s="67" t="s">
        <v>121</v>
      </c>
      <c r="C42" s="67" t="s">
        <v>33</v>
      </c>
      <c r="D42" s="67" t="s">
        <v>23</v>
      </c>
      <c r="E42" s="67">
        <v>16</v>
      </c>
      <c r="F42" s="67">
        <v>2681</v>
      </c>
      <c r="G42" s="67">
        <v>1</v>
      </c>
      <c r="H42" s="67">
        <v>50</v>
      </c>
      <c r="I42" s="67" t="s">
        <v>20</v>
      </c>
      <c r="J42" s="67" t="s">
        <v>21</v>
      </c>
      <c r="K42" s="67">
        <v>1</v>
      </c>
      <c r="L42" s="67">
        <v>23</v>
      </c>
      <c r="M42" s="67">
        <v>9</v>
      </c>
      <c r="N42" s="67">
        <v>0.56000000000000005</v>
      </c>
      <c r="O42" s="67">
        <v>1</v>
      </c>
    </row>
    <row r="43" spans="1:15" customFormat="1">
      <c r="A43" t="s">
        <v>120</v>
      </c>
      <c r="B43" s="67" t="s">
        <v>121</v>
      </c>
      <c r="C43" s="67" t="s">
        <v>33</v>
      </c>
      <c r="D43" s="67" t="s">
        <v>23</v>
      </c>
      <c r="E43" s="67">
        <v>16</v>
      </c>
      <c r="F43" s="67">
        <v>2681</v>
      </c>
      <c r="G43" s="67">
        <v>1</v>
      </c>
      <c r="H43" s="67">
        <v>50</v>
      </c>
      <c r="I43" s="67" t="s">
        <v>20</v>
      </c>
      <c r="J43" s="67" t="s">
        <v>21</v>
      </c>
      <c r="K43" s="67">
        <v>1</v>
      </c>
      <c r="L43" s="67">
        <v>24</v>
      </c>
      <c r="M43" s="67">
        <v>13.304347826086957</v>
      </c>
      <c r="N43" s="67">
        <v>0.82000000000000006</v>
      </c>
      <c r="O43" s="67">
        <v>1</v>
      </c>
    </row>
    <row r="44" spans="1:15" customFormat="1">
      <c r="A44" t="s">
        <v>120</v>
      </c>
      <c r="B44" s="67" t="s">
        <v>121</v>
      </c>
      <c r="C44" s="67" t="s">
        <v>33</v>
      </c>
      <c r="D44" s="67" t="s">
        <v>23</v>
      </c>
      <c r="E44" s="67">
        <v>16</v>
      </c>
      <c r="F44" s="67">
        <v>2681</v>
      </c>
      <c r="G44" s="67">
        <v>1</v>
      </c>
      <c r="H44" s="67">
        <v>50</v>
      </c>
      <c r="I44" s="67" t="s">
        <v>20</v>
      </c>
      <c r="J44" s="67" t="s">
        <v>21</v>
      </c>
      <c r="K44" s="67">
        <v>1</v>
      </c>
      <c r="L44" s="67">
        <v>25</v>
      </c>
      <c r="M44" s="67">
        <v>12</v>
      </c>
      <c r="N44" s="67">
        <v>0.74</v>
      </c>
      <c r="O44" s="67">
        <v>1</v>
      </c>
    </row>
    <row r="45" spans="1:15" customFormat="1">
      <c r="A45" t="s">
        <v>120</v>
      </c>
      <c r="B45" s="67" t="s">
        <v>121</v>
      </c>
      <c r="C45" s="67" t="s">
        <v>33</v>
      </c>
      <c r="D45" s="67" t="s">
        <v>23</v>
      </c>
      <c r="E45" s="67">
        <v>16</v>
      </c>
      <c r="F45" s="67">
        <v>2681</v>
      </c>
      <c r="G45" s="67">
        <v>1</v>
      </c>
      <c r="H45" s="67">
        <v>50</v>
      </c>
      <c r="I45" s="67" t="s">
        <v>20</v>
      </c>
      <c r="J45" s="67" t="s">
        <v>21</v>
      </c>
      <c r="K45" s="67">
        <v>1</v>
      </c>
      <c r="L45" s="67">
        <v>26</v>
      </c>
      <c r="M45" s="67">
        <v>16</v>
      </c>
      <c r="N45" s="67">
        <v>1</v>
      </c>
      <c r="O45" s="67">
        <v>1</v>
      </c>
    </row>
    <row r="46" spans="1:15" customFormat="1">
      <c r="A46" t="s">
        <v>120</v>
      </c>
      <c r="B46" s="67" t="s">
        <v>121</v>
      </c>
      <c r="C46" s="67" t="s">
        <v>33</v>
      </c>
      <c r="D46" s="67" t="s">
        <v>23</v>
      </c>
      <c r="E46" s="67">
        <v>16</v>
      </c>
      <c r="F46" s="67">
        <v>2681</v>
      </c>
      <c r="G46" s="67">
        <v>1</v>
      </c>
      <c r="H46" s="67">
        <v>50</v>
      </c>
      <c r="I46" s="67" t="s">
        <v>20</v>
      </c>
      <c r="J46" s="67" t="s">
        <v>21</v>
      </c>
      <c r="K46" s="67">
        <v>1</v>
      </c>
      <c r="L46" s="67">
        <v>27</v>
      </c>
      <c r="M46" s="67">
        <v>7</v>
      </c>
      <c r="N46" s="67">
        <v>0.43</v>
      </c>
      <c r="O46" s="67">
        <v>1</v>
      </c>
    </row>
    <row r="47" spans="1:15" customFormat="1">
      <c r="A47" t="s">
        <v>120</v>
      </c>
      <c r="B47" s="67" t="s">
        <v>121</v>
      </c>
      <c r="C47" s="67" t="s">
        <v>33</v>
      </c>
      <c r="D47" s="67" t="s">
        <v>23</v>
      </c>
      <c r="E47" s="67">
        <v>16</v>
      </c>
      <c r="F47" s="67">
        <v>2681</v>
      </c>
      <c r="G47" s="67">
        <v>1</v>
      </c>
      <c r="H47" s="67">
        <v>50</v>
      </c>
      <c r="I47" s="67" t="s">
        <v>20</v>
      </c>
      <c r="J47" s="67" t="s">
        <v>21</v>
      </c>
      <c r="K47" s="67">
        <v>1</v>
      </c>
      <c r="L47" s="67">
        <v>28</v>
      </c>
      <c r="M47" s="67">
        <v>6</v>
      </c>
      <c r="N47" s="67">
        <v>0.37</v>
      </c>
      <c r="O47" s="67">
        <v>1</v>
      </c>
    </row>
    <row r="48" spans="1:15" customFormat="1">
      <c r="A48" t="s">
        <v>120</v>
      </c>
      <c r="B48" s="67" t="s">
        <v>121</v>
      </c>
      <c r="C48" s="67" t="s">
        <v>33</v>
      </c>
      <c r="D48" s="67" t="s">
        <v>23</v>
      </c>
      <c r="E48" s="67">
        <v>16</v>
      </c>
      <c r="F48" s="67">
        <v>2681</v>
      </c>
      <c r="G48" s="67">
        <v>1</v>
      </c>
      <c r="H48" s="67">
        <v>50</v>
      </c>
      <c r="I48" s="67" t="s">
        <v>20</v>
      </c>
      <c r="J48" s="67" t="s">
        <v>21</v>
      </c>
      <c r="K48" s="67">
        <v>1</v>
      </c>
      <c r="L48" s="67">
        <v>29</v>
      </c>
      <c r="M48" s="67">
        <v>5</v>
      </c>
      <c r="N48" s="67">
        <v>0.31</v>
      </c>
      <c r="O48" s="67">
        <v>1</v>
      </c>
    </row>
    <row r="49" spans="1:15" customFormat="1">
      <c r="A49" t="s">
        <v>120</v>
      </c>
      <c r="B49" s="67" t="s">
        <v>121</v>
      </c>
      <c r="C49" s="67" t="s">
        <v>33</v>
      </c>
      <c r="D49" s="67" t="s">
        <v>23</v>
      </c>
      <c r="E49" s="67">
        <v>16</v>
      </c>
      <c r="F49" s="67">
        <v>2681</v>
      </c>
      <c r="G49" s="67">
        <v>1</v>
      </c>
      <c r="H49" s="67">
        <v>50</v>
      </c>
      <c r="I49" s="67" t="s">
        <v>20</v>
      </c>
      <c r="J49" s="67" t="s">
        <v>21</v>
      </c>
      <c r="K49" s="67">
        <v>1</v>
      </c>
      <c r="L49" s="67">
        <v>30</v>
      </c>
      <c r="M49" s="67">
        <v>7</v>
      </c>
      <c r="N49" s="67">
        <v>0.43</v>
      </c>
      <c r="O49" s="67">
        <v>1</v>
      </c>
    </row>
    <row r="50" spans="1:15" customFormat="1">
      <c r="A50" t="s">
        <v>120</v>
      </c>
      <c r="B50" s="67" t="s">
        <v>121</v>
      </c>
      <c r="C50" s="67" t="s">
        <v>33</v>
      </c>
      <c r="D50" s="67" t="s">
        <v>23</v>
      </c>
      <c r="E50" s="67">
        <v>16</v>
      </c>
      <c r="F50" s="67">
        <v>2681</v>
      </c>
      <c r="G50" s="67">
        <v>1</v>
      </c>
      <c r="H50" s="67">
        <v>50</v>
      </c>
      <c r="I50" s="67" t="s">
        <v>20</v>
      </c>
      <c r="J50" s="67" t="s">
        <v>21</v>
      </c>
      <c r="K50" s="67">
        <v>1</v>
      </c>
      <c r="L50" s="67">
        <v>31</v>
      </c>
      <c r="M50" s="67">
        <v>4</v>
      </c>
      <c r="N50" s="67">
        <v>0.24</v>
      </c>
      <c r="O50" s="67">
        <v>1</v>
      </c>
    </row>
    <row r="51" spans="1:15" customFormat="1">
      <c r="A51" t="s">
        <v>120</v>
      </c>
      <c r="B51" s="67" t="s">
        <v>121</v>
      </c>
      <c r="C51" s="67" t="s">
        <v>33</v>
      </c>
      <c r="D51" s="67" t="s">
        <v>23</v>
      </c>
      <c r="E51" s="67">
        <v>16</v>
      </c>
      <c r="F51" s="67">
        <v>2681</v>
      </c>
      <c r="G51" s="67">
        <v>1</v>
      </c>
      <c r="H51" s="67">
        <v>50</v>
      </c>
      <c r="I51" s="67" t="s">
        <v>20</v>
      </c>
      <c r="J51" s="67" t="s">
        <v>21</v>
      </c>
      <c r="K51" s="67">
        <v>1</v>
      </c>
      <c r="L51" s="67">
        <v>32</v>
      </c>
      <c r="M51" s="67">
        <v>4</v>
      </c>
      <c r="N51" s="67">
        <v>0.24</v>
      </c>
      <c r="O51" s="67">
        <v>1</v>
      </c>
    </row>
    <row r="52" spans="1:15" customFormat="1">
      <c r="A52" t="s">
        <v>120</v>
      </c>
      <c r="B52" s="67" t="s">
        <v>121</v>
      </c>
      <c r="C52" s="67" t="s">
        <v>33</v>
      </c>
      <c r="D52" s="67" t="s">
        <v>23</v>
      </c>
      <c r="E52" s="67">
        <v>16</v>
      </c>
      <c r="F52" s="67">
        <v>2681</v>
      </c>
      <c r="G52" s="67">
        <v>1</v>
      </c>
      <c r="H52" s="67">
        <v>50</v>
      </c>
      <c r="I52" s="67" t="s">
        <v>20</v>
      </c>
      <c r="J52" s="67" t="s">
        <v>21</v>
      </c>
      <c r="K52" s="67">
        <v>1</v>
      </c>
      <c r="L52" s="67">
        <v>33</v>
      </c>
      <c r="M52" s="67">
        <v>3</v>
      </c>
      <c r="N52" s="67">
        <v>0.18</v>
      </c>
      <c r="O52" s="67">
        <v>1</v>
      </c>
    </row>
    <row r="53" spans="1:15" customFormat="1">
      <c r="A53" t="s">
        <v>120</v>
      </c>
      <c r="B53" s="67" t="s">
        <v>121</v>
      </c>
      <c r="C53" s="67" t="s">
        <v>33</v>
      </c>
      <c r="D53" s="67" t="s">
        <v>23</v>
      </c>
      <c r="E53" s="67">
        <v>16</v>
      </c>
      <c r="F53" s="67">
        <v>2681</v>
      </c>
      <c r="G53" s="67">
        <v>1</v>
      </c>
      <c r="H53" s="67">
        <v>50</v>
      </c>
      <c r="I53" s="67" t="s">
        <v>20</v>
      </c>
      <c r="J53" s="67" t="s">
        <v>21</v>
      </c>
      <c r="K53" s="67">
        <v>1</v>
      </c>
      <c r="L53" s="67">
        <v>34</v>
      </c>
      <c r="M53" s="67">
        <v>1</v>
      </c>
      <c r="N53" s="67">
        <v>0.06</v>
      </c>
      <c r="O53" s="67">
        <v>1</v>
      </c>
    </row>
    <row r="54" spans="1:15" customFormat="1">
      <c r="A54" t="s">
        <v>120</v>
      </c>
      <c r="B54" s="67" t="s">
        <v>121</v>
      </c>
      <c r="C54" s="67" t="s">
        <v>33</v>
      </c>
      <c r="D54" s="67" t="s">
        <v>23</v>
      </c>
      <c r="E54" s="67">
        <v>16</v>
      </c>
      <c r="F54" s="67">
        <v>2681</v>
      </c>
      <c r="G54" s="67">
        <v>1</v>
      </c>
      <c r="H54" s="67">
        <v>50</v>
      </c>
      <c r="I54" s="67" t="s">
        <v>20</v>
      </c>
      <c r="J54" s="67" t="s">
        <v>21</v>
      </c>
      <c r="K54" s="67">
        <v>1</v>
      </c>
      <c r="L54" s="67">
        <v>36</v>
      </c>
      <c r="M54" s="67">
        <v>1</v>
      </c>
      <c r="N54" s="67">
        <v>0.06</v>
      </c>
      <c r="O54" s="67">
        <v>1</v>
      </c>
    </row>
    <row r="55" spans="1:15" customFormat="1">
      <c r="A55" t="s">
        <v>120</v>
      </c>
      <c r="B55" s="67" t="s">
        <v>121</v>
      </c>
      <c r="C55" s="67" t="s">
        <v>33</v>
      </c>
      <c r="D55" s="67" t="s">
        <v>23</v>
      </c>
      <c r="E55" s="67">
        <v>16</v>
      </c>
      <c r="F55" s="67">
        <v>2681</v>
      </c>
      <c r="G55" s="67">
        <v>1</v>
      </c>
      <c r="H55" s="67">
        <v>50</v>
      </c>
      <c r="I55" s="67" t="s">
        <v>20</v>
      </c>
      <c r="J55" s="67" t="s">
        <v>21</v>
      </c>
      <c r="K55" s="67">
        <v>1</v>
      </c>
      <c r="L55" s="67">
        <v>40</v>
      </c>
      <c r="M55" s="67">
        <v>1</v>
      </c>
      <c r="N55" s="67">
        <v>0.06</v>
      </c>
      <c r="O55" s="67">
        <v>1</v>
      </c>
    </row>
    <row r="56" spans="1:15" customFormat="1">
      <c r="A56" t="s">
        <v>120</v>
      </c>
      <c r="B56" s="67" t="s">
        <v>121</v>
      </c>
      <c r="C56" s="67" t="s">
        <v>33</v>
      </c>
      <c r="D56" s="67" t="s">
        <v>23</v>
      </c>
      <c r="E56" s="67">
        <v>16</v>
      </c>
      <c r="F56" s="67">
        <v>2681</v>
      </c>
      <c r="G56" s="67">
        <v>1</v>
      </c>
      <c r="H56" s="67">
        <v>50</v>
      </c>
      <c r="I56" s="67" t="s">
        <v>20</v>
      </c>
      <c r="J56" s="67" t="s">
        <v>21</v>
      </c>
      <c r="K56" s="67">
        <v>2</v>
      </c>
      <c r="L56" s="67">
        <v>17</v>
      </c>
      <c r="M56" s="67">
        <v>4</v>
      </c>
      <c r="N56" s="67">
        <v>0.25</v>
      </c>
      <c r="O56" s="67">
        <v>1</v>
      </c>
    </row>
    <row r="57" spans="1:15" customFormat="1">
      <c r="A57" t="s">
        <v>120</v>
      </c>
      <c r="B57" s="67" t="s">
        <v>121</v>
      </c>
      <c r="C57" s="67" t="s">
        <v>33</v>
      </c>
      <c r="D57" s="67" t="s">
        <v>23</v>
      </c>
      <c r="E57" s="67">
        <v>16</v>
      </c>
      <c r="F57" s="67">
        <v>2681</v>
      </c>
      <c r="G57" s="67">
        <v>1</v>
      </c>
      <c r="H57" s="67">
        <v>50</v>
      </c>
      <c r="I57" s="67" t="s">
        <v>20</v>
      </c>
      <c r="J57" s="67" t="s">
        <v>21</v>
      </c>
      <c r="K57" s="67">
        <v>2</v>
      </c>
      <c r="L57" s="67">
        <v>18</v>
      </c>
      <c r="M57" s="67">
        <v>23</v>
      </c>
      <c r="N57" s="67">
        <v>1.4300000000000002</v>
      </c>
      <c r="O57" s="67">
        <v>1</v>
      </c>
    </row>
    <row r="58" spans="1:15" customFormat="1">
      <c r="A58" t="s">
        <v>120</v>
      </c>
      <c r="B58" s="67" t="s">
        <v>121</v>
      </c>
      <c r="C58" s="67" t="s">
        <v>33</v>
      </c>
      <c r="D58" s="67" t="s">
        <v>23</v>
      </c>
      <c r="E58" s="67">
        <v>16</v>
      </c>
      <c r="F58" s="67">
        <v>2681</v>
      </c>
      <c r="G58" s="67">
        <v>1</v>
      </c>
      <c r="H58" s="67">
        <v>50</v>
      </c>
      <c r="I58" s="67" t="s">
        <v>20</v>
      </c>
      <c r="J58" s="67" t="s">
        <v>21</v>
      </c>
      <c r="K58" s="67">
        <v>2</v>
      </c>
      <c r="L58" s="67">
        <v>19</v>
      </c>
      <c r="M58" s="67">
        <v>32</v>
      </c>
      <c r="N58" s="67">
        <v>1.9800000000000002</v>
      </c>
      <c r="O58" s="67">
        <v>1</v>
      </c>
    </row>
    <row r="59" spans="1:15" customFormat="1">
      <c r="A59" t="s">
        <v>120</v>
      </c>
      <c r="B59" s="67" t="s">
        <v>121</v>
      </c>
      <c r="C59" s="67" t="s">
        <v>33</v>
      </c>
      <c r="D59" s="67" t="s">
        <v>23</v>
      </c>
      <c r="E59" s="67">
        <v>16</v>
      </c>
      <c r="F59" s="67">
        <v>2681</v>
      </c>
      <c r="G59" s="67">
        <v>1</v>
      </c>
      <c r="H59" s="67">
        <v>50</v>
      </c>
      <c r="I59" s="67" t="s">
        <v>20</v>
      </c>
      <c r="J59" s="67" t="s">
        <v>21</v>
      </c>
      <c r="K59" s="67">
        <v>2</v>
      </c>
      <c r="L59" s="67">
        <v>20</v>
      </c>
      <c r="M59" s="67">
        <v>24</v>
      </c>
      <c r="N59" s="67">
        <v>1.4899999999999998</v>
      </c>
      <c r="O59" s="67">
        <v>1</v>
      </c>
    </row>
    <row r="60" spans="1:15" customFormat="1">
      <c r="A60" t="s">
        <v>120</v>
      </c>
      <c r="B60" s="67" t="s">
        <v>121</v>
      </c>
      <c r="C60" s="67" t="s">
        <v>33</v>
      </c>
      <c r="D60" s="67" t="s">
        <v>23</v>
      </c>
      <c r="E60" s="67">
        <v>16</v>
      </c>
      <c r="F60" s="67">
        <v>2681</v>
      </c>
      <c r="G60" s="67">
        <v>1</v>
      </c>
      <c r="H60" s="67">
        <v>50</v>
      </c>
      <c r="I60" s="67" t="s">
        <v>20</v>
      </c>
      <c r="J60" s="67" t="s">
        <v>21</v>
      </c>
      <c r="K60" s="67">
        <v>2</v>
      </c>
      <c r="L60" s="67">
        <v>21</v>
      </c>
      <c r="M60" s="67">
        <v>23</v>
      </c>
      <c r="N60" s="67">
        <v>1.42</v>
      </c>
      <c r="O60" s="67">
        <v>1</v>
      </c>
    </row>
    <row r="61" spans="1:15" customFormat="1">
      <c r="A61" t="s">
        <v>120</v>
      </c>
      <c r="B61" s="67" t="s">
        <v>121</v>
      </c>
      <c r="C61" s="67" t="s">
        <v>33</v>
      </c>
      <c r="D61" s="67" t="s">
        <v>23</v>
      </c>
      <c r="E61" s="67">
        <v>16</v>
      </c>
      <c r="F61" s="67">
        <v>2681</v>
      </c>
      <c r="G61" s="67">
        <v>1</v>
      </c>
      <c r="H61" s="67">
        <v>50</v>
      </c>
      <c r="I61" s="67" t="s">
        <v>20</v>
      </c>
      <c r="J61" s="67" t="s">
        <v>21</v>
      </c>
      <c r="K61" s="67">
        <v>2</v>
      </c>
      <c r="L61" s="67">
        <v>22</v>
      </c>
      <c r="M61" s="67">
        <v>14.304347826086957</v>
      </c>
      <c r="N61" s="67">
        <v>0.86</v>
      </c>
      <c r="O61" s="67">
        <v>1</v>
      </c>
    </row>
    <row r="62" spans="1:15" customFormat="1">
      <c r="A62" t="s">
        <v>120</v>
      </c>
      <c r="B62" s="67" t="s">
        <v>121</v>
      </c>
      <c r="C62" s="67" t="s">
        <v>33</v>
      </c>
      <c r="D62" s="67" t="s">
        <v>23</v>
      </c>
      <c r="E62" s="67">
        <v>16</v>
      </c>
      <c r="F62" s="67">
        <v>2681</v>
      </c>
      <c r="G62" s="67">
        <v>1</v>
      </c>
      <c r="H62" s="67">
        <v>50</v>
      </c>
      <c r="I62" s="67" t="s">
        <v>20</v>
      </c>
      <c r="J62" s="67" t="s">
        <v>21</v>
      </c>
      <c r="K62" s="67">
        <v>2</v>
      </c>
      <c r="L62" s="67">
        <v>23</v>
      </c>
      <c r="M62" s="67">
        <v>10</v>
      </c>
      <c r="N62" s="67">
        <v>0.6100000000000001</v>
      </c>
      <c r="O62" s="67">
        <v>1</v>
      </c>
    </row>
    <row r="63" spans="1:15" customFormat="1">
      <c r="A63" t="s">
        <v>120</v>
      </c>
      <c r="B63" s="67" t="s">
        <v>121</v>
      </c>
      <c r="C63" s="67" t="s">
        <v>33</v>
      </c>
      <c r="D63" s="67" t="s">
        <v>23</v>
      </c>
      <c r="E63" s="67">
        <v>16</v>
      </c>
      <c r="F63" s="67">
        <v>2681</v>
      </c>
      <c r="G63" s="67">
        <v>1</v>
      </c>
      <c r="H63" s="67">
        <v>50</v>
      </c>
      <c r="I63" s="67" t="s">
        <v>20</v>
      </c>
      <c r="J63" s="67" t="s">
        <v>21</v>
      </c>
      <c r="K63" s="67">
        <v>2</v>
      </c>
      <c r="L63" s="67">
        <v>24</v>
      </c>
      <c r="M63" s="67">
        <v>14.304347826086957</v>
      </c>
      <c r="N63" s="67">
        <v>0.87</v>
      </c>
      <c r="O63" s="67">
        <v>1</v>
      </c>
    </row>
    <row r="64" spans="1:15" customFormat="1">
      <c r="A64" t="s">
        <v>120</v>
      </c>
      <c r="B64" s="67" t="s">
        <v>121</v>
      </c>
      <c r="C64" s="67" t="s">
        <v>33</v>
      </c>
      <c r="D64" s="67" t="s">
        <v>23</v>
      </c>
      <c r="E64" s="67">
        <v>16</v>
      </c>
      <c r="F64" s="67">
        <v>2681</v>
      </c>
      <c r="G64" s="67">
        <v>1</v>
      </c>
      <c r="H64" s="67">
        <v>50</v>
      </c>
      <c r="I64" s="67" t="s">
        <v>20</v>
      </c>
      <c r="J64" s="67" t="s">
        <v>21</v>
      </c>
      <c r="K64" s="67">
        <v>2</v>
      </c>
      <c r="L64" s="67">
        <v>25</v>
      </c>
      <c r="M64" s="67">
        <v>5</v>
      </c>
      <c r="N64" s="67">
        <v>0.31</v>
      </c>
      <c r="O64" s="67">
        <v>1</v>
      </c>
    </row>
    <row r="65" spans="1:15" customFormat="1">
      <c r="A65" t="s">
        <v>120</v>
      </c>
      <c r="B65" s="67" t="s">
        <v>121</v>
      </c>
      <c r="C65" s="67" t="s">
        <v>33</v>
      </c>
      <c r="D65" s="67" t="s">
        <v>23</v>
      </c>
      <c r="E65" s="67">
        <v>16</v>
      </c>
      <c r="F65" s="67">
        <v>2681</v>
      </c>
      <c r="G65" s="67">
        <v>1</v>
      </c>
      <c r="H65" s="67">
        <v>50</v>
      </c>
      <c r="I65" s="67" t="s">
        <v>20</v>
      </c>
      <c r="J65" s="67" t="s">
        <v>21</v>
      </c>
      <c r="K65" s="67">
        <v>2</v>
      </c>
      <c r="L65" s="67">
        <v>26</v>
      </c>
      <c r="M65" s="67">
        <v>5</v>
      </c>
      <c r="N65" s="67">
        <v>0.3</v>
      </c>
      <c r="O65" s="67">
        <v>1</v>
      </c>
    </row>
    <row r="66" spans="1:15" customFormat="1">
      <c r="A66" t="s">
        <v>120</v>
      </c>
      <c r="B66" s="67" t="s">
        <v>121</v>
      </c>
      <c r="C66" s="67" t="s">
        <v>33</v>
      </c>
      <c r="D66" s="67" t="s">
        <v>23</v>
      </c>
      <c r="E66" s="67">
        <v>16</v>
      </c>
      <c r="F66" s="67">
        <v>2681</v>
      </c>
      <c r="G66" s="67">
        <v>1</v>
      </c>
      <c r="H66" s="67">
        <v>50</v>
      </c>
      <c r="I66" s="67" t="s">
        <v>20</v>
      </c>
      <c r="J66" s="67" t="s">
        <v>21</v>
      </c>
      <c r="K66" s="67">
        <v>2</v>
      </c>
      <c r="L66" s="67">
        <v>27</v>
      </c>
      <c r="M66" s="67">
        <v>6</v>
      </c>
      <c r="N66" s="67">
        <v>0.37</v>
      </c>
      <c r="O66" s="67">
        <v>1</v>
      </c>
    </row>
    <row r="67" spans="1:15" customFormat="1">
      <c r="A67" t="s">
        <v>120</v>
      </c>
      <c r="B67" s="67" t="s">
        <v>121</v>
      </c>
      <c r="C67" s="67" t="s">
        <v>33</v>
      </c>
      <c r="D67" s="67" t="s">
        <v>23</v>
      </c>
      <c r="E67" s="67">
        <v>16</v>
      </c>
      <c r="F67" s="67">
        <v>2681</v>
      </c>
      <c r="G67" s="67">
        <v>1</v>
      </c>
      <c r="H67" s="67">
        <v>50</v>
      </c>
      <c r="I67" s="67" t="s">
        <v>20</v>
      </c>
      <c r="J67" s="67" t="s">
        <v>21</v>
      </c>
      <c r="K67" s="67">
        <v>2</v>
      </c>
      <c r="L67" s="67">
        <v>28</v>
      </c>
      <c r="M67" s="67">
        <v>5</v>
      </c>
      <c r="N67" s="67">
        <v>0.3</v>
      </c>
      <c r="O67" s="67">
        <v>1</v>
      </c>
    </row>
    <row r="68" spans="1:15" customFormat="1">
      <c r="A68" t="s">
        <v>120</v>
      </c>
      <c r="B68" s="67" t="s">
        <v>121</v>
      </c>
      <c r="C68" s="67" t="s">
        <v>33</v>
      </c>
      <c r="D68" s="67" t="s">
        <v>23</v>
      </c>
      <c r="E68" s="67">
        <v>16</v>
      </c>
      <c r="F68" s="67">
        <v>2681</v>
      </c>
      <c r="G68" s="67">
        <v>1</v>
      </c>
      <c r="H68" s="67">
        <v>50</v>
      </c>
      <c r="I68" s="67" t="s">
        <v>20</v>
      </c>
      <c r="J68" s="67" t="s">
        <v>21</v>
      </c>
      <c r="K68" s="67">
        <v>2</v>
      </c>
      <c r="L68" s="67">
        <v>29</v>
      </c>
      <c r="M68" s="67">
        <v>17.913043478260867</v>
      </c>
      <c r="N68" s="67">
        <v>1.1100000000000001</v>
      </c>
      <c r="O68" s="67">
        <v>1</v>
      </c>
    </row>
    <row r="69" spans="1:15" customFormat="1">
      <c r="A69" t="s">
        <v>120</v>
      </c>
      <c r="B69" s="67" t="s">
        <v>121</v>
      </c>
      <c r="C69" s="67" t="s">
        <v>33</v>
      </c>
      <c r="D69" s="67" t="s">
        <v>23</v>
      </c>
      <c r="E69" s="67">
        <v>16</v>
      </c>
      <c r="F69" s="67">
        <v>2681</v>
      </c>
      <c r="G69" s="67">
        <v>1</v>
      </c>
      <c r="H69" s="67">
        <v>50</v>
      </c>
      <c r="I69" s="67" t="s">
        <v>20</v>
      </c>
      <c r="J69" s="67" t="s">
        <v>21</v>
      </c>
      <c r="K69" s="67">
        <v>2</v>
      </c>
      <c r="L69" s="67">
        <v>30</v>
      </c>
      <c r="M69" s="67">
        <v>10</v>
      </c>
      <c r="N69" s="67">
        <v>0.62000000000000011</v>
      </c>
      <c r="O69" s="67">
        <v>1</v>
      </c>
    </row>
    <row r="70" spans="1:15" customFormat="1">
      <c r="A70" t="s">
        <v>120</v>
      </c>
      <c r="B70" s="67" t="s">
        <v>121</v>
      </c>
      <c r="C70" s="67" t="s">
        <v>33</v>
      </c>
      <c r="D70" s="67" t="s">
        <v>23</v>
      </c>
      <c r="E70" s="67">
        <v>16</v>
      </c>
      <c r="F70" s="67">
        <v>2681</v>
      </c>
      <c r="G70" s="67">
        <v>1</v>
      </c>
      <c r="H70" s="67">
        <v>50</v>
      </c>
      <c r="I70" s="67" t="s">
        <v>20</v>
      </c>
      <c r="J70" s="67" t="s">
        <v>21</v>
      </c>
      <c r="K70" s="67">
        <v>2</v>
      </c>
      <c r="L70" s="67">
        <v>31</v>
      </c>
      <c r="M70" s="67">
        <v>7.6086956521739131</v>
      </c>
      <c r="N70" s="67">
        <v>0.45999999999999996</v>
      </c>
      <c r="O70" s="67">
        <v>1</v>
      </c>
    </row>
    <row r="71" spans="1:15" customFormat="1">
      <c r="A71" t="s">
        <v>120</v>
      </c>
      <c r="B71" s="67" t="s">
        <v>121</v>
      </c>
      <c r="C71" s="67" t="s">
        <v>33</v>
      </c>
      <c r="D71" s="67" t="s">
        <v>23</v>
      </c>
      <c r="E71" s="67">
        <v>16</v>
      </c>
      <c r="F71" s="67">
        <v>2681</v>
      </c>
      <c r="G71" s="67">
        <v>1</v>
      </c>
      <c r="H71" s="67">
        <v>50</v>
      </c>
      <c r="I71" s="67" t="s">
        <v>20</v>
      </c>
      <c r="J71" s="67" t="s">
        <v>21</v>
      </c>
      <c r="K71" s="67">
        <v>2</v>
      </c>
      <c r="L71" s="67">
        <v>32</v>
      </c>
      <c r="M71" s="67">
        <v>10.304347826086957</v>
      </c>
      <c r="N71" s="67">
        <v>0.63</v>
      </c>
      <c r="O71" s="67">
        <v>1</v>
      </c>
    </row>
    <row r="72" spans="1:15" customFormat="1">
      <c r="A72" t="s">
        <v>120</v>
      </c>
      <c r="B72" s="67" t="s">
        <v>121</v>
      </c>
      <c r="C72" s="67" t="s">
        <v>33</v>
      </c>
      <c r="D72" s="67" t="s">
        <v>23</v>
      </c>
      <c r="E72" s="67">
        <v>16</v>
      </c>
      <c r="F72" s="67">
        <v>2681</v>
      </c>
      <c r="G72" s="67">
        <v>1</v>
      </c>
      <c r="H72" s="67">
        <v>50</v>
      </c>
      <c r="I72" s="67" t="s">
        <v>20</v>
      </c>
      <c r="J72" s="67" t="s">
        <v>21</v>
      </c>
      <c r="K72" s="67">
        <v>2</v>
      </c>
      <c r="L72" s="67">
        <v>33</v>
      </c>
      <c r="M72" s="67">
        <v>10.304347826086957</v>
      </c>
      <c r="N72" s="67">
        <v>0.62000000000000011</v>
      </c>
      <c r="O72" s="67">
        <v>1</v>
      </c>
    </row>
    <row r="73" spans="1:15" customFormat="1">
      <c r="A73" t="s">
        <v>120</v>
      </c>
      <c r="B73" s="67" t="s">
        <v>121</v>
      </c>
      <c r="C73" s="67" t="s">
        <v>33</v>
      </c>
      <c r="D73" s="67" t="s">
        <v>23</v>
      </c>
      <c r="E73" s="67">
        <v>16</v>
      </c>
      <c r="F73" s="67">
        <v>2681</v>
      </c>
      <c r="G73" s="67">
        <v>1</v>
      </c>
      <c r="H73" s="67">
        <v>50</v>
      </c>
      <c r="I73" s="67" t="s">
        <v>20</v>
      </c>
      <c r="J73" s="67" t="s">
        <v>21</v>
      </c>
      <c r="K73" s="67">
        <v>2</v>
      </c>
      <c r="L73" s="67">
        <v>34</v>
      </c>
      <c r="M73" s="67">
        <v>5.6086956521739131</v>
      </c>
      <c r="N73" s="67">
        <v>0.34</v>
      </c>
      <c r="O73" s="67">
        <v>1</v>
      </c>
    </row>
    <row r="74" spans="1:15" customFormat="1">
      <c r="A74" t="s">
        <v>120</v>
      </c>
      <c r="B74" s="67" t="s">
        <v>121</v>
      </c>
      <c r="C74" s="67" t="s">
        <v>33</v>
      </c>
      <c r="D74" s="67" t="s">
        <v>23</v>
      </c>
      <c r="E74" s="67">
        <v>16</v>
      </c>
      <c r="F74" s="67">
        <v>2681</v>
      </c>
      <c r="G74" s="67">
        <v>1</v>
      </c>
      <c r="H74" s="67">
        <v>50</v>
      </c>
      <c r="I74" s="67" t="s">
        <v>20</v>
      </c>
      <c r="J74" s="67" t="s">
        <v>21</v>
      </c>
      <c r="K74" s="67">
        <v>2</v>
      </c>
      <c r="L74" s="67">
        <v>35</v>
      </c>
      <c r="M74" s="67">
        <v>6</v>
      </c>
      <c r="N74" s="67">
        <v>0.36</v>
      </c>
      <c r="O74" s="67">
        <v>1</v>
      </c>
    </row>
    <row r="75" spans="1:15" customFormat="1">
      <c r="A75" t="s">
        <v>120</v>
      </c>
      <c r="B75" s="67" t="s">
        <v>121</v>
      </c>
      <c r="C75" s="67" t="s">
        <v>33</v>
      </c>
      <c r="D75" s="67" t="s">
        <v>23</v>
      </c>
      <c r="E75" s="67">
        <v>16</v>
      </c>
      <c r="F75" s="67">
        <v>2681</v>
      </c>
      <c r="G75" s="67">
        <v>1</v>
      </c>
      <c r="H75" s="67">
        <v>50</v>
      </c>
      <c r="I75" s="67" t="s">
        <v>20</v>
      </c>
      <c r="J75" s="67" t="s">
        <v>21</v>
      </c>
      <c r="K75" s="67">
        <v>2</v>
      </c>
      <c r="L75" s="67">
        <v>36</v>
      </c>
      <c r="M75" s="67">
        <v>4</v>
      </c>
      <c r="N75" s="67">
        <v>0.24</v>
      </c>
      <c r="O75" s="67">
        <v>1</v>
      </c>
    </row>
    <row r="76" spans="1:15" customFormat="1">
      <c r="A76" t="s">
        <v>120</v>
      </c>
      <c r="B76" s="67" t="s">
        <v>121</v>
      </c>
      <c r="C76" s="67" t="s">
        <v>33</v>
      </c>
      <c r="D76" s="67" t="s">
        <v>23</v>
      </c>
      <c r="E76" s="67">
        <v>16</v>
      </c>
      <c r="F76" s="67">
        <v>2681</v>
      </c>
      <c r="G76" s="67">
        <v>1</v>
      </c>
      <c r="H76" s="67">
        <v>50</v>
      </c>
      <c r="I76" s="67" t="s">
        <v>20</v>
      </c>
      <c r="J76" s="67" t="s">
        <v>21</v>
      </c>
      <c r="K76" s="67">
        <v>2</v>
      </c>
      <c r="L76" s="67">
        <v>37</v>
      </c>
      <c r="M76" s="67">
        <v>9</v>
      </c>
      <c r="N76" s="67">
        <v>0.54</v>
      </c>
      <c r="O76" s="67">
        <v>1</v>
      </c>
    </row>
    <row r="77" spans="1:15" customFormat="1">
      <c r="A77" t="s">
        <v>120</v>
      </c>
      <c r="B77" s="67" t="s">
        <v>121</v>
      </c>
      <c r="C77" s="67" t="s">
        <v>33</v>
      </c>
      <c r="D77" s="67" t="s">
        <v>23</v>
      </c>
      <c r="E77" s="67">
        <v>16</v>
      </c>
      <c r="F77" s="67">
        <v>2681</v>
      </c>
      <c r="G77" s="67">
        <v>1</v>
      </c>
      <c r="H77" s="67">
        <v>50</v>
      </c>
      <c r="I77" s="67" t="s">
        <v>20</v>
      </c>
      <c r="J77" s="67" t="s">
        <v>21</v>
      </c>
      <c r="K77" s="67">
        <v>2</v>
      </c>
      <c r="L77" s="67">
        <v>38</v>
      </c>
      <c r="M77" s="67">
        <v>8</v>
      </c>
      <c r="N77" s="67">
        <v>0.48</v>
      </c>
      <c r="O77" s="67">
        <v>1</v>
      </c>
    </row>
    <row r="78" spans="1:15" customFormat="1">
      <c r="A78" t="s">
        <v>120</v>
      </c>
      <c r="B78" s="67" t="s">
        <v>121</v>
      </c>
      <c r="C78" s="67" t="s">
        <v>33</v>
      </c>
      <c r="D78" s="67" t="s">
        <v>23</v>
      </c>
      <c r="E78" s="67">
        <v>16</v>
      </c>
      <c r="F78" s="67">
        <v>2681</v>
      </c>
      <c r="G78" s="67">
        <v>1</v>
      </c>
      <c r="H78" s="67">
        <v>50</v>
      </c>
      <c r="I78" s="67" t="s">
        <v>20</v>
      </c>
      <c r="J78" s="67" t="s">
        <v>21</v>
      </c>
      <c r="K78" s="67">
        <v>2</v>
      </c>
      <c r="L78" s="67">
        <v>39</v>
      </c>
      <c r="M78" s="67">
        <v>3</v>
      </c>
      <c r="N78" s="67">
        <v>0.18</v>
      </c>
      <c r="O78" s="67">
        <v>1</v>
      </c>
    </row>
    <row r="79" spans="1:15" customFormat="1">
      <c r="A79" t="s">
        <v>120</v>
      </c>
      <c r="B79" s="67" t="s">
        <v>121</v>
      </c>
      <c r="C79" s="67" t="s">
        <v>33</v>
      </c>
      <c r="D79" s="67" t="s">
        <v>23</v>
      </c>
      <c r="E79" s="67">
        <v>16</v>
      </c>
      <c r="F79" s="67">
        <v>2681</v>
      </c>
      <c r="G79" s="67">
        <v>1</v>
      </c>
      <c r="H79" s="67">
        <v>50</v>
      </c>
      <c r="I79" s="67" t="s">
        <v>20</v>
      </c>
      <c r="J79" s="67" t="s">
        <v>21</v>
      </c>
      <c r="K79" s="67">
        <v>2</v>
      </c>
      <c r="L79" s="67">
        <v>40</v>
      </c>
      <c r="M79" s="67">
        <v>4</v>
      </c>
      <c r="N79" s="67">
        <v>0.24</v>
      </c>
      <c r="O79" s="67">
        <v>1</v>
      </c>
    </row>
    <row r="80" spans="1:15" customFormat="1">
      <c r="A80" t="s">
        <v>120</v>
      </c>
      <c r="B80" s="67" t="s">
        <v>121</v>
      </c>
      <c r="C80" s="67" t="s">
        <v>33</v>
      </c>
      <c r="D80" s="67" t="s">
        <v>23</v>
      </c>
      <c r="E80" s="67">
        <v>16</v>
      </c>
      <c r="F80" s="67">
        <v>2681</v>
      </c>
      <c r="G80" s="67">
        <v>1</v>
      </c>
      <c r="H80" s="67">
        <v>50</v>
      </c>
      <c r="I80" s="67" t="s">
        <v>20</v>
      </c>
      <c r="J80" s="67" t="s">
        <v>21</v>
      </c>
      <c r="K80" s="67">
        <v>2</v>
      </c>
      <c r="L80" s="67">
        <v>41</v>
      </c>
      <c r="M80" s="67">
        <v>6.304347826086957</v>
      </c>
      <c r="N80" s="67">
        <v>0.38</v>
      </c>
      <c r="O80" s="67">
        <v>1</v>
      </c>
    </row>
    <row r="81" spans="1:15" customFormat="1">
      <c r="A81" t="s">
        <v>120</v>
      </c>
      <c r="B81" s="67" t="s">
        <v>121</v>
      </c>
      <c r="C81" s="67" t="s">
        <v>33</v>
      </c>
      <c r="D81" s="67" t="s">
        <v>23</v>
      </c>
      <c r="E81" s="67">
        <v>16</v>
      </c>
      <c r="F81" s="67">
        <v>2681</v>
      </c>
      <c r="G81" s="67">
        <v>1</v>
      </c>
      <c r="H81" s="67">
        <v>50</v>
      </c>
      <c r="I81" s="67" t="s">
        <v>20</v>
      </c>
      <c r="J81" s="67" t="s">
        <v>21</v>
      </c>
      <c r="K81" s="67">
        <v>2</v>
      </c>
      <c r="L81" s="67">
        <v>42</v>
      </c>
      <c r="M81" s="67">
        <v>2</v>
      </c>
      <c r="N81" s="67">
        <v>0.12</v>
      </c>
      <c r="O81" s="67">
        <v>1</v>
      </c>
    </row>
    <row r="82" spans="1:15" customFormat="1">
      <c r="A82" t="s">
        <v>120</v>
      </c>
      <c r="B82" s="67" t="s">
        <v>121</v>
      </c>
      <c r="C82" s="67" t="s">
        <v>33</v>
      </c>
      <c r="D82" s="67" t="s">
        <v>23</v>
      </c>
      <c r="E82" s="67">
        <v>16</v>
      </c>
      <c r="F82" s="67">
        <v>2681</v>
      </c>
      <c r="G82" s="67">
        <v>1</v>
      </c>
      <c r="H82" s="67">
        <v>50</v>
      </c>
      <c r="I82" s="67" t="s">
        <v>20</v>
      </c>
      <c r="J82" s="67" t="s">
        <v>21</v>
      </c>
      <c r="K82" s="67">
        <v>2</v>
      </c>
      <c r="L82" s="67">
        <v>43</v>
      </c>
      <c r="M82" s="67">
        <v>2</v>
      </c>
      <c r="N82" s="67">
        <v>0.12</v>
      </c>
      <c r="O82" s="67">
        <v>1</v>
      </c>
    </row>
    <row r="83" spans="1:15" customFormat="1">
      <c r="A83" t="s">
        <v>120</v>
      </c>
      <c r="B83" s="67" t="s">
        <v>121</v>
      </c>
      <c r="C83" s="67" t="s">
        <v>33</v>
      </c>
      <c r="D83" s="67" t="s">
        <v>23</v>
      </c>
      <c r="E83" s="67">
        <v>16</v>
      </c>
      <c r="F83" s="67">
        <v>2681</v>
      </c>
      <c r="G83" s="67">
        <v>1</v>
      </c>
      <c r="H83" s="67">
        <v>50</v>
      </c>
      <c r="I83" s="67" t="s">
        <v>20</v>
      </c>
      <c r="J83" s="67" t="s">
        <v>21</v>
      </c>
      <c r="K83" s="67">
        <v>2</v>
      </c>
      <c r="L83" s="67">
        <v>45</v>
      </c>
      <c r="M83" s="67">
        <v>2</v>
      </c>
      <c r="N83" s="67">
        <v>0.12</v>
      </c>
      <c r="O83" s="67">
        <v>1</v>
      </c>
    </row>
    <row r="84" spans="1:15" customFormat="1">
      <c r="A84" t="s">
        <v>120</v>
      </c>
      <c r="B84" s="67" t="s">
        <v>121</v>
      </c>
      <c r="C84" s="67" t="s">
        <v>33</v>
      </c>
      <c r="D84" s="67" t="s">
        <v>23</v>
      </c>
      <c r="E84" s="67">
        <v>16</v>
      </c>
      <c r="F84" s="67">
        <v>2681</v>
      </c>
      <c r="G84" s="67">
        <v>1</v>
      </c>
      <c r="H84" s="67">
        <v>50</v>
      </c>
      <c r="I84" s="67" t="s">
        <v>20</v>
      </c>
      <c r="J84" s="67" t="s">
        <v>21</v>
      </c>
      <c r="K84" s="67">
        <v>2</v>
      </c>
      <c r="L84" s="67">
        <v>46</v>
      </c>
      <c r="M84" s="67">
        <v>1</v>
      </c>
      <c r="N84" s="67">
        <v>0.06</v>
      </c>
      <c r="O84" s="67">
        <v>1</v>
      </c>
    </row>
    <row r="85" spans="1:15" customFormat="1">
      <c r="A85" t="s">
        <v>120</v>
      </c>
      <c r="B85" s="67" t="s">
        <v>121</v>
      </c>
      <c r="C85" s="67" t="s">
        <v>33</v>
      </c>
      <c r="D85" s="67" t="s">
        <v>23</v>
      </c>
      <c r="E85" s="67">
        <v>16</v>
      </c>
      <c r="F85" s="67">
        <v>2681</v>
      </c>
      <c r="G85" s="67">
        <v>1</v>
      </c>
      <c r="H85" s="67">
        <v>50</v>
      </c>
      <c r="I85" s="67" t="s">
        <v>20</v>
      </c>
      <c r="J85" s="67" t="s">
        <v>21</v>
      </c>
      <c r="K85" s="67">
        <v>2</v>
      </c>
      <c r="L85" s="67">
        <v>47</v>
      </c>
      <c r="M85" s="67">
        <v>1</v>
      </c>
      <c r="N85" s="67">
        <v>0.06</v>
      </c>
      <c r="O85" s="67">
        <v>1</v>
      </c>
    </row>
    <row r="86" spans="1:15" customFormat="1">
      <c r="A86" t="s">
        <v>120</v>
      </c>
      <c r="B86" s="67" t="s">
        <v>121</v>
      </c>
      <c r="C86" s="67" t="s">
        <v>33</v>
      </c>
      <c r="D86" s="67" t="s">
        <v>23</v>
      </c>
      <c r="E86" s="67">
        <v>16</v>
      </c>
      <c r="F86" s="67">
        <v>2681</v>
      </c>
      <c r="G86" s="67">
        <v>1</v>
      </c>
      <c r="H86" s="67">
        <v>50</v>
      </c>
      <c r="I86" s="67" t="s">
        <v>20</v>
      </c>
      <c r="J86" s="67" t="s">
        <v>21</v>
      </c>
      <c r="K86" s="67">
        <v>3</v>
      </c>
      <c r="L86" s="67">
        <v>4</v>
      </c>
      <c r="M86" s="67">
        <v>1</v>
      </c>
      <c r="N86" s="67">
        <v>0.06</v>
      </c>
      <c r="O86" s="67">
        <v>1</v>
      </c>
    </row>
    <row r="87" spans="1:15" customFormat="1">
      <c r="A87" t="s">
        <v>120</v>
      </c>
      <c r="B87" s="67" t="s">
        <v>121</v>
      </c>
      <c r="C87" s="67" t="s">
        <v>33</v>
      </c>
      <c r="D87" s="67" t="s">
        <v>23</v>
      </c>
      <c r="E87" s="67">
        <v>16</v>
      </c>
      <c r="F87" s="67">
        <v>2681</v>
      </c>
      <c r="G87" s="67">
        <v>1</v>
      </c>
      <c r="H87" s="67">
        <v>50</v>
      </c>
      <c r="I87" s="67" t="s">
        <v>20</v>
      </c>
      <c r="J87" s="67" t="s">
        <v>21</v>
      </c>
      <c r="K87" s="67">
        <v>3</v>
      </c>
      <c r="L87" s="67">
        <v>5</v>
      </c>
      <c r="M87" s="67">
        <v>1</v>
      </c>
      <c r="N87" s="67">
        <v>0.06</v>
      </c>
      <c r="O87" s="67">
        <v>1</v>
      </c>
    </row>
    <row r="88" spans="1:15" customFormat="1">
      <c r="A88" t="s">
        <v>120</v>
      </c>
      <c r="B88" s="67" t="s">
        <v>121</v>
      </c>
      <c r="C88" s="67" t="s">
        <v>33</v>
      </c>
      <c r="D88" s="67" t="s">
        <v>23</v>
      </c>
      <c r="E88" s="67">
        <v>16</v>
      </c>
      <c r="F88" s="67">
        <v>2681</v>
      </c>
      <c r="G88" s="67">
        <v>1</v>
      </c>
      <c r="H88" s="67">
        <v>50</v>
      </c>
      <c r="I88" s="67" t="s">
        <v>20</v>
      </c>
      <c r="J88" s="67" t="s">
        <v>21</v>
      </c>
      <c r="K88" s="67">
        <v>3</v>
      </c>
      <c r="L88" s="67">
        <v>6</v>
      </c>
      <c r="M88" s="67">
        <v>17</v>
      </c>
      <c r="N88" s="67">
        <v>1.0500000000000003</v>
      </c>
      <c r="O88" s="67">
        <v>1</v>
      </c>
    </row>
    <row r="89" spans="1:15" customFormat="1">
      <c r="A89" t="s">
        <v>120</v>
      </c>
      <c r="B89" s="67" t="s">
        <v>121</v>
      </c>
      <c r="C89" s="67" t="s">
        <v>33</v>
      </c>
      <c r="D89" s="67" t="s">
        <v>23</v>
      </c>
      <c r="E89" s="67">
        <v>16</v>
      </c>
      <c r="F89" s="67">
        <v>2681</v>
      </c>
      <c r="G89" s="67">
        <v>1</v>
      </c>
      <c r="H89" s="67">
        <v>50</v>
      </c>
      <c r="I89" s="67" t="s">
        <v>20</v>
      </c>
      <c r="J89" s="67" t="s">
        <v>21</v>
      </c>
      <c r="K89" s="67">
        <v>3</v>
      </c>
      <c r="L89" s="67">
        <v>7</v>
      </c>
      <c r="M89" s="67">
        <v>15</v>
      </c>
      <c r="N89" s="67">
        <v>0.93000000000000016</v>
      </c>
      <c r="O89" s="67">
        <v>1</v>
      </c>
    </row>
    <row r="90" spans="1:15" customFormat="1">
      <c r="A90" t="s">
        <v>120</v>
      </c>
      <c r="B90" s="67" t="s">
        <v>121</v>
      </c>
      <c r="C90" s="67" t="s">
        <v>33</v>
      </c>
      <c r="D90" s="67" t="s">
        <v>23</v>
      </c>
      <c r="E90" s="67">
        <v>16</v>
      </c>
      <c r="F90" s="67">
        <v>2681</v>
      </c>
      <c r="G90" s="67">
        <v>1</v>
      </c>
      <c r="H90" s="67">
        <v>50</v>
      </c>
      <c r="I90" s="67" t="s">
        <v>20</v>
      </c>
      <c r="J90" s="67" t="s">
        <v>21</v>
      </c>
      <c r="K90" s="67">
        <v>3</v>
      </c>
      <c r="L90" s="67">
        <v>8</v>
      </c>
      <c r="M90" s="67">
        <v>26</v>
      </c>
      <c r="N90" s="67">
        <v>1.62</v>
      </c>
      <c r="O90" s="67">
        <v>1</v>
      </c>
    </row>
    <row r="91" spans="1:15" customFormat="1">
      <c r="A91" t="s">
        <v>120</v>
      </c>
      <c r="B91" s="67" t="s">
        <v>121</v>
      </c>
      <c r="C91" s="67" t="s">
        <v>33</v>
      </c>
      <c r="D91" s="67" t="s">
        <v>23</v>
      </c>
      <c r="E91" s="67">
        <v>16</v>
      </c>
      <c r="F91" s="67">
        <v>2681</v>
      </c>
      <c r="G91" s="67">
        <v>1</v>
      </c>
      <c r="H91" s="67">
        <v>50</v>
      </c>
      <c r="I91" s="67" t="s">
        <v>20</v>
      </c>
      <c r="J91" s="67" t="s">
        <v>21</v>
      </c>
      <c r="K91" s="67">
        <v>3</v>
      </c>
      <c r="L91" s="67">
        <v>9</v>
      </c>
      <c r="M91" s="67">
        <v>20</v>
      </c>
      <c r="N91" s="67">
        <v>1.2400000000000002</v>
      </c>
      <c r="O91" s="67">
        <v>1</v>
      </c>
    </row>
    <row r="92" spans="1:15" customFormat="1">
      <c r="A92" t="s">
        <v>120</v>
      </c>
      <c r="B92" s="67" t="s">
        <v>121</v>
      </c>
      <c r="C92" s="67" t="s">
        <v>33</v>
      </c>
      <c r="D92" s="67" t="s">
        <v>23</v>
      </c>
      <c r="E92" s="67">
        <v>16</v>
      </c>
      <c r="F92" s="67">
        <v>2681</v>
      </c>
      <c r="G92" s="67">
        <v>1</v>
      </c>
      <c r="H92" s="67">
        <v>50</v>
      </c>
      <c r="I92" s="67" t="s">
        <v>20</v>
      </c>
      <c r="J92" s="67" t="s">
        <v>21</v>
      </c>
      <c r="K92" s="67">
        <v>3</v>
      </c>
      <c r="L92" s="67">
        <v>10</v>
      </c>
      <c r="M92" s="67">
        <v>10</v>
      </c>
      <c r="N92" s="67">
        <v>0.62000000000000011</v>
      </c>
      <c r="O92" s="67">
        <v>1</v>
      </c>
    </row>
    <row r="93" spans="1:15" customFormat="1">
      <c r="A93" t="s">
        <v>120</v>
      </c>
      <c r="B93" s="67" t="s">
        <v>121</v>
      </c>
      <c r="C93" s="67" t="s">
        <v>33</v>
      </c>
      <c r="D93" s="67" t="s">
        <v>23</v>
      </c>
      <c r="E93" s="67">
        <v>16</v>
      </c>
      <c r="F93" s="67">
        <v>2681</v>
      </c>
      <c r="G93" s="67">
        <v>1</v>
      </c>
      <c r="H93" s="67">
        <v>50</v>
      </c>
      <c r="I93" s="67" t="s">
        <v>20</v>
      </c>
      <c r="J93" s="67" t="s">
        <v>21</v>
      </c>
      <c r="K93" s="67">
        <v>3</v>
      </c>
      <c r="L93" s="67">
        <v>11</v>
      </c>
      <c r="M93" s="67">
        <v>73</v>
      </c>
      <c r="N93" s="67">
        <v>4.5599999999999987</v>
      </c>
      <c r="O93" s="67">
        <v>1</v>
      </c>
    </row>
    <row r="94" spans="1:15" customFormat="1">
      <c r="A94" t="s">
        <v>120</v>
      </c>
      <c r="B94" s="67" t="s">
        <v>121</v>
      </c>
      <c r="C94" s="67" t="s">
        <v>33</v>
      </c>
      <c r="D94" s="67" t="s">
        <v>23</v>
      </c>
      <c r="E94" s="67">
        <v>16</v>
      </c>
      <c r="F94" s="67">
        <v>2681</v>
      </c>
      <c r="G94" s="67">
        <v>1</v>
      </c>
      <c r="H94" s="67">
        <v>50</v>
      </c>
      <c r="I94" s="67" t="s">
        <v>20</v>
      </c>
      <c r="J94" s="67" t="s">
        <v>21</v>
      </c>
      <c r="K94" s="67">
        <v>3</v>
      </c>
      <c r="L94" s="67">
        <v>12</v>
      </c>
      <c r="M94" s="67">
        <v>71</v>
      </c>
      <c r="N94" s="67">
        <v>4.4300000000000006</v>
      </c>
      <c r="O94" s="67">
        <v>1</v>
      </c>
    </row>
    <row r="95" spans="1:15" customFormat="1">
      <c r="A95" t="s">
        <v>120</v>
      </c>
      <c r="B95" s="67" t="s">
        <v>121</v>
      </c>
      <c r="C95" s="67" t="s">
        <v>33</v>
      </c>
      <c r="D95" s="67" t="s">
        <v>23</v>
      </c>
      <c r="E95" s="67">
        <v>16</v>
      </c>
      <c r="F95" s="67">
        <v>2681</v>
      </c>
      <c r="G95" s="67">
        <v>1</v>
      </c>
      <c r="H95" s="67">
        <v>50</v>
      </c>
      <c r="I95" s="67" t="s">
        <v>20</v>
      </c>
      <c r="J95" s="67" t="s">
        <v>21</v>
      </c>
      <c r="K95" s="67">
        <v>3</v>
      </c>
      <c r="L95" s="67">
        <v>13</v>
      </c>
      <c r="M95" s="67">
        <v>111</v>
      </c>
      <c r="N95" s="67">
        <v>6.9300000000000006</v>
      </c>
      <c r="O95" s="67">
        <v>1</v>
      </c>
    </row>
    <row r="96" spans="1:15" customFormat="1">
      <c r="A96" t="s">
        <v>120</v>
      </c>
      <c r="B96" s="67" t="s">
        <v>121</v>
      </c>
      <c r="C96" s="67" t="s">
        <v>33</v>
      </c>
      <c r="D96" s="67" t="s">
        <v>23</v>
      </c>
      <c r="E96" s="67">
        <v>16</v>
      </c>
      <c r="F96" s="67">
        <v>2681</v>
      </c>
      <c r="G96" s="67">
        <v>1</v>
      </c>
      <c r="H96" s="67">
        <v>50</v>
      </c>
      <c r="I96" s="67" t="s">
        <v>20</v>
      </c>
      <c r="J96" s="67" t="s">
        <v>21</v>
      </c>
      <c r="K96" s="67">
        <v>3</v>
      </c>
      <c r="L96" s="67">
        <v>14</v>
      </c>
      <c r="M96" s="67">
        <v>126</v>
      </c>
      <c r="N96" s="67">
        <v>7.8599999999999994</v>
      </c>
      <c r="O96" s="67">
        <v>1</v>
      </c>
    </row>
    <row r="97" spans="1:15" customFormat="1">
      <c r="A97" t="s">
        <v>120</v>
      </c>
      <c r="B97" s="67" t="s">
        <v>121</v>
      </c>
      <c r="C97" s="67" t="s">
        <v>33</v>
      </c>
      <c r="D97" s="67" t="s">
        <v>23</v>
      </c>
      <c r="E97" s="67">
        <v>16</v>
      </c>
      <c r="F97" s="67">
        <v>2681</v>
      </c>
      <c r="G97" s="67">
        <v>1</v>
      </c>
      <c r="H97" s="67">
        <v>50</v>
      </c>
      <c r="I97" s="67" t="s">
        <v>20</v>
      </c>
      <c r="J97" s="67" t="s">
        <v>21</v>
      </c>
      <c r="K97" s="67">
        <v>3</v>
      </c>
      <c r="L97" s="67">
        <v>15</v>
      </c>
      <c r="M97" s="67">
        <v>159.60869565217391</v>
      </c>
      <c r="N97" s="67">
        <v>9.9599999999999991</v>
      </c>
      <c r="O97" s="67">
        <v>1</v>
      </c>
    </row>
    <row r="98" spans="1:15" customFormat="1">
      <c r="A98" t="s">
        <v>120</v>
      </c>
      <c r="B98" s="67" t="s">
        <v>121</v>
      </c>
      <c r="C98" s="67" t="s">
        <v>33</v>
      </c>
      <c r="D98" s="67" t="s">
        <v>23</v>
      </c>
      <c r="E98" s="67">
        <v>16</v>
      </c>
      <c r="F98" s="67">
        <v>2681</v>
      </c>
      <c r="G98" s="67">
        <v>1</v>
      </c>
      <c r="H98" s="67">
        <v>50</v>
      </c>
      <c r="I98" s="67" t="s">
        <v>20</v>
      </c>
      <c r="J98" s="67" t="s">
        <v>21</v>
      </c>
      <c r="K98" s="67">
        <v>3</v>
      </c>
      <c r="L98" s="67">
        <v>16</v>
      </c>
      <c r="M98" s="67">
        <v>72.304347826086953</v>
      </c>
      <c r="N98" s="67">
        <v>4.5199999999999996</v>
      </c>
      <c r="O98" s="67">
        <v>1</v>
      </c>
    </row>
    <row r="99" spans="1:15" customFormat="1">
      <c r="A99" t="s">
        <v>120</v>
      </c>
      <c r="B99" s="67" t="s">
        <v>121</v>
      </c>
      <c r="C99" s="67" t="s">
        <v>33</v>
      </c>
      <c r="D99" s="67" t="s">
        <v>23</v>
      </c>
      <c r="E99" s="67">
        <v>16</v>
      </c>
      <c r="F99" s="67">
        <v>2681</v>
      </c>
      <c r="G99" s="67">
        <v>1</v>
      </c>
      <c r="H99" s="67">
        <v>50</v>
      </c>
      <c r="I99" s="67" t="s">
        <v>20</v>
      </c>
      <c r="J99" s="67" t="s">
        <v>21</v>
      </c>
      <c r="K99" s="67">
        <v>3</v>
      </c>
      <c r="L99" s="67">
        <v>17</v>
      </c>
      <c r="M99" s="67">
        <v>53</v>
      </c>
      <c r="N99" s="67">
        <v>3.2900000000000005</v>
      </c>
      <c r="O99" s="67">
        <v>1</v>
      </c>
    </row>
    <row r="100" spans="1:15" customFormat="1">
      <c r="A100" t="s">
        <v>120</v>
      </c>
      <c r="B100" s="67" t="s">
        <v>121</v>
      </c>
      <c r="C100" s="67" t="s">
        <v>33</v>
      </c>
      <c r="D100" s="67" t="s">
        <v>23</v>
      </c>
      <c r="E100" s="67">
        <v>16</v>
      </c>
      <c r="F100" s="67">
        <v>2681</v>
      </c>
      <c r="G100" s="67">
        <v>1</v>
      </c>
      <c r="H100" s="67">
        <v>50</v>
      </c>
      <c r="I100" s="67" t="s">
        <v>20</v>
      </c>
      <c r="J100" s="67" t="s">
        <v>21</v>
      </c>
      <c r="K100" s="67">
        <v>3</v>
      </c>
      <c r="L100" s="67">
        <v>18</v>
      </c>
      <c r="M100" s="67">
        <v>9.304347826086957</v>
      </c>
      <c r="N100" s="67">
        <v>0.58000000000000007</v>
      </c>
      <c r="O100" s="67">
        <v>1</v>
      </c>
    </row>
    <row r="101" spans="1:15" customFormat="1">
      <c r="A101" t="s">
        <v>120</v>
      </c>
      <c r="B101" s="67" t="s">
        <v>121</v>
      </c>
      <c r="C101" s="67" t="s">
        <v>33</v>
      </c>
      <c r="D101" s="67" t="s">
        <v>23</v>
      </c>
      <c r="E101" s="67">
        <v>16</v>
      </c>
      <c r="F101" s="67">
        <v>2681</v>
      </c>
      <c r="G101" s="67">
        <v>1</v>
      </c>
      <c r="H101" s="67">
        <v>50</v>
      </c>
      <c r="I101" s="67" t="s">
        <v>20</v>
      </c>
      <c r="J101" s="67" t="s">
        <v>21</v>
      </c>
      <c r="K101" s="67">
        <v>3</v>
      </c>
      <c r="L101" s="67">
        <v>19</v>
      </c>
      <c r="M101" s="67">
        <v>7.6086956521739131</v>
      </c>
      <c r="N101" s="67">
        <v>0.47000000000000003</v>
      </c>
      <c r="O101" s="67">
        <v>1</v>
      </c>
    </row>
    <row r="102" spans="1:15" customFormat="1">
      <c r="A102" t="s">
        <v>120</v>
      </c>
      <c r="B102" s="67" t="s">
        <v>121</v>
      </c>
      <c r="C102" s="67" t="s">
        <v>33</v>
      </c>
      <c r="D102" s="67" t="s">
        <v>23</v>
      </c>
      <c r="E102" s="67">
        <v>16</v>
      </c>
      <c r="F102" s="67">
        <v>2681</v>
      </c>
      <c r="G102" s="67">
        <v>1</v>
      </c>
      <c r="H102" s="67">
        <v>50</v>
      </c>
      <c r="I102" s="67" t="s">
        <v>20</v>
      </c>
      <c r="J102" s="67" t="s">
        <v>21</v>
      </c>
      <c r="K102" s="67">
        <v>3</v>
      </c>
      <c r="L102" s="67">
        <v>26</v>
      </c>
      <c r="M102" s="67">
        <v>1</v>
      </c>
      <c r="N102" s="67">
        <v>0.06</v>
      </c>
      <c r="O102" s="67">
        <v>1</v>
      </c>
    </row>
    <row r="103" spans="1:15" customFormat="1">
      <c r="A103" t="s">
        <v>120</v>
      </c>
      <c r="B103" s="67" t="s">
        <v>121</v>
      </c>
      <c r="C103" s="67" t="s">
        <v>33</v>
      </c>
      <c r="D103" s="67" t="s">
        <v>27</v>
      </c>
      <c r="E103" s="67">
        <v>9</v>
      </c>
      <c r="F103" s="67">
        <v>1189</v>
      </c>
      <c r="G103" s="67">
        <v>1</v>
      </c>
      <c r="H103" s="67">
        <v>42</v>
      </c>
      <c r="I103" s="67" t="s">
        <v>28</v>
      </c>
      <c r="J103" s="67" t="s">
        <v>29</v>
      </c>
      <c r="K103" s="67">
        <v>3</v>
      </c>
      <c r="L103" s="67">
        <v>13</v>
      </c>
      <c r="M103" s="67">
        <v>1</v>
      </c>
      <c r="N103" s="67">
        <v>0.11</v>
      </c>
      <c r="O103" s="67">
        <v>1</v>
      </c>
    </row>
    <row r="104" spans="1:15" customFormat="1">
      <c r="A104" t="s">
        <v>120</v>
      </c>
      <c r="B104" s="67" t="s">
        <v>121</v>
      </c>
      <c r="C104" s="67" t="s">
        <v>33</v>
      </c>
      <c r="D104" s="67" t="s">
        <v>27</v>
      </c>
      <c r="E104" s="67">
        <v>9</v>
      </c>
      <c r="F104" s="67">
        <v>1189</v>
      </c>
      <c r="G104" s="67">
        <v>1</v>
      </c>
      <c r="H104" s="67">
        <v>42</v>
      </c>
      <c r="I104" s="67" t="s">
        <v>28</v>
      </c>
      <c r="J104" s="67" t="s">
        <v>29</v>
      </c>
      <c r="K104" s="67">
        <v>3</v>
      </c>
      <c r="L104" s="67">
        <v>22</v>
      </c>
      <c r="M104" s="67">
        <v>1</v>
      </c>
      <c r="N104" s="67">
        <v>0.11</v>
      </c>
      <c r="O104" s="67">
        <v>1</v>
      </c>
    </row>
    <row r="105" spans="1:15" customFormat="1">
      <c r="A105" t="s">
        <v>120</v>
      </c>
      <c r="B105" s="67" t="s">
        <v>121</v>
      </c>
      <c r="C105" s="67" t="s">
        <v>33</v>
      </c>
      <c r="D105" s="67" t="s">
        <v>27</v>
      </c>
      <c r="E105" s="67">
        <v>9</v>
      </c>
      <c r="F105" s="67">
        <v>1189</v>
      </c>
      <c r="G105" s="67">
        <v>1</v>
      </c>
      <c r="H105" s="67">
        <v>44</v>
      </c>
      <c r="I105" s="67" t="s">
        <v>25</v>
      </c>
      <c r="J105" s="67" t="s">
        <v>26</v>
      </c>
      <c r="K105" s="67">
        <v>3</v>
      </c>
      <c r="L105" s="67">
        <v>5</v>
      </c>
      <c r="M105" s="67">
        <v>1</v>
      </c>
      <c r="N105" s="67">
        <v>0.11</v>
      </c>
      <c r="O105" s="67">
        <v>1</v>
      </c>
    </row>
    <row r="106" spans="1:15" customFormat="1">
      <c r="A106" t="s">
        <v>120</v>
      </c>
      <c r="B106" s="67" t="s">
        <v>121</v>
      </c>
      <c r="C106" s="67" t="s">
        <v>33</v>
      </c>
      <c r="D106" s="67" t="s">
        <v>27</v>
      </c>
      <c r="E106" s="67">
        <v>9</v>
      </c>
      <c r="F106" s="67">
        <v>1189</v>
      </c>
      <c r="G106" s="67">
        <v>1</v>
      </c>
      <c r="H106" s="67">
        <v>44</v>
      </c>
      <c r="I106" s="67" t="s">
        <v>25</v>
      </c>
      <c r="J106" s="67" t="s">
        <v>26</v>
      </c>
      <c r="K106" s="67">
        <v>3</v>
      </c>
      <c r="L106" s="67">
        <v>6</v>
      </c>
      <c r="M106" s="67">
        <v>2</v>
      </c>
      <c r="N106" s="67">
        <v>0.22</v>
      </c>
      <c r="O106" s="67">
        <v>1</v>
      </c>
    </row>
    <row r="107" spans="1:15" customFormat="1">
      <c r="A107" t="s">
        <v>120</v>
      </c>
      <c r="B107" s="67" t="s">
        <v>121</v>
      </c>
      <c r="C107" s="67" t="s">
        <v>33</v>
      </c>
      <c r="D107" s="67" t="s">
        <v>27</v>
      </c>
      <c r="E107" s="67">
        <v>9</v>
      </c>
      <c r="F107" s="67">
        <v>1189</v>
      </c>
      <c r="G107" s="67">
        <v>1</v>
      </c>
      <c r="H107" s="67">
        <v>44</v>
      </c>
      <c r="I107" s="67" t="s">
        <v>25</v>
      </c>
      <c r="J107" s="67" t="s">
        <v>26</v>
      </c>
      <c r="K107" s="67">
        <v>3</v>
      </c>
      <c r="L107" s="67">
        <v>12</v>
      </c>
      <c r="M107" s="67">
        <v>2</v>
      </c>
      <c r="N107" s="67">
        <v>0.22</v>
      </c>
      <c r="O107" s="67">
        <v>1</v>
      </c>
    </row>
    <row r="108" spans="1:15" customFormat="1">
      <c r="A108" t="s">
        <v>120</v>
      </c>
      <c r="B108" s="67" t="s">
        <v>121</v>
      </c>
      <c r="C108" s="67" t="s">
        <v>33</v>
      </c>
      <c r="D108" s="67" t="s">
        <v>27</v>
      </c>
      <c r="E108" s="67">
        <v>9</v>
      </c>
      <c r="F108" s="67">
        <v>1189</v>
      </c>
      <c r="G108" s="67">
        <v>1</v>
      </c>
      <c r="H108" s="67">
        <v>44</v>
      </c>
      <c r="I108" s="67" t="s">
        <v>25</v>
      </c>
      <c r="J108" s="67" t="s">
        <v>26</v>
      </c>
      <c r="K108" s="67">
        <v>3</v>
      </c>
      <c r="L108" s="67">
        <v>14</v>
      </c>
      <c r="M108" s="67">
        <v>1</v>
      </c>
      <c r="N108" s="67">
        <v>0.11</v>
      </c>
      <c r="O108" s="67">
        <v>1</v>
      </c>
    </row>
    <row r="109" spans="1:15" customFormat="1">
      <c r="A109" t="s">
        <v>120</v>
      </c>
      <c r="B109" s="67" t="s">
        <v>121</v>
      </c>
      <c r="C109" s="67" t="s">
        <v>33</v>
      </c>
      <c r="D109" s="67" t="s">
        <v>27</v>
      </c>
      <c r="E109" s="67">
        <v>9</v>
      </c>
      <c r="F109" s="67">
        <v>1189</v>
      </c>
      <c r="G109" s="67">
        <v>1</v>
      </c>
      <c r="H109" s="67">
        <v>44</v>
      </c>
      <c r="I109" s="67" t="s">
        <v>25</v>
      </c>
      <c r="J109" s="67" t="s">
        <v>26</v>
      </c>
      <c r="K109" s="67">
        <v>3</v>
      </c>
      <c r="L109" s="67">
        <v>15</v>
      </c>
      <c r="M109" s="67">
        <v>2</v>
      </c>
      <c r="N109" s="67">
        <v>0.22</v>
      </c>
      <c r="O109" s="67">
        <v>1</v>
      </c>
    </row>
    <row r="110" spans="1:15" customFormat="1">
      <c r="A110" t="s">
        <v>120</v>
      </c>
      <c r="B110" s="67" t="s">
        <v>121</v>
      </c>
      <c r="C110" s="67" t="s">
        <v>33</v>
      </c>
      <c r="D110" s="67" t="s">
        <v>27</v>
      </c>
      <c r="E110" s="67">
        <v>9</v>
      </c>
      <c r="F110" s="67">
        <v>1189</v>
      </c>
      <c r="G110" s="67">
        <v>1</v>
      </c>
      <c r="H110" s="67">
        <v>44</v>
      </c>
      <c r="I110" s="67" t="s">
        <v>25</v>
      </c>
      <c r="J110" s="67" t="s">
        <v>26</v>
      </c>
      <c r="K110" s="67">
        <v>3</v>
      </c>
      <c r="L110" s="67">
        <v>16</v>
      </c>
      <c r="M110" s="67">
        <v>2</v>
      </c>
      <c r="N110" s="67">
        <v>0.22</v>
      </c>
      <c r="O110" s="67">
        <v>1</v>
      </c>
    </row>
    <row r="111" spans="1:15" customFormat="1">
      <c r="A111" t="s">
        <v>120</v>
      </c>
      <c r="B111" s="67" t="s">
        <v>121</v>
      </c>
      <c r="C111" s="67" t="s">
        <v>33</v>
      </c>
      <c r="D111" s="67" t="s">
        <v>27</v>
      </c>
      <c r="E111" s="67">
        <v>9</v>
      </c>
      <c r="F111" s="67">
        <v>1189</v>
      </c>
      <c r="G111" s="67">
        <v>1</v>
      </c>
      <c r="H111" s="67">
        <v>44</v>
      </c>
      <c r="I111" s="67" t="s">
        <v>25</v>
      </c>
      <c r="J111" s="67" t="s">
        <v>26</v>
      </c>
      <c r="K111" s="67">
        <v>3</v>
      </c>
      <c r="L111" s="67">
        <v>17</v>
      </c>
      <c r="M111" s="67">
        <v>2</v>
      </c>
      <c r="N111" s="67">
        <v>0.22</v>
      </c>
      <c r="O111" s="67">
        <v>1</v>
      </c>
    </row>
    <row r="112" spans="1:15" customFormat="1">
      <c r="A112" t="s">
        <v>120</v>
      </c>
      <c r="B112" s="67" t="s">
        <v>121</v>
      </c>
      <c r="C112" s="67" t="s">
        <v>33</v>
      </c>
      <c r="D112" s="67" t="s">
        <v>27</v>
      </c>
      <c r="E112" s="67">
        <v>9</v>
      </c>
      <c r="F112" s="67">
        <v>1189</v>
      </c>
      <c r="G112" s="67">
        <v>1</v>
      </c>
      <c r="H112" s="67">
        <v>44</v>
      </c>
      <c r="I112" s="67" t="s">
        <v>25</v>
      </c>
      <c r="J112" s="67" t="s">
        <v>26</v>
      </c>
      <c r="K112" s="67">
        <v>3</v>
      </c>
      <c r="L112" s="67">
        <v>18</v>
      </c>
      <c r="M112" s="67">
        <v>3</v>
      </c>
      <c r="N112" s="67">
        <v>0.33</v>
      </c>
      <c r="O112" s="67">
        <v>1</v>
      </c>
    </row>
    <row r="113" spans="1:15" customFormat="1">
      <c r="A113" t="s">
        <v>120</v>
      </c>
      <c r="B113" s="67" t="s">
        <v>121</v>
      </c>
      <c r="C113" s="67" t="s">
        <v>33</v>
      </c>
      <c r="D113" s="67" t="s">
        <v>27</v>
      </c>
      <c r="E113" s="67">
        <v>9</v>
      </c>
      <c r="F113" s="67">
        <v>1189</v>
      </c>
      <c r="G113" s="67">
        <v>1</v>
      </c>
      <c r="H113" s="67">
        <v>44</v>
      </c>
      <c r="I113" s="67" t="s">
        <v>25</v>
      </c>
      <c r="J113" s="67" t="s">
        <v>26</v>
      </c>
      <c r="K113" s="67">
        <v>3</v>
      </c>
      <c r="L113" s="67">
        <v>19</v>
      </c>
      <c r="M113" s="67">
        <v>3</v>
      </c>
      <c r="N113" s="67">
        <v>0.33</v>
      </c>
      <c r="O113" s="67">
        <v>1</v>
      </c>
    </row>
    <row r="114" spans="1:15" customFormat="1">
      <c r="A114" t="s">
        <v>120</v>
      </c>
      <c r="B114" s="67" t="s">
        <v>121</v>
      </c>
      <c r="C114" s="67" t="s">
        <v>33</v>
      </c>
      <c r="D114" s="67" t="s">
        <v>27</v>
      </c>
      <c r="E114" s="67">
        <v>9</v>
      </c>
      <c r="F114" s="67">
        <v>1189</v>
      </c>
      <c r="G114" s="67">
        <v>1</v>
      </c>
      <c r="H114" s="67">
        <v>44</v>
      </c>
      <c r="I114" s="67" t="s">
        <v>25</v>
      </c>
      <c r="J114" s="67" t="s">
        <v>26</v>
      </c>
      <c r="K114" s="67">
        <v>3</v>
      </c>
      <c r="L114" s="67">
        <v>20</v>
      </c>
      <c r="M114" s="67">
        <v>4</v>
      </c>
      <c r="N114" s="67">
        <v>0.44</v>
      </c>
      <c r="O114" s="67">
        <v>1</v>
      </c>
    </row>
    <row r="115" spans="1:15" customFormat="1">
      <c r="A115" t="s">
        <v>120</v>
      </c>
      <c r="B115" s="67" t="s">
        <v>121</v>
      </c>
      <c r="C115" s="67" t="s">
        <v>33</v>
      </c>
      <c r="D115" s="67" t="s">
        <v>27</v>
      </c>
      <c r="E115" s="67">
        <v>9</v>
      </c>
      <c r="F115" s="67">
        <v>1189</v>
      </c>
      <c r="G115" s="67">
        <v>1</v>
      </c>
      <c r="H115" s="67">
        <v>44</v>
      </c>
      <c r="I115" s="67" t="s">
        <v>25</v>
      </c>
      <c r="J115" s="67" t="s">
        <v>26</v>
      </c>
      <c r="K115" s="67">
        <v>3</v>
      </c>
      <c r="L115" s="67">
        <v>21</v>
      </c>
      <c r="M115" s="67">
        <v>8</v>
      </c>
      <c r="N115" s="67">
        <v>0.88</v>
      </c>
      <c r="O115" s="67">
        <v>1</v>
      </c>
    </row>
    <row r="116" spans="1:15" customFormat="1">
      <c r="A116" t="s">
        <v>120</v>
      </c>
      <c r="B116" s="67" t="s">
        <v>121</v>
      </c>
      <c r="C116" s="67" t="s">
        <v>33</v>
      </c>
      <c r="D116" s="67" t="s">
        <v>27</v>
      </c>
      <c r="E116" s="67">
        <v>9</v>
      </c>
      <c r="F116" s="67">
        <v>1189</v>
      </c>
      <c r="G116" s="67">
        <v>1</v>
      </c>
      <c r="H116" s="67">
        <v>44</v>
      </c>
      <c r="I116" s="67" t="s">
        <v>25</v>
      </c>
      <c r="J116" s="67" t="s">
        <v>26</v>
      </c>
      <c r="K116" s="67">
        <v>3</v>
      </c>
      <c r="L116" s="67">
        <v>22</v>
      </c>
      <c r="M116" s="67">
        <v>3</v>
      </c>
      <c r="N116" s="67">
        <v>0.33</v>
      </c>
      <c r="O116" s="67">
        <v>1</v>
      </c>
    </row>
    <row r="117" spans="1:15" customFormat="1">
      <c r="A117" t="s">
        <v>120</v>
      </c>
      <c r="B117" s="67" t="s">
        <v>121</v>
      </c>
      <c r="C117" s="67" t="s">
        <v>33</v>
      </c>
      <c r="D117" s="67" t="s">
        <v>27</v>
      </c>
      <c r="E117" s="67">
        <v>9</v>
      </c>
      <c r="F117" s="67">
        <v>1189</v>
      </c>
      <c r="G117" s="67">
        <v>1</v>
      </c>
      <c r="H117" s="67">
        <v>44</v>
      </c>
      <c r="I117" s="67" t="s">
        <v>25</v>
      </c>
      <c r="J117" s="67" t="s">
        <v>26</v>
      </c>
      <c r="K117" s="67">
        <v>3</v>
      </c>
      <c r="L117" s="67">
        <v>23</v>
      </c>
      <c r="M117" s="67">
        <v>6</v>
      </c>
      <c r="N117" s="67">
        <v>0.66</v>
      </c>
      <c r="O117" s="67">
        <v>1</v>
      </c>
    </row>
    <row r="118" spans="1:15" customFormat="1">
      <c r="A118" t="s">
        <v>120</v>
      </c>
      <c r="B118" s="67" t="s">
        <v>121</v>
      </c>
      <c r="C118" s="67" t="s">
        <v>33</v>
      </c>
      <c r="D118" s="67" t="s">
        <v>27</v>
      </c>
      <c r="E118" s="67">
        <v>9</v>
      </c>
      <c r="F118" s="67">
        <v>1189</v>
      </c>
      <c r="G118" s="67">
        <v>1</v>
      </c>
      <c r="H118" s="67">
        <v>44</v>
      </c>
      <c r="I118" s="67" t="s">
        <v>25</v>
      </c>
      <c r="J118" s="67" t="s">
        <v>26</v>
      </c>
      <c r="K118" s="67">
        <v>3</v>
      </c>
      <c r="L118" s="67">
        <v>24</v>
      </c>
      <c r="M118" s="67">
        <v>9</v>
      </c>
      <c r="N118" s="67">
        <v>0.99</v>
      </c>
      <c r="O118" s="67">
        <v>1</v>
      </c>
    </row>
    <row r="119" spans="1:15" customFormat="1">
      <c r="A119" t="s">
        <v>120</v>
      </c>
      <c r="B119" s="67" t="s">
        <v>121</v>
      </c>
      <c r="C119" s="67" t="s">
        <v>33</v>
      </c>
      <c r="D119" s="67" t="s">
        <v>27</v>
      </c>
      <c r="E119" s="67">
        <v>9</v>
      </c>
      <c r="F119" s="67">
        <v>1189</v>
      </c>
      <c r="G119" s="67">
        <v>1</v>
      </c>
      <c r="H119" s="67">
        <v>44</v>
      </c>
      <c r="I119" s="67" t="s">
        <v>25</v>
      </c>
      <c r="J119" s="67" t="s">
        <v>26</v>
      </c>
      <c r="K119" s="67">
        <v>3</v>
      </c>
      <c r="L119" s="67">
        <v>25</v>
      </c>
      <c r="M119" s="67">
        <v>6</v>
      </c>
      <c r="N119" s="67">
        <v>0.66</v>
      </c>
      <c r="O119" s="67">
        <v>1</v>
      </c>
    </row>
    <row r="120" spans="1:15" customFormat="1">
      <c r="A120" t="s">
        <v>120</v>
      </c>
      <c r="B120" s="67" t="s">
        <v>121</v>
      </c>
      <c r="C120" s="67" t="s">
        <v>33</v>
      </c>
      <c r="D120" s="67" t="s">
        <v>27</v>
      </c>
      <c r="E120" s="67">
        <v>9</v>
      </c>
      <c r="F120" s="67">
        <v>1189</v>
      </c>
      <c r="G120" s="67">
        <v>1</v>
      </c>
      <c r="H120" s="67">
        <v>44</v>
      </c>
      <c r="I120" s="67" t="s">
        <v>25</v>
      </c>
      <c r="J120" s="67" t="s">
        <v>26</v>
      </c>
      <c r="K120" s="67">
        <v>3</v>
      </c>
      <c r="L120" s="67">
        <v>26</v>
      </c>
      <c r="M120" s="67">
        <v>4</v>
      </c>
      <c r="N120" s="67">
        <v>0.44</v>
      </c>
      <c r="O120" s="67">
        <v>1</v>
      </c>
    </row>
    <row r="121" spans="1:15" customFormat="1">
      <c r="A121" t="s">
        <v>120</v>
      </c>
      <c r="B121" s="67" t="s">
        <v>121</v>
      </c>
      <c r="C121" s="67" t="s">
        <v>33</v>
      </c>
      <c r="D121" s="67" t="s">
        <v>27</v>
      </c>
      <c r="E121" s="67">
        <v>9</v>
      </c>
      <c r="F121" s="67">
        <v>1189</v>
      </c>
      <c r="G121" s="67">
        <v>1</v>
      </c>
      <c r="H121" s="67">
        <v>44</v>
      </c>
      <c r="I121" s="67" t="s">
        <v>25</v>
      </c>
      <c r="J121" s="67" t="s">
        <v>26</v>
      </c>
      <c r="K121" s="67">
        <v>3</v>
      </c>
      <c r="L121" s="67">
        <v>27</v>
      </c>
      <c r="M121" s="67">
        <v>4</v>
      </c>
      <c r="N121" s="67">
        <v>0.44</v>
      </c>
      <c r="O121" s="67">
        <v>1</v>
      </c>
    </row>
    <row r="122" spans="1:15" customFormat="1">
      <c r="A122" t="s">
        <v>120</v>
      </c>
      <c r="B122" s="67" t="s">
        <v>121</v>
      </c>
      <c r="C122" s="67" t="s">
        <v>33</v>
      </c>
      <c r="D122" s="67" t="s">
        <v>27</v>
      </c>
      <c r="E122" s="67">
        <v>9</v>
      </c>
      <c r="F122" s="67">
        <v>1189</v>
      </c>
      <c r="G122" s="67">
        <v>1</v>
      </c>
      <c r="H122" s="67">
        <v>44</v>
      </c>
      <c r="I122" s="67" t="s">
        <v>25</v>
      </c>
      <c r="J122" s="67" t="s">
        <v>26</v>
      </c>
      <c r="K122" s="67">
        <v>3</v>
      </c>
      <c r="L122" s="67">
        <v>28</v>
      </c>
      <c r="M122" s="67">
        <v>4</v>
      </c>
      <c r="N122" s="67">
        <v>0.44</v>
      </c>
      <c r="O122" s="67">
        <v>1</v>
      </c>
    </row>
    <row r="123" spans="1:15" customFormat="1">
      <c r="A123" t="s">
        <v>120</v>
      </c>
      <c r="B123" s="67" t="s">
        <v>121</v>
      </c>
      <c r="C123" s="67" t="s">
        <v>33</v>
      </c>
      <c r="D123" s="67" t="s">
        <v>27</v>
      </c>
      <c r="E123" s="67">
        <v>9</v>
      </c>
      <c r="F123" s="67">
        <v>1189</v>
      </c>
      <c r="G123" s="67">
        <v>1</v>
      </c>
      <c r="H123" s="67">
        <v>44</v>
      </c>
      <c r="I123" s="67" t="s">
        <v>25</v>
      </c>
      <c r="J123" s="67" t="s">
        <v>26</v>
      </c>
      <c r="K123" s="67">
        <v>3</v>
      </c>
      <c r="L123" s="67">
        <v>29</v>
      </c>
      <c r="M123" s="67">
        <v>2</v>
      </c>
      <c r="N123" s="67">
        <v>0.22</v>
      </c>
      <c r="O123" s="67">
        <v>1</v>
      </c>
    </row>
    <row r="124" spans="1:15" customFormat="1">
      <c r="A124" t="s">
        <v>120</v>
      </c>
      <c r="B124" s="67" t="s">
        <v>121</v>
      </c>
      <c r="C124" s="67" t="s">
        <v>33</v>
      </c>
      <c r="D124" s="67" t="s">
        <v>27</v>
      </c>
      <c r="E124" s="67">
        <v>9</v>
      </c>
      <c r="F124" s="67">
        <v>1189</v>
      </c>
      <c r="G124" s="67">
        <v>1</v>
      </c>
      <c r="H124" s="67">
        <v>44</v>
      </c>
      <c r="I124" s="67" t="s">
        <v>25</v>
      </c>
      <c r="J124" s="67" t="s">
        <v>26</v>
      </c>
      <c r="K124" s="67">
        <v>3</v>
      </c>
      <c r="L124" s="67">
        <v>30</v>
      </c>
      <c r="M124" s="67">
        <v>1</v>
      </c>
      <c r="N124" s="67">
        <v>0.11</v>
      </c>
      <c r="O124" s="67">
        <v>1</v>
      </c>
    </row>
    <row r="125" spans="1:15" customFormat="1">
      <c r="A125" t="s">
        <v>120</v>
      </c>
      <c r="B125" s="67" t="s">
        <v>121</v>
      </c>
      <c r="C125" s="67" t="s">
        <v>33</v>
      </c>
      <c r="D125" s="67" t="s">
        <v>27</v>
      </c>
      <c r="E125" s="67">
        <v>9</v>
      </c>
      <c r="F125" s="67">
        <v>1189</v>
      </c>
      <c r="G125" s="67">
        <v>1</v>
      </c>
      <c r="H125" s="67">
        <v>44</v>
      </c>
      <c r="I125" s="67" t="s">
        <v>25</v>
      </c>
      <c r="J125" s="67" t="s">
        <v>26</v>
      </c>
      <c r="K125" s="67">
        <v>3</v>
      </c>
      <c r="L125" s="67">
        <v>31</v>
      </c>
      <c r="M125" s="67">
        <v>1</v>
      </c>
      <c r="N125" s="67">
        <v>0.11</v>
      </c>
      <c r="O125" s="67">
        <v>1</v>
      </c>
    </row>
    <row r="126" spans="1:15" customFormat="1">
      <c r="A126" t="s">
        <v>120</v>
      </c>
      <c r="B126" s="67" t="s">
        <v>121</v>
      </c>
      <c r="C126" s="67" t="s">
        <v>33</v>
      </c>
      <c r="D126" s="67" t="s">
        <v>27</v>
      </c>
      <c r="E126" s="67">
        <v>9</v>
      </c>
      <c r="F126" s="67">
        <v>1189</v>
      </c>
      <c r="G126" s="67">
        <v>1</v>
      </c>
      <c r="H126" s="67">
        <v>44</v>
      </c>
      <c r="I126" s="67" t="s">
        <v>25</v>
      </c>
      <c r="J126" s="67" t="s">
        <v>26</v>
      </c>
      <c r="K126" s="67">
        <v>3</v>
      </c>
      <c r="L126" s="67">
        <v>34</v>
      </c>
      <c r="M126" s="67">
        <v>1</v>
      </c>
      <c r="N126" s="67">
        <v>0.11</v>
      </c>
      <c r="O126" s="67">
        <v>1</v>
      </c>
    </row>
    <row r="127" spans="1:15" customFormat="1">
      <c r="A127" t="s">
        <v>120</v>
      </c>
      <c r="B127" s="67" t="s">
        <v>121</v>
      </c>
      <c r="C127" s="67" t="s">
        <v>33</v>
      </c>
      <c r="D127" s="67" t="s">
        <v>27</v>
      </c>
      <c r="E127" s="67">
        <v>9</v>
      </c>
      <c r="F127" s="67">
        <v>1189</v>
      </c>
      <c r="G127" s="67">
        <v>1</v>
      </c>
      <c r="H127" s="67">
        <v>44</v>
      </c>
      <c r="I127" s="67" t="s">
        <v>25</v>
      </c>
      <c r="J127" s="67" t="s">
        <v>26</v>
      </c>
      <c r="K127" s="67">
        <v>3</v>
      </c>
      <c r="L127" s="67">
        <v>38</v>
      </c>
      <c r="M127" s="67">
        <v>1</v>
      </c>
      <c r="N127" s="67">
        <v>0.11</v>
      </c>
      <c r="O127" s="67">
        <v>1</v>
      </c>
    </row>
    <row r="128" spans="1:15" customFormat="1">
      <c r="A128" t="s">
        <v>120</v>
      </c>
      <c r="B128" s="67" t="s">
        <v>121</v>
      </c>
      <c r="C128" s="67" t="s">
        <v>33</v>
      </c>
      <c r="D128" s="67" t="s">
        <v>27</v>
      </c>
      <c r="E128" s="67">
        <v>9</v>
      </c>
      <c r="F128" s="67">
        <v>1189</v>
      </c>
      <c r="G128" s="67">
        <v>1</v>
      </c>
      <c r="H128" s="67">
        <v>44</v>
      </c>
      <c r="I128" s="67" t="s">
        <v>25</v>
      </c>
      <c r="J128" s="67" t="s">
        <v>26</v>
      </c>
      <c r="K128" s="67">
        <v>3</v>
      </c>
      <c r="L128" s="67">
        <v>43</v>
      </c>
      <c r="M128" s="67">
        <v>2</v>
      </c>
      <c r="N128" s="67">
        <v>0.22</v>
      </c>
      <c r="O128" s="67">
        <v>1</v>
      </c>
    </row>
    <row r="129" spans="1:15" customFormat="1">
      <c r="A129" t="s">
        <v>120</v>
      </c>
      <c r="B129" s="67" t="s">
        <v>121</v>
      </c>
      <c r="C129" s="67" t="s">
        <v>33</v>
      </c>
      <c r="D129" s="67" t="s">
        <v>27</v>
      </c>
      <c r="E129" s="67">
        <v>9</v>
      </c>
      <c r="F129" s="67">
        <v>1189</v>
      </c>
      <c r="G129" s="67">
        <v>1</v>
      </c>
      <c r="H129" s="67">
        <v>44</v>
      </c>
      <c r="I129" s="67" t="s">
        <v>25</v>
      </c>
      <c r="J129" s="67" t="s">
        <v>26</v>
      </c>
      <c r="K129" s="67">
        <v>3</v>
      </c>
      <c r="L129" s="67">
        <v>47</v>
      </c>
      <c r="M129" s="67">
        <v>1</v>
      </c>
      <c r="N129" s="67">
        <v>0.11</v>
      </c>
      <c r="O129" s="67">
        <v>1</v>
      </c>
    </row>
    <row r="130" spans="1:15" customFormat="1">
      <c r="A130" t="s">
        <v>120</v>
      </c>
      <c r="B130" s="67" t="s">
        <v>121</v>
      </c>
      <c r="C130" s="67" t="s">
        <v>33</v>
      </c>
      <c r="D130" s="67" t="s">
        <v>27</v>
      </c>
      <c r="E130" s="67">
        <v>9</v>
      </c>
      <c r="F130" s="67">
        <v>1189</v>
      </c>
      <c r="G130" s="67">
        <v>1</v>
      </c>
      <c r="H130" s="67">
        <v>44</v>
      </c>
      <c r="I130" s="67" t="s">
        <v>25</v>
      </c>
      <c r="J130" s="67" t="s">
        <v>26</v>
      </c>
      <c r="K130" s="67">
        <v>3</v>
      </c>
      <c r="L130" s="67">
        <v>49</v>
      </c>
      <c r="M130" s="67">
        <v>1</v>
      </c>
      <c r="N130" s="67">
        <v>0.11</v>
      </c>
      <c r="O130" s="67">
        <v>1</v>
      </c>
    </row>
    <row r="131" spans="1:15" customFormat="1">
      <c r="A131" t="s">
        <v>120</v>
      </c>
      <c r="B131" s="67" t="s">
        <v>121</v>
      </c>
      <c r="C131" s="67" t="s">
        <v>33</v>
      </c>
      <c r="D131" s="67" t="s">
        <v>27</v>
      </c>
      <c r="E131" s="67">
        <v>9</v>
      </c>
      <c r="F131" s="67">
        <v>1189</v>
      </c>
      <c r="G131" s="67">
        <v>1</v>
      </c>
      <c r="H131" s="67">
        <v>44</v>
      </c>
      <c r="I131" s="67" t="s">
        <v>25</v>
      </c>
      <c r="J131" s="67" t="s">
        <v>26</v>
      </c>
      <c r="K131" s="67">
        <v>3</v>
      </c>
      <c r="L131" s="67">
        <v>62</v>
      </c>
      <c r="M131" s="67">
        <v>1</v>
      </c>
      <c r="N131" s="67">
        <v>0.11</v>
      </c>
      <c r="O131" s="67">
        <v>1</v>
      </c>
    </row>
    <row r="132" spans="1:15" customFormat="1">
      <c r="A132" t="s">
        <v>120</v>
      </c>
      <c r="B132" s="67" t="s">
        <v>121</v>
      </c>
      <c r="C132" s="67" t="s">
        <v>33</v>
      </c>
      <c r="D132" s="67" t="s">
        <v>27</v>
      </c>
      <c r="E132" s="67">
        <v>9</v>
      </c>
      <c r="F132" s="67">
        <v>1189</v>
      </c>
      <c r="G132" s="67">
        <v>1</v>
      </c>
      <c r="H132" s="67">
        <v>44</v>
      </c>
      <c r="I132" s="67" t="s">
        <v>25</v>
      </c>
      <c r="J132" s="67" t="s">
        <v>26</v>
      </c>
      <c r="K132" s="67">
        <v>3</v>
      </c>
      <c r="L132" s="67">
        <v>66</v>
      </c>
      <c r="M132" s="67">
        <v>1</v>
      </c>
      <c r="N132" s="67">
        <v>0.11</v>
      </c>
      <c r="O132" s="67">
        <v>1</v>
      </c>
    </row>
    <row r="133" spans="1:15" customFormat="1">
      <c r="A133" t="s">
        <v>120</v>
      </c>
      <c r="B133" s="67" t="s">
        <v>121</v>
      </c>
      <c r="C133" s="67" t="s">
        <v>33</v>
      </c>
      <c r="D133" s="67" t="s">
        <v>27</v>
      </c>
      <c r="E133" s="67">
        <v>9</v>
      </c>
      <c r="F133" s="67">
        <v>1189</v>
      </c>
      <c r="G133" s="67">
        <v>1</v>
      </c>
      <c r="H133" s="67">
        <v>50</v>
      </c>
      <c r="I133" s="67" t="s">
        <v>20</v>
      </c>
      <c r="J133" s="67" t="s">
        <v>21</v>
      </c>
      <c r="K133" s="67">
        <v>1</v>
      </c>
      <c r="L133" s="67">
        <v>17</v>
      </c>
      <c r="M133" s="67">
        <v>16</v>
      </c>
      <c r="N133" s="67">
        <v>1.78</v>
      </c>
      <c r="O133" s="67">
        <v>1</v>
      </c>
    </row>
    <row r="134" spans="1:15" customFormat="1">
      <c r="A134" t="s">
        <v>120</v>
      </c>
      <c r="B134" s="67" t="s">
        <v>121</v>
      </c>
      <c r="C134" s="67" t="s">
        <v>33</v>
      </c>
      <c r="D134" s="67" t="s">
        <v>27</v>
      </c>
      <c r="E134" s="67">
        <v>9</v>
      </c>
      <c r="F134" s="67">
        <v>1189</v>
      </c>
      <c r="G134" s="67">
        <v>1</v>
      </c>
      <c r="H134" s="67">
        <v>50</v>
      </c>
      <c r="I134" s="67" t="s">
        <v>20</v>
      </c>
      <c r="J134" s="67" t="s">
        <v>21</v>
      </c>
      <c r="K134" s="67">
        <v>1</v>
      </c>
      <c r="L134" s="67">
        <v>18</v>
      </c>
      <c r="M134" s="67">
        <v>26</v>
      </c>
      <c r="N134" s="67">
        <v>2.8899999999999997</v>
      </c>
      <c r="O134" s="67">
        <v>1</v>
      </c>
    </row>
    <row r="135" spans="1:15" customFormat="1">
      <c r="A135" t="s">
        <v>120</v>
      </c>
      <c r="B135" s="67" t="s">
        <v>121</v>
      </c>
      <c r="C135" s="67" t="s">
        <v>33</v>
      </c>
      <c r="D135" s="67" t="s">
        <v>27</v>
      </c>
      <c r="E135" s="67">
        <v>9</v>
      </c>
      <c r="F135" s="67">
        <v>1189</v>
      </c>
      <c r="G135" s="67">
        <v>1</v>
      </c>
      <c r="H135" s="67">
        <v>50</v>
      </c>
      <c r="I135" s="67" t="s">
        <v>20</v>
      </c>
      <c r="J135" s="67" t="s">
        <v>21</v>
      </c>
      <c r="K135" s="67">
        <v>1</v>
      </c>
      <c r="L135" s="67">
        <v>19</v>
      </c>
      <c r="M135" s="67">
        <v>1</v>
      </c>
      <c r="N135" s="67">
        <v>0.11</v>
      </c>
      <c r="O135" s="67">
        <v>1</v>
      </c>
    </row>
    <row r="136" spans="1:15" customFormat="1">
      <c r="A136" t="s">
        <v>120</v>
      </c>
      <c r="B136" s="67" t="s">
        <v>121</v>
      </c>
      <c r="C136" s="67" t="s">
        <v>33</v>
      </c>
      <c r="D136" s="67" t="s">
        <v>27</v>
      </c>
      <c r="E136" s="67">
        <v>9</v>
      </c>
      <c r="F136" s="67">
        <v>1189</v>
      </c>
      <c r="G136" s="67">
        <v>1</v>
      </c>
      <c r="H136" s="67">
        <v>50</v>
      </c>
      <c r="I136" s="67" t="s">
        <v>20</v>
      </c>
      <c r="J136" s="67" t="s">
        <v>21</v>
      </c>
      <c r="K136" s="67">
        <v>1</v>
      </c>
      <c r="L136" s="67">
        <v>20</v>
      </c>
      <c r="M136" s="67">
        <v>8</v>
      </c>
      <c r="N136" s="67">
        <v>0.89</v>
      </c>
      <c r="O136" s="67">
        <v>1</v>
      </c>
    </row>
    <row r="137" spans="1:15" customFormat="1">
      <c r="A137" t="s">
        <v>120</v>
      </c>
      <c r="B137" s="67" t="s">
        <v>121</v>
      </c>
      <c r="C137" s="67" t="s">
        <v>33</v>
      </c>
      <c r="D137" s="67" t="s">
        <v>27</v>
      </c>
      <c r="E137" s="67">
        <v>9</v>
      </c>
      <c r="F137" s="67">
        <v>1189</v>
      </c>
      <c r="G137" s="67">
        <v>1</v>
      </c>
      <c r="H137" s="67">
        <v>50</v>
      </c>
      <c r="I137" s="67" t="s">
        <v>20</v>
      </c>
      <c r="J137" s="67" t="s">
        <v>21</v>
      </c>
      <c r="K137" s="67">
        <v>1</v>
      </c>
      <c r="L137" s="67">
        <v>21</v>
      </c>
      <c r="M137" s="67">
        <v>4</v>
      </c>
      <c r="N137" s="67">
        <v>0.44</v>
      </c>
      <c r="O137" s="67">
        <v>1</v>
      </c>
    </row>
    <row r="138" spans="1:15" customFormat="1">
      <c r="A138" t="s">
        <v>120</v>
      </c>
      <c r="B138" s="67" t="s">
        <v>121</v>
      </c>
      <c r="C138" s="67" t="s">
        <v>33</v>
      </c>
      <c r="D138" s="67" t="s">
        <v>27</v>
      </c>
      <c r="E138" s="67">
        <v>9</v>
      </c>
      <c r="F138" s="67">
        <v>1189</v>
      </c>
      <c r="G138" s="67">
        <v>1</v>
      </c>
      <c r="H138" s="67">
        <v>50</v>
      </c>
      <c r="I138" s="67" t="s">
        <v>20</v>
      </c>
      <c r="J138" s="67" t="s">
        <v>21</v>
      </c>
      <c r="K138" s="67">
        <v>1</v>
      </c>
      <c r="L138" s="67">
        <v>22</v>
      </c>
      <c r="M138" s="67">
        <v>8</v>
      </c>
      <c r="N138" s="67">
        <v>0.88000000000000012</v>
      </c>
      <c r="O138" s="67">
        <v>1</v>
      </c>
    </row>
    <row r="139" spans="1:15" customFormat="1">
      <c r="A139" t="s">
        <v>120</v>
      </c>
      <c r="B139" s="67" t="s">
        <v>121</v>
      </c>
      <c r="C139" s="67" t="s">
        <v>33</v>
      </c>
      <c r="D139" s="67" t="s">
        <v>27</v>
      </c>
      <c r="E139" s="67">
        <v>9</v>
      </c>
      <c r="F139" s="67">
        <v>1189</v>
      </c>
      <c r="G139" s="67">
        <v>1</v>
      </c>
      <c r="H139" s="67">
        <v>50</v>
      </c>
      <c r="I139" s="67" t="s">
        <v>20</v>
      </c>
      <c r="J139" s="67" t="s">
        <v>21</v>
      </c>
      <c r="K139" s="67">
        <v>1</v>
      </c>
      <c r="L139" s="67">
        <v>23</v>
      </c>
      <c r="M139" s="67">
        <v>8</v>
      </c>
      <c r="N139" s="67">
        <v>0.88000000000000012</v>
      </c>
      <c r="O139" s="67">
        <v>1</v>
      </c>
    </row>
    <row r="140" spans="1:15" customFormat="1">
      <c r="A140" t="s">
        <v>120</v>
      </c>
      <c r="B140" s="67" t="s">
        <v>121</v>
      </c>
      <c r="C140" s="67" t="s">
        <v>33</v>
      </c>
      <c r="D140" s="67" t="s">
        <v>27</v>
      </c>
      <c r="E140" s="67">
        <v>9</v>
      </c>
      <c r="F140" s="67">
        <v>1189</v>
      </c>
      <c r="G140" s="67">
        <v>1</v>
      </c>
      <c r="H140" s="67">
        <v>50</v>
      </c>
      <c r="I140" s="67" t="s">
        <v>20</v>
      </c>
      <c r="J140" s="67" t="s">
        <v>21</v>
      </c>
      <c r="K140" s="67">
        <v>1</v>
      </c>
      <c r="L140" s="67">
        <v>24</v>
      </c>
      <c r="M140" s="67">
        <v>9</v>
      </c>
      <c r="N140" s="67">
        <v>0.99</v>
      </c>
      <c r="O140" s="67">
        <v>1</v>
      </c>
    </row>
    <row r="141" spans="1:15" customFormat="1">
      <c r="A141" t="s">
        <v>120</v>
      </c>
      <c r="B141" s="67" t="s">
        <v>121</v>
      </c>
      <c r="C141" s="67" t="s">
        <v>33</v>
      </c>
      <c r="D141" s="67" t="s">
        <v>27</v>
      </c>
      <c r="E141" s="67">
        <v>9</v>
      </c>
      <c r="F141" s="67">
        <v>1189</v>
      </c>
      <c r="G141" s="67">
        <v>1</v>
      </c>
      <c r="H141" s="67">
        <v>50</v>
      </c>
      <c r="I141" s="67" t="s">
        <v>20</v>
      </c>
      <c r="J141" s="67" t="s">
        <v>21</v>
      </c>
      <c r="K141" s="67">
        <v>1</v>
      </c>
      <c r="L141" s="67">
        <v>25</v>
      </c>
      <c r="M141" s="67">
        <v>13</v>
      </c>
      <c r="N141" s="67">
        <v>1.4300000000000002</v>
      </c>
      <c r="O141" s="67">
        <v>1</v>
      </c>
    </row>
    <row r="142" spans="1:15" customFormat="1">
      <c r="A142" t="s">
        <v>120</v>
      </c>
      <c r="B142" s="67" t="s">
        <v>121</v>
      </c>
      <c r="C142" s="67" t="s">
        <v>33</v>
      </c>
      <c r="D142" s="67" t="s">
        <v>27</v>
      </c>
      <c r="E142" s="67">
        <v>9</v>
      </c>
      <c r="F142" s="67">
        <v>1189</v>
      </c>
      <c r="G142" s="67">
        <v>1</v>
      </c>
      <c r="H142" s="67">
        <v>50</v>
      </c>
      <c r="I142" s="67" t="s">
        <v>20</v>
      </c>
      <c r="J142" s="67" t="s">
        <v>21</v>
      </c>
      <c r="K142" s="67">
        <v>1</v>
      </c>
      <c r="L142" s="67">
        <v>26</v>
      </c>
      <c r="M142" s="67">
        <v>18</v>
      </c>
      <c r="N142" s="67">
        <v>1.9900000000000002</v>
      </c>
      <c r="O142" s="67">
        <v>1</v>
      </c>
    </row>
    <row r="143" spans="1:15" customFormat="1">
      <c r="A143" t="s">
        <v>120</v>
      </c>
      <c r="B143" s="67" t="s">
        <v>121</v>
      </c>
      <c r="C143" s="67" t="s">
        <v>33</v>
      </c>
      <c r="D143" s="67" t="s">
        <v>27</v>
      </c>
      <c r="E143" s="67">
        <v>9</v>
      </c>
      <c r="F143" s="67">
        <v>1189</v>
      </c>
      <c r="G143" s="67">
        <v>1</v>
      </c>
      <c r="H143" s="67">
        <v>50</v>
      </c>
      <c r="I143" s="67" t="s">
        <v>20</v>
      </c>
      <c r="J143" s="67" t="s">
        <v>21</v>
      </c>
      <c r="K143" s="67">
        <v>1</v>
      </c>
      <c r="L143" s="67">
        <v>27</v>
      </c>
      <c r="M143" s="67">
        <v>7</v>
      </c>
      <c r="N143" s="67">
        <v>0.77</v>
      </c>
      <c r="O143" s="67">
        <v>1</v>
      </c>
    </row>
    <row r="144" spans="1:15" customFormat="1">
      <c r="A144" t="s">
        <v>120</v>
      </c>
      <c r="B144" s="67" t="s">
        <v>121</v>
      </c>
      <c r="C144" s="67" t="s">
        <v>33</v>
      </c>
      <c r="D144" s="67" t="s">
        <v>27</v>
      </c>
      <c r="E144" s="67">
        <v>9</v>
      </c>
      <c r="F144" s="67">
        <v>1189</v>
      </c>
      <c r="G144" s="67">
        <v>1</v>
      </c>
      <c r="H144" s="67">
        <v>50</v>
      </c>
      <c r="I144" s="67" t="s">
        <v>20</v>
      </c>
      <c r="J144" s="67" t="s">
        <v>21</v>
      </c>
      <c r="K144" s="67">
        <v>1</v>
      </c>
      <c r="L144" s="67">
        <v>28</v>
      </c>
      <c r="M144" s="67">
        <v>11</v>
      </c>
      <c r="N144" s="67">
        <v>1.2100000000000002</v>
      </c>
      <c r="O144" s="67">
        <v>1</v>
      </c>
    </row>
    <row r="145" spans="1:15" customFormat="1">
      <c r="A145" t="s">
        <v>120</v>
      </c>
      <c r="B145" s="67" t="s">
        <v>121</v>
      </c>
      <c r="C145" s="67" t="s">
        <v>33</v>
      </c>
      <c r="D145" s="67" t="s">
        <v>27</v>
      </c>
      <c r="E145" s="67">
        <v>9</v>
      </c>
      <c r="F145" s="67">
        <v>1189</v>
      </c>
      <c r="G145" s="67">
        <v>1</v>
      </c>
      <c r="H145" s="67">
        <v>50</v>
      </c>
      <c r="I145" s="67" t="s">
        <v>20</v>
      </c>
      <c r="J145" s="67" t="s">
        <v>21</v>
      </c>
      <c r="K145" s="67">
        <v>1</v>
      </c>
      <c r="L145" s="67">
        <v>29</v>
      </c>
      <c r="M145" s="67">
        <v>4</v>
      </c>
      <c r="N145" s="67">
        <v>0.44</v>
      </c>
      <c r="O145" s="67">
        <v>1</v>
      </c>
    </row>
    <row r="146" spans="1:15" customFormat="1">
      <c r="A146" t="s">
        <v>120</v>
      </c>
      <c r="B146" s="67" t="s">
        <v>121</v>
      </c>
      <c r="C146" s="67" t="s">
        <v>33</v>
      </c>
      <c r="D146" s="67" t="s">
        <v>27</v>
      </c>
      <c r="E146" s="67">
        <v>9</v>
      </c>
      <c r="F146" s="67">
        <v>1189</v>
      </c>
      <c r="G146" s="67">
        <v>1</v>
      </c>
      <c r="H146" s="67">
        <v>50</v>
      </c>
      <c r="I146" s="67" t="s">
        <v>20</v>
      </c>
      <c r="J146" s="67" t="s">
        <v>21</v>
      </c>
      <c r="K146" s="67">
        <v>1</v>
      </c>
      <c r="L146" s="67">
        <v>30</v>
      </c>
      <c r="M146" s="67">
        <v>2</v>
      </c>
      <c r="N146" s="67">
        <v>0.22</v>
      </c>
      <c r="O146" s="67">
        <v>1</v>
      </c>
    </row>
    <row r="147" spans="1:15" customFormat="1">
      <c r="A147" t="s">
        <v>120</v>
      </c>
      <c r="B147" s="67" t="s">
        <v>121</v>
      </c>
      <c r="C147" s="67" t="s">
        <v>33</v>
      </c>
      <c r="D147" s="67" t="s">
        <v>27</v>
      </c>
      <c r="E147" s="67">
        <v>9</v>
      </c>
      <c r="F147" s="67">
        <v>1189</v>
      </c>
      <c r="G147" s="67">
        <v>1</v>
      </c>
      <c r="H147" s="67">
        <v>50</v>
      </c>
      <c r="I147" s="67" t="s">
        <v>20</v>
      </c>
      <c r="J147" s="67" t="s">
        <v>21</v>
      </c>
      <c r="K147" s="67">
        <v>1</v>
      </c>
      <c r="L147" s="67">
        <v>31</v>
      </c>
      <c r="M147" s="67">
        <v>4</v>
      </c>
      <c r="N147" s="67">
        <v>0.44</v>
      </c>
      <c r="O147" s="67">
        <v>1</v>
      </c>
    </row>
    <row r="148" spans="1:15" customFormat="1">
      <c r="A148" t="s">
        <v>120</v>
      </c>
      <c r="B148" s="67" t="s">
        <v>121</v>
      </c>
      <c r="C148" s="67" t="s">
        <v>33</v>
      </c>
      <c r="D148" s="67" t="s">
        <v>27</v>
      </c>
      <c r="E148" s="67">
        <v>9</v>
      </c>
      <c r="F148" s="67">
        <v>1189</v>
      </c>
      <c r="G148" s="67">
        <v>1</v>
      </c>
      <c r="H148" s="67">
        <v>50</v>
      </c>
      <c r="I148" s="67" t="s">
        <v>20</v>
      </c>
      <c r="J148" s="67" t="s">
        <v>21</v>
      </c>
      <c r="K148" s="67">
        <v>1</v>
      </c>
      <c r="L148" s="67">
        <v>32</v>
      </c>
      <c r="M148" s="67">
        <v>2</v>
      </c>
      <c r="N148" s="67">
        <v>0.22</v>
      </c>
      <c r="O148" s="67">
        <v>1</v>
      </c>
    </row>
    <row r="149" spans="1:15" customFormat="1">
      <c r="A149" t="s">
        <v>120</v>
      </c>
      <c r="B149" s="67" t="s">
        <v>121</v>
      </c>
      <c r="C149" s="67" t="s">
        <v>33</v>
      </c>
      <c r="D149" s="67" t="s">
        <v>27</v>
      </c>
      <c r="E149" s="67">
        <v>9</v>
      </c>
      <c r="F149" s="67">
        <v>1189</v>
      </c>
      <c r="G149" s="67">
        <v>1</v>
      </c>
      <c r="H149" s="67">
        <v>50</v>
      </c>
      <c r="I149" s="67" t="s">
        <v>20</v>
      </c>
      <c r="J149" s="67" t="s">
        <v>21</v>
      </c>
      <c r="K149" s="67">
        <v>1</v>
      </c>
      <c r="L149" s="67">
        <v>36</v>
      </c>
      <c r="M149" s="67">
        <v>1</v>
      </c>
      <c r="N149" s="67">
        <v>0.11</v>
      </c>
      <c r="O149" s="67">
        <v>1</v>
      </c>
    </row>
    <row r="150" spans="1:15" customFormat="1">
      <c r="A150" t="s">
        <v>120</v>
      </c>
      <c r="B150" s="67" t="s">
        <v>121</v>
      </c>
      <c r="C150" s="67" t="s">
        <v>33</v>
      </c>
      <c r="D150" s="67" t="s">
        <v>27</v>
      </c>
      <c r="E150" s="67">
        <v>9</v>
      </c>
      <c r="F150" s="67">
        <v>1189</v>
      </c>
      <c r="G150" s="67">
        <v>1</v>
      </c>
      <c r="H150" s="67">
        <v>50</v>
      </c>
      <c r="I150" s="67" t="s">
        <v>20</v>
      </c>
      <c r="J150" s="67" t="s">
        <v>21</v>
      </c>
      <c r="K150" s="67">
        <v>2</v>
      </c>
      <c r="L150" s="67">
        <v>17</v>
      </c>
      <c r="M150" s="67">
        <v>8</v>
      </c>
      <c r="N150" s="67">
        <v>0.89</v>
      </c>
      <c r="O150" s="67">
        <v>1</v>
      </c>
    </row>
    <row r="151" spans="1:15" customFormat="1">
      <c r="A151" t="s">
        <v>120</v>
      </c>
      <c r="B151" s="67" t="s">
        <v>121</v>
      </c>
      <c r="C151" s="67" t="s">
        <v>33</v>
      </c>
      <c r="D151" s="67" t="s">
        <v>27</v>
      </c>
      <c r="E151" s="67">
        <v>9</v>
      </c>
      <c r="F151" s="67">
        <v>1189</v>
      </c>
      <c r="G151" s="67">
        <v>1</v>
      </c>
      <c r="H151" s="67">
        <v>50</v>
      </c>
      <c r="I151" s="67" t="s">
        <v>20</v>
      </c>
      <c r="J151" s="67" t="s">
        <v>21</v>
      </c>
      <c r="K151" s="67">
        <v>2</v>
      </c>
      <c r="L151" s="67">
        <v>18</v>
      </c>
      <c r="M151" s="67">
        <v>21</v>
      </c>
      <c r="N151" s="67">
        <v>2.33</v>
      </c>
      <c r="O151" s="67">
        <v>1</v>
      </c>
    </row>
    <row r="152" spans="1:15" customFormat="1">
      <c r="A152" t="s">
        <v>120</v>
      </c>
      <c r="B152" s="67" t="s">
        <v>121</v>
      </c>
      <c r="C152" s="67" t="s">
        <v>33</v>
      </c>
      <c r="D152" s="67" t="s">
        <v>27</v>
      </c>
      <c r="E152" s="67">
        <v>9</v>
      </c>
      <c r="F152" s="67">
        <v>1189</v>
      </c>
      <c r="G152" s="67">
        <v>1</v>
      </c>
      <c r="H152" s="67">
        <v>50</v>
      </c>
      <c r="I152" s="67" t="s">
        <v>20</v>
      </c>
      <c r="J152" s="67" t="s">
        <v>21</v>
      </c>
      <c r="K152" s="67">
        <v>2</v>
      </c>
      <c r="L152" s="67">
        <v>19</v>
      </c>
      <c r="M152" s="67">
        <v>11</v>
      </c>
      <c r="N152" s="67">
        <v>1.2200000000000002</v>
      </c>
      <c r="O152" s="67">
        <v>1</v>
      </c>
    </row>
    <row r="153" spans="1:15" customFormat="1">
      <c r="A153" t="s">
        <v>120</v>
      </c>
      <c r="B153" s="67" t="s">
        <v>121</v>
      </c>
      <c r="C153" s="67" t="s">
        <v>33</v>
      </c>
      <c r="D153" s="67" t="s">
        <v>27</v>
      </c>
      <c r="E153" s="67">
        <v>9</v>
      </c>
      <c r="F153" s="67">
        <v>1189</v>
      </c>
      <c r="G153" s="67">
        <v>1</v>
      </c>
      <c r="H153" s="67">
        <v>50</v>
      </c>
      <c r="I153" s="67" t="s">
        <v>20</v>
      </c>
      <c r="J153" s="67" t="s">
        <v>21</v>
      </c>
      <c r="K153" s="67">
        <v>2</v>
      </c>
      <c r="L153" s="67">
        <v>20</v>
      </c>
      <c r="M153" s="67">
        <v>7</v>
      </c>
      <c r="N153" s="67">
        <v>0.77</v>
      </c>
      <c r="O153" s="67">
        <v>1</v>
      </c>
    </row>
    <row r="154" spans="1:15" customFormat="1">
      <c r="A154" t="s">
        <v>120</v>
      </c>
      <c r="B154" s="67" t="s">
        <v>121</v>
      </c>
      <c r="C154" s="67" t="s">
        <v>33</v>
      </c>
      <c r="D154" s="67" t="s">
        <v>27</v>
      </c>
      <c r="E154" s="67">
        <v>9</v>
      </c>
      <c r="F154" s="67">
        <v>1189</v>
      </c>
      <c r="G154" s="67">
        <v>1</v>
      </c>
      <c r="H154" s="67">
        <v>50</v>
      </c>
      <c r="I154" s="67" t="s">
        <v>20</v>
      </c>
      <c r="J154" s="67" t="s">
        <v>21</v>
      </c>
      <c r="K154" s="67">
        <v>2</v>
      </c>
      <c r="L154" s="67">
        <v>21</v>
      </c>
      <c r="M154" s="67">
        <v>9</v>
      </c>
      <c r="N154" s="67">
        <v>1</v>
      </c>
      <c r="O154" s="67">
        <v>1</v>
      </c>
    </row>
    <row r="155" spans="1:15" customFormat="1">
      <c r="A155" t="s">
        <v>120</v>
      </c>
      <c r="B155" s="67" t="s">
        <v>121</v>
      </c>
      <c r="C155" s="67" t="s">
        <v>33</v>
      </c>
      <c r="D155" s="67" t="s">
        <v>27</v>
      </c>
      <c r="E155" s="67">
        <v>9</v>
      </c>
      <c r="F155" s="67">
        <v>1189</v>
      </c>
      <c r="G155" s="67">
        <v>1</v>
      </c>
      <c r="H155" s="67">
        <v>50</v>
      </c>
      <c r="I155" s="67" t="s">
        <v>20</v>
      </c>
      <c r="J155" s="67" t="s">
        <v>21</v>
      </c>
      <c r="K155" s="67">
        <v>2</v>
      </c>
      <c r="L155" s="67">
        <v>22</v>
      </c>
      <c r="M155" s="67">
        <v>3</v>
      </c>
      <c r="N155" s="67">
        <v>0.33</v>
      </c>
      <c r="O155" s="67">
        <v>1</v>
      </c>
    </row>
    <row r="156" spans="1:15" customFormat="1">
      <c r="A156" t="s">
        <v>120</v>
      </c>
      <c r="B156" s="67" t="s">
        <v>121</v>
      </c>
      <c r="C156" s="67" t="s">
        <v>33</v>
      </c>
      <c r="D156" s="67" t="s">
        <v>27</v>
      </c>
      <c r="E156" s="67">
        <v>9</v>
      </c>
      <c r="F156" s="67">
        <v>1189</v>
      </c>
      <c r="G156" s="67">
        <v>1</v>
      </c>
      <c r="H156" s="67">
        <v>50</v>
      </c>
      <c r="I156" s="67" t="s">
        <v>20</v>
      </c>
      <c r="J156" s="67" t="s">
        <v>21</v>
      </c>
      <c r="K156" s="67">
        <v>2</v>
      </c>
      <c r="L156" s="67">
        <v>23</v>
      </c>
      <c r="M156" s="67">
        <v>7</v>
      </c>
      <c r="N156" s="67">
        <v>0.77</v>
      </c>
      <c r="O156" s="67">
        <v>1</v>
      </c>
    </row>
    <row r="157" spans="1:15" customFormat="1">
      <c r="A157" t="s">
        <v>120</v>
      </c>
      <c r="B157" s="67" t="s">
        <v>121</v>
      </c>
      <c r="C157" s="67" t="s">
        <v>33</v>
      </c>
      <c r="D157" s="67" t="s">
        <v>27</v>
      </c>
      <c r="E157" s="67">
        <v>9</v>
      </c>
      <c r="F157" s="67">
        <v>1189</v>
      </c>
      <c r="G157" s="67">
        <v>1</v>
      </c>
      <c r="H157" s="67">
        <v>50</v>
      </c>
      <c r="I157" s="67" t="s">
        <v>20</v>
      </c>
      <c r="J157" s="67" t="s">
        <v>21</v>
      </c>
      <c r="K157" s="67">
        <v>2</v>
      </c>
      <c r="L157" s="67">
        <v>24</v>
      </c>
      <c r="M157" s="67">
        <v>6</v>
      </c>
      <c r="N157" s="67">
        <v>0.66</v>
      </c>
      <c r="O157" s="67">
        <v>1</v>
      </c>
    </row>
    <row r="158" spans="1:15" customFormat="1">
      <c r="A158" t="s">
        <v>120</v>
      </c>
      <c r="B158" s="67" t="s">
        <v>121</v>
      </c>
      <c r="C158" s="67" t="s">
        <v>33</v>
      </c>
      <c r="D158" s="67" t="s">
        <v>27</v>
      </c>
      <c r="E158" s="67">
        <v>9</v>
      </c>
      <c r="F158" s="67">
        <v>1189</v>
      </c>
      <c r="G158" s="67">
        <v>1</v>
      </c>
      <c r="H158" s="67">
        <v>50</v>
      </c>
      <c r="I158" s="67" t="s">
        <v>20</v>
      </c>
      <c r="J158" s="67" t="s">
        <v>21</v>
      </c>
      <c r="K158" s="67">
        <v>2</v>
      </c>
      <c r="L158" s="67">
        <v>25</v>
      </c>
      <c r="M158" s="67">
        <v>9</v>
      </c>
      <c r="N158" s="67">
        <v>0.99</v>
      </c>
      <c r="O158" s="67">
        <v>1</v>
      </c>
    </row>
    <row r="159" spans="1:15" customFormat="1">
      <c r="A159" t="s">
        <v>120</v>
      </c>
      <c r="B159" s="67" t="s">
        <v>121</v>
      </c>
      <c r="C159" s="67" t="s">
        <v>33</v>
      </c>
      <c r="D159" s="67" t="s">
        <v>27</v>
      </c>
      <c r="E159" s="67">
        <v>9</v>
      </c>
      <c r="F159" s="67">
        <v>1189</v>
      </c>
      <c r="G159" s="67">
        <v>1</v>
      </c>
      <c r="H159" s="67">
        <v>50</v>
      </c>
      <c r="I159" s="67" t="s">
        <v>20</v>
      </c>
      <c r="J159" s="67" t="s">
        <v>21</v>
      </c>
      <c r="K159" s="67">
        <v>2</v>
      </c>
      <c r="L159" s="67">
        <v>26</v>
      </c>
      <c r="M159" s="67">
        <v>9</v>
      </c>
      <c r="N159" s="67">
        <v>0.99</v>
      </c>
      <c r="O159" s="67">
        <v>1</v>
      </c>
    </row>
    <row r="160" spans="1:15" customFormat="1">
      <c r="A160" t="s">
        <v>120</v>
      </c>
      <c r="B160" s="67" t="s">
        <v>121</v>
      </c>
      <c r="C160" s="67" t="s">
        <v>33</v>
      </c>
      <c r="D160" s="67" t="s">
        <v>27</v>
      </c>
      <c r="E160" s="67">
        <v>9</v>
      </c>
      <c r="F160" s="67">
        <v>1189</v>
      </c>
      <c r="G160" s="67">
        <v>1</v>
      </c>
      <c r="H160" s="67">
        <v>50</v>
      </c>
      <c r="I160" s="67" t="s">
        <v>20</v>
      </c>
      <c r="J160" s="67" t="s">
        <v>21</v>
      </c>
      <c r="K160" s="67">
        <v>2</v>
      </c>
      <c r="L160" s="67">
        <v>27</v>
      </c>
      <c r="M160" s="67">
        <v>19</v>
      </c>
      <c r="N160" s="67">
        <v>2.1</v>
      </c>
      <c r="O160" s="67">
        <v>1</v>
      </c>
    </row>
    <row r="161" spans="1:15" customFormat="1">
      <c r="A161" t="s">
        <v>120</v>
      </c>
      <c r="B161" s="67" t="s">
        <v>121</v>
      </c>
      <c r="C161" s="67" t="s">
        <v>33</v>
      </c>
      <c r="D161" s="67" t="s">
        <v>27</v>
      </c>
      <c r="E161" s="67">
        <v>9</v>
      </c>
      <c r="F161" s="67">
        <v>1189</v>
      </c>
      <c r="G161" s="67">
        <v>1</v>
      </c>
      <c r="H161" s="67">
        <v>50</v>
      </c>
      <c r="I161" s="67" t="s">
        <v>20</v>
      </c>
      <c r="J161" s="67" t="s">
        <v>21</v>
      </c>
      <c r="K161" s="67">
        <v>2</v>
      </c>
      <c r="L161" s="67">
        <v>28</v>
      </c>
      <c r="M161" s="67">
        <v>6</v>
      </c>
      <c r="N161" s="67">
        <v>0.66</v>
      </c>
      <c r="O161" s="67">
        <v>1</v>
      </c>
    </row>
    <row r="162" spans="1:15" customFormat="1">
      <c r="A162" t="s">
        <v>120</v>
      </c>
      <c r="B162" s="67" t="s">
        <v>121</v>
      </c>
      <c r="C162" s="67" t="s">
        <v>33</v>
      </c>
      <c r="D162" s="67" t="s">
        <v>27</v>
      </c>
      <c r="E162" s="67">
        <v>9</v>
      </c>
      <c r="F162" s="67">
        <v>1189</v>
      </c>
      <c r="G162" s="67">
        <v>1</v>
      </c>
      <c r="H162" s="67">
        <v>50</v>
      </c>
      <c r="I162" s="67" t="s">
        <v>20</v>
      </c>
      <c r="J162" s="67" t="s">
        <v>21</v>
      </c>
      <c r="K162" s="67">
        <v>2</v>
      </c>
      <c r="L162" s="67">
        <v>29</v>
      </c>
      <c r="M162" s="67">
        <v>5</v>
      </c>
      <c r="N162" s="67">
        <v>0.55000000000000004</v>
      </c>
      <c r="O162" s="67">
        <v>1</v>
      </c>
    </row>
    <row r="163" spans="1:15" customFormat="1">
      <c r="A163" t="s">
        <v>120</v>
      </c>
      <c r="B163" s="67" t="s">
        <v>121</v>
      </c>
      <c r="C163" s="67" t="s">
        <v>33</v>
      </c>
      <c r="D163" s="67" t="s">
        <v>27</v>
      </c>
      <c r="E163" s="67">
        <v>9</v>
      </c>
      <c r="F163" s="67">
        <v>1189</v>
      </c>
      <c r="G163" s="67">
        <v>1</v>
      </c>
      <c r="H163" s="67">
        <v>50</v>
      </c>
      <c r="I163" s="67" t="s">
        <v>20</v>
      </c>
      <c r="J163" s="67" t="s">
        <v>21</v>
      </c>
      <c r="K163" s="67">
        <v>2</v>
      </c>
      <c r="L163" s="67">
        <v>30</v>
      </c>
      <c r="M163" s="67">
        <v>7</v>
      </c>
      <c r="N163" s="67">
        <v>0.77</v>
      </c>
      <c r="O163" s="67">
        <v>1</v>
      </c>
    </row>
    <row r="164" spans="1:15" customFormat="1">
      <c r="A164" t="s">
        <v>120</v>
      </c>
      <c r="B164" s="67" t="s">
        <v>121</v>
      </c>
      <c r="C164" s="67" t="s">
        <v>33</v>
      </c>
      <c r="D164" s="67" t="s">
        <v>27</v>
      </c>
      <c r="E164" s="67">
        <v>9</v>
      </c>
      <c r="F164" s="67">
        <v>1189</v>
      </c>
      <c r="G164" s="67">
        <v>1</v>
      </c>
      <c r="H164" s="67">
        <v>50</v>
      </c>
      <c r="I164" s="67" t="s">
        <v>20</v>
      </c>
      <c r="J164" s="67" t="s">
        <v>21</v>
      </c>
      <c r="K164" s="67">
        <v>2</v>
      </c>
      <c r="L164" s="67">
        <v>31</v>
      </c>
      <c r="M164" s="67">
        <v>7</v>
      </c>
      <c r="N164" s="67">
        <v>0.77</v>
      </c>
      <c r="O164" s="67">
        <v>1</v>
      </c>
    </row>
    <row r="165" spans="1:15" customFormat="1">
      <c r="A165" t="s">
        <v>120</v>
      </c>
      <c r="B165" s="67" t="s">
        <v>121</v>
      </c>
      <c r="C165" s="67" t="s">
        <v>33</v>
      </c>
      <c r="D165" s="67" t="s">
        <v>27</v>
      </c>
      <c r="E165" s="67">
        <v>9</v>
      </c>
      <c r="F165" s="67">
        <v>1189</v>
      </c>
      <c r="G165" s="67">
        <v>1</v>
      </c>
      <c r="H165" s="67">
        <v>50</v>
      </c>
      <c r="I165" s="67" t="s">
        <v>20</v>
      </c>
      <c r="J165" s="67" t="s">
        <v>21</v>
      </c>
      <c r="K165" s="67">
        <v>2</v>
      </c>
      <c r="L165" s="67">
        <v>32</v>
      </c>
      <c r="M165" s="67">
        <v>1</v>
      </c>
      <c r="N165" s="67">
        <v>0.11</v>
      </c>
      <c r="O165" s="67">
        <v>1</v>
      </c>
    </row>
    <row r="166" spans="1:15" customFormat="1">
      <c r="A166" t="s">
        <v>120</v>
      </c>
      <c r="B166" s="67" t="s">
        <v>121</v>
      </c>
      <c r="C166" s="67" t="s">
        <v>33</v>
      </c>
      <c r="D166" s="67" t="s">
        <v>27</v>
      </c>
      <c r="E166" s="67">
        <v>9</v>
      </c>
      <c r="F166" s="67">
        <v>1189</v>
      </c>
      <c r="G166" s="67">
        <v>1</v>
      </c>
      <c r="H166" s="67">
        <v>50</v>
      </c>
      <c r="I166" s="67" t="s">
        <v>20</v>
      </c>
      <c r="J166" s="67" t="s">
        <v>21</v>
      </c>
      <c r="K166" s="67">
        <v>2</v>
      </c>
      <c r="L166" s="67">
        <v>33</v>
      </c>
      <c r="M166" s="67">
        <v>1</v>
      </c>
      <c r="N166" s="67">
        <v>0.11</v>
      </c>
      <c r="O166" s="67">
        <v>1</v>
      </c>
    </row>
    <row r="167" spans="1:15" customFormat="1">
      <c r="A167" t="s">
        <v>120</v>
      </c>
      <c r="B167" s="67" t="s">
        <v>121</v>
      </c>
      <c r="C167" s="67" t="s">
        <v>33</v>
      </c>
      <c r="D167" s="67" t="s">
        <v>27</v>
      </c>
      <c r="E167" s="67">
        <v>9</v>
      </c>
      <c r="F167" s="67">
        <v>1189</v>
      </c>
      <c r="G167" s="67">
        <v>1</v>
      </c>
      <c r="H167" s="67">
        <v>50</v>
      </c>
      <c r="I167" s="67" t="s">
        <v>20</v>
      </c>
      <c r="J167" s="67" t="s">
        <v>21</v>
      </c>
      <c r="K167" s="67">
        <v>2</v>
      </c>
      <c r="L167" s="67">
        <v>34</v>
      </c>
      <c r="M167" s="67">
        <v>3</v>
      </c>
      <c r="N167" s="67">
        <v>0.33</v>
      </c>
      <c r="O167" s="67">
        <v>1</v>
      </c>
    </row>
    <row r="168" spans="1:15" customFormat="1">
      <c r="A168" t="s">
        <v>120</v>
      </c>
      <c r="B168" s="67" t="s">
        <v>121</v>
      </c>
      <c r="C168" s="67" t="s">
        <v>33</v>
      </c>
      <c r="D168" s="67" t="s">
        <v>27</v>
      </c>
      <c r="E168" s="67">
        <v>9</v>
      </c>
      <c r="F168" s="67">
        <v>1189</v>
      </c>
      <c r="G168" s="67">
        <v>1</v>
      </c>
      <c r="H168" s="67">
        <v>50</v>
      </c>
      <c r="I168" s="67" t="s">
        <v>20</v>
      </c>
      <c r="J168" s="67" t="s">
        <v>21</v>
      </c>
      <c r="K168" s="67">
        <v>2</v>
      </c>
      <c r="L168" s="67">
        <v>35</v>
      </c>
      <c r="M168" s="67">
        <v>3</v>
      </c>
      <c r="N168" s="67">
        <v>0.33</v>
      </c>
      <c r="O168" s="67">
        <v>1</v>
      </c>
    </row>
    <row r="169" spans="1:15" customFormat="1">
      <c r="A169" t="s">
        <v>120</v>
      </c>
      <c r="B169" s="67" t="s">
        <v>121</v>
      </c>
      <c r="C169" s="67" t="s">
        <v>33</v>
      </c>
      <c r="D169" s="67" t="s">
        <v>27</v>
      </c>
      <c r="E169" s="67">
        <v>9</v>
      </c>
      <c r="F169" s="67">
        <v>1189</v>
      </c>
      <c r="G169" s="67">
        <v>1</v>
      </c>
      <c r="H169" s="67">
        <v>50</v>
      </c>
      <c r="I169" s="67" t="s">
        <v>20</v>
      </c>
      <c r="J169" s="67" t="s">
        <v>21</v>
      </c>
      <c r="K169" s="67">
        <v>2</v>
      </c>
      <c r="L169" s="67">
        <v>36</v>
      </c>
      <c r="M169" s="67">
        <v>1</v>
      </c>
      <c r="N169" s="67">
        <v>0.11</v>
      </c>
      <c r="O169" s="67">
        <v>1</v>
      </c>
    </row>
    <row r="170" spans="1:15" customFormat="1">
      <c r="A170" t="s">
        <v>120</v>
      </c>
      <c r="B170" s="67" t="s">
        <v>121</v>
      </c>
      <c r="C170" s="67" t="s">
        <v>33</v>
      </c>
      <c r="D170" s="67" t="s">
        <v>27</v>
      </c>
      <c r="E170" s="67">
        <v>9</v>
      </c>
      <c r="F170" s="67">
        <v>1189</v>
      </c>
      <c r="G170" s="67">
        <v>1</v>
      </c>
      <c r="H170" s="67">
        <v>50</v>
      </c>
      <c r="I170" s="67" t="s">
        <v>20</v>
      </c>
      <c r="J170" s="67" t="s">
        <v>21</v>
      </c>
      <c r="K170" s="67">
        <v>2</v>
      </c>
      <c r="L170" s="67">
        <v>38</v>
      </c>
      <c r="M170" s="67">
        <v>6</v>
      </c>
      <c r="N170" s="67">
        <v>0.66</v>
      </c>
      <c r="O170" s="67">
        <v>1</v>
      </c>
    </row>
    <row r="171" spans="1:15" customFormat="1">
      <c r="A171" t="s">
        <v>120</v>
      </c>
      <c r="B171" s="67" t="s">
        <v>121</v>
      </c>
      <c r="C171" s="67" t="s">
        <v>33</v>
      </c>
      <c r="D171" s="67" t="s">
        <v>27</v>
      </c>
      <c r="E171" s="67">
        <v>9</v>
      </c>
      <c r="F171" s="67">
        <v>1189</v>
      </c>
      <c r="G171" s="67">
        <v>1</v>
      </c>
      <c r="H171" s="67">
        <v>50</v>
      </c>
      <c r="I171" s="67" t="s">
        <v>20</v>
      </c>
      <c r="J171" s="67" t="s">
        <v>21</v>
      </c>
      <c r="K171" s="67">
        <v>2</v>
      </c>
      <c r="L171" s="67">
        <v>39</v>
      </c>
      <c r="M171" s="67">
        <v>2</v>
      </c>
      <c r="N171" s="67">
        <v>0.22</v>
      </c>
      <c r="O171" s="67">
        <v>1</v>
      </c>
    </row>
    <row r="172" spans="1:15" customFormat="1">
      <c r="A172" t="s">
        <v>120</v>
      </c>
      <c r="B172" s="67" t="s">
        <v>121</v>
      </c>
      <c r="C172" s="67" t="s">
        <v>33</v>
      </c>
      <c r="D172" s="67" t="s">
        <v>27</v>
      </c>
      <c r="E172" s="67">
        <v>9</v>
      </c>
      <c r="F172" s="67">
        <v>1189</v>
      </c>
      <c r="G172" s="67">
        <v>1</v>
      </c>
      <c r="H172" s="67">
        <v>50</v>
      </c>
      <c r="I172" s="67" t="s">
        <v>20</v>
      </c>
      <c r="J172" s="67" t="s">
        <v>21</v>
      </c>
      <c r="K172" s="67">
        <v>2</v>
      </c>
      <c r="L172" s="67">
        <v>40</v>
      </c>
      <c r="M172" s="67">
        <v>3</v>
      </c>
      <c r="N172" s="67">
        <v>0.33</v>
      </c>
      <c r="O172" s="67">
        <v>1</v>
      </c>
    </row>
    <row r="173" spans="1:15" customFormat="1">
      <c r="A173" t="s">
        <v>120</v>
      </c>
      <c r="B173" s="67" t="s">
        <v>121</v>
      </c>
      <c r="C173" s="67" t="s">
        <v>33</v>
      </c>
      <c r="D173" s="67" t="s">
        <v>27</v>
      </c>
      <c r="E173" s="67">
        <v>9</v>
      </c>
      <c r="F173" s="67">
        <v>1189</v>
      </c>
      <c r="G173" s="67">
        <v>1</v>
      </c>
      <c r="H173" s="67">
        <v>50</v>
      </c>
      <c r="I173" s="67" t="s">
        <v>20</v>
      </c>
      <c r="J173" s="67" t="s">
        <v>21</v>
      </c>
      <c r="K173" s="67">
        <v>2</v>
      </c>
      <c r="L173" s="67">
        <v>41</v>
      </c>
      <c r="M173" s="67">
        <v>1</v>
      </c>
      <c r="N173" s="67">
        <v>0.11</v>
      </c>
      <c r="O173" s="67">
        <v>1</v>
      </c>
    </row>
    <row r="174" spans="1:15" customFormat="1">
      <c r="A174" t="s">
        <v>120</v>
      </c>
      <c r="B174" s="67" t="s">
        <v>121</v>
      </c>
      <c r="C174" s="67" t="s">
        <v>33</v>
      </c>
      <c r="D174" s="67" t="s">
        <v>27</v>
      </c>
      <c r="E174" s="67">
        <v>9</v>
      </c>
      <c r="F174" s="67">
        <v>1189</v>
      </c>
      <c r="G174" s="67">
        <v>1</v>
      </c>
      <c r="H174" s="67">
        <v>50</v>
      </c>
      <c r="I174" s="67" t="s">
        <v>20</v>
      </c>
      <c r="J174" s="67" t="s">
        <v>21</v>
      </c>
      <c r="K174" s="67">
        <v>2</v>
      </c>
      <c r="L174" s="67">
        <v>42</v>
      </c>
      <c r="M174" s="67">
        <v>2</v>
      </c>
      <c r="N174" s="67">
        <v>0.22</v>
      </c>
      <c r="O174" s="67">
        <v>1</v>
      </c>
    </row>
    <row r="175" spans="1:15" customFormat="1">
      <c r="A175" t="s">
        <v>120</v>
      </c>
      <c r="B175" s="67" t="s">
        <v>121</v>
      </c>
      <c r="C175" s="67" t="s">
        <v>33</v>
      </c>
      <c r="D175" s="67" t="s">
        <v>27</v>
      </c>
      <c r="E175" s="67">
        <v>9</v>
      </c>
      <c r="F175" s="67">
        <v>1189</v>
      </c>
      <c r="G175" s="67">
        <v>1</v>
      </c>
      <c r="H175" s="67">
        <v>50</v>
      </c>
      <c r="I175" s="67" t="s">
        <v>20</v>
      </c>
      <c r="J175" s="67" t="s">
        <v>21</v>
      </c>
      <c r="K175" s="67">
        <v>2</v>
      </c>
      <c r="L175" s="67">
        <v>45</v>
      </c>
      <c r="M175" s="67">
        <v>1</v>
      </c>
      <c r="N175" s="67">
        <v>0.11</v>
      </c>
      <c r="O175" s="67">
        <v>1</v>
      </c>
    </row>
    <row r="176" spans="1:15" customFormat="1">
      <c r="A176" t="s">
        <v>120</v>
      </c>
      <c r="B176" s="67" t="s">
        <v>121</v>
      </c>
      <c r="C176" s="67" t="s">
        <v>33</v>
      </c>
      <c r="D176" s="67" t="s">
        <v>27</v>
      </c>
      <c r="E176" s="67">
        <v>9</v>
      </c>
      <c r="F176" s="67">
        <v>1189</v>
      </c>
      <c r="G176" s="67">
        <v>1</v>
      </c>
      <c r="H176" s="67">
        <v>50</v>
      </c>
      <c r="I176" s="67" t="s">
        <v>20</v>
      </c>
      <c r="J176" s="67" t="s">
        <v>21</v>
      </c>
      <c r="K176" s="67">
        <v>2</v>
      </c>
      <c r="L176" s="67">
        <v>48</v>
      </c>
      <c r="M176" s="67">
        <v>1</v>
      </c>
      <c r="N176" s="67">
        <v>0.11</v>
      </c>
      <c r="O176" s="67">
        <v>1</v>
      </c>
    </row>
    <row r="177" spans="1:15" customFormat="1">
      <c r="A177" t="s">
        <v>120</v>
      </c>
      <c r="B177" s="67" t="s">
        <v>121</v>
      </c>
      <c r="C177" s="67" t="s">
        <v>33</v>
      </c>
      <c r="D177" s="67" t="s">
        <v>27</v>
      </c>
      <c r="E177" s="67">
        <v>9</v>
      </c>
      <c r="F177" s="67">
        <v>1189</v>
      </c>
      <c r="G177" s="67">
        <v>1</v>
      </c>
      <c r="H177" s="67">
        <v>50</v>
      </c>
      <c r="I177" s="67" t="s">
        <v>20</v>
      </c>
      <c r="J177" s="67" t="s">
        <v>21</v>
      </c>
      <c r="K177" s="67">
        <v>2</v>
      </c>
      <c r="L177" s="67">
        <v>69</v>
      </c>
      <c r="M177" s="67">
        <v>1</v>
      </c>
      <c r="N177" s="67">
        <v>0.11</v>
      </c>
      <c r="O177" s="67">
        <v>1</v>
      </c>
    </row>
    <row r="178" spans="1:15" customFormat="1">
      <c r="A178" t="s">
        <v>120</v>
      </c>
      <c r="B178" s="67" t="s">
        <v>121</v>
      </c>
      <c r="C178" s="67" t="s">
        <v>33</v>
      </c>
      <c r="D178" s="67" t="s">
        <v>27</v>
      </c>
      <c r="E178" s="67">
        <v>9</v>
      </c>
      <c r="F178" s="67">
        <v>1189</v>
      </c>
      <c r="G178" s="67">
        <v>1</v>
      </c>
      <c r="H178" s="67">
        <v>50</v>
      </c>
      <c r="I178" s="67" t="s">
        <v>20</v>
      </c>
      <c r="J178" s="67" t="s">
        <v>21</v>
      </c>
      <c r="K178" s="67">
        <v>3</v>
      </c>
      <c r="L178" s="67">
        <v>2</v>
      </c>
      <c r="M178" s="67">
        <v>5</v>
      </c>
      <c r="N178" s="67">
        <v>0.56000000000000005</v>
      </c>
      <c r="O178" s="67">
        <v>1</v>
      </c>
    </row>
    <row r="179" spans="1:15" customFormat="1">
      <c r="A179" t="s">
        <v>120</v>
      </c>
      <c r="B179" s="67" t="s">
        <v>121</v>
      </c>
      <c r="C179" s="67" t="s">
        <v>33</v>
      </c>
      <c r="D179" s="67" t="s">
        <v>27</v>
      </c>
      <c r="E179" s="67">
        <v>9</v>
      </c>
      <c r="F179" s="67">
        <v>1189</v>
      </c>
      <c r="G179" s="67">
        <v>1</v>
      </c>
      <c r="H179" s="67">
        <v>50</v>
      </c>
      <c r="I179" s="67" t="s">
        <v>20</v>
      </c>
      <c r="J179" s="67" t="s">
        <v>21</v>
      </c>
      <c r="K179" s="67">
        <v>3</v>
      </c>
      <c r="L179" s="67">
        <v>3</v>
      </c>
      <c r="M179" s="67">
        <v>3</v>
      </c>
      <c r="N179" s="67">
        <v>0.33</v>
      </c>
      <c r="O179" s="67">
        <v>1</v>
      </c>
    </row>
    <row r="180" spans="1:15" customFormat="1">
      <c r="A180" t="s">
        <v>120</v>
      </c>
      <c r="B180" s="67" t="s">
        <v>121</v>
      </c>
      <c r="C180" s="67" t="s">
        <v>33</v>
      </c>
      <c r="D180" s="67" t="s">
        <v>27</v>
      </c>
      <c r="E180" s="67">
        <v>9</v>
      </c>
      <c r="F180" s="67">
        <v>1189</v>
      </c>
      <c r="G180" s="67">
        <v>1</v>
      </c>
      <c r="H180" s="67">
        <v>50</v>
      </c>
      <c r="I180" s="67" t="s">
        <v>20</v>
      </c>
      <c r="J180" s="67" t="s">
        <v>21</v>
      </c>
      <c r="K180" s="67">
        <v>3</v>
      </c>
      <c r="L180" s="67">
        <v>4</v>
      </c>
      <c r="M180" s="67">
        <v>12</v>
      </c>
      <c r="N180" s="67">
        <v>1.34</v>
      </c>
      <c r="O180" s="67">
        <v>1</v>
      </c>
    </row>
    <row r="181" spans="1:15" customFormat="1">
      <c r="A181" t="s">
        <v>120</v>
      </c>
      <c r="B181" s="67" t="s">
        <v>121</v>
      </c>
      <c r="C181" s="67" t="s">
        <v>33</v>
      </c>
      <c r="D181" s="67" t="s">
        <v>27</v>
      </c>
      <c r="E181" s="67">
        <v>9</v>
      </c>
      <c r="F181" s="67">
        <v>1189</v>
      </c>
      <c r="G181" s="67">
        <v>1</v>
      </c>
      <c r="H181" s="67">
        <v>50</v>
      </c>
      <c r="I181" s="67" t="s">
        <v>20</v>
      </c>
      <c r="J181" s="67" t="s">
        <v>21</v>
      </c>
      <c r="K181" s="67">
        <v>3</v>
      </c>
      <c r="L181" s="67">
        <v>5</v>
      </c>
      <c r="M181" s="67">
        <v>73</v>
      </c>
      <c r="N181" s="67">
        <v>8.1100000000000012</v>
      </c>
      <c r="O181" s="67">
        <v>1</v>
      </c>
    </row>
    <row r="182" spans="1:15" customFormat="1">
      <c r="A182" t="s">
        <v>120</v>
      </c>
      <c r="B182" s="67" t="s">
        <v>121</v>
      </c>
      <c r="C182" s="67" t="s">
        <v>33</v>
      </c>
      <c r="D182" s="67" t="s">
        <v>27</v>
      </c>
      <c r="E182" s="67">
        <v>9</v>
      </c>
      <c r="F182" s="67">
        <v>1189</v>
      </c>
      <c r="G182" s="67">
        <v>1</v>
      </c>
      <c r="H182" s="67">
        <v>50</v>
      </c>
      <c r="I182" s="67" t="s">
        <v>20</v>
      </c>
      <c r="J182" s="67" t="s">
        <v>21</v>
      </c>
      <c r="K182" s="67">
        <v>3</v>
      </c>
      <c r="L182" s="67">
        <v>6</v>
      </c>
      <c r="M182" s="67">
        <v>186</v>
      </c>
      <c r="N182" s="67">
        <v>20.650000000000002</v>
      </c>
      <c r="O182" s="67">
        <v>1</v>
      </c>
    </row>
    <row r="183" spans="1:15" customFormat="1">
      <c r="A183" t="s">
        <v>120</v>
      </c>
      <c r="B183" s="67" t="s">
        <v>121</v>
      </c>
      <c r="C183" s="67" t="s">
        <v>33</v>
      </c>
      <c r="D183" s="67" t="s">
        <v>27</v>
      </c>
      <c r="E183" s="67">
        <v>9</v>
      </c>
      <c r="F183" s="67">
        <v>1189</v>
      </c>
      <c r="G183" s="67">
        <v>1</v>
      </c>
      <c r="H183" s="67">
        <v>50</v>
      </c>
      <c r="I183" s="67" t="s">
        <v>20</v>
      </c>
      <c r="J183" s="67" t="s">
        <v>21</v>
      </c>
      <c r="K183" s="67">
        <v>3</v>
      </c>
      <c r="L183" s="67">
        <v>7</v>
      </c>
      <c r="M183" s="67">
        <v>238</v>
      </c>
      <c r="N183" s="67">
        <v>26.43</v>
      </c>
      <c r="O183" s="67">
        <v>1</v>
      </c>
    </row>
    <row r="184" spans="1:15" customFormat="1">
      <c r="A184" t="s">
        <v>120</v>
      </c>
      <c r="B184" s="67" t="s">
        <v>121</v>
      </c>
      <c r="C184" s="67" t="s">
        <v>33</v>
      </c>
      <c r="D184" s="67" t="s">
        <v>27</v>
      </c>
      <c r="E184" s="67">
        <v>9</v>
      </c>
      <c r="F184" s="67">
        <v>1189</v>
      </c>
      <c r="G184" s="67">
        <v>1</v>
      </c>
      <c r="H184" s="67">
        <v>50</v>
      </c>
      <c r="I184" s="67" t="s">
        <v>20</v>
      </c>
      <c r="J184" s="67" t="s">
        <v>21</v>
      </c>
      <c r="K184" s="67">
        <v>3</v>
      </c>
      <c r="L184" s="67">
        <v>8</v>
      </c>
      <c r="M184" s="67">
        <v>162</v>
      </c>
      <c r="N184" s="67">
        <v>18</v>
      </c>
      <c r="O184" s="67">
        <v>1</v>
      </c>
    </row>
    <row r="185" spans="1:15" customFormat="1">
      <c r="A185" t="s">
        <v>120</v>
      </c>
      <c r="B185" s="67" t="s">
        <v>121</v>
      </c>
      <c r="C185" s="67" t="s">
        <v>33</v>
      </c>
      <c r="D185" s="67" t="s">
        <v>27</v>
      </c>
      <c r="E185" s="67">
        <v>9</v>
      </c>
      <c r="F185" s="67">
        <v>1189</v>
      </c>
      <c r="G185" s="67">
        <v>1</v>
      </c>
      <c r="H185" s="67">
        <v>50</v>
      </c>
      <c r="I185" s="67" t="s">
        <v>20</v>
      </c>
      <c r="J185" s="67" t="s">
        <v>21</v>
      </c>
      <c r="K185" s="67">
        <v>3</v>
      </c>
      <c r="L185" s="67">
        <v>9</v>
      </c>
      <c r="M185" s="67">
        <v>148</v>
      </c>
      <c r="N185" s="67">
        <v>16.439999999999998</v>
      </c>
      <c r="O185" s="67">
        <v>1</v>
      </c>
    </row>
    <row r="186" spans="1:15" customFormat="1">
      <c r="A186" t="s">
        <v>120</v>
      </c>
      <c r="B186" s="67" t="s">
        <v>121</v>
      </c>
      <c r="C186" s="67" t="s">
        <v>33</v>
      </c>
      <c r="D186" s="67" t="s">
        <v>27</v>
      </c>
      <c r="E186" s="67">
        <v>9</v>
      </c>
      <c r="F186" s="67">
        <v>1189</v>
      </c>
      <c r="G186" s="67">
        <v>1</v>
      </c>
      <c r="H186" s="67">
        <v>50</v>
      </c>
      <c r="I186" s="67" t="s">
        <v>20</v>
      </c>
      <c r="J186" s="67" t="s">
        <v>21</v>
      </c>
      <c r="K186" s="67">
        <v>3</v>
      </c>
      <c r="L186" s="67">
        <v>10</v>
      </c>
      <c r="M186" s="67">
        <v>123</v>
      </c>
      <c r="N186" s="67">
        <v>13.659999999999997</v>
      </c>
      <c r="O186" s="67">
        <v>1</v>
      </c>
    </row>
    <row r="187" spans="1:15" customFormat="1">
      <c r="A187" t="s">
        <v>120</v>
      </c>
      <c r="B187" s="67" t="s">
        <v>121</v>
      </c>
      <c r="C187" s="67" t="s">
        <v>33</v>
      </c>
      <c r="D187" s="67" t="s">
        <v>27</v>
      </c>
      <c r="E187" s="67">
        <v>9</v>
      </c>
      <c r="F187" s="67">
        <v>1189</v>
      </c>
      <c r="G187" s="67">
        <v>1</v>
      </c>
      <c r="H187" s="67">
        <v>50</v>
      </c>
      <c r="I187" s="67" t="s">
        <v>20</v>
      </c>
      <c r="J187" s="67" t="s">
        <v>21</v>
      </c>
      <c r="K187" s="67">
        <v>3</v>
      </c>
      <c r="L187" s="67">
        <v>11</v>
      </c>
      <c r="M187" s="67">
        <v>160</v>
      </c>
      <c r="N187" s="67">
        <v>17.77</v>
      </c>
      <c r="O187" s="67">
        <v>1</v>
      </c>
    </row>
    <row r="188" spans="1:15" customFormat="1">
      <c r="A188" t="s">
        <v>120</v>
      </c>
      <c r="B188" s="67" t="s">
        <v>121</v>
      </c>
      <c r="C188" s="67" t="s">
        <v>33</v>
      </c>
      <c r="D188" s="67" t="s">
        <v>27</v>
      </c>
      <c r="E188" s="67">
        <v>9</v>
      </c>
      <c r="F188" s="67">
        <v>1189</v>
      </c>
      <c r="G188" s="67">
        <v>1</v>
      </c>
      <c r="H188" s="67">
        <v>50</v>
      </c>
      <c r="I188" s="67" t="s">
        <v>20</v>
      </c>
      <c r="J188" s="67" t="s">
        <v>21</v>
      </c>
      <c r="K188" s="67">
        <v>3</v>
      </c>
      <c r="L188" s="67">
        <v>12</v>
      </c>
      <c r="M188" s="67">
        <v>338</v>
      </c>
      <c r="N188" s="67">
        <v>37.54</v>
      </c>
      <c r="O188" s="67">
        <v>1</v>
      </c>
    </row>
    <row r="189" spans="1:15" customFormat="1">
      <c r="A189" t="s">
        <v>120</v>
      </c>
      <c r="B189" s="67" t="s">
        <v>121</v>
      </c>
      <c r="C189" s="67" t="s">
        <v>33</v>
      </c>
      <c r="D189" s="67" t="s">
        <v>27</v>
      </c>
      <c r="E189" s="67">
        <v>9</v>
      </c>
      <c r="F189" s="67">
        <v>1189</v>
      </c>
      <c r="G189" s="67">
        <v>1</v>
      </c>
      <c r="H189" s="67">
        <v>50</v>
      </c>
      <c r="I189" s="67" t="s">
        <v>20</v>
      </c>
      <c r="J189" s="67" t="s">
        <v>21</v>
      </c>
      <c r="K189" s="67">
        <v>3</v>
      </c>
      <c r="L189" s="67">
        <v>13</v>
      </c>
      <c r="M189" s="67">
        <v>520</v>
      </c>
      <c r="N189" s="67">
        <v>57.78</v>
      </c>
      <c r="O189" s="67">
        <v>1</v>
      </c>
    </row>
    <row r="190" spans="1:15" customFormat="1">
      <c r="A190" t="s">
        <v>120</v>
      </c>
      <c r="B190" s="67" t="s">
        <v>121</v>
      </c>
      <c r="C190" s="67" t="s">
        <v>33</v>
      </c>
      <c r="D190" s="67" t="s">
        <v>27</v>
      </c>
      <c r="E190" s="67">
        <v>9</v>
      </c>
      <c r="F190" s="67">
        <v>1189</v>
      </c>
      <c r="G190" s="67">
        <v>1</v>
      </c>
      <c r="H190" s="67">
        <v>50</v>
      </c>
      <c r="I190" s="67" t="s">
        <v>20</v>
      </c>
      <c r="J190" s="67" t="s">
        <v>21</v>
      </c>
      <c r="K190" s="67">
        <v>3</v>
      </c>
      <c r="L190" s="67">
        <v>14</v>
      </c>
      <c r="M190" s="67">
        <v>500</v>
      </c>
      <c r="N190" s="67">
        <v>55.539999999999992</v>
      </c>
      <c r="O190" s="67">
        <v>1</v>
      </c>
    </row>
    <row r="191" spans="1:15" customFormat="1">
      <c r="A191" t="s">
        <v>120</v>
      </c>
      <c r="B191" s="67" t="s">
        <v>121</v>
      </c>
      <c r="C191" s="67" t="s">
        <v>33</v>
      </c>
      <c r="D191" s="67" t="s">
        <v>27</v>
      </c>
      <c r="E191" s="67">
        <v>9</v>
      </c>
      <c r="F191" s="67">
        <v>1189</v>
      </c>
      <c r="G191" s="67">
        <v>1</v>
      </c>
      <c r="H191" s="67">
        <v>50</v>
      </c>
      <c r="I191" s="67" t="s">
        <v>20</v>
      </c>
      <c r="J191" s="67" t="s">
        <v>21</v>
      </c>
      <c r="K191" s="67">
        <v>3</v>
      </c>
      <c r="L191" s="67">
        <v>15</v>
      </c>
      <c r="M191" s="67">
        <v>346</v>
      </c>
      <c r="N191" s="67">
        <v>38.450000000000003</v>
      </c>
      <c r="O191" s="67">
        <v>1</v>
      </c>
    </row>
    <row r="192" spans="1:15" customFormat="1">
      <c r="A192" t="s">
        <v>120</v>
      </c>
      <c r="B192" s="67" t="s">
        <v>121</v>
      </c>
      <c r="C192" s="67" t="s">
        <v>33</v>
      </c>
      <c r="D192" s="67" t="s">
        <v>27</v>
      </c>
      <c r="E192" s="67">
        <v>9</v>
      </c>
      <c r="F192" s="67">
        <v>1189</v>
      </c>
      <c r="G192" s="67">
        <v>1</v>
      </c>
      <c r="H192" s="67">
        <v>50</v>
      </c>
      <c r="I192" s="67" t="s">
        <v>20</v>
      </c>
      <c r="J192" s="67" t="s">
        <v>21</v>
      </c>
      <c r="K192" s="67">
        <v>3</v>
      </c>
      <c r="L192" s="67">
        <v>16</v>
      </c>
      <c r="M192" s="67">
        <v>161</v>
      </c>
      <c r="N192" s="67">
        <v>17.89</v>
      </c>
      <c r="O192" s="67">
        <v>1</v>
      </c>
    </row>
    <row r="193" spans="1:15" customFormat="1">
      <c r="A193" t="s">
        <v>120</v>
      </c>
      <c r="B193" s="67" t="s">
        <v>121</v>
      </c>
      <c r="C193" s="67" t="s">
        <v>33</v>
      </c>
      <c r="D193" s="67" t="s">
        <v>27</v>
      </c>
      <c r="E193" s="67">
        <v>9</v>
      </c>
      <c r="F193" s="67">
        <v>1189</v>
      </c>
      <c r="G193" s="67">
        <v>1</v>
      </c>
      <c r="H193" s="67">
        <v>50</v>
      </c>
      <c r="I193" s="67" t="s">
        <v>20</v>
      </c>
      <c r="J193" s="67" t="s">
        <v>21</v>
      </c>
      <c r="K193" s="67">
        <v>3</v>
      </c>
      <c r="L193" s="67">
        <v>17</v>
      </c>
      <c r="M193" s="67">
        <v>91</v>
      </c>
      <c r="N193" s="67">
        <v>10.11</v>
      </c>
      <c r="O193" s="67">
        <v>1</v>
      </c>
    </row>
    <row r="194" spans="1:15" customFormat="1">
      <c r="A194" t="s">
        <v>120</v>
      </c>
      <c r="B194" s="67" t="s">
        <v>121</v>
      </c>
      <c r="C194" s="67" t="s">
        <v>33</v>
      </c>
      <c r="D194" s="67" t="s">
        <v>27</v>
      </c>
      <c r="E194" s="67">
        <v>9</v>
      </c>
      <c r="F194" s="67">
        <v>1189</v>
      </c>
      <c r="G194" s="67">
        <v>1</v>
      </c>
      <c r="H194" s="67">
        <v>50</v>
      </c>
      <c r="I194" s="67" t="s">
        <v>20</v>
      </c>
      <c r="J194" s="67" t="s">
        <v>21</v>
      </c>
      <c r="K194" s="67">
        <v>3</v>
      </c>
      <c r="L194" s="67">
        <v>18</v>
      </c>
      <c r="M194" s="67">
        <v>11</v>
      </c>
      <c r="N194" s="67">
        <v>1.22</v>
      </c>
      <c r="O194" s="67">
        <v>1</v>
      </c>
    </row>
    <row r="195" spans="1:15" customFormat="1">
      <c r="A195" t="s">
        <v>120</v>
      </c>
      <c r="B195" s="67" t="s">
        <v>121</v>
      </c>
      <c r="C195" s="67" t="s">
        <v>33</v>
      </c>
      <c r="D195" s="67" t="s">
        <v>27</v>
      </c>
      <c r="E195" s="67">
        <v>9</v>
      </c>
      <c r="F195" s="67">
        <v>1189</v>
      </c>
      <c r="G195" s="67">
        <v>1</v>
      </c>
      <c r="H195" s="67">
        <v>50</v>
      </c>
      <c r="I195" s="67" t="s">
        <v>20</v>
      </c>
      <c r="J195" s="67" t="s">
        <v>21</v>
      </c>
      <c r="K195" s="67">
        <v>3</v>
      </c>
      <c r="L195" s="67">
        <v>22</v>
      </c>
      <c r="M195" s="67">
        <v>2</v>
      </c>
      <c r="N195" s="67">
        <v>0.22</v>
      </c>
      <c r="O195" s="67">
        <v>1</v>
      </c>
    </row>
    <row r="196" spans="1:15" customFormat="1">
      <c r="A196" t="s">
        <v>120</v>
      </c>
      <c r="B196" s="67" t="s">
        <v>121</v>
      </c>
      <c r="C196" s="67" t="s">
        <v>33</v>
      </c>
      <c r="D196" s="67" t="s">
        <v>27</v>
      </c>
      <c r="E196" s="67">
        <v>9</v>
      </c>
      <c r="F196" s="67">
        <v>1189</v>
      </c>
      <c r="G196" s="67">
        <v>1</v>
      </c>
      <c r="H196" s="67">
        <v>50</v>
      </c>
      <c r="I196" s="67" t="s">
        <v>20</v>
      </c>
      <c r="J196" s="67" t="s">
        <v>21</v>
      </c>
      <c r="K196" s="67">
        <v>3</v>
      </c>
      <c r="L196" s="67">
        <v>26</v>
      </c>
      <c r="M196" s="67">
        <v>1</v>
      </c>
      <c r="N196" s="67">
        <v>0.11</v>
      </c>
      <c r="O196" s="67">
        <v>1</v>
      </c>
    </row>
    <row r="197" spans="1:15" customFormat="1">
      <c r="A197" t="s">
        <v>120</v>
      </c>
      <c r="B197" s="67" t="s">
        <v>121</v>
      </c>
      <c r="C197" s="67" t="s">
        <v>33</v>
      </c>
      <c r="D197" s="67" t="s">
        <v>31</v>
      </c>
      <c r="E197" s="67">
        <v>12</v>
      </c>
      <c r="F197" s="67">
        <v>1692</v>
      </c>
      <c r="G197" s="67">
        <v>1</v>
      </c>
      <c r="H197" s="67">
        <v>42</v>
      </c>
      <c r="I197" s="67" t="s">
        <v>28</v>
      </c>
      <c r="J197" s="67" t="s">
        <v>29</v>
      </c>
      <c r="K197" s="67">
        <v>3</v>
      </c>
      <c r="L197" s="67">
        <v>14</v>
      </c>
      <c r="M197" s="67">
        <v>1</v>
      </c>
      <c r="N197" s="67">
        <v>0.08</v>
      </c>
      <c r="O197" s="67">
        <v>1</v>
      </c>
    </row>
    <row r="198" spans="1:15" customFormat="1">
      <c r="A198" t="s">
        <v>120</v>
      </c>
      <c r="B198" s="67" t="s">
        <v>121</v>
      </c>
      <c r="C198" s="67" t="s">
        <v>33</v>
      </c>
      <c r="D198" s="67" t="s">
        <v>31</v>
      </c>
      <c r="E198" s="67">
        <v>12</v>
      </c>
      <c r="F198" s="67">
        <v>1692</v>
      </c>
      <c r="G198" s="67">
        <v>1</v>
      </c>
      <c r="H198" s="67">
        <v>42</v>
      </c>
      <c r="I198" s="67" t="s">
        <v>28</v>
      </c>
      <c r="J198" s="67" t="s">
        <v>29</v>
      </c>
      <c r="K198" s="67">
        <v>3</v>
      </c>
      <c r="L198" s="67">
        <v>18</v>
      </c>
      <c r="M198" s="67">
        <v>4</v>
      </c>
      <c r="N198" s="67">
        <v>0.33</v>
      </c>
      <c r="O198" s="67">
        <v>1</v>
      </c>
    </row>
    <row r="199" spans="1:15" customFormat="1">
      <c r="A199" t="s">
        <v>120</v>
      </c>
      <c r="B199" s="67" t="s">
        <v>121</v>
      </c>
      <c r="C199" s="67" t="s">
        <v>33</v>
      </c>
      <c r="D199" s="67" t="s">
        <v>31</v>
      </c>
      <c r="E199" s="67">
        <v>12</v>
      </c>
      <c r="F199" s="67">
        <v>1692</v>
      </c>
      <c r="G199" s="67">
        <v>1</v>
      </c>
      <c r="H199" s="67">
        <v>42</v>
      </c>
      <c r="I199" s="67" t="s">
        <v>28</v>
      </c>
      <c r="J199" s="67" t="s">
        <v>29</v>
      </c>
      <c r="K199" s="67">
        <v>3</v>
      </c>
      <c r="L199" s="67">
        <v>19</v>
      </c>
      <c r="M199" s="67">
        <v>2</v>
      </c>
      <c r="N199" s="67">
        <v>0.17</v>
      </c>
      <c r="O199" s="67">
        <v>1</v>
      </c>
    </row>
    <row r="200" spans="1:15" customFormat="1">
      <c r="A200" t="s">
        <v>120</v>
      </c>
      <c r="B200" s="67" t="s">
        <v>121</v>
      </c>
      <c r="C200" s="67" t="s">
        <v>33</v>
      </c>
      <c r="D200" s="67" t="s">
        <v>31</v>
      </c>
      <c r="E200" s="67">
        <v>12</v>
      </c>
      <c r="F200" s="67">
        <v>1692</v>
      </c>
      <c r="G200" s="67">
        <v>1</v>
      </c>
      <c r="H200" s="67">
        <v>42</v>
      </c>
      <c r="I200" s="67" t="s">
        <v>28</v>
      </c>
      <c r="J200" s="67" t="s">
        <v>29</v>
      </c>
      <c r="K200" s="67">
        <v>3</v>
      </c>
      <c r="L200" s="67">
        <v>20</v>
      </c>
      <c r="M200" s="67">
        <v>4</v>
      </c>
      <c r="N200" s="67">
        <v>0.32</v>
      </c>
      <c r="O200" s="67">
        <v>1</v>
      </c>
    </row>
    <row r="201" spans="1:15" customFormat="1">
      <c r="A201" t="s">
        <v>120</v>
      </c>
      <c r="B201" s="67" t="s">
        <v>121</v>
      </c>
      <c r="C201" s="67" t="s">
        <v>33</v>
      </c>
      <c r="D201" s="67" t="s">
        <v>31</v>
      </c>
      <c r="E201" s="67">
        <v>12</v>
      </c>
      <c r="F201" s="67">
        <v>1692</v>
      </c>
      <c r="G201" s="67">
        <v>1</v>
      </c>
      <c r="H201" s="67">
        <v>42</v>
      </c>
      <c r="I201" s="67" t="s">
        <v>28</v>
      </c>
      <c r="J201" s="67" t="s">
        <v>29</v>
      </c>
      <c r="K201" s="67">
        <v>3</v>
      </c>
      <c r="L201" s="67">
        <v>21</v>
      </c>
      <c r="M201" s="67">
        <v>3</v>
      </c>
      <c r="N201" s="67">
        <v>0.25</v>
      </c>
      <c r="O201" s="67">
        <v>1</v>
      </c>
    </row>
    <row r="202" spans="1:15" customFormat="1">
      <c r="A202" t="s">
        <v>120</v>
      </c>
      <c r="B202" s="67" t="s">
        <v>121</v>
      </c>
      <c r="C202" s="67" t="s">
        <v>33</v>
      </c>
      <c r="D202" s="67" t="s">
        <v>31</v>
      </c>
      <c r="E202" s="67">
        <v>12</v>
      </c>
      <c r="F202" s="67">
        <v>1692</v>
      </c>
      <c r="G202" s="67">
        <v>1</v>
      </c>
      <c r="H202" s="67">
        <v>42</v>
      </c>
      <c r="I202" s="67" t="s">
        <v>28</v>
      </c>
      <c r="J202" s="67" t="s">
        <v>29</v>
      </c>
      <c r="K202" s="67">
        <v>3</v>
      </c>
      <c r="L202" s="67">
        <v>22</v>
      </c>
      <c r="M202" s="67">
        <v>1</v>
      </c>
      <c r="N202" s="67">
        <v>0.08</v>
      </c>
      <c r="O202" s="67">
        <v>1</v>
      </c>
    </row>
    <row r="203" spans="1:15" customFormat="1">
      <c r="A203" t="s">
        <v>120</v>
      </c>
      <c r="B203" s="67" t="s">
        <v>121</v>
      </c>
      <c r="C203" s="67" t="s">
        <v>33</v>
      </c>
      <c r="D203" s="67" t="s">
        <v>31</v>
      </c>
      <c r="E203" s="67">
        <v>12</v>
      </c>
      <c r="F203" s="67">
        <v>1692</v>
      </c>
      <c r="G203" s="67">
        <v>1</v>
      </c>
      <c r="H203" s="67">
        <v>42</v>
      </c>
      <c r="I203" s="67" t="s">
        <v>28</v>
      </c>
      <c r="J203" s="67" t="s">
        <v>29</v>
      </c>
      <c r="K203" s="67">
        <v>3</v>
      </c>
      <c r="L203" s="67">
        <v>23</v>
      </c>
      <c r="M203" s="67">
        <v>2</v>
      </c>
      <c r="N203" s="67">
        <v>0.16</v>
      </c>
      <c r="O203" s="67">
        <v>1</v>
      </c>
    </row>
    <row r="204" spans="1:15" customFormat="1">
      <c r="A204" t="s">
        <v>120</v>
      </c>
      <c r="B204" s="67" t="s">
        <v>121</v>
      </c>
      <c r="C204" s="67" t="s">
        <v>33</v>
      </c>
      <c r="D204" s="67" t="s">
        <v>31</v>
      </c>
      <c r="E204" s="67">
        <v>12</v>
      </c>
      <c r="F204" s="67">
        <v>1692</v>
      </c>
      <c r="G204" s="67">
        <v>1</v>
      </c>
      <c r="H204" s="67">
        <v>42</v>
      </c>
      <c r="I204" s="67" t="s">
        <v>28</v>
      </c>
      <c r="J204" s="67" t="s">
        <v>29</v>
      </c>
      <c r="K204" s="67">
        <v>3</v>
      </c>
      <c r="L204" s="67">
        <v>24</v>
      </c>
      <c r="M204" s="67">
        <v>8</v>
      </c>
      <c r="N204" s="67">
        <v>0.66</v>
      </c>
      <c r="O204" s="67">
        <v>1</v>
      </c>
    </row>
    <row r="205" spans="1:15" customFormat="1">
      <c r="A205" t="s">
        <v>120</v>
      </c>
      <c r="B205" s="67" t="s">
        <v>121</v>
      </c>
      <c r="C205" s="67" t="s">
        <v>33</v>
      </c>
      <c r="D205" s="67" t="s">
        <v>31</v>
      </c>
      <c r="E205" s="67">
        <v>12</v>
      </c>
      <c r="F205" s="67">
        <v>1692</v>
      </c>
      <c r="G205" s="67">
        <v>1</v>
      </c>
      <c r="H205" s="67">
        <v>42</v>
      </c>
      <c r="I205" s="67" t="s">
        <v>28</v>
      </c>
      <c r="J205" s="67" t="s">
        <v>29</v>
      </c>
      <c r="K205" s="67">
        <v>3</v>
      </c>
      <c r="L205" s="67">
        <v>25</v>
      </c>
      <c r="M205" s="67">
        <v>4</v>
      </c>
      <c r="N205" s="67">
        <v>0.33</v>
      </c>
      <c r="O205" s="67">
        <v>1</v>
      </c>
    </row>
    <row r="206" spans="1:15" customFormat="1">
      <c r="A206" t="s">
        <v>120</v>
      </c>
      <c r="B206" s="67" t="s">
        <v>121</v>
      </c>
      <c r="C206" s="67" t="s">
        <v>33</v>
      </c>
      <c r="D206" s="67" t="s">
        <v>31</v>
      </c>
      <c r="E206" s="67">
        <v>12</v>
      </c>
      <c r="F206" s="67">
        <v>1692</v>
      </c>
      <c r="G206" s="67">
        <v>1</v>
      </c>
      <c r="H206" s="67">
        <v>42</v>
      </c>
      <c r="I206" s="67" t="s">
        <v>28</v>
      </c>
      <c r="J206" s="67" t="s">
        <v>29</v>
      </c>
      <c r="K206" s="67">
        <v>3</v>
      </c>
      <c r="L206" s="67">
        <v>26</v>
      </c>
      <c r="M206" s="67">
        <v>3</v>
      </c>
      <c r="N206" s="67">
        <v>0.24</v>
      </c>
      <c r="O206" s="67">
        <v>1</v>
      </c>
    </row>
    <row r="207" spans="1:15" customFormat="1">
      <c r="A207" t="s">
        <v>120</v>
      </c>
      <c r="B207" s="67" t="s">
        <v>121</v>
      </c>
      <c r="C207" s="67" t="s">
        <v>33</v>
      </c>
      <c r="D207" s="67" t="s">
        <v>31</v>
      </c>
      <c r="E207" s="67">
        <v>12</v>
      </c>
      <c r="F207" s="67">
        <v>1692</v>
      </c>
      <c r="G207" s="67">
        <v>1</v>
      </c>
      <c r="H207" s="67">
        <v>42</v>
      </c>
      <c r="I207" s="67" t="s">
        <v>28</v>
      </c>
      <c r="J207" s="67" t="s">
        <v>29</v>
      </c>
      <c r="K207" s="67">
        <v>3</v>
      </c>
      <c r="L207" s="67">
        <v>27</v>
      </c>
      <c r="M207" s="67">
        <v>4</v>
      </c>
      <c r="N207" s="67">
        <v>0.32</v>
      </c>
      <c r="O207" s="67">
        <v>1</v>
      </c>
    </row>
    <row r="208" spans="1:15" customFormat="1">
      <c r="A208" t="s">
        <v>120</v>
      </c>
      <c r="B208" s="67" t="s">
        <v>121</v>
      </c>
      <c r="C208" s="67" t="s">
        <v>33</v>
      </c>
      <c r="D208" s="67" t="s">
        <v>31</v>
      </c>
      <c r="E208" s="67">
        <v>12</v>
      </c>
      <c r="F208" s="67">
        <v>1692</v>
      </c>
      <c r="G208" s="67">
        <v>1</v>
      </c>
      <c r="H208" s="67">
        <v>42</v>
      </c>
      <c r="I208" s="67" t="s">
        <v>28</v>
      </c>
      <c r="J208" s="67" t="s">
        <v>29</v>
      </c>
      <c r="K208" s="67">
        <v>3</v>
      </c>
      <c r="L208" s="67">
        <v>28</v>
      </c>
      <c r="M208" s="67">
        <v>8</v>
      </c>
      <c r="N208" s="67">
        <v>0.67</v>
      </c>
      <c r="O208" s="67">
        <v>1</v>
      </c>
    </row>
    <row r="209" spans="1:15" customFormat="1">
      <c r="A209" t="s">
        <v>120</v>
      </c>
      <c r="B209" s="67" t="s">
        <v>121</v>
      </c>
      <c r="C209" s="67" t="s">
        <v>33</v>
      </c>
      <c r="D209" s="67" t="s">
        <v>31</v>
      </c>
      <c r="E209" s="67">
        <v>12</v>
      </c>
      <c r="F209" s="67">
        <v>1692</v>
      </c>
      <c r="G209" s="67">
        <v>1</v>
      </c>
      <c r="H209" s="67">
        <v>42</v>
      </c>
      <c r="I209" s="67" t="s">
        <v>28</v>
      </c>
      <c r="J209" s="67" t="s">
        <v>29</v>
      </c>
      <c r="K209" s="67">
        <v>3</v>
      </c>
      <c r="L209" s="67">
        <v>29</v>
      </c>
      <c r="M209" s="67">
        <v>6</v>
      </c>
      <c r="N209" s="67">
        <v>0.49000000000000005</v>
      </c>
      <c r="O209" s="67">
        <v>1</v>
      </c>
    </row>
    <row r="210" spans="1:15" customFormat="1">
      <c r="A210" t="s">
        <v>120</v>
      </c>
      <c r="B210" s="67" t="s">
        <v>121</v>
      </c>
      <c r="C210" s="67" t="s">
        <v>33</v>
      </c>
      <c r="D210" s="67" t="s">
        <v>31</v>
      </c>
      <c r="E210" s="67">
        <v>12</v>
      </c>
      <c r="F210" s="67">
        <v>1692</v>
      </c>
      <c r="G210" s="67">
        <v>1</v>
      </c>
      <c r="H210" s="67">
        <v>42</v>
      </c>
      <c r="I210" s="67" t="s">
        <v>28</v>
      </c>
      <c r="J210" s="67" t="s">
        <v>29</v>
      </c>
      <c r="K210" s="67">
        <v>3</v>
      </c>
      <c r="L210" s="67">
        <v>30</v>
      </c>
      <c r="M210" s="67">
        <v>5</v>
      </c>
      <c r="N210" s="67">
        <v>0.41000000000000003</v>
      </c>
      <c r="O210" s="67">
        <v>1</v>
      </c>
    </row>
    <row r="211" spans="1:15" customFormat="1">
      <c r="A211" t="s">
        <v>120</v>
      </c>
      <c r="B211" s="67" t="s">
        <v>121</v>
      </c>
      <c r="C211" s="67" t="s">
        <v>33</v>
      </c>
      <c r="D211" s="67" t="s">
        <v>31</v>
      </c>
      <c r="E211" s="67">
        <v>12</v>
      </c>
      <c r="F211" s="67">
        <v>1692</v>
      </c>
      <c r="G211" s="67">
        <v>1</v>
      </c>
      <c r="H211" s="67">
        <v>42</v>
      </c>
      <c r="I211" s="67" t="s">
        <v>28</v>
      </c>
      <c r="J211" s="67" t="s">
        <v>29</v>
      </c>
      <c r="K211" s="67">
        <v>3</v>
      </c>
      <c r="L211" s="67">
        <v>31</v>
      </c>
      <c r="M211" s="67">
        <v>3</v>
      </c>
      <c r="N211" s="67">
        <v>0.25</v>
      </c>
      <c r="O211" s="67">
        <v>1</v>
      </c>
    </row>
    <row r="212" spans="1:15" customFormat="1">
      <c r="A212" t="s">
        <v>120</v>
      </c>
      <c r="B212" s="67" t="s">
        <v>121</v>
      </c>
      <c r="C212" s="67" t="s">
        <v>33</v>
      </c>
      <c r="D212" s="67" t="s">
        <v>31</v>
      </c>
      <c r="E212" s="67">
        <v>12</v>
      </c>
      <c r="F212" s="67">
        <v>1692</v>
      </c>
      <c r="G212" s="67">
        <v>1</v>
      </c>
      <c r="H212" s="67">
        <v>42</v>
      </c>
      <c r="I212" s="67" t="s">
        <v>28</v>
      </c>
      <c r="J212" s="67" t="s">
        <v>29</v>
      </c>
      <c r="K212" s="67">
        <v>3</v>
      </c>
      <c r="L212" s="67">
        <v>32</v>
      </c>
      <c r="M212" s="67">
        <v>7</v>
      </c>
      <c r="N212" s="67">
        <v>0.59000000000000008</v>
      </c>
      <c r="O212" s="67">
        <v>1</v>
      </c>
    </row>
    <row r="213" spans="1:15" customFormat="1">
      <c r="A213" t="s">
        <v>120</v>
      </c>
      <c r="B213" s="67" t="s">
        <v>121</v>
      </c>
      <c r="C213" s="67" t="s">
        <v>33</v>
      </c>
      <c r="D213" s="67" t="s">
        <v>31</v>
      </c>
      <c r="E213" s="67">
        <v>12</v>
      </c>
      <c r="F213" s="67">
        <v>1692</v>
      </c>
      <c r="G213" s="67">
        <v>1</v>
      </c>
      <c r="H213" s="67">
        <v>42</v>
      </c>
      <c r="I213" s="67" t="s">
        <v>28</v>
      </c>
      <c r="J213" s="67" t="s">
        <v>29</v>
      </c>
      <c r="K213" s="67">
        <v>3</v>
      </c>
      <c r="L213" s="67">
        <v>34</v>
      </c>
      <c r="M213" s="67">
        <v>5</v>
      </c>
      <c r="N213" s="67">
        <v>0.42000000000000004</v>
      </c>
      <c r="O213" s="67">
        <v>1</v>
      </c>
    </row>
    <row r="214" spans="1:15" customFormat="1">
      <c r="A214" t="s">
        <v>120</v>
      </c>
      <c r="B214" s="67" t="s">
        <v>121</v>
      </c>
      <c r="C214" s="67" t="s">
        <v>33</v>
      </c>
      <c r="D214" s="67" t="s">
        <v>31</v>
      </c>
      <c r="E214" s="67">
        <v>12</v>
      </c>
      <c r="F214" s="67">
        <v>1692</v>
      </c>
      <c r="G214" s="67">
        <v>1</v>
      </c>
      <c r="H214" s="67">
        <v>42</v>
      </c>
      <c r="I214" s="67" t="s">
        <v>28</v>
      </c>
      <c r="J214" s="67" t="s">
        <v>29</v>
      </c>
      <c r="K214" s="67">
        <v>3</v>
      </c>
      <c r="L214" s="67">
        <v>35</v>
      </c>
      <c r="M214" s="67">
        <v>4</v>
      </c>
      <c r="N214" s="67">
        <v>0.33</v>
      </c>
      <c r="O214" s="67">
        <v>1</v>
      </c>
    </row>
    <row r="215" spans="1:15" customFormat="1">
      <c r="A215" t="s">
        <v>120</v>
      </c>
      <c r="B215" s="67" t="s">
        <v>121</v>
      </c>
      <c r="C215" s="67" t="s">
        <v>33</v>
      </c>
      <c r="D215" s="67" t="s">
        <v>31</v>
      </c>
      <c r="E215" s="67">
        <v>12</v>
      </c>
      <c r="F215" s="67">
        <v>1692</v>
      </c>
      <c r="G215" s="67">
        <v>1</v>
      </c>
      <c r="H215" s="67">
        <v>42</v>
      </c>
      <c r="I215" s="67" t="s">
        <v>28</v>
      </c>
      <c r="J215" s="67" t="s">
        <v>29</v>
      </c>
      <c r="K215" s="67">
        <v>3</v>
      </c>
      <c r="L215" s="67">
        <v>40</v>
      </c>
      <c r="M215" s="67">
        <v>1</v>
      </c>
      <c r="N215" s="67">
        <v>0.08</v>
      </c>
      <c r="O215" s="67">
        <v>1</v>
      </c>
    </row>
    <row r="216" spans="1:15" customFormat="1">
      <c r="A216" t="s">
        <v>120</v>
      </c>
      <c r="B216" s="67" t="s">
        <v>121</v>
      </c>
      <c r="C216" s="67" t="s">
        <v>33</v>
      </c>
      <c r="D216" s="67" t="s">
        <v>31</v>
      </c>
      <c r="E216" s="67">
        <v>12</v>
      </c>
      <c r="F216" s="67">
        <v>1692</v>
      </c>
      <c r="G216" s="67">
        <v>1</v>
      </c>
      <c r="H216" s="67">
        <v>44</v>
      </c>
      <c r="I216" s="67" t="s">
        <v>25</v>
      </c>
      <c r="J216" s="67" t="s">
        <v>26</v>
      </c>
      <c r="K216" s="67">
        <v>3</v>
      </c>
      <c r="L216" s="67">
        <v>4</v>
      </c>
      <c r="M216" s="67">
        <v>1</v>
      </c>
      <c r="N216" s="67">
        <v>0.08</v>
      </c>
      <c r="O216" s="67">
        <v>1</v>
      </c>
    </row>
    <row r="217" spans="1:15" customFormat="1">
      <c r="A217" t="s">
        <v>120</v>
      </c>
      <c r="B217" s="67" t="s">
        <v>121</v>
      </c>
      <c r="C217" s="67" t="s">
        <v>33</v>
      </c>
      <c r="D217" s="67" t="s">
        <v>31</v>
      </c>
      <c r="E217" s="67">
        <v>12</v>
      </c>
      <c r="F217" s="67">
        <v>1692</v>
      </c>
      <c r="G217" s="67">
        <v>1</v>
      </c>
      <c r="H217" s="67">
        <v>44</v>
      </c>
      <c r="I217" s="67" t="s">
        <v>25</v>
      </c>
      <c r="J217" s="67" t="s">
        <v>26</v>
      </c>
      <c r="K217" s="67">
        <v>3</v>
      </c>
      <c r="L217" s="67">
        <v>6</v>
      </c>
      <c r="M217" s="67">
        <v>1</v>
      </c>
      <c r="N217" s="67">
        <v>0.08</v>
      </c>
      <c r="O217" s="67">
        <v>1</v>
      </c>
    </row>
    <row r="218" spans="1:15" customFormat="1">
      <c r="A218" t="s">
        <v>120</v>
      </c>
      <c r="B218" s="67" t="s">
        <v>121</v>
      </c>
      <c r="C218" s="67" t="s">
        <v>33</v>
      </c>
      <c r="D218" s="67" t="s">
        <v>31</v>
      </c>
      <c r="E218" s="67">
        <v>12</v>
      </c>
      <c r="F218" s="67">
        <v>1692</v>
      </c>
      <c r="G218" s="67">
        <v>1</v>
      </c>
      <c r="H218" s="67">
        <v>44</v>
      </c>
      <c r="I218" s="67" t="s">
        <v>25</v>
      </c>
      <c r="J218" s="67" t="s">
        <v>26</v>
      </c>
      <c r="K218" s="67">
        <v>3</v>
      </c>
      <c r="L218" s="67">
        <v>18</v>
      </c>
      <c r="M218" s="67">
        <v>1</v>
      </c>
      <c r="N218" s="67">
        <v>0.08</v>
      </c>
      <c r="O218" s="67">
        <v>1</v>
      </c>
    </row>
    <row r="219" spans="1:15" customFormat="1">
      <c r="A219" t="s">
        <v>120</v>
      </c>
      <c r="B219" s="67" t="s">
        <v>121</v>
      </c>
      <c r="C219" s="67" t="s">
        <v>33</v>
      </c>
      <c r="D219" s="67" t="s">
        <v>31</v>
      </c>
      <c r="E219" s="67">
        <v>12</v>
      </c>
      <c r="F219" s="67">
        <v>1692</v>
      </c>
      <c r="G219" s="67">
        <v>1</v>
      </c>
      <c r="H219" s="67">
        <v>44</v>
      </c>
      <c r="I219" s="67" t="s">
        <v>25</v>
      </c>
      <c r="J219" s="67" t="s">
        <v>26</v>
      </c>
      <c r="K219" s="67">
        <v>3</v>
      </c>
      <c r="L219" s="67">
        <v>22</v>
      </c>
      <c r="M219" s="67">
        <v>2</v>
      </c>
      <c r="N219" s="67">
        <v>0.17</v>
      </c>
      <c r="O219" s="67">
        <v>1</v>
      </c>
    </row>
    <row r="220" spans="1:15" customFormat="1">
      <c r="A220" t="s">
        <v>120</v>
      </c>
      <c r="B220" s="67" t="s">
        <v>121</v>
      </c>
      <c r="C220" s="67" t="s">
        <v>33</v>
      </c>
      <c r="D220" s="67" t="s">
        <v>31</v>
      </c>
      <c r="E220" s="67">
        <v>12</v>
      </c>
      <c r="F220" s="67">
        <v>1692</v>
      </c>
      <c r="G220" s="67">
        <v>1</v>
      </c>
      <c r="H220" s="67">
        <v>44</v>
      </c>
      <c r="I220" s="67" t="s">
        <v>25</v>
      </c>
      <c r="J220" s="67" t="s">
        <v>26</v>
      </c>
      <c r="K220" s="67">
        <v>3</v>
      </c>
      <c r="L220" s="67">
        <v>26</v>
      </c>
      <c r="M220" s="67">
        <v>3</v>
      </c>
      <c r="N220" s="67">
        <v>0.25</v>
      </c>
      <c r="O220" s="67">
        <v>1</v>
      </c>
    </row>
    <row r="221" spans="1:15" customFormat="1">
      <c r="A221" t="s">
        <v>120</v>
      </c>
      <c r="B221" s="67" t="s">
        <v>121</v>
      </c>
      <c r="C221" s="67" t="s">
        <v>33</v>
      </c>
      <c r="D221" s="67" t="s">
        <v>31</v>
      </c>
      <c r="E221" s="67">
        <v>12</v>
      </c>
      <c r="F221" s="67">
        <v>1692</v>
      </c>
      <c r="G221" s="67">
        <v>1</v>
      </c>
      <c r="H221" s="67">
        <v>44</v>
      </c>
      <c r="I221" s="67" t="s">
        <v>25</v>
      </c>
      <c r="J221" s="67" t="s">
        <v>26</v>
      </c>
      <c r="K221" s="67">
        <v>3</v>
      </c>
      <c r="L221" s="67">
        <v>27</v>
      </c>
      <c r="M221" s="67">
        <v>3</v>
      </c>
      <c r="N221" s="67">
        <v>0.25</v>
      </c>
      <c r="O221" s="67">
        <v>1</v>
      </c>
    </row>
    <row r="222" spans="1:15" customFormat="1">
      <c r="A222" t="s">
        <v>120</v>
      </c>
      <c r="B222" s="67" t="s">
        <v>121</v>
      </c>
      <c r="C222" s="67" t="s">
        <v>33</v>
      </c>
      <c r="D222" s="67" t="s">
        <v>31</v>
      </c>
      <c r="E222" s="67">
        <v>12</v>
      </c>
      <c r="F222" s="67">
        <v>1692</v>
      </c>
      <c r="G222" s="67">
        <v>1</v>
      </c>
      <c r="H222" s="67">
        <v>44</v>
      </c>
      <c r="I222" s="67" t="s">
        <v>25</v>
      </c>
      <c r="J222" s="67" t="s">
        <v>26</v>
      </c>
      <c r="K222" s="67">
        <v>3</v>
      </c>
      <c r="L222" s="67">
        <v>28</v>
      </c>
      <c r="M222" s="67">
        <v>2</v>
      </c>
      <c r="N222" s="67">
        <v>0.16</v>
      </c>
      <c r="O222" s="67">
        <v>1</v>
      </c>
    </row>
    <row r="223" spans="1:15" customFormat="1">
      <c r="A223" t="s">
        <v>120</v>
      </c>
      <c r="B223" s="67" t="s">
        <v>121</v>
      </c>
      <c r="C223" s="67" t="s">
        <v>33</v>
      </c>
      <c r="D223" s="67" t="s">
        <v>31</v>
      </c>
      <c r="E223" s="67">
        <v>12</v>
      </c>
      <c r="F223" s="67">
        <v>1692</v>
      </c>
      <c r="G223" s="67">
        <v>1</v>
      </c>
      <c r="H223" s="67">
        <v>44</v>
      </c>
      <c r="I223" s="67" t="s">
        <v>25</v>
      </c>
      <c r="J223" s="67" t="s">
        <v>26</v>
      </c>
      <c r="K223" s="67">
        <v>3</v>
      </c>
      <c r="L223" s="67">
        <v>29</v>
      </c>
      <c r="M223" s="67">
        <v>1</v>
      </c>
      <c r="N223" s="67">
        <v>0.08</v>
      </c>
      <c r="O223" s="67">
        <v>1</v>
      </c>
    </row>
    <row r="224" spans="1:15" customFormat="1">
      <c r="A224" t="s">
        <v>120</v>
      </c>
      <c r="B224" s="67" t="s">
        <v>121</v>
      </c>
      <c r="C224" s="67" t="s">
        <v>33</v>
      </c>
      <c r="D224" s="67" t="s">
        <v>31</v>
      </c>
      <c r="E224" s="67">
        <v>12</v>
      </c>
      <c r="F224" s="67">
        <v>1692</v>
      </c>
      <c r="G224" s="67">
        <v>1</v>
      </c>
      <c r="H224" s="67">
        <v>44</v>
      </c>
      <c r="I224" s="67" t="s">
        <v>25</v>
      </c>
      <c r="J224" s="67" t="s">
        <v>26</v>
      </c>
      <c r="K224" s="67">
        <v>3</v>
      </c>
      <c r="L224" s="67">
        <v>30</v>
      </c>
      <c r="M224" s="67">
        <v>1</v>
      </c>
      <c r="N224" s="67">
        <v>0.08</v>
      </c>
      <c r="O224" s="67">
        <v>1</v>
      </c>
    </row>
    <row r="225" spans="1:15" customFormat="1">
      <c r="A225" t="s">
        <v>120</v>
      </c>
      <c r="B225" s="67" t="s">
        <v>121</v>
      </c>
      <c r="C225" s="67" t="s">
        <v>33</v>
      </c>
      <c r="D225" s="67" t="s">
        <v>31</v>
      </c>
      <c r="E225" s="67">
        <v>12</v>
      </c>
      <c r="F225" s="67">
        <v>1692</v>
      </c>
      <c r="G225" s="67">
        <v>1</v>
      </c>
      <c r="H225" s="67">
        <v>44</v>
      </c>
      <c r="I225" s="67" t="s">
        <v>25</v>
      </c>
      <c r="J225" s="67" t="s">
        <v>26</v>
      </c>
      <c r="K225" s="67">
        <v>3</v>
      </c>
      <c r="L225" s="67">
        <v>31</v>
      </c>
      <c r="M225" s="67">
        <v>2</v>
      </c>
      <c r="N225" s="67">
        <v>0.17</v>
      </c>
      <c r="O225" s="67">
        <v>1</v>
      </c>
    </row>
    <row r="226" spans="1:15" customFormat="1">
      <c r="A226" t="s">
        <v>120</v>
      </c>
      <c r="B226" s="67" t="s">
        <v>121</v>
      </c>
      <c r="C226" s="67" t="s">
        <v>33</v>
      </c>
      <c r="D226" s="67" t="s">
        <v>31</v>
      </c>
      <c r="E226" s="67">
        <v>12</v>
      </c>
      <c r="F226" s="67">
        <v>1692</v>
      </c>
      <c r="G226" s="67">
        <v>1</v>
      </c>
      <c r="H226" s="67">
        <v>44</v>
      </c>
      <c r="I226" s="67" t="s">
        <v>25</v>
      </c>
      <c r="J226" s="67" t="s">
        <v>26</v>
      </c>
      <c r="K226" s="67">
        <v>3</v>
      </c>
      <c r="L226" s="67">
        <v>32</v>
      </c>
      <c r="M226" s="67">
        <v>1</v>
      </c>
      <c r="N226" s="67">
        <v>0.08</v>
      </c>
      <c r="O226" s="67">
        <v>1</v>
      </c>
    </row>
    <row r="227" spans="1:15" customFormat="1">
      <c r="A227" t="s">
        <v>120</v>
      </c>
      <c r="B227" s="67" t="s">
        <v>121</v>
      </c>
      <c r="C227" s="67" t="s">
        <v>33</v>
      </c>
      <c r="D227" s="67" t="s">
        <v>31</v>
      </c>
      <c r="E227" s="67">
        <v>12</v>
      </c>
      <c r="F227" s="67">
        <v>1692</v>
      </c>
      <c r="G227" s="67">
        <v>1</v>
      </c>
      <c r="H227" s="67">
        <v>44</v>
      </c>
      <c r="I227" s="67" t="s">
        <v>25</v>
      </c>
      <c r="J227" s="67" t="s">
        <v>26</v>
      </c>
      <c r="K227" s="67">
        <v>3</v>
      </c>
      <c r="L227" s="67">
        <v>33</v>
      </c>
      <c r="M227" s="67">
        <v>3</v>
      </c>
      <c r="N227" s="67">
        <v>0.25</v>
      </c>
      <c r="O227" s="67">
        <v>1</v>
      </c>
    </row>
    <row r="228" spans="1:15" customFormat="1">
      <c r="A228" t="s">
        <v>120</v>
      </c>
      <c r="B228" s="67" t="s">
        <v>121</v>
      </c>
      <c r="C228" s="67" t="s">
        <v>33</v>
      </c>
      <c r="D228" s="67" t="s">
        <v>31</v>
      </c>
      <c r="E228" s="67">
        <v>12</v>
      </c>
      <c r="F228" s="67">
        <v>1692</v>
      </c>
      <c r="G228" s="67">
        <v>1</v>
      </c>
      <c r="H228" s="67">
        <v>44</v>
      </c>
      <c r="I228" s="67" t="s">
        <v>25</v>
      </c>
      <c r="J228" s="67" t="s">
        <v>26</v>
      </c>
      <c r="K228" s="67">
        <v>3</v>
      </c>
      <c r="L228" s="67">
        <v>34</v>
      </c>
      <c r="M228" s="67">
        <v>2</v>
      </c>
      <c r="N228" s="67">
        <v>0.16</v>
      </c>
      <c r="O228" s="67">
        <v>1</v>
      </c>
    </row>
    <row r="229" spans="1:15" customFormat="1">
      <c r="A229" t="s">
        <v>120</v>
      </c>
      <c r="B229" s="67" t="s">
        <v>121</v>
      </c>
      <c r="C229" s="67" t="s">
        <v>33</v>
      </c>
      <c r="D229" s="67" t="s">
        <v>31</v>
      </c>
      <c r="E229" s="67">
        <v>12</v>
      </c>
      <c r="F229" s="67">
        <v>1692</v>
      </c>
      <c r="G229" s="67">
        <v>1</v>
      </c>
      <c r="H229" s="67">
        <v>44</v>
      </c>
      <c r="I229" s="67" t="s">
        <v>25</v>
      </c>
      <c r="J229" s="67" t="s">
        <v>26</v>
      </c>
      <c r="K229" s="67">
        <v>3</v>
      </c>
      <c r="L229" s="67">
        <v>35</v>
      </c>
      <c r="M229" s="67">
        <v>1</v>
      </c>
      <c r="N229" s="67">
        <v>0.08</v>
      </c>
      <c r="O229" s="67">
        <v>1</v>
      </c>
    </row>
    <row r="230" spans="1:15" customFormat="1">
      <c r="A230" t="s">
        <v>120</v>
      </c>
      <c r="B230" s="67" t="s">
        <v>121</v>
      </c>
      <c r="C230" s="67" t="s">
        <v>33</v>
      </c>
      <c r="D230" s="67" t="s">
        <v>31</v>
      </c>
      <c r="E230" s="67">
        <v>12</v>
      </c>
      <c r="F230" s="67">
        <v>1692</v>
      </c>
      <c r="G230" s="67">
        <v>1</v>
      </c>
      <c r="H230" s="67">
        <v>44</v>
      </c>
      <c r="I230" s="67" t="s">
        <v>25</v>
      </c>
      <c r="J230" s="67" t="s">
        <v>26</v>
      </c>
      <c r="K230" s="67">
        <v>3</v>
      </c>
      <c r="L230" s="67">
        <v>36</v>
      </c>
      <c r="M230" s="67">
        <v>4</v>
      </c>
      <c r="N230" s="67">
        <v>0.32</v>
      </c>
      <c r="O230" s="67">
        <v>1</v>
      </c>
    </row>
    <row r="231" spans="1:15" customFormat="1">
      <c r="A231" t="s">
        <v>120</v>
      </c>
      <c r="B231" s="67" t="s">
        <v>121</v>
      </c>
      <c r="C231" s="67" t="s">
        <v>33</v>
      </c>
      <c r="D231" s="67" t="s">
        <v>31</v>
      </c>
      <c r="E231" s="67">
        <v>12</v>
      </c>
      <c r="F231" s="67">
        <v>1692</v>
      </c>
      <c r="G231" s="67">
        <v>1</v>
      </c>
      <c r="H231" s="67">
        <v>44</v>
      </c>
      <c r="I231" s="67" t="s">
        <v>25</v>
      </c>
      <c r="J231" s="67" t="s">
        <v>26</v>
      </c>
      <c r="K231" s="67">
        <v>3</v>
      </c>
      <c r="L231" s="67">
        <v>37</v>
      </c>
      <c r="M231" s="67">
        <v>1</v>
      </c>
      <c r="N231" s="67">
        <v>0.08</v>
      </c>
      <c r="O231" s="67">
        <v>1</v>
      </c>
    </row>
    <row r="232" spans="1:15" customFormat="1">
      <c r="A232" t="s">
        <v>120</v>
      </c>
      <c r="B232" s="67" t="s">
        <v>121</v>
      </c>
      <c r="C232" s="67" t="s">
        <v>33</v>
      </c>
      <c r="D232" s="67" t="s">
        <v>31</v>
      </c>
      <c r="E232" s="67">
        <v>12</v>
      </c>
      <c r="F232" s="67">
        <v>1692</v>
      </c>
      <c r="G232" s="67">
        <v>1</v>
      </c>
      <c r="H232" s="67">
        <v>44</v>
      </c>
      <c r="I232" s="67" t="s">
        <v>25</v>
      </c>
      <c r="J232" s="67" t="s">
        <v>26</v>
      </c>
      <c r="K232" s="67">
        <v>3</v>
      </c>
      <c r="L232" s="67">
        <v>38</v>
      </c>
      <c r="M232" s="67">
        <v>1</v>
      </c>
      <c r="N232" s="67">
        <v>0.08</v>
      </c>
      <c r="O232" s="67">
        <v>1</v>
      </c>
    </row>
    <row r="233" spans="1:15" customFormat="1">
      <c r="A233" t="s">
        <v>120</v>
      </c>
      <c r="B233" s="67" t="s">
        <v>121</v>
      </c>
      <c r="C233" s="67" t="s">
        <v>33</v>
      </c>
      <c r="D233" s="67" t="s">
        <v>31</v>
      </c>
      <c r="E233" s="67">
        <v>12</v>
      </c>
      <c r="F233" s="67">
        <v>1692</v>
      </c>
      <c r="G233" s="67">
        <v>1</v>
      </c>
      <c r="H233" s="67">
        <v>44</v>
      </c>
      <c r="I233" s="67" t="s">
        <v>25</v>
      </c>
      <c r="J233" s="67" t="s">
        <v>26</v>
      </c>
      <c r="K233" s="67">
        <v>3</v>
      </c>
      <c r="L233" s="67">
        <v>39</v>
      </c>
      <c r="M233" s="67">
        <v>1</v>
      </c>
      <c r="N233" s="67">
        <v>0.08</v>
      </c>
      <c r="O233" s="67">
        <v>1</v>
      </c>
    </row>
    <row r="234" spans="1:15" customFormat="1">
      <c r="A234" t="s">
        <v>120</v>
      </c>
      <c r="B234" s="67" t="s">
        <v>121</v>
      </c>
      <c r="C234" s="67" t="s">
        <v>33</v>
      </c>
      <c r="D234" s="67" t="s">
        <v>31</v>
      </c>
      <c r="E234" s="67">
        <v>12</v>
      </c>
      <c r="F234" s="67">
        <v>1692</v>
      </c>
      <c r="G234" s="67">
        <v>1</v>
      </c>
      <c r="H234" s="67">
        <v>44</v>
      </c>
      <c r="I234" s="67" t="s">
        <v>25</v>
      </c>
      <c r="J234" s="67" t="s">
        <v>26</v>
      </c>
      <c r="K234" s="67">
        <v>3</v>
      </c>
      <c r="L234" s="67">
        <v>40</v>
      </c>
      <c r="M234" s="67">
        <v>1</v>
      </c>
      <c r="N234" s="67">
        <v>0.08</v>
      </c>
      <c r="O234" s="67">
        <v>1</v>
      </c>
    </row>
    <row r="235" spans="1:15" customFormat="1">
      <c r="A235" t="s">
        <v>120</v>
      </c>
      <c r="B235" s="67" t="s">
        <v>121</v>
      </c>
      <c r="C235" s="67" t="s">
        <v>33</v>
      </c>
      <c r="D235" s="67" t="s">
        <v>31</v>
      </c>
      <c r="E235" s="67">
        <v>12</v>
      </c>
      <c r="F235" s="67">
        <v>1692</v>
      </c>
      <c r="G235" s="67">
        <v>1</v>
      </c>
      <c r="H235" s="67">
        <v>44</v>
      </c>
      <c r="I235" s="67" t="s">
        <v>25</v>
      </c>
      <c r="J235" s="67" t="s">
        <v>26</v>
      </c>
      <c r="K235" s="67">
        <v>3</v>
      </c>
      <c r="L235" s="67">
        <v>41</v>
      </c>
      <c r="M235" s="67">
        <v>1</v>
      </c>
      <c r="N235" s="67">
        <v>0.08</v>
      </c>
      <c r="O235" s="67">
        <v>1</v>
      </c>
    </row>
    <row r="236" spans="1:15" customFormat="1">
      <c r="A236" t="s">
        <v>120</v>
      </c>
      <c r="B236" s="67" t="s">
        <v>121</v>
      </c>
      <c r="C236" s="67" t="s">
        <v>33</v>
      </c>
      <c r="D236" s="67" t="s">
        <v>31</v>
      </c>
      <c r="E236" s="67">
        <v>12</v>
      </c>
      <c r="F236" s="67">
        <v>1692</v>
      </c>
      <c r="G236" s="67">
        <v>1</v>
      </c>
      <c r="H236" s="67">
        <v>44</v>
      </c>
      <c r="I236" s="67" t="s">
        <v>25</v>
      </c>
      <c r="J236" s="67" t="s">
        <v>26</v>
      </c>
      <c r="K236" s="67">
        <v>3</v>
      </c>
      <c r="L236" s="67">
        <v>43</v>
      </c>
      <c r="M236" s="67">
        <v>1</v>
      </c>
      <c r="N236" s="67">
        <v>0.08</v>
      </c>
      <c r="O236" s="67">
        <v>1</v>
      </c>
    </row>
    <row r="237" spans="1:15" customFormat="1">
      <c r="A237" t="s">
        <v>120</v>
      </c>
      <c r="B237" s="67" t="s">
        <v>121</v>
      </c>
      <c r="C237" s="67" t="s">
        <v>33</v>
      </c>
      <c r="D237" s="67" t="s">
        <v>31</v>
      </c>
      <c r="E237" s="67">
        <v>12</v>
      </c>
      <c r="F237" s="67">
        <v>1692</v>
      </c>
      <c r="G237" s="67">
        <v>1</v>
      </c>
      <c r="H237" s="67">
        <v>44</v>
      </c>
      <c r="I237" s="67" t="s">
        <v>25</v>
      </c>
      <c r="J237" s="67" t="s">
        <v>26</v>
      </c>
      <c r="K237" s="67">
        <v>3</v>
      </c>
      <c r="L237" s="67">
        <v>51</v>
      </c>
      <c r="M237" s="67">
        <v>1</v>
      </c>
      <c r="N237" s="67">
        <v>0.08</v>
      </c>
      <c r="O237" s="67">
        <v>1</v>
      </c>
    </row>
    <row r="238" spans="1:15" customFormat="1">
      <c r="A238" t="s">
        <v>120</v>
      </c>
      <c r="B238" s="67" t="s">
        <v>121</v>
      </c>
      <c r="C238" s="67" t="s">
        <v>33</v>
      </c>
      <c r="D238" s="67" t="s">
        <v>31</v>
      </c>
      <c r="E238" s="67">
        <v>12</v>
      </c>
      <c r="F238" s="67">
        <v>1692</v>
      </c>
      <c r="G238" s="67">
        <v>1</v>
      </c>
      <c r="H238" s="67">
        <v>44</v>
      </c>
      <c r="I238" s="67" t="s">
        <v>25</v>
      </c>
      <c r="J238" s="67" t="s">
        <v>26</v>
      </c>
      <c r="K238" s="67">
        <v>3</v>
      </c>
      <c r="L238" s="67">
        <v>69</v>
      </c>
      <c r="M238" s="67">
        <v>1</v>
      </c>
      <c r="N238" s="67">
        <v>0.08</v>
      </c>
      <c r="O238" s="67">
        <v>1</v>
      </c>
    </row>
    <row r="239" spans="1:15" customFormat="1">
      <c r="A239" t="s">
        <v>120</v>
      </c>
      <c r="B239" s="67" t="s">
        <v>121</v>
      </c>
      <c r="C239" s="67" t="s">
        <v>33</v>
      </c>
      <c r="D239" s="67" t="s">
        <v>31</v>
      </c>
      <c r="E239" s="67">
        <v>12</v>
      </c>
      <c r="F239" s="67">
        <v>1692</v>
      </c>
      <c r="G239" s="67">
        <v>1</v>
      </c>
      <c r="H239" s="67">
        <v>50</v>
      </c>
      <c r="I239" s="67" t="s">
        <v>20</v>
      </c>
      <c r="J239" s="67" t="s">
        <v>21</v>
      </c>
      <c r="K239" s="67">
        <v>1</v>
      </c>
      <c r="L239" s="67">
        <v>18</v>
      </c>
      <c r="M239" s="67">
        <v>15</v>
      </c>
      <c r="N239" s="67">
        <v>1.25</v>
      </c>
      <c r="O239" s="67">
        <v>1</v>
      </c>
    </row>
    <row r="240" spans="1:15" customFormat="1">
      <c r="A240" t="s">
        <v>120</v>
      </c>
      <c r="B240" s="67" t="s">
        <v>121</v>
      </c>
      <c r="C240" s="67" t="s">
        <v>33</v>
      </c>
      <c r="D240" s="67" t="s">
        <v>31</v>
      </c>
      <c r="E240" s="67">
        <v>12</v>
      </c>
      <c r="F240" s="67">
        <v>1692</v>
      </c>
      <c r="G240" s="67">
        <v>1</v>
      </c>
      <c r="H240" s="67">
        <v>50</v>
      </c>
      <c r="I240" s="67" t="s">
        <v>20</v>
      </c>
      <c r="J240" s="67" t="s">
        <v>21</v>
      </c>
      <c r="K240" s="67">
        <v>1</v>
      </c>
      <c r="L240" s="67">
        <v>19</v>
      </c>
      <c r="M240" s="67">
        <v>2</v>
      </c>
      <c r="N240" s="67">
        <v>0.16</v>
      </c>
      <c r="O240" s="67">
        <v>1</v>
      </c>
    </row>
    <row r="241" spans="1:15" customFormat="1">
      <c r="A241" t="s">
        <v>120</v>
      </c>
      <c r="B241" s="67" t="s">
        <v>121</v>
      </c>
      <c r="C241" s="67" t="s">
        <v>33</v>
      </c>
      <c r="D241" s="67" t="s">
        <v>31</v>
      </c>
      <c r="E241" s="67">
        <v>12</v>
      </c>
      <c r="F241" s="67">
        <v>1692</v>
      </c>
      <c r="G241" s="67">
        <v>1</v>
      </c>
      <c r="H241" s="67">
        <v>50</v>
      </c>
      <c r="I241" s="67" t="s">
        <v>20</v>
      </c>
      <c r="J241" s="67" t="s">
        <v>21</v>
      </c>
      <c r="K241" s="67">
        <v>1</v>
      </c>
      <c r="L241" s="67">
        <v>20</v>
      </c>
      <c r="M241" s="67">
        <v>15</v>
      </c>
      <c r="N241" s="67">
        <v>1.25</v>
      </c>
      <c r="O241" s="67">
        <v>1</v>
      </c>
    </row>
    <row r="242" spans="1:15" customFormat="1">
      <c r="A242" t="s">
        <v>120</v>
      </c>
      <c r="B242" s="67" t="s">
        <v>121</v>
      </c>
      <c r="C242" s="67" t="s">
        <v>33</v>
      </c>
      <c r="D242" s="67" t="s">
        <v>31</v>
      </c>
      <c r="E242" s="67">
        <v>12</v>
      </c>
      <c r="F242" s="67">
        <v>1692</v>
      </c>
      <c r="G242" s="67">
        <v>1</v>
      </c>
      <c r="H242" s="67">
        <v>50</v>
      </c>
      <c r="I242" s="67" t="s">
        <v>20</v>
      </c>
      <c r="J242" s="67" t="s">
        <v>21</v>
      </c>
      <c r="K242" s="67">
        <v>1</v>
      </c>
      <c r="L242" s="67">
        <v>21</v>
      </c>
      <c r="M242" s="67">
        <v>1</v>
      </c>
      <c r="N242" s="67">
        <v>0.08</v>
      </c>
      <c r="O242" s="67">
        <v>1</v>
      </c>
    </row>
    <row r="243" spans="1:15" customFormat="1">
      <c r="A243" t="s">
        <v>120</v>
      </c>
      <c r="B243" s="67" t="s">
        <v>121</v>
      </c>
      <c r="C243" s="67" t="s">
        <v>33</v>
      </c>
      <c r="D243" s="67" t="s">
        <v>31</v>
      </c>
      <c r="E243" s="67">
        <v>12</v>
      </c>
      <c r="F243" s="67">
        <v>1692</v>
      </c>
      <c r="G243" s="67">
        <v>1</v>
      </c>
      <c r="H243" s="67">
        <v>50</v>
      </c>
      <c r="I243" s="67" t="s">
        <v>20</v>
      </c>
      <c r="J243" s="67" t="s">
        <v>21</v>
      </c>
      <c r="K243" s="67">
        <v>1</v>
      </c>
      <c r="L243" s="67">
        <v>22</v>
      </c>
      <c r="M243" s="67">
        <v>3</v>
      </c>
      <c r="N243" s="67">
        <v>0.25</v>
      </c>
      <c r="O243" s="67">
        <v>1</v>
      </c>
    </row>
    <row r="244" spans="1:15" customFormat="1">
      <c r="A244" t="s">
        <v>120</v>
      </c>
      <c r="B244" s="67" t="s">
        <v>121</v>
      </c>
      <c r="C244" s="67" t="s">
        <v>33</v>
      </c>
      <c r="D244" s="67" t="s">
        <v>31</v>
      </c>
      <c r="E244" s="67">
        <v>12</v>
      </c>
      <c r="F244" s="67">
        <v>1692</v>
      </c>
      <c r="G244" s="67">
        <v>1</v>
      </c>
      <c r="H244" s="67">
        <v>50</v>
      </c>
      <c r="I244" s="67" t="s">
        <v>20</v>
      </c>
      <c r="J244" s="67" t="s">
        <v>21</v>
      </c>
      <c r="K244" s="67">
        <v>1</v>
      </c>
      <c r="L244" s="67">
        <v>23</v>
      </c>
      <c r="M244" s="67">
        <v>1</v>
      </c>
      <c r="N244" s="67">
        <v>0.08</v>
      </c>
      <c r="O244" s="67">
        <v>1</v>
      </c>
    </row>
    <row r="245" spans="1:15" customFormat="1">
      <c r="A245" t="s">
        <v>120</v>
      </c>
      <c r="B245" s="67" t="s">
        <v>121</v>
      </c>
      <c r="C245" s="67" t="s">
        <v>33</v>
      </c>
      <c r="D245" s="67" t="s">
        <v>31</v>
      </c>
      <c r="E245" s="67">
        <v>12</v>
      </c>
      <c r="F245" s="67">
        <v>1692</v>
      </c>
      <c r="G245" s="67">
        <v>1</v>
      </c>
      <c r="H245" s="67">
        <v>50</v>
      </c>
      <c r="I245" s="67" t="s">
        <v>20</v>
      </c>
      <c r="J245" s="67" t="s">
        <v>21</v>
      </c>
      <c r="K245" s="67">
        <v>1</v>
      </c>
      <c r="L245" s="67">
        <v>25</v>
      </c>
      <c r="M245" s="67">
        <v>1</v>
      </c>
      <c r="N245" s="67">
        <v>0.08</v>
      </c>
      <c r="O245" s="67">
        <v>1</v>
      </c>
    </row>
    <row r="246" spans="1:15" customFormat="1">
      <c r="A246" t="s">
        <v>120</v>
      </c>
      <c r="B246" s="67" t="s">
        <v>121</v>
      </c>
      <c r="C246" s="67" t="s">
        <v>33</v>
      </c>
      <c r="D246" s="67" t="s">
        <v>31</v>
      </c>
      <c r="E246" s="67">
        <v>12</v>
      </c>
      <c r="F246" s="67">
        <v>1692</v>
      </c>
      <c r="G246" s="67">
        <v>1</v>
      </c>
      <c r="H246" s="67">
        <v>50</v>
      </c>
      <c r="I246" s="67" t="s">
        <v>20</v>
      </c>
      <c r="J246" s="67" t="s">
        <v>21</v>
      </c>
      <c r="K246" s="67">
        <v>1</v>
      </c>
      <c r="L246" s="67">
        <v>27</v>
      </c>
      <c r="M246" s="67">
        <v>2</v>
      </c>
      <c r="N246" s="67">
        <v>0.16</v>
      </c>
      <c r="O246" s="67">
        <v>1</v>
      </c>
    </row>
    <row r="247" spans="1:15" customFormat="1">
      <c r="A247" t="s">
        <v>120</v>
      </c>
      <c r="B247" s="67" t="s">
        <v>121</v>
      </c>
      <c r="C247" s="67" t="s">
        <v>33</v>
      </c>
      <c r="D247" s="67" t="s">
        <v>31</v>
      </c>
      <c r="E247" s="67">
        <v>12</v>
      </c>
      <c r="F247" s="67">
        <v>1692</v>
      </c>
      <c r="G247" s="67">
        <v>1</v>
      </c>
      <c r="H247" s="67">
        <v>50</v>
      </c>
      <c r="I247" s="67" t="s">
        <v>20</v>
      </c>
      <c r="J247" s="67" t="s">
        <v>21</v>
      </c>
      <c r="K247" s="67">
        <v>1</v>
      </c>
      <c r="L247" s="67">
        <v>28</v>
      </c>
      <c r="M247" s="67">
        <v>2</v>
      </c>
      <c r="N247" s="67">
        <v>0.16</v>
      </c>
      <c r="O247" s="67">
        <v>1</v>
      </c>
    </row>
    <row r="248" spans="1:15" customFormat="1">
      <c r="A248" t="s">
        <v>120</v>
      </c>
      <c r="B248" s="67" t="s">
        <v>121</v>
      </c>
      <c r="C248" s="67" t="s">
        <v>33</v>
      </c>
      <c r="D248" s="67" t="s">
        <v>31</v>
      </c>
      <c r="E248" s="67">
        <v>12</v>
      </c>
      <c r="F248" s="67">
        <v>1692</v>
      </c>
      <c r="G248" s="67">
        <v>1</v>
      </c>
      <c r="H248" s="67">
        <v>50</v>
      </c>
      <c r="I248" s="67" t="s">
        <v>20</v>
      </c>
      <c r="J248" s="67" t="s">
        <v>21</v>
      </c>
      <c r="K248" s="67">
        <v>1</v>
      </c>
      <c r="L248" s="67">
        <v>29</v>
      </c>
      <c r="M248" s="67">
        <v>5</v>
      </c>
      <c r="N248" s="67">
        <v>0.41000000000000003</v>
      </c>
      <c r="O248" s="67">
        <v>1</v>
      </c>
    </row>
    <row r="249" spans="1:15" customFormat="1">
      <c r="A249" t="s">
        <v>120</v>
      </c>
      <c r="B249" s="67" t="s">
        <v>121</v>
      </c>
      <c r="C249" s="67" t="s">
        <v>33</v>
      </c>
      <c r="D249" s="67" t="s">
        <v>31</v>
      </c>
      <c r="E249" s="67">
        <v>12</v>
      </c>
      <c r="F249" s="67">
        <v>1692</v>
      </c>
      <c r="G249" s="67">
        <v>1</v>
      </c>
      <c r="H249" s="67">
        <v>50</v>
      </c>
      <c r="I249" s="67" t="s">
        <v>20</v>
      </c>
      <c r="J249" s="67" t="s">
        <v>21</v>
      </c>
      <c r="K249" s="67">
        <v>1</v>
      </c>
      <c r="L249" s="67">
        <v>31</v>
      </c>
      <c r="M249" s="67">
        <v>1</v>
      </c>
      <c r="N249" s="67">
        <v>0.08</v>
      </c>
      <c r="O249" s="67">
        <v>1</v>
      </c>
    </row>
    <row r="250" spans="1:15" customFormat="1">
      <c r="A250" t="s">
        <v>120</v>
      </c>
      <c r="B250" s="67" t="s">
        <v>121</v>
      </c>
      <c r="C250" s="67" t="s">
        <v>33</v>
      </c>
      <c r="D250" s="67" t="s">
        <v>31</v>
      </c>
      <c r="E250" s="67">
        <v>12</v>
      </c>
      <c r="F250" s="67">
        <v>1692</v>
      </c>
      <c r="G250" s="67">
        <v>1</v>
      </c>
      <c r="H250" s="67">
        <v>50</v>
      </c>
      <c r="I250" s="67" t="s">
        <v>20</v>
      </c>
      <c r="J250" s="67" t="s">
        <v>21</v>
      </c>
      <c r="K250" s="67">
        <v>1</v>
      </c>
      <c r="L250" s="67">
        <v>32</v>
      </c>
      <c r="M250" s="67">
        <v>5</v>
      </c>
      <c r="N250" s="67">
        <v>0.42</v>
      </c>
      <c r="O250" s="67">
        <v>1</v>
      </c>
    </row>
    <row r="251" spans="1:15" customFormat="1">
      <c r="A251" t="s">
        <v>120</v>
      </c>
      <c r="B251" s="67" t="s">
        <v>121</v>
      </c>
      <c r="C251" s="67" t="s">
        <v>33</v>
      </c>
      <c r="D251" s="67" t="s">
        <v>31</v>
      </c>
      <c r="E251" s="67">
        <v>12</v>
      </c>
      <c r="F251" s="67">
        <v>1692</v>
      </c>
      <c r="G251" s="67">
        <v>1</v>
      </c>
      <c r="H251" s="67">
        <v>50</v>
      </c>
      <c r="I251" s="67" t="s">
        <v>20</v>
      </c>
      <c r="J251" s="67" t="s">
        <v>21</v>
      </c>
      <c r="K251" s="67">
        <v>1</v>
      </c>
      <c r="L251" s="67">
        <v>35</v>
      </c>
      <c r="M251" s="67">
        <v>1</v>
      </c>
      <c r="N251" s="67">
        <v>0.08</v>
      </c>
      <c r="O251" s="67">
        <v>1</v>
      </c>
    </row>
    <row r="252" spans="1:15" customFormat="1">
      <c r="A252" t="s">
        <v>120</v>
      </c>
      <c r="B252" s="67" t="s">
        <v>121</v>
      </c>
      <c r="C252" s="67" t="s">
        <v>33</v>
      </c>
      <c r="D252" s="67" t="s">
        <v>31</v>
      </c>
      <c r="E252" s="67">
        <v>12</v>
      </c>
      <c r="F252" s="67">
        <v>1692</v>
      </c>
      <c r="G252" s="67">
        <v>1</v>
      </c>
      <c r="H252" s="67">
        <v>50</v>
      </c>
      <c r="I252" s="67" t="s">
        <v>20</v>
      </c>
      <c r="J252" s="67" t="s">
        <v>21</v>
      </c>
      <c r="K252" s="67">
        <v>2</v>
      </c>
      <c r="L252" s="67">
        <v>16</v>
      </c>
      <c r="M252" s="67">
        <v>1</v>
      </c>
      <c r="N252" s="67">
        <v>0.08</v>
      </c>
      <c r="O252" s="67">
        <v>1</v>
      </c>
    </row>
    <row r="253" spans="1:15" customFormat="1">
      <c r="A253" t="s">
        <v>120</v>
      </c>
      <c r="B253" s="67" t="s">
        <v>121</v>
      </c>
      <c r="C253" s="67" t="s">
        <v>33</v>
      </c>
      <c r="D253" s="67" t="s">
        <v>31</v>
      </c>
      <c r="E253" s="67">
        <v>12</v>
      </c>
      <c r="F253" s="67">
        <v>1692</v>
      </c>
      <c r="G253" s="67">
        <v>1</v>
      </c>
      <c r="H253" s="67">
        <v>50</v>
      </c>
      <c r="I253" s="67" t="s">
        <v>20</v>
      </c>
      <c r="J253" s="67" t="s">
        <v>21</v>
      </c>
      <c r="K253" s="67">
        <v>2</v>
      </c>
      <c r="L253" s="67">
        <v>18</v>
      </c>
      <c r="M253" s="67">
        <v>19</v>
      </c>
      <c r="N253" s="67">
        <v>1.58</v>
      </c>
      <c r="O253" s="67">
        <v>1</v>
      </c>
    </row>
    <row r="254" spans="1:15" customFormat="1">
      <c r="A254" t="s">
        <v>120</v>
      </c>
      <c r="B254" s="67" t="s">
        <v>121</v>
      </c>
      <c r="C254" s="67" t="s">
        <v>33</v>
      </c>
      <c r="D254" s="67" t="s">
        <v>31</v>
      </c>
      <c r="E254" s="67">
        <v>12</v>
      </c>
      <c r="F254" s="67">
        <v>1692</v>
      </c>
      <c r="G254" s="67">
        <v>1</v>
      </c>
      <c r="H254" s="67">
        <v>50</v>
      </c>
      <c r="I254" s="67" t="s">
        <v>20</v>
      </c>
      <c r="J254" s="67" t="s">
        <v>21</v>
      </c>
      <c r="K254" s="67">
        <v>2</v>
      </c>
      <c r="L254" s="67">
        <v>19</v>
      </c>
      <c r="M254" s="67">
        <v>2</v>
      </c>
      <c r="N254" s="67">
        <v>0.17</v>
      </c>
      <c r="O254" s="67">
        <v>1</v>
      </c>
    </row>
    <row r="255" spans="1:15" customFormat="1">
      <c r="A255" t="s">
        <v>120</v>
      </c>
      <c r="B255" s="67" t="s">
        <v>121</v>
      </c>
      <c r="C255" s="67" t="s">
        <v>33</v>
      </c>
      <c r="D255" s="67" t="s">
        <v>31</v>
      </c>
      <c r="E255" s="67">
        <v>12</v>
      </c>
      <c r="F255" s="67">
        <v>1692</v>
      </c>
      <c r="G255" s="67">
        <v>1</v>
      </c>
      <c r="H255" s="67">
        <v>50</v>
      </c>
      <c r="I255" s="67" t="s">
        <v>20</v>
      </c>
      <c r="J255" s="67" t="s">
        <v>21</v>
      </c>
      <c r="K255" s="67">
        <v>2</v>
      </c>
      <c r="L255" s="67">
        <v>20</v>
      </c>
      <c r="M255" s="67">
        <v>1</v>
      </c>
      <c r="N255" s="67">
        <v>0.08</v>
      </c>
      <c r="O255" s="67">
        <v>1</v>
      </c>
    </row>
    <row r="256" spans="1:15" customFormat="1">
      <c r="A256" t="s">
        <v>120</v>
      </c>
      <c r="B256" s="67" t="s">
        <v>121</v>
      </c>
      <c r="C256" s="67" t="s">
        <v>33</v>
      </c>
      <c r="D256" s="67" t="s">
        <v>31</v>
      </c>
      <c r="E256" s="67">
        <v>12</v>
      </c>
      <c r="F256" s="67">
        <v>1692</v>
      </c>
      <c r="G256" s="67">
        <v>1</v>
      </c>
      <c r="H256" s="67">
        <v>50</v>
      </c>
      <c r="I256" s="67" t="s">
        <v>20</v>
      </c>
      <c r="J256" s="67" t="s">
        <v>21</v>
      </c>
      <c r="K256" s="67">
        <v>2</v>
      </c>
      <c r="L256" s="67">
        <v>21</v>
      </c>
      <c r="M256" s="67">
        <v>3</v>
      </c>
      <c r="N256" s="67">
        <v>0.25</v>
      </c>
      <c r="O256" s="67">
        <v>1</v>
      </c>
    </row>
    <row r="257" spans="1:15" customFormat="1">
      <c r="A257" t="s">
        <v>120</v>
      </c>
      <c r="B257" s="67" t="s">
        <v>121</v>
      </c>
      <c r="C257" s="67" t="s">
        <v>33</v>
      </c>
      <c r="D257" s="67" t="s">
        <v>31</v>
      </c>
      <c r="E257" s="67">
        <v>12</v>
      </c>
      <c r="F257" s="67">
        <v>1692</v>
      </c>
      <c r="G257" s="67">
        <v>1</v>
      </c>
      <c r="H257" s="67">
        <v>50</v>
      </c>
      <c r="I257" s="67" t="s">
        <v>20</v>
      </c>
      <c r="J257" s="67" t="s">
        <v>21</v>
      </c>
      <c r="K257" s="67">
        <v>2</v>
      </c>
      <c r="L257" s="67">
        <v>22</v>
      </c>
      <c r="M257" s="67">
        <v>3</v>
      </c>
      <c r="N257" s="67">
        <v>0.25</v>
      </c>
      <c r="O257" s="67">
        <v>1</v>
      </c>
    </row>
    <row r="258" spans="1:15" customFormat="1">
      <c r="A258" t="s">
        <v>120</v>
      </c>
      <c r="B258" s="67" t="s">
        <v>121</v>
      </c>
      <c r="C258" s="67" t="s">
        <v>33</v>
      </c>
      <c r="D258" s="67" t="s">
        <v>31</v>
      </c>
      <c r="E258" s="67">
        <v>12</v>
      </c>
      <c r="F258" s="67">
        <v>1692</v>
      </c>
      <c r="G258" s="67">
        <v>1</v>
      </c>
      <c r="H258" s="67">
        <v>50</v>
      </c>
      <c r="I258" s="67" t="s">
        <v>20</v>
      </c>
      <c r="J258" s="67" t="s">
        <v>21</v>
      </c>
      <c r="K258" s="67">
        <v>2</v>
      </c>
      <c r="L258" s="67">
        <v>23</v>
      </c>
      <c r="M258" s="67">
        <v>3</v>
      </c>
      <c r="N258" s="67">
        <v>0.24</v>
      </c>
      <c r="O258" s="67">
        <v>1</v>
      </c>
    </row>
    <row r="259" spans="1:15" customFormat="1">
      <c r="A259" t="s">
        <v>120</v>
      </c>
      <c r="B259" s="67" t="s">
        <v>121</v>
      </c>
      <c r="C259" s="67" t="s">
        <v>33</v>
      </c>
      <c r="D259" s="67" t="s">
        <v>31</v>
      </c>
      <c r="E259" s="67">
        <v>12</v>
      </c>
      <c r="F259" s="67">
        <v>1692</v>
      </c>
      <c r="G259" s="67">
        <v>1</v>
      </c>
      <c r="H259" s="67">
        <v>50</v>
      </c>
      <c r="I259" s="67" t="s">
        <v>20</v>
      </c>
      <c r="J259" s="67" t="s">
        <v>21</v>
      </c>
      <c r="K259" s="67">
        <v>2</v>
      </c>
      <c r="L259" s="67">
        <v>24</v>
      </c>
      <c r="M259" s="67">
        <v>8</v>
      </c>
      <c r="N259" s="67">
        <v>0.67</v>
      </c>
      <c r="O259" s="67">
        <v>1</v>
      </c>
    </row>
    <row r="260" spans="1:15" customFormat="1">
      <c r="A260" t="s">
        <v>120</v>
      </c>
      <c r="B260" s="67" t="s">
        <v>121</v>
      </c>
      <c r="C260" s="67" t="s">
        <v>33</v>
      </c>
      <c r="D260" s="67" t="s">
        <v>31</v>
      </c>
      <c r="E260" s="67">
        <v>12</v>
      </c>
      <c r="F260" s="67">
        <v>1692</v>
      </c>
      <c r="G260" s="67">
        <v>1</v>
      </c>
      <c r="H260" s="67">
        <v>50</v>
      </c>
      <c r="I260" s="67" t="s">
        <v>20</v>
      </c>
      <c r="J260" s="67" t="s">
        <v>21</v>
      </c>
      <c r="K260" s="67">
        <v>2</v>
      </c>
      <c r="L260" s="67">
        <v>25</v>
      </c>
      <c r="M260" s="67">
        <v>2</v>
      </c>
      <c r="N260" s="67">
        <v>0.16</v>
      </c>
      <c r="O260" s="67">
        <v>1</v>
      </c>
    </row>
    <row r="261" spans="1:15" customFormat="1">
      <c r="A261" t="s">
        <v>120</v>
      </c>
      <c r="B261" s="67" t="s">
        <v>121</v>
      </c>
      <c r="C261" s="67" t="s">
        <v>33</v>
      </c>
      <c r="D261" s="67" t="s">
        <v>31</v>
      </c>
      <c r="E261" s="67">
        <v>12</v>
      </c>
      <c r="F261" s="67">
        <v>1692</v>
      </c>
      <c r="G261" s="67">
        <v>1</v>
      </c>
      <c r="H261" s="67">
        <v>50</v>
      </c>
      <c r="I261" s="67" t="s">
        <v>20</v>
      </c>
      <c r="J261" s="67" t="s">
        <v>21</v>
      </c>
      <c r="K261" s="67">
        <v>2</v>
      </c>
      <c r="L261" s="67">
        <v>26</v>
      </c>
      <c r="M261" s="67">
        <v>20</v>
      </c>
      <c r="N261" s="67">
        <v>1.66</v>
      </c>
      <c r="O261" s="67">
        <v>1</v>
      </c>
    </row>
    <row r="262" spans="1:15" customFormat="1">
      <c r="A262" t="s">
        <v>120</v>
      </c>
      <c r="B262" s="67" t="s">
        <v>121</v>
      </c>
      <c r="C262" s="67" t="s">
        <v>33</v>
      </c>
      <c r="D262" s="67" t="s">
        <v>31</v>
      </c>
      <c r="E262" s="67">
        <v>12</v>
      </c>
      <c r="F262" s="67">
        <v>1692</v>
      </c>
      <c r="G262" s="67">
        <v>1</v>
      </c>
      <c r="H262" s="67">
        <v>50</v>
      </c>
      <c r="I262" s="67" t="s">
        <v>20</v>
      </c>
      <c r="J262" s="67" t="s">
        <v>21</v>
      </c>
      <c r="K262" s="67">
        <v>2</v>
      </c>
      <c r="L262" s="67">
        <v>27</v>
      </c>
      <c r="M262" s="67">
        <v>4</v>
      </c>
      <c r="N262" s="67">
        <v>0.33</v>
      </c>
      <c r="O262" s="67">
        <v>1</v>
      </c>
    </row>
    <row r="263" spans="1:15" customFormat="1">
      <c r="A263" t="s">
        <v>120</v>
      </c>
      <c r="B263" s="67" t="s">
        <v>121</v>
      </c>
      <c r="C263" s="67" t="s">
        <v>33</v>
      </c>
      <c r="D263" s="67" t="s">
        <v>31</v>
      </c>
      <c r="E263" s="67">
        <v>12</v>
      </c>
      <c r="F263" s="67">
        <v>1692</v>
      </c>
      <c r="G263" s="67">
        <v>1</v>
      </c>
      <c r="H263" s="67">
        <v>50</v>
      </c>
      <c r="I263" s="67" t="s">
        <v>20</v>
      </c>
      <c r="J263" s="67" t="s">
        <v>21</v>
      </c>
      <c r="K263" s="67">
        <v>2</v>
      </c>
      <c r="L263" s="67">
        <v>28</v>
      </c>
      <c r="M263" s="67">
        <v>2</v>
      </c>
      <c r="N263" s="67">
        <v>0.17</v>
      </c>
      <c r="O263" s="67">
        <v>1</v>
      </c>
    </row>
    <row r="264" spans="1:15" customFormat="1">
      <c r="A264" t="s">
        <v>120</v>
      </c>
      <c r="B264" s="67" t="s">
        <v>121</v>
      </c>
      <c r="C264" s="67" t="s">
        <v>33</v>
      </c>
      <c r="D264" s="67" t="s">
        <v>31</v>
      </c>
      <c r="E264" s="67">
        <v>12</v>
      </c>
      <c r="F264" s="67">
        <v>1692</v>
      </c>
      <c r="G264" s="67">
        <v>1</v>
      </c>
      <c r="H264" s="67">
        <v>50</v>
      </c>
      <c r="I264" s="67" t="s">
        <v>20</v>
      </c>
      <c r="J264" s="67" t="s">
        <v>21</v>
      </c>
      <c r="K264" s="67">
        <v>2</v>
      </c>
      <c r="L264" s="67">
        <v>29</v>
      </c>
      <c r="M264" s="67">
        <v>2</v>
      </c>
      <c r="N264" s="67">
        <v>0.17</v>
      </c>
      <c r="O264" s="67">
        <v>1</v>
      </c>
    </row>
    <row r="265" spans="1:15" customFormat="1">
      <c r="A265" t="s">
        <v>120</v>
      </c>
      <c r="B265" s="67" t="s">
        <v>121</v>
      </c>
      <c r="C265" s="67" t="s">
        <v>33</v>
      </c>
      <c r="D265" s="67" t="s">
        <v>31</v>
      </c>
      <c r="E265" s="67">
        <v>12</v>
      </c>
      <c r="F265" s="67">
        <v>1692</v>
      </c>
      <c r="G265" s="67">
        <v>1</v>
      </c>
      <c r="H265" s="67">
        <v>50</v>
      </c>
      <c r="I265" s="67" t="s">
        <v>20</v>
      </c>
      <c r="J265" s="67" t="s">
        <v>21</v>
      </c>
      <c r="K265" s="67">
        <v>2</v>
      </c>
      <c r="L265" s="67">
        <v>30</v>
      </c>
      <c r="M265" s="67">
        <v>1</v>
      </c>
      <c r="N265" s="67">
        <v>0.08</v>
      </c>
      <c r="O265" s="67">
        <v>1</v>
      </c>
    </row>
    <row r="266" spans="1:15" customFormat="1">
      <c r="A266" t="s">
        <v>120</v>
      </c>
      <c r="B266" s="67" t="s">
        <v>121</v>
      </c>
      <c r="C266" s="67" t="s">
        <v>33</v>
      </c>
      <c r="D266" s="67" t="s">
        <v>31</v>
      </c>
      <c r="E266" s="67">
        <v>12</v>
      </c>
      <c r="F266" s="67">
        <v>1692</v>
      </c>
      <c r="G266" s="67">
        <v>1</v>
      </c>
      <c r="H266" s="67">
        <v>50</v>
      </c>
      <c r="I266" s="67" t="s">
        <v>20</v>
      </c>
      <c r="J266" s="67" t="s">
        <v>21</v>
      </c>
      <c r="K266" s="67">
        <v>2</v>
      </c>
      <c r="L266" s="67">
        <v>31</v>
      </c>
      <c r="M266" s="67">
        <v>1</v>
      </c>
      <c r="N266" s="67">
        <v>0.08</v>
      </c>
      <c r="O266" s="67">
        <v>1</v>
      </c>
    </row>
    <row r="267" spans="1:15" customFormat="1">
      <c r="A267" t="s">
        <v>120</v>
      </c>
      <c r="B267" s="67" t="s">
        <v>121</v>
      </c>
      <c r="C267" s="67" t="s">
        <v>33</v>
      </c>
      <c r="D267" s="67" t="s">
        <v>31</v>
      </c>
      <c r="E267" s="67">
        <v>12</v>
      </c>
      <c r="F267" s="67">
        <v>1692</v>
      </c>
      <c r="G267" s="67">
        <v>1</v>
      </c>
      <c r="H267" s="67">
        <v>50</v>
      </c>
      <c r="I267" s="67" t="s">
        <v>20</v>
      </c>
      <c r="J267" s="67" t="s">
        <v>21</v>
      </c>
      <c r="K267" s="67">
        <v>2</v>
      </c>
      <c r="L267" s="67">
        <v>32</v>
      </c>
      <c r="M267" s="67">
        <v>1</v>
      </c>
      <c r="N267" s="67">
        <v>0.08</v>
      </c>
      <c r="O267" s="67">
        <v>1</v>
      </c>
    </row>
    <row r="268" spans="1:15" customFormat="1">
      <c r="A268" t="s">
        <v>120</v>
      </c>
      <c r="B268" s="67" t="s">
        <v>121</v>
      </c>
      <c r="C268" s="67" t="s">
        <v>33</v>
      </c>
      <c r="D268" s="67" t="s">
        <v>31</v>
      </c>
      <c r="E268" s="67">
        <v>12</v>
      </c>
      <c r="F268" s="67">
        <v>1692</v>
      </c>
      <c r="G268" s="67">
        <v>1</v>
      </c>
      <c r="H268" s="67">
        <v>50</v>
      </c>
      <c r="I268" s="67" t="s">
        <v>20</v>
      </c>
      <c r="J268" s="67" t="s">
        <v>21</v>
      </c>
      <c r="K268" s="67">
        <v>2</v>
      </c>
      <c r="L268" s="67">
        <v>34</v>
      </c>
      <c r="M268" s="67">
        <v>3</v>
      </c>
      <c r="N268" s="67">
        <v>0.24</v>
      </c>
      <c r="O268" s="67">
        <v>1</v>
      </c>
    </row>
    <row r="269" spans="1:15" customFormat="1">
      <c r="A269" t="s">
        <v>120</v>
      </c>
      <c r="B269" s="67" t="s">
        <v>121</v>
      </c>
      <c r="C269" s="67" t="s">
        <v>33</v>
      </c>
      <c r="D269" s="67" t="s">
        <v>31</v>
      </c>
      <c r="E269" s="67">
        <v>12</v>
      </c>
      <c r="F269" s="67">
        <v>1692</v>
      </c>
      <c r="G269" s="67">
        <v>1</v>
      </c>
      <c r="H269" s="67">
        <v>50</v>
      </c>
      <c r="I269" s="67" t="s">
        <v>20</v>
      </c>
      <c r="J269" s="67" t="s">
        <v>21</v>
      </c>
      <c r="K269" s="67">
        <v>2</v>
      </c>
      <c r="L269" s="67">
        <v>35</v>
      </c>
      <c r="M269" s="67">
        <v>1</v>
      </c>
      <c r="N269" s="67">
        <v>0.08</v>
      </c>
      <c r="O269" s="67">
        <v>1</v>
      </c>
    </row>
    <row r="270" spans="1:15" customFormat="1">
      <c r="A270" t="s">
        <v>120</v>
      </c>
      <c r="B270" s="67" t="s">
        <v>121</v>
      </c>
      <c r="C270" s="67" t="s">
        <v>33</v>
      </c>
      <c r="D270" s="67" t="s">
        <v>31</v>
      </c>
      <c r="E270" s="67">
        <v>12</v>
      </c>
      <c r="F270" s="67">
        <v>1692</v>
      </c>
      <c r="G270" s="67">
        <v>1</v>
      </c>
      <c r="H270" s="67">
        <v>50</v>
      </c>
      <c r="I270" s="67" t="s">
        <v>20</v>
      </c>
      <c r="J270" s="67" t="s">
        <v>21</v>
      </c>
      <c r="K270" s="67">
        <v>2</v>
      </c>
      <c r="L270" s="67">
        <v>36</v>
      </c>
      <c r="M270" s="67">
        <v>1</v>
      </c>
      <c r="N270" s="67">
        <v>0.08</v>
      </c>
      <c r="O270" s="67">
        <v>1</v>
      </c>
    </row>
    <row r="271" spans="1:15" customFormat="1">
      <c r="A271" t="s">
        <v>120</v>
      </c>
      <c r="B271" s="67" t="s">
        <v>121</v>
      </c>
      <c r="C271" s="67" t="s">
        <v>33</v>
      </c>
      <c r="D271" s="67" t="s">
        <v>31</v>
      </c>
      <c r="E271" s="67">
        <v>12</v>
      </c>
      <c r="F271" s="67">
        <v>1692</v>
      </c>
      <c r="G271" s="67">
        <v>1</v>
      </c>
      <c r="H271" s="67">
        <v>50</v>
      </c>
      <c r="I271" s="67" t="s">
        <v>20</v>
      </c>
      <c r="J271" s="67" t="s">
        <v>21</v>
      </c>
      <c r="K271" s="67">
        <v>2</v>
      </c>
      <c r="L271" s="67">
        <v>37</v>
      </c>
      <c r="M271" s="67">
        <v>2</v>
      </c>
      <c r="N271" s="67">
        <v>0.16</v>
      </c>
      <c r="O271" s="67">
        <v>1</v>
      </c>
    </row>
    <row r="272" spans="1:15" customFormat="1">
      <c r="A272" t="s">
        <v>120</v>
      </c>
      <c r="B272" s="67" t="s">
        <v>121</v>
      </c>
      <c r="C272" s="67" t="s">
        <v>33</v>
      </c>
      <c r="D272" s="67" t="s">
        <v>31</v>
      </c>
      <c r="E272" s="67">
        <v>12</v>
      </c>
      <c r="F272" s="67">
        <v>1692</v>
      </c>
      <c r="G272" s="67">
        <v>1</v>
      </c>
      <c r="H272" s="67">
        <v>50</v>
      </c>
      <c r="I272" s="67" t="s">
        <v>20</v>
      </c>
      <c r="J272" s="67" t="s">
        <v>21</v>
      </c>
      <c r="K272" s="67">
        <v>2</v>
      </c>
      <c r="L272" s="67">
        <v>38</v>
      </c>
      <c r="M272" s="67">
        <v>1</v>
      </c>
      <c r="N272" s="67">
        <v>0.08</v>
      </c>
      <c r="O272" s="67">
        <v>1</v>
      </c>
    </row>
    <row r="273" spans="1:15" customFormat="1">
      <c r="A273" t="s">
        <v>120</v>
      </c>
      <c r="B273" s="67" t="s">
        <v>121</v>
      </c>
      <c r="C273" s="67" t="s">
        <v>33</v>
      </c>
      <c r="D273" s="67" t="s">
        <v>31</v>
      </c>
      <c r="E273" s="67">
        <v>12</v>
      </c>
      <c r="F273" s="67">
        <v>1692</v>
      </c>
      <c r="G273" s="67">
        <v>1</v>
      </c>
      <c r="H273" s="67">
        <v>50</v>
      </c>
      <c r="I273" s="67" t="s">
        <v>20</v>
      </c>
      <c r="J273" s="67" t="s">
        <v>21</v>
      </c>
      <c r="K273" s="67">
        <v>2</v>
      </c>
      <c r="L273" s="67">
        <v>39</v>
      </c>
      <c r="M273" s="67">
        <v>4</v>
      </c>
      <c r="N273" s="67">
        <v>0.33</v>
      </c>
      <c r="O273" s="67">
        <v>1</v>
      </c>
    </row>
    <row r="274" spans="1:15" customFormat="1">
      <c r="A274" t="s">
        <v>120</v>
      </c>
      <c r="B274" s="67" t="s">
        <v>121</v>
      </c>
      <c r="C274" s="67" t="s">
        <v>33</v>
      </c>
      <c r="D274" s="67" t="s">
        <v>31</v>
      </c>
      <c r="E274" s="67">
        <v>12</v>
      </c>
      <c r="F274" s="67">
        <v>1692</v>
      </c>
      <c r="G274" s="67">
        <v>1</v>
      </c>
      <c r="H274" s="67">
        <v>50</v>
      </c>
      <c r="I274" s="67" t="s">
        <v>20</v>
      </c>
      <c r="J274" s="67" t="s">
        <v>21</v>
      </c>
      <c r="K274" s="67">
        <v>2</v>
      </c>
      <c r="L274" s="67">
        <v>45</v>
      </c>
      <c r="M274" s="67">
        <v>2</v>
      </c>
      <c r="N274" s="67">
        <v>0.17</v>
      </c>
      <c r="O274" s="67">
        <v>1</v>
      </c>
    </row>
    <row r="275" spans="1:15" customFormat="1">
      <c r="A275" t="s">
        <v>120</v>
      </c>
      <c r="B275" s="67" t="s">
        <v>121</v>
      </c>
      <c r="C275" s="67" t="s">
        <v>33</v>
      </c>
      <c r="D275" s="67" t="s">
        <v>31</v>
      </c>
      <c r="E275" s="67">
        <v>12</v>
      </c>
      <c r="F275" s="67">
        <v>1692</v>
      </c>
      <c r="G275" s="67">
        <v>1</v>
      </c>
      <c r="H275" s="67">
        <v>50</v>
      </c>
      <c r="I275" s="67" t="s">
        <v>20</v>
      </c>
      <c r="J275" s="67" t="s">
        <v>21</v>
      </c>
      <c r="K275" s="67">
        <v>2</v>
      </c>
      <c r="L275" s="67">
        <v>49</v>
      </c>
      <c r="M275" s="67">
        <v>1</v>
      </c>
      <c r="N275" s="67">
        <v>0.08</v>
      </c>
      <c r="O275" s="67">
        <v>1</v>
      </c>
    </row>
    <row r="276" spans="1:15" customFormat="1">
      <c r="A276" t="s">
        <v>120</v>
      </c>
      <c r="B276" s="67" t="s">
        <v>121</v>
      </c>
      <c r="C276" s="67" t="s">
        <v>33</v>
      </c>
      <c r="D276" s="67" t="s">
        <v>31</v>
      </c>
      <c r="E276" s="67">
        <v>12</v>
      </c>
      <c r="F276" s="67">
        <v>1692</v>
      </c>
      <c r="G276" s="67">
        <v>1</v>
      </c>
      <c r="H276" s="67">
        <v>50</v>
      </c>
      <c r="I276" s="67" t="s">
        <v>20</v>
      </c>
      <c r="J276" s="67" t="s">
        <v>21</v>
      </c>
      <c r="K276" s="67">
        <v>3</v>
      </c>
      <c r="L276" s="67">
        <v>8</v>
      </c>
      <c r="M276" s="67">
        <v>12</v>
      </c>
      <c r="N276" s="67">
        <v>1</v>
      </c>
      <c r="O276" s="67">
        <v>1</v>
      </c>
    </row>
    <row r="277" spans="1:15" customFormat="1">
      <c r="A277" t="s">
        <v>120</v>
      </c>
      <c r="B277" s="67" t="s">
        <v>121</v>
      </c>
      <c r="C277" s="67" t="s">
        <v>33</v>
      </c>
      <c r="D277" s="67" t="s">
        <v>31</v>
      </c>
      <c r="E277" s="67">
        <v>12</v>
      </c>
      <c r="F277" s="67">
        <v>1692</v>
      </c>
      <c r="G277" s="67">
        <v>1</v>
      </c>
      <c r="H277" s="67">
        <v>50</v>
      </c>
      <c r="I277" s="67" t="s">
        <v>20</v>
      </c>
      <c r="J277" s="67" t="s">
        <v>21</v>
      </c>
      <c r="K277" s="67">
        <v>3</v>
      </c>
      <c r="L277" s="67">
        <v>11</v>
      </c>
      <c r="M277" s="67">
        <v>93</v>
      </c>
      <c r="N277" s="67">
        <v>7.75</v>
      </c>
      <c r="O277" s="67">
        <v>1</v>
      </c>
    </row>
    <row r="278" spans="1:15" customFormat="1">
      <c r="A278" t="s">
        <v>120</v>
      </c>
      <c r="B278" s="67" t="s">
        <v>121</v>
      </c>
      <c r="C278" s="67" t="s">
        <v>33</v>
      </c>
      <c r="D278" s="67" t="s">
        <v>31</v>
      </c>
      <c r="E278" s="67">
        <v>12</v>
      </c>
      <c r="F278" s="67">
        <v>1692</v>
      </c>
      <c r="G278" s="67">
        <v>1</v>
      </c>
      <c r="H278" s="67">
        <v>50</v>
      </c>
      <c r="I278" s="67" t="s">
        <v>20</v>
      </c>
      <c r="J278" s="67" t="s">
        <v>21</v>
      </c>
      <c r="K278" s="67">
        <v>3</v>
      </c>
      <c r="L278" s="67">
        <v>12</v>
      </c>
      <c r="M278" s="67">
        <v>202</v>
      </c>
      <c r="N278" s="67">
        <v>16.830000000000002</v>
      </c>
      <c r="O278" s="67">
        <v>1</v>
      </c>
    </row>
    <row r="279" spans="1:15" customFormat="1">
      <c r="A279" t="s">
        <v>120</v>
      </c>
      <c r="B279" s="67" t="s">
        <v>121</v>
      </c>
      <c r="C279" s="67" t="s">
        <v>33</v>
      </c>
      <c r="D279" s="67" t="s">
        <v>31</v>
      </c>
      <c r="E279" s="67">
        <v>12</v>
      </c>
      <c r="F279" s="67">
        <v>1692</v>
      </c>
      <c r="G279" s="67">
        <v>1</v>
      </c>
      <c r="H279" s="67">
        <v>50</v>
      </c>
      <c r="I279" s="67" t="s">
        <v>20</v>
      </c>
      <c r="J279" s="67" t="s">
        <v>21</v>
      </c>
      <c r="K279" s="67">
        <v>3</v>
      </c>
      <c r="L279" s="67">
        <v>13</v>
      </c>
      <c r="M279" s="67">
        <v>347</v>
      </c>
      <c r="N279" s="67">
        <v>28.909999999999997</v>
      </c>
      <c r="O279" s="67">
        <v>1</v>
      </c>
    </row>
    <row r="280" spans="1:15" customFormat="1">
      <c r="A280" t="s">
        <v>120</v>
      </c>
      <c r="B280" s="67" t="s">
        <v>121</v>
      </c>
      <c r="C280" s="67" t="s">
        <v>33</v>
      </c>
      <c r="D280" s="67" t="s">
        <v>31</v>
      </c>
      <c r="E280" s="67">
        <v>12</v>
      </c>
      <c r="F280" s="67">
        <v>1692</v>
      </c>
      <c r="G280" s="67">
        <v>1</v>
      </c>
      <c r="H280" s="67">
        <v>50</v>
      </c>
      <c r="I280" s="67" t="s">
        <v>20</v>
      </c>
      <c r="J280" s="67" t="s">
        <v>21</v>
      </c>
      <c r="K280" s="67">
        <v>3</v>
      </c>
      <c r="L280" s="67">
        <v>14</v>
      </c>
      <c r="M280" s="67">
        <v>495</v>
      </c>
      <c r="N280" s="67">
        <v>41.25</v>
      </c>
      <c r="O280" s="67">
        <v>1</v>
      </c>
    </row>
    <row r="281" spans="1:15" customFormat="1">
      <c r="A281" t="s">
        <v>120</v>
      </c>
      <c r="B281" s="67" t="s">
        <v>121</v>
      </c>
      <c r="C281" s="67" t="s">
        <v>33</v>
      </c>
      <c r="D281" s="67" t="s">
        <v>31</v>
      </c>
      <c r="E281" s="67">
        <v>12</v>
      </c>
      <c r="F281" s="67">
        <v>1692</v>
      </c>
      <c r="G281" s="67">
        <v>1</v>
      </c>
      <c r="H281" s="67">
        <v>50</v>
      </c>
      <c r="I281" s="67" t="s">
        <v>20</v>
      </c>
      <c r="J281" s="67" t="s">
        <v>21</v>
      </c>
      <c r="K281" s="67">
        <v>3</v>
      </c>
      <c r="L281" s="67">
        <v>15</v>
      </c>
      <c r="M281" s="67">
        <v>394</v>
      </c>
      <c r="N281" s="67">
        <v>32.83</v>
      </c>
      <c r="O281" s="67">
        <v>1</v>
      </c>
    </row>
    <row r="282" spans="1:15" customFormat="1">
      <c r="A282" t="s">
        <v>120</v>
      </c>
      <c r="B282" s="67" t="s">
        <v>121</v>
      </c>
      <c r="C282" s="67" t="s">
        <v>33</v>
      </c>
      <c r="D282" s="67" t="s">
        <v>31</v>
      </c>
      <c r="E282" s="67">
        <v>12</v>
      </c>
      <c r="F282" s="67">
        <v>1692</v>
      </c>
      <c r="G282" s="67">
        <v>1</v>
      </c>
      <c r="H282" s="67">
        <v>50</v>
      </c>
      <c r="I282" s="67" t="s">
        <v>20</v>
      </c>
      <c r="J282" s="67" t="s">
        <v>21</v>
      </c>
      <c r="K282" s="67">
        <v>3</v>
      </c>
      <c r="L282" s="67">
        <v>16</v>
      </c>
      <c r="M282" s="67">
        <v>193</v>
      </c>
      <c r="N282" s="67">
        <v>16.09</v>
      </c>
      <c r="O282" s="67">
        <v>1</v>
      </c>
    </row>
    <row r="283" spans="1:15" customFormat="1">
      <c r="A283" t="s">
        <v>120</v>
      </c>
      <c r="B283" s="67" t="s">
        <v>121</v>
      </c>
      <c r="C283" s="67" t="s">
        <v>33</v>
      </c>
      <c r="D283" s="67" t="s">
        <v>31</v>
      </c>
      <c r="E283" s="67">
        <v>12</v>
      </c>
      <c r="F283" s="67">
        <v>1692</v>
      </c>
      <c r="G283" s="67">
        <v>1</v>
      </c>
      <c r="H283" s="67">
        <v>50</v>
      </c>
      <c r="I283" s="67" t="s">
        <v>20</v>
      </c>
      <c r="J283" s="67" t="s">
        <v>21</v>
      </c>
      <c r="K283" s="67">
        <v>3</v>
      </c>
      <c r="L283" s="67">
        <v>17</v>
      </c>
      <c r="M283" s="67">
        <v>47</v>
      </c>
      <c r="N283" s="67">
        <v>3.9000000000000004</v>
      </c>
      <c r="O283" s="67">
        <v>1</v>
      </c>
    </row>
    <row r="284" spans="1:15" customFormat="1">
      <c r="A284" t="s">
        <v>120</v>
      </c>
      <c r="B284" s="67" t="s">
        <v>121</v>
      </c>
      <c r="C284" s="67" t="s">
        <v>33</v>
      </c>
      <c r="D284" s="67" t="s">
        <v>31</v>
      </c>
      <c r="E284" s="67">
        <v>12</v>
      </c>
      <c r="F284" s="67">
        <v>1692</v>
      </c>
      <c r="G284" s="67">
        <v>2</v>
      </c>
      <c r="H284" s="67">
        <v>19</v>
      </c>
      <c r="I284" s="67" t="s">
        <v>122</v>
      </c>
      <c r="J284" s="67" t="s">
        <v>30</v>
      </c>
      <c r="K284" s="67">
        <v>1</v>
      </c>
      <c r="L284" s="67">
        <v>13</v>
      </c>
      <c r="M284" s="67">
        <v>1</v>
      </c>
      <c r="N284" s="67">
        <v>0.08</v>
      </c>
      <c r="O284" s="67">
        <v>1</v>
      </c>
    </row>
    <row r="285" spans="1:15" customFormat="1">
      <c r="A285" t="s">
        <v>120</v>
      </c>
      <c r="B285" s="67" t="s">
        <v>121</v>
      </c>
      <c r="C285" s="67" t="s">
        <v>33</v>
      </c>
      <c r="D285" s="67" t="s">
        <v>31</v>
      </c>
      <c r="E285" s="67">
        <v>12</v>
      </c>
      <c r="F285" s="67">
        <v>1692</v>
      </c>
      <c r="G285" s="67">
        <v>2</v>
      </c>
      <c r="H285" s="67">
        <v>19</v>
      </c>
      <c r="I285" s="67" t="s">
        <v>122</v>
      </c>
      <c r="J285" s="67" t="s">
        <v>30</v>
      </c>
      <c r="K285" s="67">
        <v>1</v>
      </c>
      <c r="L285" s="67">
        <v>20</v>
      </c>
      <c r="M285" s="67">
        <v>3</v>
      </c>
      <c r="N285" s="67">
        <v>0.25</v>
      </c>
      <c r="O285" s="67">
        <v>1</v>
      </c>
    </row>
    <row r="286" spans="1:15" customFormat="1">
      <c r="A286" t="s">
        <v>120</v>
      </c>
      <c r="B286" s="67" t="s">
        <v>121</v>
      </c>
      <c r="C286" s="67" t="s">
        <v>33</v>
      </c>
      <c r="D286" s="67" t="s">
        <v>31</v>
      </c>
      <c r="E286" s="67">
        <v>12</v>
      </c>
      <c r="F286" s="67">
        <v>1692</v>
      </c>
      <c r="G286" s="67">
        <v>2</v>
      </c>
      <c r="H286" s="67">
        <v>19</v>
      </c>
      <c r="I286" s="67" t="s">
        <v>122</v>
      </c>
      <c r="J286" s="67" t="s">
        <v>30</v>
      </c>
      <c r="K286" s="67">
        <v>1</v>
      </c>
      <c r="L286" s="67">
        <v>21</v>
      </c>
      <c r="M286" s="67">
        <v>1</v>
      </c>
      <c r="N286" s="67">
        <v>0.08</v>
      </c>
      <c r="O286" s="67">
        <v>1</v>
      </c>
    </row>
    <row r="287" spans="1:15" customFormat="1">
      <c r="A287" t="s">
        <v>120</v>
      </c>
      <c r="B287" s="67" t="s">
        <v>121</v>
      </c>
      <c r="C287" s="67" t="s">
        <v>33</v>
      </c>
      <c r="D287" s="67" t="s">
        <v>31</v>
      </c>
      <c r="E287" s="67">
        <v>12</v>
      </c>
      <c r="F287" s="67">
        <v>1692</v>
      </c>
      <c r="G287" s="67">
        <v>2</v>
      </c>
      <c r="H287" s="67">
        <v>19</v>
      </c>
      <c r="I287" s="67" t="s">
        <v>122</v>
      </c>
      <c r="J287" s="67" t="s">
        <v>30</v>
      </c>
      <c r="K287" s="67">
        <v>1</v>
      </c>
      <c r="L287" s="67">
        <v>22</v>
      </c>
      <c r="M287" s="67">
        <v>5</v>
      </c>
      <c r="N287" s="67">
        <v>0.42000000000000004</v>
      </c>
      <c r="O287" s="67">
        <v>1</v>
      </c>
    </row>
    <row r="288" spans="1:15" customFormat="1">
      <c r="A288" t="s">
        <v>120</v>
      </c>
      <c r="B288" s="67" t="s">
        <v>121</v>
      </c>
      <c r="C288" s="67" t="s">
        <v>33</v>
      </c>
      <c r="D288" s="67" t="s">
        <v>31</v>
      </c>
      <c r="E288" s="67">
        <v>12</v>
      </c>
      <c r="F288" s="67">
        <v>1692</v>
      </c>
      <c r="G288" s="67">
        <v>2</v>
      </c>
      <c r="H288" s="67">
        <v>19</v>
      </c>
      <c r="I288" s="67" t="s">
        <v>122</v>
      </c>
      <c r="J288" s="67" t="s">
        <v>30</v>
      </c>
      <c r="K288" s="67">
        <v>1</v>
      </c>
      <c r="L288" s="67">
        <v>23</v>
      </c>
      <c r="M288" s="67">
        <v>3</v>
      </c>
      <c r="N288" s="67">
        <v>0.24</v>
      </c>
      <c r="O288" s="67">
        <v>1</v>
      </c>
    </row>
    <row r="289" spans="1:15" customFormat="1">
      <c r="A289" t="s">
        <v>120</v>
      </c>
      <c r="B289" s="67" t="s">
        <v>121</v>
      </c>
      <c r="C289" s="67" t="s">
        <v>33</v>
      </c>
      <c r="D289" s="67" t="s">
        <v>31</v>
      </c>
      <c r="E289" s="67">
        <v>12</v>
      </c>
      <c r="F289" s="67">
        <v>1692</v>
      </c>
      <c r="G289" s="67">
        <v>2</v>
      </c>
      <c r="H289" s="67">
        <v>19</v>
      </c>
      <c r="I289" s="67" t="s">
        <v>122</v>
      </c>
      <c r="J289" s="67" t="s">
        <v>30</v>
      </c>
      <c r="K289" s="67">
        <v>1</v>
      </c>
      <c r="L289" s="67">
        <v>24</v>
      </c>
      <c r="M289" s="67">
        <v>9</v>
      </c>
      <c r="N289" s="67">
        <v>0.74999999999999989</v>
      </c>
      <c r="O289" s="67">
        <v>1</v>
      </c>
    </row>
    <row r="290" spans="1:15" customFormat="1">
      <c r="A290" t="s">
        <v>120</v>
      </c>
      <c r="B290" s="67" t="s">
        <v>121</v>
      </c>
      <c r="C290" s="67" t="s">
        <v>33</v>
      </c>
      <c r="D290" s="67" t="s">
        <v>31</v>
      </c>
      <c r="E290" s="67">
        <v>12</v>
      </c>
      <c r="F290" s="67">
        <v>1692</v>
      </c>
      <c r="G290" s="67">
        <v>2</v>
      </c>
      <c r="H290" s="67">
        <v>19</v>
      </c>
      <c r="I290" s="67" t="s">
        <v>122</v>
      </c>
      <c r="J290" s="67" t="s">
        <v>30</v>
      </c>
      <c r="K290" s="67">
        <v>1</v>
      </c>
      <c r="L290" s="67">
        <v>25</v>
      </c>
      <c r="M290" s="67">
        <v>4</v>
      </c>
      <c r="N290" s="67">
        <v>0.34</v>
      </c>
      <c r="O290" s="67">
        <v>1</v>
      </c>
    </row>
    <row r="291" spans="1:15" customFormat="1">
      <c r="A291" t="s">
        <v>120</v>
      </c>
      <c r="B291" s="67" t="s">
        <v>121</v>
      </c>
      <c r="C291" s="67" t="s">
        <v>33</v>
      </c>
      <c r="D291" s="67" t="s">
        <v>31</v>
      </c>
      <c r="E291" s="67">
        <v>12</v>
      </c>
      <c r="F291" s="67">
        <v>1692</v>
      </c>
      <c r="G291" s="67">
        <v>2</v>
      </c>
      <c r="H291" s="67">
        <v>19</v>
      </c>
      <c r="I291" s="67" t="s">
        <v>122</v>
      </c>
      <c r="J291" s="67" t="s">
        <v>30</v>
      </c>
      <c r="K291" s="67">
        <v>1</v>
      </c>
      <c r="L291" s="67">
        <v>26</v>
      </c>
      <c r="M291" s="67">
        <v>10</v>
      </c>
      <c r="N291" s="67">
        <v>0.83</v>
      </c>
      <c r="O291" s="67">
        <v>1</v>
      </c>
    </row>
    <row r="292" spans="1:15" customFormat="1">
      <c r="A292" t="s">
        <v>120</v>
      </c>
      <c r="B292" s="67" t="s">
        <v>121</v>
      </c>
      <c r="C292" s="67" t="s">
        <v>33</v>
      </c>
      <c r="D292" s="67" t="s">
        <v>31</v>
      </c>
      <c r="E292" s="67">
        <v>12</v>
      </c>
      <c r="F292" s="67">
        <v>1692</v>
      </c>
      <c r="G292" s="67">
        <v>2</v>
      </c>
      <c r="H292" s="67">
        <v>19</v>
      </c>
      <c r="I292" s="67" t="s">
        <v>122</v>
      </c>
      <c r="J292" s="67" t="s">
        <v>30</v>
      </c>
      <c r="K292" s="67">
        <v>1</v>
      </c>
      <c r="L292" s="67">
        <v>27</v>
      </c>
      <c r="M292" s="67">
        <v>6</v>
      </c>
      <c r="N292" s="67">
        <v>0.49000000000000005</v>
      </c>
      <c r="O292" s="67">
        <v>1</v>
      </c>
    </row>
    <row r="293" spans="1:15" customFormat="1">
      <c r="A293" t="s">
        <v>120</v>
      </c>
      <c r="B293" s="67" t="s">
        <v>121</v>
      </c>
      <c r="C293" s="67" t="s">
        <v>33</v>
      </c>
      <c r="D293" s="67" t="s">
        <v>31</v>
      </c>
      <c r="E293" s="67">
        <v>12</v>
      </c>
      <c r="F293" s="67">
        <v>1692</v>
      </c>
      <c r="G293" s="67">
        <v>2</v>
      </c>
      <c r="H293" s="67">
        <v>19</v>
      </c>
      <c r="I293" s="67" t="s">
        <v>122</v>
      </c>
      <c r="J293" s="67" t="s">
        <v>30</v>
      </c>
      <c r="K293" s="67">
        <v>1</v>
      </c>
      <c r="L293" s="67">
        <v>28</v>
      </c>
      <c r="M293" s="67">
        <v>5</v>
      </c>
      <c r="N293" s="67">
        <v>0.42000000000000004</v>
      </c>
      <c r="O293" s="67">
        <v>1</v>
      </c>
    </row>
    <row r="294" spans="1:15" customFormat="1">
      <c r="A294" t="s">
        <v>120</v>
      </c>
      <c r="B294" s="67" t="s">
        <v>121</v>
      </c>
      <c r="C294" s="67" t="s">
        <v>33</v>
      </c>
      <c r="D294" s="67" t="s">
        <v>31</v>
      </c>
      <c r="E294" s="67">
        <v>12</v>
      </c>
      <c r="F294" s="67">
        <v>1692</v>
      </c>
      <c r="G294" s="67">
        <v>2</v>
      </c>
      <c r="H294" s="67">
        <v>19</v>
      </c>
      <c r="I294" s="67" t="s">
        <v>122</v>
      </c>
      <c r="J294" s="67" t="s">
        <v>30</v>
      </c>
      <c r="K294" s="67">
        <v>1</v>
      </c>
      <c r="L294" s="67">
        <v>29</v>
      </c>
      <c r="M294" s="67">
        <v>12</v>
      </c>
      <c r="N294" s="67">
        <v>1</v>
      </c>
      <c r="O294" s="67">
        <v>1</v>
      </c>
    </row>
    <row r="295" spans="1:15" customFormat="1">
      <c r="A295" t="s">
        <v>120</v>
      </c>
      <c r="B295" s="67" t="s">
        <v>121</v>
      </c>
      <c r="C295" s="67" t="s">
        <v>33</v>
      </c>
      <c r="D295" s="67" t="s">
        <v>31</v>
      </c>
      <c r="E295" s="67">
        <v>12</v>
      </c>
      <c r="F295" s="67">
        <v>1692</v>
      </c>
      <c r="G295" s="67">
        <v>2</v>
      </c>
      <c r="H295" s="67">
        <v>19</v>
      </c>
      <c r="I295" s="67" t="s">
        <v>122</v>
      </c>
      <c r="J295" s="67" t="s">
        <v>30</v>
      </c>
      <c r="K295" s="67">
        <v>1</v>
      </c>
      <c r="L295" s="67">
        <v>30</v>
      </c>
      <c r="M295" s="67">
        <v>11</v>
      </c>
      <c r="N295" s="67">
        <v>0.92</v>
      </c>
      <c r="O295" s="67">
        <v>1</v>
      </c>
    </row>
    <row r="296" spans="1:15" customFormat="1">
      <c r="A296" t="s">
        <v>120</v>
      </c>
      <c r="B296" s="67" t="s">
        <v>121</v>
      </c>
      <c r="C296" s="67" t="s">
        <v>33</v>
      </c>
      <c r="D296" s="67" t="s">
        <v>31</v>
      </c>
      <c r="E296" s="67">
        <v>12</v>
      </c>
      <c r="F296" s="67">
        <v>1692</v>
      </c>
      <c r="G296" s="67">
        <v>2</v>
      </c>
      <c r="H296" s="67">
        <v>19</v>
      </c>
      <c r="I296" s="67" t="s">
        <v>122</v>
      </c>
      <c r="J296" s="67" t="s">
        <v>30</v>
      </c>
      <c r="K296" s="67">
        <v>1</v>
      </c>
      <c r="L296" s="67">
        <v>31</v>
      </c>
      <c r="M296" s="67">
        <v>16</v>
      </c>
      <c r="N296" s="67">
        <v>1.33</v>
      </c>
      <c r="O296" s="67">
        <v>1</v>
      </c>
    </row>
    <row r="297" spans="1:15" customFormat="1">
      <c r="A297" t="s">
        <v>120</v>
      </c>
      <c r="B297" s="67" t="s">
        <v>121</v>
      </c>
      <c r="C297" s="67" t="s">
        <v>33</v>
      </c>
      <c r="D297" s="67" t="s">
        <v>31</v>
      </c>
      <c r="E297" s="67">
        <v>12</v>
      </c>
      <c r="F297" s="67">
        <v>1692</v>
      </c>
      <c r="G297" s="67">
        <v>2</v>
      </c>
      <c r="H297" s="67">
        <v>19</v>
      </c>
      <c r="I297" s="67" t="s">
        <v>122</v>
      </c>
      <c r="J297" s="67" t="s">
        <v>30</v>
      </c>
      <c r="K297" s="67">
        <v>1</v>
      </c>
      <c r="L297" s="67">
        <v>32</v>
      </c>
      <c r="M297" s="67">
        <v>14</v>
      </c>
      <c r="N297" s="67">
        <v>1.17</v>
      </c>
      <c r="O297" s="67">
        <v>1</v>
      </c>
    </row>
    <row r="298" spans="1:15" customFormat="1">
      <c r="A298" t="s">
        <v>120</v>
      </c>
      <c r="B298" s="67" t="s">
        <v>121</v>
      </c>
      <c r="C298" s="67" t="s">
        <v>33</v>
      </c>
      <c r="D298" s="67" t="s">
        <v>31</v>
      </c>
      <c r="E298" s="67">
        <v>12</v>
      </c>
      <c r="F298" s="67">
        <v>1692</v>
      </c>
      <c r="G298" s="67">
        <v>2</v>
      </c>
      <c r="H298" s="67">
        <v>19</v>
      </c>
      <c r="I298" s="67" t="s">
        <v>122</v>
      </c>
      <c r="J298" s="67" t="s">
        <v>30</v>
      </c>
      <c r="K298" s="67">
        <v>1</v>
      </c>
      <c r="L298" s="67">
        <v>33</v>
      </c>
      <c r="M298" s="67">
        <v>20</v>
      </c>
      <c r="N298" s="67">
        <v>1.6500000000000001</v>
      </c>
      <c r="O298" s="67">
        <v>1</v>
      </c>
    </row>
    <row r="299" spans="1:15" customFormat="1">
      <c r="A299" t="s">
        <v>120</v>
      </c>
      <c r="B299" s="67" t="s">
        <v>121</v>
      </c>
      <c r="C299" s="67" t="s">
        <v>33</v>
      </c>
      <c r="D299" s="67" t="s">
        <v>31</v>
      </c>
      <c r="E299" s="67">
        <v>12</v>
      </c>
      <c r="F299" s="67">
        <v>1692</v>
      </c>
      <c r="G299" s="67">
        <v>2</v>
      </c>
      <c r="H299" s="67">
        <v>19</v>
      </c>
      <c r="I299" s="67" t="s">
        <v>122</v>
      </c>
      <c r="J299" s="67" t="s">
        <v>30</v>
      </c>
      <c r="K299" s="67">
        <v>1</v>
      </c>
      <c r="L299" s="67">
        <v>34</v>
      </c>
      <c r="M299" s="67">
        <v>25</v>
      </c>
      <c r="N299" s="67">
        <v>2.08</v>
      </c>
      <c r="O299" s="67">
        <v>1</v>
      </c>
    </row>
    <row r="300" spans="1:15" customFormat="1">
      <c r="A300" t="s">
        <v>120</v>
      </c>
      <c r="B300" s="67" t="s">
        <v>121</v>
      </c>
      <c r="C300" s="67" t="s">
        <v>33</v>
      </c>
      <c r="D300" s="67" t="s">
        <v>31</v>
      </c>
      <c r="E300" s="67">
        <v>12</v>
      </c>
      <c r="F300" s="67">
        <v>1692</v>
      </c>
      <c r="G300" s="67">
        <v>2</v>
      </c>
      <c r="H300" s="67">
        <v>19</v>
      </c>
      <c r="I300" s="67" t="s">
        <v>122</v>
      </c>
      <c r="J300" s="67" t="s">
        <v>30</v>
      </c>
      <c r="K300" s="67">
        <v>1</v>
      </c>
      <c r="L300" s="67">
        <v>35</v>
      </c>
      <c r="M300" s="67">
        <v>13</v>
      </c>
      <c r="N300" s="67">
        <v>1.0900000000000001</v>
      </c>
      <c r="O300" s="67">
        <v>1</v>
      </c>
    </row>
    <row r="301" spans="1:15" customFormat="1">
      <c r="A301" t="s">
        <v>120</v>
      </c>
      <c r="B301" s="67" t="s">
        <v>121</v>
      </c>
      <c r="C301" s="67" t="s">
        <v>33</v>
      </c>
      <c r="D301" s="67" t="s">
        <v>31</v>
      </c>
      <c r="E301" s="67">
        <v>12</v>
      </c>
      <c r="F301" s="67">
        <v>1692</v>
      </c>
      <c r="G301" s="67">
        <v>2</v>
      </c>
      <c r="H301" s="67">
        <v>19</v>
      </c>
      <c r="I301" s="67" t="s">
        <v>122</v>
      </c>
      <c r="J301" s="67" t="s">
        <v>30</v>
      </c>
      <c r="K301" s="67">
        <v>1</v>
      </c>
      <c r="L301" s="67">
        <v>36</v>
      </c>
      <c r="M301" s="67">
        <v>13</v>
      </c>
      <c r="N301" s="67">
        <v>1.08</v>
      </c>
      <c r="O301" s="67">
        <v>1</v>
      </c>
    </row>
    <row r="302" spans="1:15" customFormat="1">
      <c r="A302" t="s">
        <v>120</v>
      </c>
      <c r="B302" s="67" t="s">
        <v>121</v>
      </c>
      <c r="C302" s="67" t="s">
        <v>33</v>
      </c>
      <c r="D302" s="67" t="s">
        <v>31</v>
      </c>
      <c r="E302" s="67">
        <v>12</v>
      </c>
      <c r="F302" s="67">
        <v>1692</v>
      </c>
      <c r="G302" s="67">
        <v>2</v>
      </c>
      <c r="H302" s="67">
        <v>19</v>
      </c>
      <c r="I302" s="67" t="s">
        <v>122</v>
      </c>
      <c r="J302" s="67" t="s">
        <v>30</v>
      </c>
      <c r="K302" s="67">
        <v>1</v>
      </c>
      <c r="L302" s="67">
        <v>37</v>
      </c>
      <c r="M302" s="67">
        <v>13</v>
      </c>
      <c r="N302" s="67">
        <v>1.08</v>
      </c>
      <c r="O302" s="67">
        <v>1</v>
      </c>
    </row>
    <row r="303" spans="1:15" customFormat="1">
      <c r="A303" t="s">
        <v>120</v>
      </c>
      <c r="B303" s="67" t="s">
        <v>121</v>
      </c>
      <c r="C303" s="67" t="s">
        <v>33</v>
      </c>
      <c r="D303" s="67" t="s">
        <v>31</v>
      </c>
      <c r="E303" s="67">
        <v>12</v>
      </c>
      <c r="F303" s="67">
        <v>1692</v>
      </c>
      <c r="G303" s="67">
        <v>2</v>
      </c>
      <c r="H303" s="67">
        <v>19</v>
      </c>
      <c r="I303" s="67" t="s">
        <v>122</v>
      </c>
      <c r="J303" s="67" t="s">
        <v>30</v>
      </c>
      <c r="K303" s="67">
        <v>1</v>
      </c>
      <c r="L303" s="67">
        <v>38</v>
      </c>
      <c r="M303" s="67">
        <v>10</v>
      </c>
      <c r="N303" s="67">
        <v>0.82999999999999985</v>
      </c>
      <c r="O303" s="67">
        <v>1</v>
      </c>
    </row>
    <row r="304" spans="1:15" customFormat="1">
      <c r="A304" t="s">
        <v>120</v>
      </c>
      <c r="B304" s="67" t="s">
        <v>121</v>
      </c>
      <c r="C304" s="67" t="s">
        <v>33</v>
      </c>
      <c r="D304" s="67" t="s">
        <v>31</v>
      </c>
      <c r="E304" s="67">
        <v>12</v>
      </c>
      <c r="F304" s="67">
        <v>1692</v>
      </c>
      <c r="G304" s="67">
        <v>2</v>
      </c>
      <c r="H304" s="67">
        <v>19</v>
      </c>
      <c r="I304" s="67" t="s">
        <v>122</v>
      </c>
      <c r="J304" s="67" t="s">
        <v>30</v>
      </c>
      <c r="K304" s="67">
        <v>1</v>
      </c>
      <c r="L304" s="67">
        <v>39</v>
      </c>
      <c r="M304" s="67">
        <v>14</v>
      </c>
      <c r="N304" s="67">
        <v>1.1600000000000001</v>
      </c>
      <c r="O304" s="67">
        <v>1</v>
      </c>
    </row>
    <row r="305" spans="1:15" customFormat="1">
      <c r="A305" t="s">
        <v>120</v>
      </c>
      <c r="B305" s="67" t="s">
        <v>121</v>
      </c>
      <c r="C305" s="67" t="s">
        <v>33</v>
      </c>
      <c r="D305" s="67" t="s">
        <v>31</v>
      </c>
      <c r="E305" s="67">
        <v>12</v>
      </c>
      <c r="F305" s="67">
        <v>1692</v>
      </c>
      <c r="G305" s="67">
        <v>2</v>
      </c>
      <c r="H305" s="67">
        <v>19</v>
      </c>
      <c r="I305" s="67" t="s">
        <v>122</v>
      </c>
      <c r="J305" s="67" t="s">
        <v>30</v>
      </c>
      <c r="K305" s="67">
        <v>1</v>
      </c>
      <c r="L305" s="67">
        <v>40</v>
      </c>
      <c r="M305" s="67">
        <v>14</v>
      </c>
      <c r="N305" s="67">
        <v>1.1700000000000002</v>
      </c>
      <c r="O305" s="67">
        <v>1</v>
      </c>
    </row>
    <row r="306" spans="1:15" customFormat="1">
      <c r="A306" t="s">
        <v>120</v>
      </c>
      <c r="B306" s="67" t="s">
        <v>121</v>
      </c>
      <c r="C306" s="67" t="s">
        <v>33</v>
      </c>
      <c r="D306" s="67" t="s">
        <v>31</v>
      </c>
      <c r="E306" s="67">
        <v>12</v>
      </c>
      <c r="F306" s="67">
        <v>1692</v>
      </c>
      <c r="G306" s="67">
        <v>2</v>
      </c>
      <c r="H306" s="67">
        <v>19</v>
      </c>
      <c r="I306" s="67" t="s">
        <v>122</v>
      </c>
      <c r="J306" s="67" t="s">
        <v>30</v>
      </c>
      <c r="K306" s="67">
        <v>1</v>
      </c>
      <c r="L306" s="67">
        <v>41</v>
      </c>
      <c r="M306" s="67">
        <v>6</v>
      </c>
      <c r="N306" s="67">
        <v>0.5</v>
      </c>
      <c r="O306" s="67">
        <v>1</v>
      </c>
    </row>
    <row r="307" spans="1:15" customFormat="1">
      <c r="A307" t="s">
        <v>120</v>
      </c>
      <c r="B307" s="67" t="s">
        <v>121</v>
      </c>
      <c r="C307" s="67" t="s">
        <v>33</v>
      </c>
      <c r="D307" s="67" t="s">
        <v>31</v>
      </c>
      <c r="E307" s="67">
        <v>12</v>
      </c>
      <c r="F307" s="67">
        <v>1692</v>
      </c>
      <c r="G307" s="67">
        <v>2</v>
      </c>
      <c r="H307" s="67">
        <v>19</v>
      </c>
      <c r="I307" s="67" t="s">
        <v>122</v>
      </c>
      <c r="J307" s="67" t="s">
        <v>30</v>
      </c>
      <c r="K307" s="67">
        <v>1</v>
      </c>
      <c r="L307" s="67">
        <v>42</v>
      </c>
      <c r="M307" s="67">
        <v>15</v>
      </c>
      <c r="N307" s="67">
        <v>1.2400000000000002</v>
      </c>
      <c r="O307" s="67">
        <v>1</v>
      </c>
    </row>
    <row r="308" spans="1:15" customFormat="1">
      <c r="A308" t="s">
        <v>120</v>
      </c>
      <c r="B308" s="67" t="s">
        <v>121</v>
      </c>
      <c r="C308" s="67" t="s">
        <v>33</v>
      </c>
      <c r="D308" s="67" t="s">
        <v>31</v>
      </c>
      <c r="E308" s="67">
        <v>12</v>
      </c>
      <c r="F308" s="67">
        <v>1692</v>
      </c>
      <c r="G308" s="67">
        <v>2</v>
      </c>
      <c r="H308" s="67">
        <v>19</v>
      </c>
      <c r="I308" s="67" t="s">
        <v>122</v>
      </c>
      <c r="J308" s="67" t="s">
        <v>30</v>
      </c>
      <c r="K308" s="67">
        <v>1</v>
      </c>
      <c r="L308" s="67">
        <v>43</v>
      </c>
      <c r="M308" s="67">
        <v>5</v>
      </c>
      <c r="N308" s="67">
        <v>0.41000000000000003</v>
      </c>
      <c r="O308" s="67">
        <v>1</v>
      </c>
    </row>
    <row r="309" spans="1:15" customFormat="1">
      <c r="A309" t="s">
        <v>120</v>
      </c>
      <c r="B309" s="67" t="s">
        <v>121</v>
      </c>
      <c r="C309" s="67" t="s">
        <v>33</v>
      </c>
      <c r="D309" s="67" t="s">
        <v>31</v>
      </c>
      <c r="E309" s="67">
        <v>12</v>
      </c>
      <c r="F309" s="67">
        <v>1692</v>
      </c>
      <c r="G309" s="67">
        <v>2</v>
      </c>
      <c r="H309" s="67">
        <v>19</v>
      </c>
      <c r="I309" s="67" t="s">
        <v>122</v>
      </c>
      <c r="J309" s="67" t="s">
        <v>30</v>
      </c>
      <c r="K309" s="67">
        <v>1</v>
      </c>
      <c r="L309" s="67">
        <v>44</v>
      </c>
      <c r="M309" s="67">
        <v>6</v>
      </c>
      <c r="N309" s="67">
        <v>0.51</v>
      </c>
      <c r="O309" s="67">
        <v>1</v>
      </c>
    </row>
    <row r="310" spans="1:15" customFormat="1">
      <c r="A310" t="s">
        <v>120</v>
      </c>
      <c r="B310" s="67" t="s">
        <v>121</v>
      </c>
      <c r="C310" s="67" t="s">
        <v>33</v>
      </c>
      <c r="D310" s="67" t="s">
        <v>31</v>
      </c>
      <c r="E310" s="67">
        <v>12</v>
      </c>
      <c r="F310" s="67">
        <v>1692</v>
      </c>
      <c r="G310" s="67">
        <v>2</v>
      </c>
      <c r="H310" s="67">
        <v>19</v>
      </c>
      <c r="I310" s="67" t="s">
        <v>122</v>
      </c>
      <c r="J310" s="67" t="s">
        <v>30</v>
      </c>
      <c r="K310" s="67">
        <v>1</v>
      </c>
      <c r="L310" s="67">
        <v>45</v>
      </c>
      <c r="M310" s="67">
        <v>5</v>
      </c>
      <c r="N310" s="67">
        <v>0.41000000000000003</v>
      </c>
      <c r="O310" s="67">
        <v>1</v>
      </c>
    </row>
    <row r="311" spans="1:15" customFormat="1">
      <c r="A311" t="s">
        <v>120</v>
      </c>
      <c r="B311" s="67" t="s">
        <v>121</v>
      </c>
      <c r="C311" s="67" t="s">
        <v>33</v>
      </c>
      <c r="D311" s="67" t="s">
        <v>31</v>
      </c>
      <c r="E311" s="67">
        <v>12</v>
      </c>
      <c r="F311" s="67">
        <v>1692</v>
      </c>
      <c r="G311" s="67">
        <v>2</v>
      </c>
      <c r="H311" s="67">
        <v>19</v>
      </c>
      <c r="I311" s="67" t="s">
        <v>122</v>
      </c>
      <c r="J311" s="67" t="s">
        <v>30</v>
      </c>
      <c r="K311" s="67">
        <v>1</v>
      </c>
      <c r="L311" s="67">
        <v>46</v>
      </c>
      <c r="M311" s="67">
        <v>6</v>
      </c>
      <c r="N311" s="67">
        <v>0.5</v>
      </c>
      <c r="O311" s="67">
        <v>1</v>
      </c>
    </row>
    <row r="312" spans="1:15" customFormat="1">
      <c r="A312" t="s">
        <v>120</v>
      </c>
      <c r="B312" s="67" t="s">
        <v>121</v>
      </c>
      <c r="C312" s="67" t="s">
        <v>33</v>
      </c>
      <c r="D312" s="67" t="s">
        <v>31</v>
      </c>
      <c r="E312" s="67">
        <v>12</v>
      </c>
      <c r="F312" s="67">
        <v>1692</v>
      </c>
      <c r="G312" s="67">
        <v>2</v>
      </c>
      <c r="H312" s="67">
        <v>19</v>
      </c>
      <c r="I312" s="67" t="s">
        <v>122</v>
      </c>
      <c r="J312" s="67" t="s">
        <v>30</v>
      </c>
      <c r="K312" s="67">
        <v>1</v>
      </c>
      <c r="L312" s="67">
        <v>47</v>
      </c>
      <c r="M312" s="67">
        <v>3</v>
      </c>
      <c r="N312" s="67">
        <v>0.24</v>
      </c>
      <c r="O312" s="67">
        <v>1</v>
      </c>
    </row>
    <row r="313" spans="1:15" customFormat="1">
      <c r="A313" t="s">
        <v>120</v>
      </c>
      <c r="B313" s="67" t="s">
        <v>121</v>
      </c>
      <c r="C313" s="67" t="s">
        <v>33</v>
      </c>
      <c r="D313" s="67" t="s">
        <v>31</v>
      </c>
      <c r="E313" s="67">
        <v>12</v>
      </c>
      <c r="F313" s="67">
        <v>1692</v>
      </c>
      <c r="G313" s="67">
        <v>2</v>
      </c>
      <c r="H313" s="67">
        <v>19</v>
      </c>
      <c r="I313" s="67" t="s">
        <v>122</v>
      </c>
      <c r="J313" s="67" t="s">
        <v>30</v>
      </c>
      <c r="K313" s="67">
        <v>1</v>
      </c>
      <c r="L313" s="67">
        <v>48</v>
      </c>
      <c r="M313" s="67">
        <v>1</v>
      </c>
      <c r="N313" s="67">
        <v>0.08</v>
      </c>
      <c r="O313" s="67">
        <v>1</v>
      </c>
    </row>
    <row r="314" spans="1:15" customFormat="1">
      <c r="A314" t="s">
        <v>120</v>
      </c>
      <c r="B314" s="67" t="s">
        <v>121</v>
      </c>
      <c r="C314" s="67" t="s">
        <v>33</v>
      </c>
      <c r="D314" s="67" t="s">
        <v>31</v>
      </c>
      <c r="E314" s="67">
        <v>12</v>
      </c>
      <c r="F314" s="67">
        <v>1692</v>
      </c>
      <c r="G314" s="67">
        <v>2</v>
      </c>
      <c r="H314" s="67">
        <v>19</v>
      </c>
      <c r="I314" s="67" t="s">
        <v>122</v>
      </c>
      <c r="J314" s="67" t="s">
        <v>30</v>
      </c>
      <c r="K314" s="67">
        <v>1</v>
      </c>
      <c r="L314" s="67">
        <v>49</v>
      </c>
      <c r="M314" s="67">
        <v>1</v>
      </c>
      <c r="N314" s="67">
        <v>0.08</v>
      </c>
      <c r="O314" s="67">
        <v>1</v>
      </c>
    </row>
    <row r="315" spans="1:15" customFormat="1">
      <c r="A315" t="s">
        <v>120</v>
      </c>
      <c r="B315" s="67" t="s">
        <v>121</v>
      </c>
      <c r="C315" s="67" t="s">
        <v>33</v>
      </c>
      <c r="D315" s="67" t="s">
        <v>31</v>
      </c>
      <c r="E315" s="67">
        <v>12</v>
      </c>
      <c r="F315" s="67">
        <v>1692</v>
      </c>
      <c r="G315" s="67">
        <v>2</v>
      </c>
      <c r="H315" s="67">
        <v>19</v>
      </c>
      <c r="I315" s="67" t="s">
        <v>122</v>
      </c>
      <c r="J315" s="67" t="s">
        <v>30</v>
      </c>
      <c r="K315" s="67">
        <v>1</v>
      </c>
      <c r="L315" s="67">
        <v>50</v>
      </c>
      <c r="M315" s="67">
        <v>2</v>
      </c>
      <c r="N315" s="67">
        <v>0.16</v>
      </c>
      <c r="O315" s="67">
        <v>1</v>
      </c>
    </row>
    <row r="316" spans="1:15" customFormat="1">
      <c r="A316" t="s">
        <v>120</v>
      </c>
      <c r="B316" s="67" t="s">
        <v>121</v>
      </c>
      <c r="C316" s="67" t="s">
        <v>33</v>
      </c>
      <c r="D316" s="67" t="s">
        <v>31</v>
      </c>
      <c r="E316" s="67">
        <v>12</v>
      </c>
      <c r="F316" s="67">
        <v>1692</v>
      </c>
      <c r="G316" s="67">
        <v>2</v>
      </c>
      <c r="H316" s="67">
        <v>19</v>
      </c>
      <c r="I316" s="67" t="s">
        <v>122</v>
      </c>
      <c r="J316" s="67" t="s">
        <v>30</v>
      </c>
      <c r="K316" s="67">
        <v>2</v>
      </c>
      <c r="L316" s="67">
        <v>19</v>
      </c>
      <c r="M316" s="67">
        <v>1</v>
      </c>
      <c r="N316" s="67">
        <v>0.08</v>
      </c>
      <c r="O316" s="67">
        <v>1</v>
      </c>
    </row>
    <row r="317" spans="1:15" customFormat="1">
      <c r="A317" t="s">
        <v>120</v>
      </c>
      <c r="B317" s="67" t="s">
        <v>121</v>
      </c>
      <c r="C317" s="67" t="s">
        <v>33</v>
      </c>
      <c r="D317" s="67" t="s">
        <v>31</v>
      </c>
      <c r="E317" s="67">
        <v>12</v>
      </c>
      <c r="F317" s="67">
        <v>1692</v>
      </c>
      <c r="G317" s="67">
        <v>2</v>
      </c>
      <c r="H317" s="67">
        <v>19</v>
      </c>
      <c r="I317" s="67" t="s">
        <v>122</v>
      </c>
      <c r="J317" s="67" t="s">
        <v>30</v>
      </c>
      <c r="K317" s="67">
        <v>2</v>
      </c>
      <c r="L317" s="67">
        <v>21</v>
      </c>
      <c r="M317" s="67">
        <v>1</v>
      </c>
      <c r="N317" s="67">
        <v>0.08</v>
      </c>
      <c r="O317" s="67">
        <v>1</v>
      </c>
    </row>
    <row r="318" spans="1:15" customFormat="1">
      <c r="A318" t="s">
        <v>120</v>
      </c>
      <c r="B318" s="67" t="s">
        <v>121</v>
      </c>
      <c r="C318" s="67" t="s">
        <v>33</v>
      </c>
      <c r="D318" s="67" t="s">
        <v>31</v>
      </c>
      <c r="E318" s="67">
        <v>12</v>
      </c>
      <c r="F318" s="67">
        <v>1692</v>
      </c>
      <c r="G318" s="67">
        <v>2</v>
      </c>
      <c r="H318" s="67">
        <v>19</v>
      </c>
      <c r="I318" s="67" t="s">
        <v>122</v>
      </c>
      <c r="J318" s="67" t="s">
        <v>30</v>
      </c>
      <c r="K318" s="67">
        <v>2</v>
      </c>
      <c r="L318" s="67">
        <v>22</v>
      </c>
      <c r="M318" s="67">
        <v>8</v>
      </c>
      <c r="N318" s="67">
        <v>0.66999999999999993</v>
      </c>
      <c r="O318" s="67">
        <v>1</v>
      </c>
    </row>
    <row r="319" spans="1:15" customFormat="1">
      <c r="A319" t="s">
        <v>120</v>
      </c>
      <c r="B319" s="67" t="s">
        <v>121</v>
      </c>
      <c r="C319" s="67" t="s">
        <v>33</v>
      </c>
      <c r="D319" s="67" t="s">
        <v>31</v>
      </c>
      <c r="E319" s="67">
        <v>12</v>
      </c>
      <c r="F319" s="67">
        <v>1692</v>
      </c>
      <c r="G319" s="67">
        <v>2</v>
      </c>
      <c r="H319" s="67">
        <v>19</v>
      </c>
      <c r="I319" s="67" t="s">
        <v>122</v>
      </c>
      <c r="J319" s="67" t="s">
        <v>30</v>
      </c>
      <c r="K319" s="67">
        <v>2</v>
      </c>
      <c r="L319" s="67">
        <v>23</v>
      </c>
      <c r="M319" s="67">
        <v>10</v>
      </c>
      <c r="N319" s="67">
        <v>0.84</v>
      </c>
      <c r="O319" s="67">
        <v>1</v>
      </c>
    </row>
    <row r="320" spans="1:15" customFormat="1">
      <c r="A320" t="s">
        <v>120</v>
      </c>
      <c r="B320" s="67" t="s">
        <v>121</v>
      </c>
      <c r="C320" s="67" t="s">
        <v>33</v>
      </c>
      <c r="D320" s="67" t="s">
        <v>31</v>
      </c>
      <c r="E320" s="67">
        <v>12</v>
      </c>
      <c r="F320" s="67">
        <v>1692</v>
      </c>
      <c r="G320" s="67">
        <v>2</v>
      </c>
      <c r="H320" s="67">
        <v>19</v>
      </c>
      <c r="I320" s="67" t="s">
        <v>122</v>
      </c>
      <c r="J320" s="67" t="s">
        <v>30</v>
      </c>
      <c r="K320" s="67">
        <v>2</v>
      </c>
      <c r="L320" s="67">
        <v>24</v>
      </c>
      <c r="M320" s="67">
        <v>7</v>
      </c>
      <c r="N320" s="67">
        <v>0.59</v>
      </c>
      <c r="O320" s="67">
        <v>1</v>
      </c>
    </row>
    <row r="321" spans="1:15" customFormat="1">
      <c r="A321" t="s">
        <v>120</v>
      </c>
      <c r="B321" s="67" t="s">
        <v>121</v>
      </c>
      <c r="C321" s="67" t="s">
        <v>33</v>
      </c>
      <c r="D321" s="67" t="s">
        <v>31</v>
      </c>
      <c r="E321" s="67">
        <v>12</v>
      </c>
      <c r="F321" s="67">
        <v>1692</v>
      </c>
      <c r="G321" s="67">
        <v>2</v>
      </c>
      <c r="H321" s="67">
        <v>19</v>
      </c>
      <c r="I321" s="67" t="s">
        <v>122</v>
      </c>
      <c r="J321" s="67" t="s">
        <v>30</v>
      </c>
      <c r="K321" s="67">
        <v>2</v>
      </c>
      <c r="L321" s="67">
        <v>25</v>
      </c>
      <c r="M321" s="67">
        <v>4</v>
      </c>
      <c r="N321" s="67">
        <v>0.33</v>
      </c>
      <c r="O321" s="67">
        <v>1</v>
      </c>
    </row>
    <row r="322" spans="1:15" customFormat="1">
      <c r="A322" t="s">
        <v>120</v>
      </c>
      <c r="B322" s="67" t="s">
        <v>121</v>
      </c>
      <c r="C322" s="67" t="s">
        <v>33</v>
      </c>
      <c r="D322" s="67" t="s">
        <v>31</v>
      </c>
      <c r="E322" s="67">
        <v>12</v>
      </c>
      <c r="F322" s="67">
        <v>1692</v>
      </c>
      <c r="G322" s="67">
        <v>2</v>
      </c>
      <c r="H322" s="67">
        <v>19</v>
      </c>
      <c r="I322" s="67" t="s">
        <v>122</v>
      </c>
      <c r="J322" s="67" t="s">
        <v>30</v>
      </c>
      <c r="K322" s="67">
        <v>2</v>
      </c>
      <c r="L322" s="67">
        <v>26</v>
      </c>
      <c r="M322" s="67">
        <v>12</v>
      </c>
      <c r="N322" s="67">
        <v>1</v>
      </c>
      <c r="O322" s="67">
        <v>1</v>
      </c>
    </row>
    <row r="323" spans="1:15" customFormat="1">
      <c r="A323" t="s">
        <v>120</v>
      </c>
      <c r="B323" s="67" t="s">
        <v>121</v>
      </c>
      <c r="C323" s="67" t="s">
        <v>33</v>
      </c>
      <c r="D323" s="67" t="s">
        <v>31</v>
      </c>
      <c r="E323" s="67">
        <v>12</v>
      </c>
      <c r="F323" s="67">
        <v>1692</v>
      </c>
      <c r="G323" s="67">
        <v>2</v>
      </c>
      <c r="H323" s="67">
        <v>19</v>
      </c>
      <c r="I323" s="67" t="s">
        <v>122</v>
      </c>
      <c r="J323" s="67" t="s">
        <v>30</v>
      </c>
      <c r="K323" s="67">
        <v>2</v>
      </c>
      <c r="L323" s="67">
        <v>27</v>
      </c>
      <c r="M323" s="67">
        <v>11</v>
      </c>
      <c r="N323" s="67">
        <v>0.92</v>
      </c>
      <c r="O323" s="67">
        <v>1</v>
      </c>
    </row>
    <row r="324" spans="1:15" customFormat="1">
      <c r="A324" t="s">
        <v>120</v>
      </c>
      <c r="B324" s="67" t="s">
        <v>121</v>
      </c>
      <c r="C324" s="67" t="s">
        <v>33</v>
      </c>
      <c r="D324" s="67" t="s">
        <v>31</v>
      </c>
      <c r="E324" s="67">
        <v>12</v>
      </c>
      <c r="F324" s="67">
        <v>1692</v>
      </c>
      <c r="G324" s="67">
        <v>2</v>
      </c>
      <c r="H324" s="67">
        <v>19</v>
      </c>
      <c r="I324" s="67" t="s">
        <v>122</v>
      </c>
      <c r="J324" s="67" t="s">
        <v>30</v>
      </c>
      <c r="K324" s="67">
        <v>2</v>
      </c>
      <c r="L324" s="67">
        <v>28</v>
      </c>
      <c r="M324" s="67">
        <v>14</v>
      </c>
      <c r="N324" s="67">
        <v>1.17</v>
      </c>
      <c r="O324" s="67">
        <v>1</v>
      </c>
    </row>
    <row r="325" spans="1:15" customFormat="1">
      <c r="A325" t="s">
        <v>120</v>
      </c>
      <c r="B325" s="67" t="s">
        <v>121</v>
      </c>
      <c r="C325" s="67" t="s">
        <v>33</v>
      </c>
      <c r="D325" s="67" t="s">
        <v>31</v>
      </c>
      <c r="E325" s="67">
        <v>12</v>
      </c>
      <c r="F325" s="67">
        <v>1692</v>
      </c>
      <c r="G325" s="67">
        <v>2</v>
      </c>
      <c r="H325" s="67">
        <v>19</v>
      </c>
      <c r="I325" s="67" t="s">
        <v>122</v>
      </c>
      <c r="J325" s="67" t="s">
        <v>30</v>
      </c>
      <c r="K325" s="67">
        <v>2</v>
      </c>
      <c r="L325" s="67">
        <v>29</v>
      </c>
      <c r="M325" s="67">
        <v>13</v>
      </c>
      <c r="N325" s="67">
        <v>1.0799999999999998</v>
      </c>
      <c r="O325" s="67">
        <v>1</v>
      </c>
    </row>
    <row r="326" spans="1:15" customFormat="1">
      <c r="A326" t="s">
        <v>120</v>
      </c>
      <c r="B326" s="67" t="s">
        <v>121</v>
      </c>
      <c r="C326" s="67" t="s">
        <v>33</v>
      </c>
      <c r="D326" s="67" t="s">
        <v>31</v>
      </c>
      <c r="E326" s="67">
        <v>12</v>
      </c>
      <c r="F326" s="67">
        <v>1692</v>
      </c>
      <c r="G326" s="67">
        <v>2</v>
      </c>
      <c r="H326" s="67">
        <v>19</v>
      </c>
      <c r="I326" s="67" t="s">
        <v>122</v>
      </c>
      <c r="J326" s="67" t="s">
        <v>30</v>
      </c>
      <c r="K326" s="67">
        <v>2</v>
      </c>
      <c r="L326" s="67">
        <v>30</v>
      </c>
      <c r="M326" s="67">
        <v>14</v>
      </c>
      <c r="N326" s="67">
        <v>1.1700000000000002</v>
      </c>
      <c r="O326" s="67">
        <v>1</v>
      </c>
    </row>
    <row r="327" spans="1:15" customFormat="1">
      <c r="A327" t="s">
        <v>120</v>
      </c>
      <c r="B327" s="67" t="s">
        <v>121</v>
      </c>
      <c r="C327" s="67" t="s">
        <v>33</v>
      </c>
      <c r="D327" s="67" t="s">
        <v>31</v>
      </c>
      <c r="E327" s="67">
        <v>12</v>
      </c>
      <c r="F327" s="67">
        <v>1692</v>
      </c>
      <c r="G327" s="67">
        <v>2</v>
      </c>
      <c r="H327" s="67">
        <v>19</v>
      </c>
      <c r="I327" s="67" t="s">
        <v>122</v>
      </c>
      <c r="J327" s="67" t="s">
        <v>30</v>
      </c>
      <c r="K327" s="67">
        <v>2</v>
      </c>
      <c r="L327" s="67">
        <v>31</v>
      </c>
      <c r="M327" s="67">
        <v>16</v>
      </c>
      <c r="N327" s="67">
        <v>1.32</v>
      </c>
      <c r="O327" s="67">
        <v>1</v>
      </c>
    </row>
    <row r="328" spans="1:15" customFormat="1">
      <c r="A328" t="s">
        <v>120</v>
      </c>
      <c r="B328" s="67" t="s">
        <v>121</v>
      </c>
      <c r="C328" s="67" t="s">
        <v>33</v>
      </c>
      <c r="D328" s="67" t="s">
        <v>31</v>
      </c>
      <c r="E328" s="67">
        <v>12</v>
      </c>
      <c r="F328" s="67">
        <v>1692</v>
      </c>
      <c r="G328" s="67">
        <v>2</v>
      </c>
      <c r="H328" s="67">
        <v>19</v>
      </c>
      <c r="I328" s="67" t="s">
        <v>122</v>
      </c>
      <c r="J328" s="67" t="s">
        <v>30</v>
      </c>
      <c r="K328" s="67">
        <v>2</v>
      </c>
      <c r="L328" s="67">
        <v>32</v>
      </c>
      <c r="M328" s="67">
        <v>12</v>
      </c>
      <c r="N328" s="67">
        <v>0.99999999999999989</v>
      </c>
      <c r="O328" s="67">
        <v>1</v>
      </c>
    </row>
    <row r="329" spans="1:15" customFormat="1">
      <c r="A329" t="s">
        <v>120</v>
      </c>
      <c r="B329" s="67" t="s">
        <v>121</v>
      </c>
      <c r="C329" s="67" t="s">
        <v>33</v>
      </c>
      <c r="D329" s="67" t="s">
        <v>31</v>
      </c>
      <c r="E329" s="67">
        <v>12</v>
      </c>
      <c r="F329" s="67">
        <v>1692</v>
      </c>
      <c r="G329" s="67">
        <v>2</v>
      </c>
      <c r="H329" s="67">
        <v>19</v>
      </c>
      <c r="I329" s="67" t="s">
        <v>122</v>
      </c>
      <c r="J329" s="67" t="s">
        <v>30</v>
      </c>
      <c r="K329" s="67">
        <v>2</v>
      </c>
      <c r="L329" s="67">
        <v>33</v>
      </c>
      <c r="M329" s="67">
        <v>14</v>
      </c>
      <c r="N329" s="67">
        <v>1.17</v>
      </c>
      <c r="O329" s="67">
        <v>1</v>
      </c>
    </row>
    <row r="330" spans="1:15" customFormat="1">
      <c r="A330" t="s">
        <v>120</v>
      </c>
      <c r="B330" s="67" t="s">
        <v>121</v>
      </c>
      <c r="C330" s="67" t="s">
        <v>33</v>
      </c>
      <c r="D330" s="67" t="s">
        <v>31</v>
      </c>
      <c r="E330" s="67">
        <v>12</v>
      </c>
      <c r="F330" s="67">
        <v>1692</v>
      </c>
      <c r="G330" s="67">
        <v>2</v>
      </c>
      <c r="H330" s="67">
        <v>19</v>
      </c>
      <c r="I330" s="67" t="s">
        <v>122</v>
      </c>
      <c r="J330" s="67" t="s">
        <v>30</v>
      </c>
      <c r="K330" s="67">
        <v>2</v>
      </c>
      <c r="L330" s="67">
        <v>34</v>
      </c>
      <c r="M330" s="67">
        <v>10</v>
      </c>
      <c r="N330" s="67">
        <v>0.83</v>
      </c>
      <c r="O330" s="67">
        <v>1</v>
      </c>
    </row>
    <row r="331" spans="1:15" customFormat="1">
      <c r="A331" t="s">
        <v>120</v>
      </c>
      <c r="B331" s="67" t="s">
        <v>121</v>
      </c>
      <c r="C331" s="67" t="s">
        <v>33</v>
      </c>
      <c r="D331" s="67" t="s">
        <v>31</v>
      </c>
      <c r="E331" s="67">
        <v>12</v>
      </c>
      <c r="F331" s="67">
        <v>1692</v>
      </c>
      <c r="G331" s="67">
        <v>2</v>
      </c>
      <c r="H331" s="67">
        <v>19</v>
      </c>
      <c r="I331" s="67" t="s">
        <v>122</v>
      </c>
      <c r="J331" s="67" t="s">
        <v>30</v>
      </c>
      <c r="K331" s="67">
        <v>2</v>
      </c>
      <c r="L331" s="67">
        <v>35</v>
      </c>
      <c r="M331" s="67">
        <v>11</v>
      </c>
      <c r="N331" s="67">
        <v>0.91</v>
      </c>
      <c r="O331" s="67">
        <v>1</v>
      </c>
    </row>
    <row r="332" spans="1:15" customFormat="1">
      <c r="A332" t="s">
        <v>120</v>
      </c>
      <c r="B332" s="67" t="s">
        <v>121</v>
      </c>
      <c r="C332" s="67" t="s">
        <v>33</v>
      </c>
      <c r="D332" s="67" t="s">
        <v>31</v>
      </c>
      <c r="E332" s="67">
        <v>12</v>
      </c>
      <c r="F332" s="67">
        <v>1692</v>
      </c>
      <c r="G332" s="67">
        <v>2</v>
      </c>
      <c r="H332" s="67">
        <v>19</v>
      </c>
      <c r="I332" s="67" t="s">
        <v>122</v>
      </c>
      <c r="J332" s="67" t="s">
        <v>30</v>
      </c>
      <c r="K332" s="67">
        <v>2</v>
      </c>
      <c r="L332" s="67">
        <v>36</v>
      </c>
      <c r="M332" s="67">
        <v>6</v>
      </c>
      <c r="N332" s="67">
        <v>0.49</v>
      </c>
      <c r="O332" s="67">
        <v>1</v>
      </c>
    </row>
    <row r="333" spans="1:15" customFormat="1">
      <c r="A333" t="s">
        <v>120</v>
      </c>
      <c r="B333" s="67" t="s">
        <v>121</v>
      </c>
      <c r="C333" s="67" t="s">
        <v>33</v>
      </c>
      <c r="D333" s="67" t="s">
        <v>31</v>
      </c>
      <c r="E333" s="67">
        <v>12</v>
      </c>
      <c r="F333" s="67">
        <v>1692</v>
      </c>
      <c r="G333" s="67">
        <v>2</v>
      </c>
      <c r="H333" s="67">
        <v>19</v>
      </c>
      <c r="I333" s="67" t="s">
        <v>122</v>
      </c>
      <c r="J333" s="67" t="s">
        <v>30</v>
      </c>
      <c r="K333" s="67">
        <v>2</v>
      </c>
      <c r="L333" s="67">
        <v>37</v>
      </c>
      <c r="M333" s="67">
        <v>4</v>
      </c>
      <c r="N333" s="67">
        <v>0.32</v>
      </c>
      <c r="O333" s="67">
        <v>1</v>
      </c>
    </row>
    <row r="334" spans="1:15" customFormat="1">
      <c r="A334" t="s">
        <v>120</v>
      </c>
      <c r="B334" s="67" t="s">
        <v>121</v>
      </c>
      <c r="C334" s="67" t="s">
        <v>33</v>
      </c>
      <c r="D334" s="67" t="s">
        <v>31</v>
      </c>
      <c r="E334" s="67">
        <v>12</v>
      </c>
      <c r="F334" s="67">
        <v>1692</v>
      </c>
      <c r="G334" s="67">
        <v>2</v>
      </c>
      <c r="H334" s="67">
        <v>19</v>
      </c>
      <c r="I334" s="67" t="s">
        <v>122</v>
      </c>
      <c r="J334" s="67" t="s">
        <v>30</v>
      </c>
      <c r="K334" s="67">
        <v>2</v>
      </c>
      <c r="L334" s="67">
        <v>38</v>
      </c>
      <c r="M334" s="67">
        <v>2</v>
      </c>
      <c r="N334" s="67">
        <v>0.17</v>
      </c>
      <c r="O334" s="67">
        <v>1</v>
      </c>
    </row>
    <row r="335" spans="1:15" customFormat="1">
      <c r="A335" t="s">
        <v>120</v>
      </c>
      <c r="B335" s="67" t="s">
        <v>121</v>
      </c>
      <c r="C335" s="67" t="s">
        <v>33</v>
      </c>
      <c r="D335" s="67" t="s">
        <v>31</v>
      </c>
      <c r="E335" s="67">
        <v>12</v>
      </c>
      <c r="F335" s="67">
        <v>1692</v>
      </c>
      <c r="G335" s="67">
        <v>2</v>
      </c>
      <c r="H335" s="67">
        <v>19</v>
      </c>
      <c r="I335" s="67" t="s">
        <v>122</v>
      </c>
      <c r="J335" s="67" t="s">
        <v>30</v>
      </c>
      <c r="K335" s="67">
        <v>2</v>
      </c>
      <c r="L335" s="67">
        <v>39</v>
      </c>
      <c r="M335" s="67">
        <v>3</v>
      </c>
      <c r="N335" s="67">
        <v>0.25</v>
      </c>
      <c r="O335" s="67">
        <v>1</v>
      </c>
    </row>
    <row r="336" spans="1:15" customFormat="1">
      <c r="A336" t="s">
        <v>120</v>
      </c>
      <c r="B336" s="67" t="s">
        <v>121</v>
      </c>
      <c r="C336" s="67" t="s">
        <v>33</v>
      </c>
      <c r="D336" s="67" t="s">
        <v>31</v>
      </c>
      <c r="E336" s="67">
        <v>12</v>
      </c>
      <c r="F336" s="67">
        <v>1692</v>
      </c>
      <c r="G336" s="67">
        <v>2</v>
      </c>
      <c r="H336" s="67">
        <v>19</v>
      </c>
      <c r="I336" s="67" t="s">
        <v>122</v>
      </c>
      <c r="J336" s="67" t="s">
        <v>30</v>
      </c>
      <c r="K336" s="67">
        <v>2</v>
      </c>
      <c r="L336" s="67">
        <v>40</v>
      </c>
      <c r="M336" s="67">
        <v>2</v>
      </c>
      <c r="N336" s="67">
        <v>0.16</v>
      </c>
      <c r="O336" s="67">
        <v>1</v>
      </c>
    </row>
    <row r="337" spans="1:15" customFormat="1">
      <c r="A337" t="s">
        <v>120</v>
      </c>
      <c r="B337" s="67" t="s">
        <v>121</v>
      </c>
      <c r="C337" s="67" t="s">
        <v>33</v>
      </c>
      <c r="D337" s="67" t="s">
        <v>31</v>
      </c>
      <c r="E337" s="67">
        <v>12</v>
      </c>
      <c r="F337" s="67">
        <v>1692</v>
      </c>
      <c r="G337" s="67">
        <v>2</v>
      </c>
      <c r="H337" s="67">
        <v>19</v>
      </c>
      <c r="I337" s="67" t="s">
        <v>122</v>
      </c>
      <c r="J337" s="67" t="s">
        <v>30</v>
      </c>
      <c r="K337" s="67">
        <v>2</v>
      </c>
      <c r="L337" s="67">
        <v>43</v>
      </c>
      <c r="M337" s="67">
        <v>2</v>
      </c>
      <c r="N337" s="67">
        <v>0.16</v>
      </c>
      <c r="O337" s="67">
        <v>1</v>
      </c>
    </row>
    <row r="338" spans="1:15" customFormat="1">
      <c r="A338" t="s">
        <v>120</v>
      </c>
      <c r="B338" s="67" t="s">
        <v>121</v>
      </c>
      <c r="C338" s="67" t="s">
        <v>33</v>
      </c>
      <c r="D338" s="67" t="s">
        <v>31</v>
      </c>
      <c r="E338" s="67">
        <v>12</v>
      </c>
      <c r="F338" s="67">
        <v>1692</v>
      </c>
      <c r="G338" s="67">
        <v>2</v>
      </c>
      <c r="H338" s="67">
        <v>19</v>
      </c>
      <c r="I338" s="67" t="s">
        <v>122</v>
      </c>
      <c r="J338" s="67" t="s">
        <v>30</v>
      </c>
      <c r="K338" s="67">
        <v>2</v>
      </c>
      <c r="L338" s="67">
        <v>44</v>
      </c>
      <c r="M338" s="67">
        <v>2</v>
      </c>
      <c r="N338" s="67">
        <v>0.17</v>
      </c>
      <c r="O338" s="67">
        <v>1</v>
      </c>
    </row>
    <row r="339" spans="1:15" customFormat="1">
      <c r="A339" t="s">
        <v>120</v>
      </c>
      <c r="B339" s="67" t="s">
        <v>121</v>
      </c>
      <c r="C339" s="67" t="s">
        <v>33</v>
      </c>
      <c r="D339" s="67" t="s">
        <v>31</v>
      </c>
      <c r="E339" s="67">
        <v>12</v>
      </c>
      <c r="F339" s="67">
        <v>1692</v>
      </c>
      <c r="G339" s="67">
        <v>2</v>
      </c>
      <c r="H339" s="67">
        <v>19</v>
      </c>
      <c r="I339" s="67" t="s">
        <v>122</v>
      </c>
      <c r="J339" s="67" t="s">
        <v>30</v>
      </c>
      <c r="K339" s="67">
        <v>2</v>
      </c>
      <c r="L339" s="67">
        <v>45</v>
      </c>
      <c r="M339" s="67">
        <v>1</v>
      </c>
      <c r="N339" s="67">
        <v>0.08</v>
      </c>
      <c r="O339" s="67">
        <v>1</v>
      </c>
    </row>
    <row r="340" spans="1:15" customFormat="1">
      <c r="A340" t="s">
        <v>120</v>
      </c>
      <c r="B340" s="67" t="s">
        <v>121</v>
      </c>
      <c r="C340" s="67" t="s">
        <v>33</v>
      </c>
      <c r="D340" s="67" t="s">
        <v>31</v>
      </c>
      <c r="E340" s="67">
        <v>12</v>
      </c>
      <c r="F340" s="67">
        <v>1692</v>
      </c>
      <c r="G340" s="67">
        <v>2</v>
      </c>
      <c r="H340" s="67">
        <v>19</v>
      </c>
      <c r="I340" s="67" t="s">
        <v>122</v>
      </c>
      <c r="J340" s="67" t="s">
        <v>30</v>
      </c>
      <c r="K340" s="67">
        <v>2</v>
      </c>
      <c r="L340" s="67">
        <v>49</v>
      </c>
      <c r="M340" s="67">
        <v>1</v>
      </c>
      <c r="N340" s="67">
        <v>0.08</v>
      </c>
      <c r="O340" s="67">
        <v>1</v>
      </c>
    </row>
    <row r="341" spans="1:15" customFormat="1">
      <c r="A341" t="s">
        <v>120</v>
      </c>
      <c r="B341" s="67" t="s">
        <v>121</v>
      </c>
      <c r="C341" s="67" t="s">
        <v>33</v>
      </c>
      <c r="D341" s="67" t="s">
        <v>32</v>
      </c>
      <c r="E341" s="67">
        <v>5</v>
      </c>
      <c r="F341" s="67">
        <v>1250</v>
      </c>
      <c r="G341" s="67">
        <v>1</v>
      </c>
      <c r="H341" s="67">
        <v>44</v>
      </c>
      <c r="I341" s="67" t="s">
        <v>25</v>
      </c>
      <c r="J341" s="67" t="s">
        <v>26</v>
      </c>
      <c r="K341" s="67">
        <v>3</v>
      </c>
      <c r="L341" s="67">
        <v>5</v>
      </c>
      <c r="M341" s="67">
        <v>1</v>
      </c>
      <c r="N341" s="67">
        <v>0.2</v>
      </c>
      <c r="O341" s="67">
        <v>1</v>
      </c>
    </row>
    <row r="342" spans="1:15" customFormat="1">
      <c r="A342" t="s">
        <v>120</v>
      </c>
      <c r="B342" s="67" t="s">
        <v>121</v>
      </c>
      <c r="C342" s="67" t="s">
        <v>33</v>
      </c>
      <c r="D342" s="67" t="s">
        <v>32</v>
      </c>
      <c r="E342" s="67">
        <v>5</v>
      </c>
      <c r="F342" s="67">
        <v>1250</v>
      </c>
      <c r="G342" s="67">
        <v>1</v>
      </c>
      <c r="H342" s="67">
        <v>44</v>
      </c>
      <c r="I342" s="67" t="s">
        <v>25</v>
      </c>
      <c r="J342" s="67" t="s">
        <v>26</v>
      </c>
      <c r="K342" s="67">
        <v>3</v>
      </c>
      <c r="L342" s="67">
        <v>28</v>
      </c>
      <c r="M342" s="67">
        <v>1</v>
      </c>
      <c r="N342" s="67">
        <v>0.2</v>
      </c>
      <c r="O342" s="67">
        <v>1</v>
      </c>
    </row>
    <row r="343" spans="1:15" customFormat="1">
      <c r="A343" t="s">
        <v>120</v>
      </c>
      <c r="B343" s="67" t="s">
        <v>121</v>
      </c>
      <c r="C343" s="67" t="s">
        <v>33</v>
      </c>
      <c r="D343" s="67" t="s">
        <v>32</v>
      </c>
      <c r="E343" s="67">
        <v>5</v>
      </c>
      <c r="F343" s="67">
        <v>1250</v>
      </c>
      <c r="G343" s="67">
        <v>1</v>
      </c>
      <c r="H343" s="67">
        <v>44</v>
      </c>
      <c r="I343" s="67" t="s">
        <v>25</v>
      </c>
      <c r="J343" s="67" t="s">
        <v>26</v>
      </c>
      <c r="K343" s="67">
        <v>3</v>
      </c>
      <c r="L343" s="67">
        <v>29</v>
      </c>
      <c r="M343" s="67">
        <v>1</v>
      </c>
      <c r="N343" s="67">
        <v>0.2</v>
      </c>
      <c r="O343" s="67">
        <v>1</v>
      </c>
    </row>
    <row r="344" spans="1:15" customFormat="1">
      <c r="A344" t="s">
        <v>120</v>
      </c>
      <c r="B344" s="67" t="s">
        <v>121</v>
      </c>
      <c r="C344" s="67" t="s">
        <v>33</v>
      </c>
      <c r="D344" s="67" t="s">
        <v>32</v>
      </c>
      <c r="E344" s="67">
        <v>5</v>
      </c>
      <c r="F344" s="67">
        <v>1250</v>
      </c>
      <c r="G344" s="67">
        <v>1</v>
      </c>
      <c r="H344" s="67">
        <v>44</v>
      </c>
      <c r="I344" s="67" t="s">
        <v>25</v>
      </c>
      <c r="J344" s="67" t="s">
        <v>26</v>
      </c>
      <c r="K344" s="67">
        <v>3</v>
      </c>
      <c r="L344" s="67">
        <v>30</v>
      </c>
      <c r="M344" s="67">
        <v>1</v>
      </c>
      <c r="N344" s="67">
        <v>0.2</v>
      </c>
      <c r="O344" s="67">
        <v>1</v>
      </c>
    </row>
    <row r="345" spans="1:15" customFormat="1">
      <c r="A345" t="s">
        <v>120</v>
      </c>
      <c r="B345" s="67" t="s">
        <v>121</v>
      </c>
      <c r="C345" s="67" t="s">
        <v>33</v>
      </c>
      <c r="D345" s="67" t="s">
        <v>32</v>
      </c>
      <c r="E345" s="67">
        <v>5</v>
      </c>
      <c r="F345" s="67">
        <v>1250</v>
      </c>
      <c r="G345" s="67">
        <v>1</v>
      </c>
      <c r="H345" s="67">
        <v>44</v>
      </c>
      <c r="I345" s="67" t="s">
        <v>25</v>
      </c>
      <c r="J345" s="67" t="s">
        <v>26</v>
      </c>
      <c r="K345" s="67">
        <v>3</v>
      </c>
      <c r="L345" s="67">
        <v>34</v>
      </c>
      <c r="M345" s="67">
        <v>1</v>
      </c>
      <c r="N345" s="67">
        <v>0.2</v>
      </c>
      <c r="O345" s="67">
        <v>1</v>
      </c>
    </row>
    <row r="346" spans="1:15" customFormat="1">
      <c r="A346" t="s">
        <v>120</v>
      </c>
      <c r="B346" s="67" t="s">
        <v>121</v>
      </c>
      <c r="C346" s="67" t="s">
        <v>33</v>
      </c>
      <c r="D346" s="67" t="s">
        <v>32</v>
      </c>
      <c r="E346" s="67">
        <v>5</v>
      </c>
      <c r="F346" s="67">
        <v>1250</v>
      </c>
      <c r="G346" s="67">
        <v>1</v>
      </c>
      <c r="H346" s="67">
        <v>44</v>
      </c>
      <c r="I346" s="67" t="s">
        <v>25</v>
      </c>
      <c r="J346" s="67" t="s">
        <v>26</v>
      </c>
      <c r="K346" s="67">
        <v>3</v>
      </c>
      <c r="L346" s="67">
        <v>35</v>
      </c>
      <c r="M346" s="67">
        <v>1</v>
      </c>
      <c r="N346" s="67">
        <v>0.2</v>
      </c>
      <c r="O346" s="67">
        <v>1</v>
      </c>
    </row>
    <row r="347" spans="1:15" customFormat="1">
      <c r="A347" t="s">
        <v>120</v>
      </c>
      <c r="B347" s="67" t="s">
        <v>121</v>
      </c>
      <c r="C347" s="67" t="s">
        <v>33</v>
      </c>
      <c r="D347" s="67" t="s">
        <v>32</v>
      </c>
      <c r="E347" s="67">
        <v>5</v>
      </c>
      <c r="F347" s="67">
        <v>1250</v>
      </c>
      <c r="G347" s="67">
        <v>1</v>
      </c>
      <c r="H347" s="67">
        <v>44</v>
      </c>
      <c r="I347" s="67" t="s">
        <v>25</v>
      </c>
      <c r="J347" s="67" t="s">
        <v>26</v>
      </c>
      <c r="K347" s="67">
        <v>3</v>
      </c>
      <c r="L347" s="67">
        <v>37</v>
      </c>
      <c r="M347" s="67">
        <v>2</v>
      </c>
      <c r="N347" s="67">
        <v>0.4</v>
      </c>
      <c r="O347" s="67">
        <v>1</v>
      </c>
    </row>
    <row r="348" spans="1:15" customFormat="1">
      <c r="A348" t="s">
        <v>120</v>
      </c>
      <c r="B348" s="67" t="s">
        <v>121</v>
      </c>
      <c r="C348" s="67" t="s">
        <v>33</v>
      </c>
      <c r="D348" s="67" t="s">
        <v>32</v>
      </c>
      <c r="E348" s="67">
        <v>5</v>
      </c>
      <c r="F348" s="67">
        <v>1250</v>
      </c>
      <c r="G348" s="67">
        <v>1</v>
      </c>
      <c r="H348" s="67">
        <v>44</v>
      </c>
      <c r="I348" s="67" t="s">
        <v>25</v>
      </c>
      <c r="J348" s="67" t="s">
        <v>26</v>
      </c>
      <c r="K348" s="67">
        <v>3</v>
      </c>
      <c r="L348" s="67">
        <v>38</v>
      </c>
      <c r="M348" s="67">
        <v>1</v>
      </c>
      <c r="N348" s="67">
        <v>0.2</v>
      </c>
      <c r="O348" s="67">
        <v>1</v>
      </c>
    </row>
    <row r="349" spans="1:15" customFormat="1">
      <c r="A349" t="s">
        <v>120</v>
      </c>
      <c r="B349" s="67" t="s">
        <v>121</v>
      </c>
      <c r="C349" s="67" t="s">
        <v>33</v>
      </c>
      <c r="D349" s="67" t="s">
        <v>32</v>
      </c>
      <c r="E349" s="67">
        <v>5</v>
      </c>
      <c r="F349" s="67">
        <v>1250</v>
      </c>
      <c r="G349" s="67">
        <v>1</v>
      </c>
      <c r="H349" s="67">
        <v>50</v>
      </c>
      <c r="I349" s="67" t="s">
        <v>20</v>
      </c>
      <c r="J349" s="67" t="s">
        <v>21</v>
      </c>
      <c r="K349" s="67">
        <v>1</v>
      </c>
      <c r="L349" s="67">
        <v>44</v>
      </c>
      <c r="M349" s="67">
        <v>1</v>
      </c>
      <c r="N349" s="67">
        <v>0.2</v>
      </c>
      <c r="O349" s="67">
        <v>1</v>
      </c>
    </row>
    <row r="350" spans="1:15" customFormat="1">
      <c r="A350" t="s">
        <v>120</v>
      </c>
      <c r="B350" s="67" t="s">
        <v>121</v>
      </c>
      <c r="C350" s="67" t="s">
        <v>33</v>
      </c>
      <c r="D350" s="67" t="s">
        <v>32</v>
      </c>
      <c r="E350" s="67">
        <v>5</v>
      </c>
      <c r="F350" s="67">
        <v>1250</v>
      </c>
      <c r="G350" s="67">
        <v>1</v>
      </c>
      <c r="H350" s="67">
        <v>50</v>
      </c>
      <c r="I350" s="67" t="s">
        <v>20</v>
      </c>
      <c r="J350" s="67" t="s">
        <v>21</v>
      </c>
      <c r="K350" s="67">
        <v>2</v>
      </c>
      <c r="L350" s="67">
        <v>28</v>
      </c>
      <c r="M350" s="67">
        <v>1</v>
      </c>
      <c r="N350" s="67">
        <v>0.2</v>
      </c>
      <c r="O350" s="67">
        <v>1</v>
      </c>
    </row>
    <row r="351" spans="1:15" customFormat="1">
      <c r="A351" t="s">
        <v>120</v>
      </c>
      <c r="B351" s="67" t="s">
        <v>121</v>
      </c>
      <c r="C351" s="67" t="s">
        <v>33</v>
      </c>
      <c r="D351" s="67" t="s">
        <v>32</v>
      </c>
      <c r="E351" s="67">
        <v>5</v>
      </c>
      <c r="F351" s="67">
        <v>1250</v>
      </c>
      <c r="G351" s="67">
        <v>1</v>
      </c>
      <c r="H351" s="67">
        <v>50</v>
      </c>
      <c r="I351" s="67" t="s">
        <v>20</v>
      </c>
      <c r="J351" s="67" t="s">
        <v>21</v>
      </c>
      <c r="K351" s="67">
        <v>2</v>
      </c>
      <c r="L351" s="67">
        <v>29</v>
      </c>
      <c r="M351" s="67">
        <v>1</v>
      </c>
      <c r="N351" s="67">
        <v>0.2</v>
      </c>
      <c r="O351" s="67">
        <v>1</v>
      </c>
    </row>
    <row r="352" spans="1:15" customFormat="1">
      <c r="A352" t="s">
        <v>120</v>
      </c>
      <c r="B352" s="67" t="s">
        <v>121</v>
      </c>
      <c r="C352" s="67" t="s">
        <v>33</v>
      </c>
      <c r="D352" s="67" t="s">
        <v>32</v>
      </c>
      <c r="E352" s="67">
        <v>5</v>
      </c>
      <c r="F352" s="67">
        <v>1250</v>
      </c>
      <c r="G352" s="67">
        <v>1</v>
      </c>
      <c r="H352" s="67">
        <v>50</v>
      </c>
      <c r="I352" s="67" t="s">
        <v>20</v>
      </c>
      <c r="J352" s="67" t="s">
        <v>21</v>
      </c>
      <c r="K352" s="67">
        <v>2</v>
      </c>
      <c r="L352" s="67">
        <v>33</v>
      </c>
      <c r="M352" s="67">
        <v>1</v>
      </c>
      <c r="N352" s="67">
        <v>0.2</v>
      </c>
      <c r="O352" s="67">
        <v>1</v>
      </c>
    </row>
    <row r="353" spans="1:15" customFormat="1">
      <c r="A353" t="s">
        <v>120</v>
      </c>
      <c r="B353" s="67" t="s">
        <v>121</v>
      </c>
      <c r="C353" s="67" t="s">
        <v>33</v>
      </c>
      <c r="D353" s="67" t="s">
        <v>32</v>
      </c>
      <c r="E353" s="67">
        <v>5</v>
      </c>
      <c r="F353" s="67">
        <v>1250</v>
      </c>
      <c r="G353" s="67">
        <v>1</v>
      </c>
      <c r="H353" s="67">
        <v>50</v>
      </c>
      <c r="I353" s="67" t="s">
        <v>20</v>
      </c>
      <c r="J353" s="67" t="s">
        <v>21</v>
      </c>
      <c r="K353" s="67">
        <v>2</v>
      </c>
      <c r="L353" s="67">
        <v>34</v>
      </c>
      <c r="M353" s="67">
        <v>3</v>
      </c>
      <c r="N353" s="67">
        <v>0.6</v>
      </c>
      <c r="O353" s="67">
        <v>1</v>
      </c>
    </row>
    <row r="354" spans="1:15" customFormat="1">
      <c r="A354" t="s">
        <v>120</v>
      </c>
      <c r="B354" s="67" t="s">
        <v>121</v>
      </c>
      <c r="C354" s="67" t="s">
        <v>33</v>
      </c>
      <c r="D354" s="67" t="s">
        <v>32</v>
      </c>
      <c r="E354" s="67">
        <v>5</v>
      </c>
      <c r="F354" s="67">
        <v>1250</v>
      </c>
      <c r="G354" s="67">
        <v>1</v>
      </c>
      <c r="H354" s="67">
        <v>50</v>
      </c>
      <c r="I354" s="67" t="s">
        <v>20</v>
      </c>
      <c r="J354" s="67" t="s">
        <v>21</v>
      </c>
      <c r="K354" s="67">
        <v>2</v>
      </c>
      <c r="L354" s="67">
        <v>35</v>
      </c>
      <c r="M354" s="67">
        <v>1</v>
      </c>
      <c r="N354" s="67">
        <v>0.2</v>
      </c>
      <c r="O354" s="67">
        <v>1</v>
      </c>
    </row>
    <row r="355" spans="1:15" customFormat="1">
      <c r="A355" t="s">
        <v>120</v>
      </c>
      <c r="B355" s="67" t="s">
        <v>121</v>
      </c>
      <c r="C355" s="67" t="s">
        <v>33</v>
      </c>
      <c r="D355" s="67" t="s">
        <v>32</v>
      </c>
      <c r="E355" s="67">
        <v>5</v>
      </c>
      <c r="F355" s="67">
        <v>1250</v>
      </c>
      <c r="G355" s="67">
        <v>1</v>
      </c>
      <c r="H355" s="67">
        <v>50</v>
      </c>
      <c r="I355" s="67" t="s">
        <v>20</v>
      </c>
      <c r="J355" s="67" t="s">
        <v>21</v>
      </c>
      <c r="K355" s="67">
        <v>2</v>
      </c>
      <c r="L355" s="67">
        <v>37</v>
      </c>
      <c r="M355" s="67">
        <v>1</v>
      </c>
      <c r="N355" s="67">
        <v>0.2</v>
      </c>
      <c r="O355" s="67">
        <v>1</v>
      </c>
    </row>
    <row r="356" spans="1:15" customFormat="1">
      <c r="A356" t="s">
        <v>120</v>
      </c>
      <c r="B356" s="67" t="s">
        <v>121</v>
      </c>
      <c r="C356" s="67" t="s">
        <v>33</v>
      </c>
      <c r="D356" s="67" t="s">
        <v>32</v>
      </c>
      <c r="E356" s="67">
        <v>5</v>
      </c>
      <c r="F356" s="67">
        <v>1250</v>
      </c>
      <c r="G356" s="67">
        <v>1</v>
      </c>
      <c r="H356" s="67">
        <v>50</v>
      </c>
      <c r="I356" s="67" t="s">
        <v>20</v>
      </c>
      <c r="J356" s="67" t="s">
        <v>21</v>
      </c>
      <c r="K356" s="67">
        <v>2</v>
      </c>
      <c r="L356" s="67">
        <v>39</v>
      </c>
      <c r="M356" s="67">
        <v>1</v>
      </c>
      <c r="N356" s="67">
        <v>0.2</v>
      </c>
      <c r="O356" s="67">
        <v>1</v>
      </c>
    </row>
    <row r="357" spans="1:15" customFormat="1">
      <c r="A357" t="s">
        <v>120</v>
      </c>
      <c r="B357" s="67" t="s">
        <v>121</v>
      </c>
      <c r="C357" s="67" t="s">
        <v>33</v>
      </c>
      <c r="D357" s="67" t="s">
        <v>32</v>
      </c>
      <c r="E357" s="67">
        <v>5</v>
      </c>
      <c r="F357" s="67">
        <v>1250</v>
      </c>
      <c r="G357" s="67">
        <v>1</v>
      </c>
      <c r="H357" s="67">
        <v>50</v>
      </c>
      <c r="I357" s="67" t="s">
        <v>20</v>
      </c>
      <c r="J357" s="67" t="s">
        <v>21</v>
      </c>
      <c r="K357" s="67">
        <v>2</v>
      </c>
      <c r="L357" s="67">
        <v>42</v>
      </c>
      <c r="M357" s="67">
        <v>1</v>
      </c>
      <c r="N357" s="67">
        <v>0.2</v>
      </c>
      <c r="O357" s="67">
        <v>1</v>
      </c>
    </row>
    <row r="358" spans="1:15" customFormat="1">
      <c r="A358" t="s">
        <v>120</v>
      </c>
      <c r="B358" s="67" t="s">
        <v>121</v>
      </c>
      <c r="C358" s="67" t="s">
        <v>33</v>
      </c>
      <c r="D358" s="67" t="s">
        <v>32</v>
      </c>
      <c r="E358" s="67">
        <v>5</v>
      </c>
      <c r="F358" s="67">
        <v>1250</v>
      </c>
      <c r="G358" s="67">
        <v>1</v>
      </c>
      <c r="H358" s="67">
        <v>50</v>
      </c>
      <c r="I358" s="67" t="s">
        <v>20</v>
      </c>
      <c r="J358" s="67" t="s">
        <v>21</v>
      </c>
      <c r="K358" s="67">
        <v>2</v>
      </c>
      <c r="L358" s="67">
        <v>45</v>
      </c>
      <c r="M358" s="67">
        <v>2</v>
      </c>
      <c r="N358" s="67">
        <v>0.4</v>
      </c>
      <c r="O358" s="67">
        <v>1</v>
      </c>
    </row>
    <row r="359" spans="1:15" customFormat="1">
      <c r="A359" t="s">
        <v>120</v>
      </c>
      <c r="B359" s="67" t="s">
        <v>121</v>
      </c>
      <c r="C359" s="67" t="s">
        <v>33</v>
      </c>
      <c r="D359" s="67" t="s">
        <v>32</v>
      </c>
      <c r="E359" s="67">
        <v>5</v>
      </c>
      <c r="F359" s="67">
        <v>1250</v>
      </c>
      <c r="G359" s="67">
        <v>2</v>
      </c>
      <c r="H359" s="67">
        <v>19</v>
      </c>
      <c r="I359" s="67" t="s">
        <v>122</v>
      </c>
      <c r="J359" s="67" t="s">
        <v>30</v>
      </c>
      <c r="K359" s="67">
        <v>1</v>
      </c>
      <c r="L359" s="67">
        <v>27</v>
      </c>
      <c r="M359" s="67">
        <v>1</v>
      </c>
      <c r="N359" s="67">
        <v>0.2</v>
      </c>
      <c r="O359" s="67">
        <v>1</v>
      </c>
    </row>
    <row r="360" spans="1:15" customFormat="1">
      <c r="A360" t="s">
        <v>120</v>
      </c>
      <c r="B360" s="67" t="s">
        <v>121</v>
      </c>
      <c r="C360" s="67" t="s">
        <v>33</v>
      </c>
      <c r="D360" s="67" t="s">
        <v>32</v>
      </c>
      <c r="E360" s="67">
        <v>5</v>
      </c>
      <c r="F360" s="67">
        <v>1250</v>
      </c>
      <c r="G360" s="67">
        <v>2</v>
      </c>
      <c r="H360" s="67">
        <v>19</v>
      </c>
      <c r="I360" s="67" t="s">
        <v>122</v>
      </c>
      <c r="J360" s="67" t="s">
        <v>30</v>
      </c>
      <c r="K360" s="67">
        <v>1</v>
      </c>
      <c r="L360" s="67">
        <v>42</v>
      </c>
      <c r="M360" s="67">
        <v>1</v>
      </c>
      <c r="N360" s="67">
        <v>0.2</v>
      </c>
      <c r="O360" s="67">
        <v>1</v>
      </c>
    </row>
    <row r="361" spans="1:15" customFormat="1">
      <c r="A361" t="s">
        <v>120</v>
      </c>
      <c r="B361" s="67" t="s">
        <v>121</v>
      </c>
      <c r="C361" s="67" t="s">
        <v>33</v>
      </c>
      <c r="D361" s="67" t="s">
        <v>32</v>
      </c>
      <c r="E361" s="67">
        <v>5</v>
      </c>
      <c r="F361" s="67">
        <v>1250</v>
      </c>
      <c r="G361" s="67">
        <v>2</v>
      </c>
      <c r="H361" s="67">
        <v>19</v>
      </c>
      <c r="I361" s="67" t="s">
        <v>122</v>
      </c>
      <c r="J361" s="67" t="s">
        <v>30</v>
      </c>
      <c r="K361" s="67">
        <v>1</v>
      </c>
      <c r="L361" s="67">
        <v>43</v>
      </c>
      <c r="M361" s="67">
        <v>1</v>
      </c>
      <c r="N361" s="67">
        <v>0.2</v>
      </c>
      <c r="O361" s="67">
        <v>1</v>
      </c>
    </row>
    <row r="362" spans="1:15" customFormat="1">
      <c r="A362" t="s">
        <v>120</v>
      </c>
      <c r="B362" s="67" t="s">
        <v>121</v>
      </c>
      <c r="C362" s="67" t="s">
        <v>33</v>
      </c>
      <c r="D362" s="67" t="s">
        <v>32</v>
      </c>
      <c r="E362" s="67">
        <v>5</v>
      </c>
      <c r="F362" s="67">
        <v>1250</v>
      </c>
      <c r="G362" s="67">
        <v>2</v>
      </c>
      <c r="H362" s="67">
        <v>19</v>
      </c>
      <c r="I362" s="67" t="s">
        <v>122</v>
      </c>
      <c r="J362" s="67" t="s">
        <v>30</v>
      </c>
      <c r="K362" s="67">
        <v>1</v>
      </c>
      <c r="L362" s="67">
        <v>44</v>
      </c>
      <c r="M362" s="67">
        <v>1</v>
      </c>
      <c r="N362" s="67">
        <v>0.2</v>
      </c>
      <c r="O362" s="67">
        <v>1</v>
      </c>
    </row>
    <row r="363" spans="1:15" customFormat="1">
      <c r="A363" t="s">
        <v>120</v>
      </c>
      <c r="B363" s="67" t="s">
        <v>121</v>
      </c>
      <c r="C363" s="67" t="s">
        <v>33</v>
      </c>
      <c r="D363" s="67" t="s">
        <v>32</v>
      </c>
      <c r="E363" s="67">
        <v>5</v>
      </c>
      <c r="F363" s="67">
        <v>1250</v>
      </c>
      <c r="G363" s="67">
        <v>2</v>
      </c>
      <c r="H363" s="67">
        <v>19</v>
      </c>
      <c r="I363" s="67" t="s">
        <v>122</v>
      </c>
      <c r="J363" s="67" t="s">
        <v>30</v>
      </c>
      <c r="K363" s="67">
        <v>1</v>
      </c>
      <c r="L363" s="67">
        <v>45</v>
      </c>
      <c r="M363" s="67">
        <v>1</v>
      </c>
      <c r="N363" s="67">
        <v>0.2</v>
      </c>
      <c r="O363" s="67">
        <v>1</v>
      </c>
    </row>
    <row r="364" spans="1:15" customFormat="1">
      <c r="A364" t="s">
        <v>120</v>
      </c>
      <c r="B364" s="67" t="s">
        <v>121</v>
      </c>
      <c r="C364" s="67" t="s">
        <v>33</v>
      </c>
      <c r="D364" s="67" t="s">
        <v>32</v>
      </c>
      <c r="E364" s="67">
        <v>5</v>
      </c>
      <c r="F364" s="67">
        <v>1250</v>
      </c>
      <c r="G364" s="67">
        <v>2</v>
      </c>
      <c r="H364" s="67">
        <v>19</v>
      </c>
      <c r="I364" s="67" t="s">
        <v>122</v>
      </c>
      <c r="J364" s="67" t="s">
        <v>30</v>
      </c>
      <c r="K364" s="67">
        <v>1</v>
      </c>
      <c r="L364" s="67">
        <v>48</v>
      </c>
      <c r="M364" s="67">
        <v>1</v>
      </c>
      <c r="N364" s="67">
        <v>0.2</v>
      </c>
      <c r="O364" s="67">
        <v>1</v>
      </c>
    </row>
    <row r="365" spans="1:15" customFormat="1">
      <c r="A365" t="s">
        <v>120</v>
      </c>
      <c r="B365" s="67" t="s">
        <v>121</v>
      </c>
      <c r="C365" s="67" t="s">
        <v>33</v>
      </c>
      <c r="D365" s="67" t="s">
        <v>32</v>
      </c>
      <c r="E365" s="67">
        <v>5</v>
      </c>
      <c r="F365" s="67">
        <v>1250</v>
      </c>
      <c r="G365" s="67">
        <v>2</v>
      </c>
      <c r="H365" s="67">
        <v>19</v>
      </c>
      <c r="I365" s="67" t="s">
        <v>122</v>
      </c>
      <c r="J365" s="67" t="s">
        <v>30</v>
      </c>
      <c r="K365" s="67">
        <v>1</v>
      </c>
      <c r="L365" s="67">
        <v>49</v>
      </c>
      <c r="M365" s="67">
        <v>1</v>
      </c>
      <c r="N365" s="67">
        <v>0.2</v>
      </c>
      <c r="O365" s="67">
        <v>1</v>
      </c>
    </row>
    <row r="366" spans="1:15" customFormat="1">
      <c r="A366" t="s">
        <v>120</v>
      </c>
      <c r="B366" s="67" t="s">
        <v>121</v>
      </c>
      <c r="C366" s="67" t="s">
        <v>33</v>
      </c>
      <c r="D366" s="67" t="s">
        <v>32</v>
      </c>
      <c r="E366" s="67">
        <v>5</v>
      </c>
      <c r="F366" s="67">
        <v>1250</v>
      </c>
      <c r="G366" s="67">
        <v>2</v>
      </c>
      <c r="H366" s="67">
        <v>19</v>
      </c>
      <c r="I366" s="67" t="s">
        <v>122</v>
      </c>
      <c r="J366" s="67" t="s">
        <v>30</v>
      </c>
      <c r="K366" s="67">
        <v>1</v>
      </c>
      <c r="L366" s="67">
        <v>54</v>
      </c>
      <c r="M366" s="67">
        <v>1</v>
      </c>
      <c r="N366" s="67">
        <v>0.2</v>
      </c>
      <c r="O366" s="67">
        <v>1</v>
      </c>
    </row>
    <row r="367" spans="1:15" customFormat="1">
      <c r="A367" t="s">
        <v>120</v>
      </c>
      <c r="B367" s="67" t="s">
        <v>121</v>
      </c>
      <c r="C367" s="67" t="s">
        <v>33</v>
      </c>
      <c r="D367" s="67" t="s">
        <v>32</v>
      </c>
      <c r="E367" s="67">
        <v>5</v>
      </c>
      <c r="F367" s="67">
        <v>1250</v>
      </c>
      <c r="G367" s="67">
        <v>2</v>
      </c>
      <c r="H367" s="67">
        <v>19</v>
      </c>
      <c r="I367" s="67" t="s">
        <v>122</v>
      </c>
      <c r="J367" s="67" t="s">
        <v>30</v>
      </c>
      <c r="K367" s="67">
        <v>2</v>
      </c>
      <c r="L367" s="67">
        <v>20</v>
      </c>
      <c r="M367" s="67">
        <v>1</v>
      </c>
      <c r="N367" s="67">
        <v>0.2</v>
      </c>
      <c r="O367" s="67">
        <v>1</v>
      </c>
    </row>
    <row r="368" spans="1:15" customFormat="1">
      <c r="A368" t="s">
        <v>120</v>
      </c>
      <c r="B368" s="67" t="s">
        <v>121</v>
      </c>
      <c r="C368" s="67" t="s">
        <v>33</v>
      </c>
      <c r="D368" s="67" t="s">
        <v>32</v>
      </c>
      <c r="E368" s="67">
        <v>5</v>
      </c>
      <c r="F368" s="67">
        <v>1250</v>
      </c>
      <c r="G368" s="67">
        <v>2</v>
      </c>
      <c r="H368" s="67">
        <v>19</v>
      </c>
      <c r="I368" s="67" t="s">
        <v>122</v>
      </c>
      <c r="J368" s="67" t="s">
        <v>30</v>
      </c>
      <c r="K368" s="67">
        <v>2</v>
      </c>
      <c r="L368" s="67">
        <v>31</v>
      </c>
      <c r="M368" s="67">
        <v>1</v>
      </c>
      <c r="N368" s="67">
        <v>0.2</v>
      </c>
      <c r="O368" s="67">
        <v>1</v>
      </c>
    </row>
    <row r="369" spans="1:15" customFormat="1">
      <c r="A369" t="s">
        <v>120</v>
      </c>
      <c r="B369" s="67" t="s">
        <v>121</v>
      </c>
      <c r="C369" s="67" t="s">
        <v>33</v>
      </c>
      <c r="D369" s="67" t="s">
        <v>32</v>
      </c>
      <c r="E369" s="67">
        <v>5</v>
      </c>
      <c r="F369" s="67">
        <v>1250</v>
      </c>
      <c r="G369" s="67">
        <v>2</v>
      </c>
      <c r="H369" s="67">
        <v>19</v>
      </c>
      <c r="I369" s="67" t="s">
        <v>122</v>
      </c>
      <c r="J369" s="67" t="s">
        <v>30</v>
      </c>
      <c r="K369" s="67">
        <v>2</v>
      </c>
      <c r="L369" s="67">
        <v>38</v>
      </c>
      <c r="M369" s="67">
        <v>1</v>
      </c>
      <c r="N369" s="67">
        <v>0.2</v>
      </c>
      <c r="O369" s="67">
        <v>1</v>
      </c>
    </row>
    <row r="370" spans="1:15" customFormat="1">
      <c r="A370" t="s">
        <v>120</v>
      </c>
      <c r="B370" s="67" t="s">
        <v>121</v>
      </c>
      <c r="C370" s="67" t="s">
        <v>33</v>
      </c>
      <c r="D370" s="67" t="s">
        <v>33</v>
      </c>
      <c r="E370" s="67">
        <v>46</v>
      </c>
      <c r="F370" s="67">
        <v>7224</v>
      </c>
      <c r="G370" s="67">
        <v>1</v>
      </c>
      <c r="H370" s="67">
        <v>42</v>
      </c>
      <c r="I370" s="67" t="s">
        <v>28</v>
      </c>
      <c r="J370" s="67" t="s">
        <v>29</v>
      </c>
      <c r="K370" s="67">
        <v>3</v>
      </c>
      <c r="L370" s="67">
        <v>13</v>
      </c>
      <c r="M370" s="67">
        <v>1</v>
      </c>
      <c r="N370" s="67">
        <v>1.8104928017718715E-2</v>
      </c>
      <c r="O370" s="67">
        <v>1</v>
      </c>
    </row>
    <row r="371" spans="1:15" customFormat="1">
      <c r="A371" t="s">
        <v>120</v>
      </c>
      <c r="B371" s="67" t="s">
        <v>121</v>
      </c>
      <c r="C371" s="67" t="s">
        <v>33</v>
      </c>
      <c r="D371" s="67" t="s">
        <v>33</v>
      </c>
      <c r="E371" s="67">
        <v>46</v>
      </c>
      <c r="F371" s="67">
        <v>7224</v>
      </c>
      <c r="G371" s="67">
        <v>1</v>
      </c>
      <c r="H371" s="67">
        <v>42</v>
      </c>
      <c r="I371" s="67" t="s">
        <v>28</v>
      </c>
      <c r="J371" s="67" t="s">
        <v>29</v>
      </c>
      <c r="K371" s="67">
        <v>3</v>
      </c>
      <c r="L371" s="67">
        <v>14</v>
      </c>
      <c r="M371" s="67">
        <v>1</v>
      </c>
      <c r="N371" s="67">
        <v>1.8737541528239206E-2</v>
      </c>
      <c r="O371" s="67">
        <v>1</v>
      </c>
    </row>
    <row r="372" spans="1:15" customFormat="1">
      <c r="A372" t="s">
        <v>120</v>
      </c>
      <c r="B372" s="67" t="s">
        <v>121</v>
      </c>
      <c r="C372" s="67" t="s">
        <v>33</v>
      </c>
      <c r="D372" s="67" t="s">
        <v>33</v>
      </c>
      <c r="E372" s="67">
        <v>46</v>
      </c>
      <c r="F372" s="67">
        <v>7224</v>
      </c>
      <c r="G372" s="67">
        <v>1</v>
      </c>
      <c r="H372" s="67">
        <v>42</v>
      </c>
      <c r="I372" s="67" t="s">
        <v>28</v>
      </c>
      <c r="J372" s="67" t="s">
        <v>29</v>
      </c>
      <c r="K372" s="67">
        <v>3</v>
      </c>
      <c r="L372" s="67">
        <v>18</v>
      </c>
      <c r="M372" s="67">
        <v>4</v>
      </c>
      <c r="N372" s="67">
        <v>7.7292358803986716E-2</v>
      </c>
      <c r="O372" s="67">
        <v>1</v>
      </c>
    </row>
    <row r="373" spans="1:15" customFormat="1">
      <c r="A373" t="s">
        <v>120</v>
      </c>
      <c r="B373" s="67" t="s">
        <v>121</v>
      </c>
      <c r="C373" s="67" t="s">
        <v>33</v>
      </c>
      <c r="D373" s="67" t="s">
        <v>33</v>
      </c>
      <c r="E373" s="67">
        <v>46</v>
      </c>
      <c r="F373" s="67">
        <v>7224</v>
      </c>
      <c r="G373" s="67">
        <v>1</v>
      </c>
      <c r="H373" s="67">
        <v>42</v>
      </c>
      <c r="I373" s="67" t="s">
        <v>28</v>
      </c>
      <c r="J373" s="67" t="s">
        <v>29</v>
      </c>
      <c r="K373" s="67">
        <v>3</v>
      </c>
      <c r="L373" s="67">
        <v>19</v>
      </c>
      <c r="M373" s="67">
        <v>2</v>
      </c>
      <c r="N373" s="67">
        <v>3.9817275747508311E-2</v>
      </c>
      <c r="O373" s="67">
        <v>1</v>
      </c>
    </row>
    <row r="374" spans="1:15" customFormat="1">
      <c r="A374" t="s">
        <v>120</v>
      </c>
      <c r="B374" s="67" t="s">
        <v>121</v>
      </c>
      <c r="C374" s="67" t="s">
        <v>33</v>
      </c>
      <c r="D374" s="67" t="s">
        <v>33</v>
      </c>
      <c r="E374" s="67">
        <v>46</v>
      </c>
      <c r="F374" s="67">
        <v>7224</v>
      </c>
      <c r="G374" s="67">
        <v>1</v>
      </c>
      <c r="H374" s="67">
        <v>42</v>
      </c>
      <c r="I374" s="67" t="s">
        <v>28</v>
      </c>
      <c r="J374" s="67" t="s">
        <v>29</v>
      </c>
      <c r="K374" s="67">
        <v>3</v>
      </c>
      <c r="L374" s="67">
        <v>20</v>
      </c>
      <c r="M374" s="67">
        <v>4</v>
      </c>
      <c r="N374" s="67">
        <v>7.4950166112956823E-2</v>
      </c>
      <c r="O374" s="67">
        <v>1</v>
      </c>
    </row>
    <row r="375" spans="1:15" customFormat="1">
      <c r="A375" t="s">
        <v>120</v>
      </c>
      <c r="B375" s="67" t="s">
        <v>121</v>
      </c>
      <c r="C375" s="67" t="s">
        <v>33</v>
      </c>
      <c r="D375" s="67" t="s">
        <v>33</v>
      </c>
      <c r="E375" s="67">
        <v>46</v>
      </c>
      <c r="F375" s="67">
        <v>7224</v>
      </c>
      <c r="G375" s="67">
        <v>1</v>
      </c>
      <c r="H375" s="67">
        <v>42</v>
      </c>
      <c r="I375" s="67" t="s">
        <v>28</v>
      </c>
      <c r="J375" s="67" t="s">
        <v>29</v>
      </c>
      <c r="K375" s="67">
        <v>3</v>
      </c>
      <c r="L375" s="67">
        <v>21</v>
      </c>
      <c r="M375" s="67">
        <v>3</v>
      </c>
      <c r="N375" s="67">
        <v>5.855481727574751E-2</v>
      </c>
      <c r="O375" s="67">
        <v>1</v>
      </c>
    </row>
    <row r="376" spans="1:15" customFormat="1">
      <c r="A376" t="s">
        <v>120</v>
      </c>
      <c r="B376" s="67" t="s">
        <v>121</v>
      </c>
      <c r="C376" s="67" t="s">
        <v>33</v>
      </c>
      <c r="D376" s="67" t="s">
        <v>33</v>
      </c>
      <c r="E376" s="67">
        <v>46</v>
      </c>
      <c r="F376" s="67">
        <v>7224</v>
      </c>
      <c r="G376" s="67">
        <v>1</v>
      </c>
      <c r="H376" s="67">
        <v>42</v>
      </c>
      <c r="I376" s="67" t="s">
        <v>28</v>
      </c>
      <c r="J376" s="67" t="s">
        <v>29</v>
      </c>
      <c r="K376" s="67">
        <v>3</v>
      </c>
      <c r="L376" s="67">
        <v>22</v>
      </c>
      <c r="M376" s="67">
        <v>2</v>
      </c>
      <c r="N376" s="67">
        <v>3.684246954595792E-2</v>
      </c>
      <c r="O376" s="67">
        <v>1</v>
      </c>
    </row>
    <row r="377" spans="1:15" customFormat="1">
      <c r="A377" t="s">
        <v>120</v>
      </c>
      <c r="B377" s="67" t="s">
        <v>121</v>
      </c>
      <c r="C377" s="67" t="s">
        <v>33</v>
      </c>
      <c r="D377" s="67" t="s">
        <v>33</v>
      </c>
      <c r="E377" s="67">
        <v>46</v>
      </c>
      <c r="F377" s="67">
        <v>7224</v>
      </c>
      <c r="G377" s="67">
        <v>1</v>
      </c>
      <c r="H377" s="67">
        <v>42</v>
      </c>
      <c r="I377" s="67" t="s">
        <v>28</v>
      </c>
      <c r="J377" s="67" t="s">
        <v>29</v>
      </c>
      <c r="K377" s="67">
        <v>3</v>
      </c>
      <c r="L377" s="67">
        <v>23</v>
      </c>
      <c r="M377" s="67">
        <v>2</v>
      </c>
      <c r="N377" s="67">
        <v>3.7475083056478412E-2</v>
      </c>
      <c r="O377" s="67">
        <v>1</v>
      </c>
    </row>
    <row r="378" spans="1:15" customFormat="1">
      <c r="A378" t="s">
        <v>120</v>
      </c>
      <c r="B378" s="67" t="s">
        <v>121</v>
      </c>
      <c r="C378" s="67" t="s">
        <v>33</v>
      </c>
      <c r="D378" s="67" t="s">
        <v>33</v>
      </c>
      <c r="E378" s="67">
        <v>46</v>
      </c>
      <c r="F378" s="67">
        <v>7224</v>
      </c>
      <c r="G378" s="67">
        <v>1</v>
      </c>
      <c r="H378" s="67">
        <v>42</v>
      </c>
      <c r="I378" s="67" t="s">
        <v>28</v>
      </c>
      <c r="J378" s="67" t="s">
        <v>29</v>
      </c>
      <c r="K378" s="67">
        <v>3</v>
      </c>
      <c r="L378" s="67">
        <v>24</v>
      </c>
      <c r="M378" s="67">
        <v>8</v>
      </c>
      <c r="N378" s="67">
        <v>0.15458471760797343</v>
      </c>
      <c r="O378" s="67">
        <v>1</v>
      </c>
    </row>
    <row r="379" spans="1:15" customFormat="1">
      <c r="A379" t="s">
        <v>120</v>
      </c>
      <c r="B379" s="67" t="s">
        <v>121</v>
      </c>
      <c r="C379" s="67" t="s">
        <v>33</v>
      </c>
      <c r="D379" s="67" t="s">
        <v>33</v>
      </c>
      <c r="E379" s="67">
        <v>46</v>
      </c>
      <c r="F379" s="67">
        <v>7224</v>
      </c>
      <c r="G379" s="67">
        <v>1</v>
      </c>
      <c r="H379" s="67">
        <v>42</v>
      </c>
      <c r="I379" s="67" t="s">
        <v>28</v>
      </c>
      <c r="J379" s="67" t="s">
        <v>29</v>
      </c>
      <c r="K379" s="67">
        <v>3</v>
      </c>
      <c r="L379" s="67">
        <v>25</v>
      </c>
      <c r="M379" s="67">
        <v>4</v>
      </c>
      <c r="N379" s="67">
        <v>7.7292358803986716E-2</v>
      </c>
      <c r="O379" s="67">
        <v>1</v>
      </c>
    </row>
    <row r="380" spans="1:15" customFormat="1">
      <c r="A380" t="s">
        <v>120</v>
      </c>
      <c r="B380" s="67" t="s">
        <v>121</v>
      </c>
      <c r="C380" s="67" t="s">
        <v>33</v>
      </c>
      <c r="D380" s="67" t="s">
        <v>33</v>
      </c>
      <c r="E380" s="67">
        <v>46</v>
      </c>
      <c r="F380" s="67">
        <v>7224</v>
      </c>
      <c r="G380" s="67">
        <v>1</v>
      </c>
      <c r="H380" s="67">
        <v>42</v>
      </c>
      <c r="I380" s="67" t="s">
        <v>28</v>
      </c>
      <c r="J380" s="67" t="s">
        <v>29</v>
      </c>
      <c r="K380" s="67">
        <v>3</v>
      </c>
      <c r="L380" s="67">
        <v>26</v>
      </c>
      <c r="M380" s="67">
        <v>3</v>
      </c>
      <c r="N380" s="67">
        <v>5.6212624584717603E-2</v>
      </c>
      <c r="O380" s="67">
        <v>1</v>
      </c>
    </row>
    <row r="381" spans="1:15" customFormat="1">
      <c r="A381" t="s">
        <v>120</v>
      </c>
      <c r="B381" s="67" t="s">
        <v>121</v>
      </c>
      <c r="C381" s="67" t="s">
        <v>33</v>
      </c>
      <c r="D381" s="67" t="s">
        <v>33</v>
      </c>
      <c r="E381" s="67">
        <v>46</v>
      </c>
      <c r="F381" s="67">
        <v>7224</v>
      </c>
      <c r="G381" s="67">
        <v>1</v>
      </c>
      <c r="H381" s="67">
        <v>42</v>
      </c>
      <c r="I381" s="67" t="s">
        <v>28</v>
      </c>
      <c r="J381" s="67" t="s">
        <v>29</v>
      </c>
      <c r="K381" s="67">
        <v>3</v>
      </c>
      <c r="L381" s="67">
        <v>27</v>
      </c>
      <c r="M381" s="67">
        <v>4</v>
      </c>
      <c r="N381" s="67">
        <v>7.4950166112956823E-2</v>
      </c>
      <c r="O381" s="67">
        <v>1</v>
      </c>
    </row>
    <row r="382" spans="1:15" customFormat="1">
      <c r="A382" t="s">
        <v>120</v>
      </c>
      <c r="B382" s="67" t="s">
        <v>121</v>
      </c>
      <c r="C382" s="67" t="s">
        <v>33</v>
      </c>
      <c r="D382" s="67" t="s">
        <v>33</v>
      </c>
      <c r="E382" s="67">
        <v>46</v>
      </c>
      <c r="F382" s="67">
        <v>7224</v>
      </c>
      <c r="G382" s="67">
        <v>1</v>
      </c>
      <c r="H382" s="67">
        <v>42</v>
      </c>
      <c r="I382" s="67" t="s">
        <v>28</v>
      </c>
      <c r="J382" s="67" t="s">
        <v>29</v>
      </c>
      <c r="K382" s="67">
        <v>3</v>
      </c>
      <c r="L382" s="67">
        <v>28</v>
      </c>
      <c r="M382" s="67">
        <v>8</v>
      </c>
      <c r="N382" s="67">
        <v>0.15692691029900332</v>
      </c>
      <c r="O382" s="67">
        <v>1</v>
      </c>
    </row>
    <row r="383" spans="1:15" customFormat="1">
      <c r="A383" t="s">
        <v>120</v>
      </c>
      <c r="B383" s="67" t="s">
        <v>121</v>
      </c>
      <c r="C383" s="67" t="s">
        <v>33</v>
      </c>
      <c r="D383" s="67" t="s">
        <v>33</v>
      </c>
      <c r="E383" s="67">
        <v>46</v>
      </c>
      <c r="F383" s="67">
        <v>7224</v>
      </c>
      <c r="G383" s="67">
        <v>1</v>
      </c>
      <c r="H383" s="67">
        <v>42</v>
      </c>
      <c r="I383" s="67" t="s">
        <v>28</v>
      </c>
      <c r="J383" s="67" t="s">
        <v>29</v>
      </c>
      <c r="K383" s="67">
        <v>3</v>
      </c>
      <c r="L383" s="67">
        <v>29</v>
      </c>
      <c r="M383" s="67">
        <v>6</v>
      </c>
      <c r="N383" s="67">
        <v>0.11476744186046513</v>
      </c>
      <c r="O383" s="67">
        <v>1</v>
      </c>
    </row>
    <row r="384" spans="1:15" customFormat="1">
      <c r="A384" t="s">
        <v>120</v>
      </c>
      <c r="B384" s="67" t="s">
        <v>121</v>
      </c>
      <c r="C384" s="67" t="s">
        <v>33</v>
      </c>
      <c r="D384" s="67" t="s">
        <v>33</v>
      </c>
      <c r="E384" s="67">
        <v>46</v>
      </c>
      <c r="F384" s="67">
        <v>7224</v>
      </c>
      <c r="G384" s="67">
        <v>1</v>
      </c>
      <c r="H384" s="67">
        <v>42</v>
      </c>
      <c r="I384" s="67" t="s">
        <v>28</v>
      </c>
      <c r="J384" s="67" t="s">
        <v>29</v>
      </c>
      <c r="K384" s="67">
        <v>3</v>
      </c>
      <c r="L384" s="67">
        <v>30</v>
      </c>
      <c r="M384" s="67">
        <v>5</v>
      </c>
      <c r="N384" s="67">
        <v>9.6029900332225915E-2</v>
      </c>
      <c r="O384" s="67">
        <v>1</v>
      </c>
    </row>
    <row r="385" spans="1:15" customFormat="1">
      <c r="A385" t="s">
        <v>120</v>
      </c>
      <c r="B385" s="67" t="s">
        <v>121</v>
      </c>
      <c r="C385" s="67" t="s">
        <v>33</v>
      </c>
      <c r="D385" s="67" t="s">
        <v>33</v>
      </c>
      <c r="E385" s="67">
        <v>46</v>
      </c>
      <c r="F385" s="67">
        <v>7224</v>
      </c>
      <c r="G385" s="67">
        <v>1</v>
      </c>
      <c r="H385" s="67">
        <v>42</v>
      </c>
      <c r="I385" s="67" t="s">
        <v>28</v>
      </c>
      <c r="J385" s="67" t="s">
        <v>29</v>
      </c>
      <c r="K385" s="67">
        <v>3</v>
      </c>
      <c r="L385" s="67">
        <v>31</v>
      </c>
      <c r="M385" s="67">
        <v>3</v>
      </c>
      <c r="N385" s="67">
        <v>5.855481727574751E-2</v>
      </c>
      <c r="O385" s="67">
        <v>1</v>
      </c>
    </row>
    <row r="386" spans="1:15" customFormat="1">
      <c r="A386" t="s">
        <v>120</v>
      </c>
      <c r="B386" s="67" t="s">
        <v>121</v>
      </c>
      <c r="C386" s="67" t="s">
        <v>33</v>
      </c>
      <c r="D386" s="67" t="s">
        <v>33</v>
      </c>
      <c r="E386" s="67">
        <v>46</v>
      </c>
      <c r="F386" s="67">
        <v>7224</v>
      </c>
      <c r="G386" s="67">
        <v>1</v>
      </c>
      <c r="H386" s="67">
        <v>42</v>
      </c>
      <c r="I386" s="67" t="s">
        <v>28</v>
      </c>
      <c r="J386" s="67" t="s">
        <v>29</v>
      </c>
      <c r="K386" s="67">
        <v>3</v>
      </c>
      <c r="L386" s="67">
        <v>32</v>
      </c>
      <c r="M386" s="67">
        <v>7</v>
      </c>
      <c r="N386" s="67">
        <v>0.13818936877076413</v>
      </c>
      <c r="O386" s="67">
        <v>1</v>
      </c>
    </row>
    <row r="387" spans="1:15" customFormat="1">
      <c r="A387" t="s">
        <v>120</v>
      </c>
      <c r="B387" s="67" t="s">
        <v>121</v>
      </c>
      <c r="C387" s="67" t="s">
        <v>33</v>
      </c>
      <c r="D387" s="67" t="s">
        <v>33</v>
      </c>
      <c r="E387" s="67">
        <v>46</v>
      </c>
      <c r="F387" s="67">
        <v>7224</v>
      </c>
      <c r="G387" s="67">
        <v>1</v>
      </c>
      <c r="H387" s="67">
        <v>42</v>
      </c>
      <c r="I387" s="67" t="s">
        <v>28</v>
      </c>
      <c r="J387" s="67" t="s">
        <v>29</v>
      </c>
      <c r="K387" s="67">
        <v>3</v>
      </c>
      <c r="L387" s="67">
        <v>34</v>
      </c>
      <c r="M387" s="67">
        <v>5</v>
      </c>
      <c r="N387" s="67">
        <v>9.8372093023255822E-2</v>
      </c>
      <c r="O387" s="67">
        <v>1</v>
      </c>
    </row>
    <row r="388" spans="1:15" customFormat="1">
      <c r="A388" t="s">
        <v>120</v>
      </c>
      <c r="B388" s="67" t="s">
        <v>121</v>
      </c>
      <c r="C388" s="67" t="s">
        <v>33</v>
      </c>
      <c r="D388" s="67" t="s">
        <v>33</v>
      </c>
      <c r="E388" s="67">
        <v>46</v>
      </c>
      <c r="F388" s="67">
        <v>7224</v>
      </c>
      <c r="G388" s="67">
        <v>1</v>
      </c>
      <c r="H388" s="67">
        <v>42</v>
      </c>
      <c r="I388" s="67" t="s">
        <v>28</v>
      </c>
      <c r="J388" s="67" t="s">
        <v>29</v>
      </c>
      <c r="K388" s="67">
        <v>3</v>
      </c>
      <c r="L388" s="67">
        <v>35</v>
      </c>
      <c r="M388" s="67">
        <v>4</v>
      </c>
      <c r="N388" s="67">
        <v>7.7292358803986716E-2</v>
      </c>
      <c r="O388" s="67">
        <v>1</v>
      </c>
    </row>
    <row r="389" spans="1:15" customFormat="1">
      <c r="A389" t="s">
        <v>120</v>
      </c>
      <c r="B389" s="67" t="s">
        <v>121</v>
      </c>
      <c r="C389" s="67" t="s">
        <v>33</v>
      </c>
      <c r="D389" s="67" t="s">
        <v>33</v>
      </c>
      <c r="E389" s="67">
        <v>46</v>
      </c>
      <c r="F389" s="67">
        <v>7224</v>
      </c>
      <c r="G389" s="67">
        <v>1</v>
      </c>
      <c r="H389" s="67">
        <v>42</v>
      </c>
      <c r="I389" s="67" t="s">
        <v>28</v>
      </c>
      <c r="J389" s="67" t="s">
        <v>29</v>
      </c>
      <c r="K389" s="67">
        <v>3</v>
      </c>
      <c r="L389" s="67">
        <v>40</v>
      </c>
      <c r="M389" s="67">
        <v>1</v>
      </c>
      <c r="N389" s="67">
        <v>1.8737541528239206E-2</v>
      </c>
      <c r="O389" s="67">
        <v>1</v>
      </c>
    </row>
    <row r="390" spans="1:15" customFormat="1">
      <c r="A390" t="s">
        <v>120</v>
      </c>
      <c r="B390" s="67" t="s">
        <v>121</v>
      </c>
      <c r="C390" s="67" t="s">
        <v>33</v>
      </c>
      <c r="D390" s="67" t="s">
        <v>33</v>
      </c>
      <c r="E390" s="67">
        <v>46</v>
      </c>
      <c r="F390" s="67">
        <v>7224</v>
      </c>
      <c r="G390" s="67">
        <v>1</v>
      </c>
      <c r="H390" s="67">
        <v>44</v>
      </c>
      <c r="I390" s="67" t="s">
        <v>25</v>
      </c>
      <c r="J390" s="67" t="s">
        <v>26</v>
      </c>
      <c r="K390" s="67">
        <v>3</v>
      </c>
      <c r="L390" s="67">
        <v>4</v>
      </c>
      <c r="M390" s="67">
        <v>1</v>
      </c>
      <c r="N390" s="67">
        <v>1.8737541528239206E-2</v>
      </c>
      <c r="O390" s="67">
        <v>1</v>
      </c>
    </row>
    <row r="391" spans="1:15" customFormat="1">
      <c r="A391" t="s">
        <v>120</v>
      </c>
      <c r="B391" s="67" t="s">
        <v>121</v>
      </c>
      <c r="C391" s="67" t="s">
        <v>33</v>
      </c>
      <c r="D391" s="67" t="s">
        <v>33</v>
      </c>
      <c r="E391" s="67">
        <v>46</v>
      </c>
      <c r="F391" s="67">
        <v>7224</v>
      </c>
      <c r="G391" s="67">
        <v>1</v>
      </c>
      <c r="H391" s="67">
        <v>44</v>
      </c>
      <c r="I391" s="67" t="s">
        <v>25</v>
      </c>
      <c r="J391" s="67" t="s">
        <v>26</v>
      </c>
      <c r="K391" s="67">
        <v>3</v>
      </c>
      <c r="L391" s="67">
        <v>5</v>
      </c>
      <c r="M391" s="67">
        <v>2</v>
      </c>
      <c r="N391" s="67">
        <v>5.2711794019933554E-2</v>
      </c>
      <c r="O391" s="67">
        <v>1</v>
      </c>
    </row>
    <row r="392" spans="1:15" customFormat="1">
      <c r="A392" t="s">
        <v>120</v>
      </c>
      <c r="B392" s="67" t="s">
        <v>121</v>
      </c>
      <c r="C392" s="67" t="s">
        <v>33</v>
      </c>
      <c r="D392" s="67" t="s">
        <v>33</v>
      </c>
      <c r="E392" s="67">
        <v>46</v>
      </c>
      <c r="F392" s="67">
        <v>7224</v>
      </c>
      <c r="G392" s="67">
        <v>1</v>
      </c>
      <c r="H392" s="67">
        <v>44</v>
      </c>
      <c r="I392" s="67" t="s">
        <v>25</v>
      </c>
      <c r="J392" s="67" t="s">
        <v>26</v>
      </c>
      <c r="K392" s="67">
        <v>3</v>
      </c>
      <c r="L392" s="67">
        <v>6</v>
      </c>
      <c r="M392" s="67">
        <v>3</v>
      </c>
      <c r="N392" s="67">
        <v>5.4947397563676635E-2</v>
      </c>
      <c r="O392" s="67">
        <v>1</v>
      </c>
    </row>
    <row r="393" spans="1:15" customFormat="1">
      <c r="A393" t="s">
        <v>120</v>
      </c>
      <c r="B393" s="67" t="s">
        <v>121</v>
      </c>
      <c r="C393" s="67" t="s">
        <v>33</v>
      </c>
      <c r="D393" s="67" t="s">
        <v>33</v>
      </c>
      <c r="E393" s="67">
        <v>46</v>
      </c>
      <c r="F393" s="67">
        <v>7224</v>
      </c>
      <c r="G393" s="67">
        <v>1</v>
      </c>
      <c r="H393" s="67">
        <v>44</v>
      </c>
      <c r="I393" s="67" t="s">
        <v>25</v>
      </c>
      <c r="J393" s="67" t="s">
        <v>26</v>
      </c>
      <c r="K393" s="67">
        <v>3</v>
      </c>
      <c r="L393" s="67">
        <v>12</v>
      </c>
      <c r="M393" s="67">
        <v>2</v>
      </c>
      <c r="N393" s="67">
        <v>3.6209856035437429E-2</v>
      </c>
      <c r="O393" s="67">
        <v>1</v>
      </c>
    </row>
    <row r="394" spans="1:15" customFormat="1">
      <c r="A394" t="s">
        <v>120</v>
      </c>
      <c r="B394" s="67" t="s">
        <v>121</v>
      </c>
      <c r="C394" s="67" t="s">
        <v>33</v>
      </c>
      <c r="D394" s="67" t="s">
        <v>33</v>
      </c>
      <c r="E394" s="67">
        <v>46</v>
      </c>
      <c r="F394" s="67">
        <v>7224</v>
      </c>
      <c r="G394" s="67">
        <v>1</v>
      </c>
      <c r="H394" s="67">
        <v>44</v>
      </c>
      <c r="I394" s="67" t="s">
        <v>25</v>
      </c>
      <c r="J394" s="67" t="s">
        <v>26</v>
      </c>
      <c r="K394" s="67">
        <v>3</v>
      </c>
      <c r="L394" s="67">
        <v>13</v>
      </c>
      <c r="M394" s="67">
        <v>1</v>
      </c>
      <c r="N394" s="67">
        <v>2.2267441860465115E-2</v>
      </c>
      <c r="O394" s="67">
        <v>1</v>
      </c>
    </row>
    <row r="395" spans="1:15" customFormat="1">
      <c r="A395" t="s">
        <v>120</v>
      </c>
      <c r="B395" s="67" t="s">
        <v>121</v>
      </c>
      <c r="C395" s="67" t="s">
        <v>33</v>
      </c>
      <c r="D395" s="67" t="s">
        <v>33</v>
      </c>
      <c r="E395" s="67">
        <v>46</v>
      </c>
      <c r="F395" s="67">
        <v>7224</v>
      </c>
      <c r="G395" s="67">
        <v>1</v>
      </c>
      <c r="H395" s="67">
        <v>44</v>
      </c>
      <c r="I395" s="67" t="s">
        <v>25</v>
      </c>
      <c r="J395" s="67" t="s">
        <v>26</v>
      </c>
      <c r="K395" s="67">
        <v>3</v>
      </c>
      <c r="L395" s="67">
        <v>14</v>
      </c>
      <c r="M395" s="67">
        <v>4</v>
      </c>
      <c r="N395" s="67">
        <v>8.4907253599114052E-2</v>
      </c>
      <c r="O395" s="67">
        <v>1</v>
      </c>
    </row>
    <row r="396" spans="1:15" customFormat="1">
      <c r="A396" t="s">
        <v>120</v>
      </c>
      <c r="B396" s="67" t="s">
        <v>121</v>
      </c>
      <c r="C396" s="67" t="s">
        <v>33</v>
      </c>
      <c r="D396" s="67" t="s">
        <v>33</v>
      </c>
      <c r="E396" s="67">
        <v>46</v>
      </c>
      <c r="F396" s="67">
        <v>7224</v>
      </c>
      <c r="G396" s="67">
        <v>1</v>
      </c>
      <c r="H396" s="67">
        <v>44</v>
      </c>
      <c r="I396" s="67" t="s">
        <v>25</v>
      </c>
      <c r="J396" s="67" t="s">
        <v>26</v>
      </c>
      <c r="K396" s="67">
        <v>3</v>
      </c>
      <c r="L396" s="67">
        <v>15</v>
      </c>
      <c r="M396" s="67">
        <v>7</v>
      </c>
      <c r="N396" s="67">
        <v>0.14754706533776302</v>
      </c>
      <c r="O396" s="67">
        <v>1</v>
      </c>
    </row>
    <row r="397" spans="1:15" customFormat="1">
      <c r="A397" t="s">
        <v>120</v>
      </c>
      <c r="B397" s="67" t="s">
        <v>121</v>
      </c>
      <c r="C397" s="67" t="s">
        <v>33</v>
      </c>
      <c r="D397" s="67" t="s">
        <v>33</v>
      </c>
      <c r="E397" s="67">
        <v>46</v>
      </c>
      <c r="F397" s="67">
        <v>7224</v>
      </c>
      <c r="G397" s="67">
        <v>1</v>
      </c>
      <c r="H397" s="67">
        <v>44</v>
      </c>
      <c r="I397" s="67" t="s">
        <v>25</v>
      </c>
      <c r="J397" s="67" t="s">
        <v>26</v>
      </c>
      <c r="K397" s="67">
        <v>3</v>
      </c>
      <c r="L397" s="67">
        <v>16</v>
      </c>
      <c r="M397" s="67">
        <v>5</v>
      </c>
      <c r="N397" s="67">
        <v>0.10301218161683277</v>
      </c>
      <c r="O397" s="67">
        <v>1</v>
      </c>
    </row>
    <row r="398" spans="1:15" customFormat="1">
      <c r="A398" t="s">
        <v>120</v>
      </c>
      <c r="B398" s="67" t="s">
        <v>121</v>
      </c>
      <c r="C398" s="67" t="s">
        <v>33</v>
      </c>
      <c r="D398" s="67" t="s">
        <v>33</v>
      </c>
      <c r="E398" s="67">
        <v>46</v>
      </c>
      <c r="F398" s="67">
        <v>7224</v>
      </c>
      <c r="G398" s="67">
        <v>1</v>
      </c>
      <c r="H398" s="67">
        <v>44</v>
      </c>
      <c r="I398" s="67" t="s">
        <v>25</v>
      </c>
      <c r="J398" s="67" t="s">
        <v>26</v>
      </c>
      <c r="K398" s="67">
        <v>3</v>
      </c>
      <c r="L398" s="67">
        <v>17</v>
      </c>
      <c r="M398" s="67">
        <v>6</v>
      </c>
      <c r="N398" s="67">
        <v>0.12527962347729787</v>
      </c>
      <c r="O398" s="67">
        <v>1</v>
      </c>
    </row>
    <row r="399" spans="1:15" customFormat="1">
      <c r="A399" t="s">
        <v>120</v>
      </c>
      <c r="B399" s="67" t="s">
        <v>121</v>
      </c>
      <c r="C399" s="67" t="s">
        <v>33</v>
      </c>
      <c r="D399" s="67" t="s">
        <v>33</v>
      </c>
      <c r="E399" s="67">
        <v>46</v>
      </c>
      <c r="F399" s="67">
        <v>7224</v>
      </c>
      <c r="G399" s="67">
        <v>1</v>
      </c>
      <c r="H399" s="67">
        <v>44</v>
      </c>
      <c r="I399" s="67" t="s">
        <v>25</v>
      </c>
      <c r="J399" s="67" t="s">
        <v>26</v>
      </c>
      <c r="K399" s="67">
        <v>3</v>
      </c>
      <c r="L399" s="67">
        <v>18</v>
      </c>
      <c r="M399" s="67">
        <v>12.304347826086957</v>
      </c>
      <c r="N399" s="67">
        <v>0.26603682170542636</v>
      </c>
      <c r="O399" s="67">
        <v>1</v>
      </c>
    </row>
    <row r="400" spans="1:15" customFormat="1">
      <c r="A400" t="s">
        <v>120</v>
      </c>
      <c r="B400" s="67" t="s">
        <v>121</v>
      </c>
      <c r="C400" s="67" t="s">
        <v>33</v>
      </c>
      <c r="D400" s="67" t="s">
        <v>33</v>
      </c>
      <c r="E400" s="67">
        <v>46</v>
      </c>
      <c r="F400" s="67">
        <v>7224</v>
      </c>
      <c r="G400" s="67">
        <v>1</v>
      </c>
      <c r="H400" s="67">
        <v>44</v>
      </c>
      <c r="I400" s="67" t="s">
        <v>25</v>
      </c>
      <c r="J400" s="67" t="s">
        <v>26</v>
      </c>
      <c r="K400" s="67">
        <v>3</v>
      </c>
      <c r="L400" s="67">
        <v>19</v>
      </c>
      <c r="M400" s="67">
        <v>16</v>
      </c>
      <c r="N400" s="67">
        <v>0.34750276854928019</v>
      </c>
      <c r="O400" s="67">
        <v>1</v>
      </c>
    </row>
    <row r="401" spans="1:15" customFormat="1">
      <c r="A401" t="s">
        <v>120</v>
      </c>
      <c r="B401" s="67" t="s">
        <v>121</v>
      </c>
      <c r="C401" s="67" t="s">
        <v>33</v>
      </c>
      <c r="D401" s="67" t="s">
        <v>33</v>
      </c>
      <c r="E401" s="67">
        <v>46</v>
      </c>
      <c r="F401" s="67">
        <v>7224</v>
      </c>
      <c r="G401" s="67">
        <v>1</v>
      </c>
      <c r="H401" s="67">
        <v>44</v>
      </c>
      <c r="I401" s="67" t="s">
        <v>25</v>
      </c>
      <c r="J401" s="67" t="s">
        <v>26</v>
      </c>
      <c r="K401" s="67">
        <v>3</v>
      </c>
      <c r="L401" s="67">
        <v>20</v>
      </c>
      <c r="M401" s="67">
        <v>12.304347826086957</v>
      </c>
      <c r="N401" s="67">
        <v>0.2579817275747508</v>
      </c>
      <c r="O401" s="67">
        <v>1</v>
      </c>
    </row>
    <row r="402" spans="1:15" customFormat="1">
      <c r="A402" t="s">
        <v>120</v>
      </c>
      <c r="B402" s="67" t="s">
        <v>121</v>
      </c>
      <c r="C402" s="67" t="s">
        <v>33</v>
      </c>
      <c r="D402" s="67" t="s">
        <v>33</v>
      </c>
      <c r="E402" s="67">
        <v>46</v>
      </c>
      <c r="F402" s="67">
        <v>7224</v>
      </c>
      <c r="G402" s="67">
        <v>1</v>
      </c>
      <c r="H402" s="67">
        <v>44</v>
      </c>
      <c r="I402" s="67" t="s">
        <v>25</v>
      </c>
      <c r="J402" s="67" t="s">
        <v>26</v>
      </c>
      <c r="K402" s="67">
        <v>3</v>
      </c>
      <c r="L402" s="67">
        <v>21</v>
      </c>
      <c r="M402" s="67">
        <v>14.608695652173914</v>
      </c>
      <c r="N402" s="67">
        <v>0.2932890365448505</v>
      </c>
      <c r="O402" s="67">
        <v>1</v>
      </c>
    </row>
    <row r="403" spans="1:15" customFormat="1">
      <c r="A403" t="s">
        <v>120</v>
      </c>
      <c r="B403" s="67" t="s">
        <v>121</v>
      </c>
      <c r="C403" s="67" t="s">
        <v>33</v>
      </c>
      <c r="D403" s="67" t="s">
        <v>33</v>
      </c>
      <c r="E403" s="67">
        <v>46</v>
      </c>
      <c r="F403" s="67">
        <v>7224</v>
      </c>
      <c r="G403" s="67">
        <v>1</v>
      </c>
      <c r="H403" s="67">
        <v>44</v>
      </c>
      <c r="I403" s="67" t="s">
        <v>25</v>
      </c>
      <c r="J403" s="67" t="s">
        <v>26</v>
      </c>
      <c r="K403" s="67">
        <v>3</v>
      </c>
      <c r="L403" s="67">
        <v>22</v>
      </c>
      <c r="M403" s="67">
        <v>22.608695652173914</v>
      </c>
      <c r="N403" s="67">
        <v>0.49494601328903659</v>
      </c>
      <c r="O403" s="67">
        <v>1</v>
      </c>
    </row>
    <row r="404" spans="1:15" customFormat="1">
      <c r="A404" t="s">
        <v>120</v>
      </c>
      <c r="B404" s="67" t="s">
        <v>121</v>
      </c>
      <c r="C404" s="67" t="s">
        <v>33</v>
      </c>
      <c r="D404" s="67" t="s">
        <v>33</v>
      </c>
      <c r="E404" s="67">
        <v>46</v>
      </c>
      <c r="F404" s="67">
        <v>7224</v>
      </c>
      <c r="G404" s="67">
        <v>1</v>
      </c>
      <c r="H404" s="67">
        <v>44</v>
      </c>
      <c r="I404" s="67" t="s">
        <v>25</v>
      </c>
      <c r="J404" s="67" t="s">
        <v>26</v>
      </c>
      <c r="K404" s="67">
        <v>3</v>
      </c>
      <c r="L404" s="67">
        <v>23</v>
      </c>
      <c r="M404" s="67">
        <v>17.304347826086957</v>
      </c>
      <c r="N404" s="67">
        <v>0.36470514950166116</v>
      </c>
      <c r="O404" s="67">
        <v>1</v>
      </c>
    </row>
    <row r="405" spans="1:15" customFormat="1">
      <c r="A405" t="s">
        <v>120</v>
      </c>
      <c r="B405" s="67" t="s">
        <v>121</v>
      </c>
      <c r="C405" s="67" t="s">
        <v>33</v>
      </c>
      <c r="D405" s="67" t="s">
        <v>33</v>
      </c>
      <c r="E405" s="67">
        <v>46</v>
      </c>
      <c r="F405" s="67">
        <v>7224</v>
      </c>
      <c r="G405" s="67">
        <v>1</v>
      </c>
      <c r="H405" s="67">
        <v>44</v>
      </c>
      <c r="I405" s="67" t="s">
        <v>25</v>
      </c>
      <c r="J405" s="67" t="s">
        <v>26</v>
      </c>
      <c r="K405" s="67">
        <v>3</v>
      </c>
      <c r="L405" s="67">
        <v>24</v>
      </c>
      <c r="M405" s="67">
        <v>22.304347826086957</v>
      </c>
      <c r="N405" s="67">
        <v>0.46726605758582507</v>
      </c>
      <c r="O405" s="67">
        <v>1</v>
      </c>
    </row>
    <row r="406" spans="1:15" customFormat="1">
      <c r="A406" t="s">
        <v>120</v>
      </c>
      <c r="B406" s="67" t="s">
        <v>121</v>
      </c>
      <c r="C406" s="67" t="s">
        <v>33</v>
      </c>
      <c r="D406" s="67" t="s">
        <v>33</v>
      </c>
      <c r="E406" s="67">
        <v>46</v>
      </c>
      <c r="F406" s="67">
        <v>7224</v>
      </c>
      <c r="G406" s="67">
        <v>1</v>
      </c>
      <c r="H406" s="67">
        <v>44</v>
      </c>
      <c r="I406" s="67" t="s">
        <v>25</v>
      </c>
      <c r="J406" s="67" t="s">
        <v>26</v>
      </c>
      <c r="K406" s="67">
        <v>3</v>
      </c>
      <c r="L406" s="67">
        <v>25</v>
      </c>
      <c r="M406" s="67">
        <v>14</v>
      </c>
      <c r="N406" s="67">
        <v>0.29048034330011074</v>
      </c>
      <c r="O406" s="67">
        <v>1</v>
      </c>
    </row>
    <row r="407" spans="1:15" customFormat="1">
      <c r="A407" t="s">
        <v>120</v>
      </c>
      <c r="B407" s="67" t="s">
        <v>121</v>
      </c>
      <c r="C407" s="67" t="s">
        <v>33</v>
      </c>
      <c r="D407" s="67" t="s">
        <v>33</v>
      </c>
      <c r="E407" s="67">
        <v>46</v>
      </c>
      <c r="F407" s="67">
        <v>7224</v>
      </c>
      <c r="G407" s="67">
        <v>1</v>
      </c>
      <c r="H407" s="67">
        <v>44</v>
      </c>
      <c r="I407" s="67" t="s">
        <v>25</v>
      </c>
      <c r="J407" s="67" t="s">
        <v>26</v>
      </c>
      <c r="K407" s="67">
        <v>3</v>
      </c>
      <c r="L407" s="67">
        <v>26</v>
      </c>
      <c r="M407" s="67">
        <v>19.608695652173914</v>
      </c>
      <c r="N407" s="67">
        <v>0.42045127353266898</v>
      </c>
      <c r="O407" s="67">
        <v>1</v>
      </c>
    </row>
    <row r="408" spans="1:15" customFormat="1">
      <c r="A408" t="s">
        <v>120</v>
      </c>
      <c r="B408" s="67" t="s">
        <v>121</v>
      </c>
      <c r="C408" s="67" t="s">
        <v>33</v>
      </c>
      <c r="D408" s="67" t="s">
        <v>33</v>
      </c>
      <c r="E408" s="67">
        <v>46</v>
      </c>
      <c r="F408" s="67">
        <v>7224</v>
      </c>
      <c r="G408" s="67">
        <v>1</v>
      </c>
      <c r="H408" s="67">
        <v>44</v>
      </c>
      <c r="I408" s="67" t="s">
        <v>25</v>
      </c>
      <c r="J408" s="67" t="s">
        <v>26</v>
      </c>
      <c r="K408" s="67">
        <v>3</v>
      </c>
      <c r="L408" s="67">
        <v>27</v>
      </c>
      <c r="M408" s="67">
        <v>13.304347826086957</v>
      </c>
      <c r="N408" s="67">
        <v>0.27571290143964566</v>
      </c>
      <c r="O408" s="67">
        <v>1</v>
      </c>
    </row>
    <row r="409" spans="1:15" customFormat="1">
      <c r="A409" t="s">
        <v>120</v>
      </c>
      <c r="B409" s="67" t="s">
        <v>121</v>
      </c>
      <c r="C409" s="67" t="s">
        <v>33</v>
      </c>
      <c r="D409" s="67" t="s">
        <v>33</v>
      </c>
      <c r="E409" s="67">
        <v>46</v>
      </c>
      <c r="F409" s="67">
        <v>7224</v>
      </c>
      <c r="G409" s="67">
        <v>1</v>
      </c>
      <c r="H409" s="67">
        <v>44</v>
      </c>
      <c r="I409" s="67" t="s">
        <v>25</v>
      </c>
      <c r="J409" s="67" t="s">
        <v>26</v>
      </c>
      <c r="K409" s="67">
        <v>3</v>
      </c>
      <c r="L409" s="67">
        <v>28</v>
      </c>
      <c r="M409" s="67">
        <v>9</v>
      </c>
      <c r="N409" s="67">
        <v>0.18903654485049837</v>
      </c>
      <c r="O409" s="67">
        <v>1</v>
      </c>
    </row>
    <row r="410" spans="1:15" customFormat="1">
      <c r="A410" t="s">
        <v>120</v>
      </c>
      <c r="B410" s="67" t="s">
        <v>121</v>
      </c>
      <c r="C410" s="67" t="s">
        <v>33</v>
      </c>
      <c r="D410" s="67" t="s">
        <v>33</v>
      </c>
      <c r="E410" s="67">
        <v>46</v>
      </c>
      <c r="F410" s="67">
        <v>7224</v>
      </c>
      <c r="G410" s="67">
        <v>1</v>
      </c>
      <c r="H410" s="67">
        <v>44</v>
      </c>
      <c r="I410" s="67" t="s">
        <v>25</v>
      </c>
      <c r="J410" s="67" t="s">
        <v>26</v>
      </c>
      <c r="K410" s="67">
        <v>3</v>
      </c>
      <c r="L410" s="67">
        <v>29</v>
      </c>
      <c r="M410" s="67">
        <v>5</v>
      </c>
      <c r="N410" s="67">
        <v>0.1118217054263566</v>
      </c>
      <c r="O410" s="67">
        <v>1</v>
      </c>
    </row>
    <row r="411" spans="1:15" customFormat="1">
      <c r="A411" t="s">
        <v>120</v>
      </c>
      <c r="B411" s="67" t="s">
        <v>121</v>
      </c>
      <c r="C411" s="67" t="s">
        <v>33</v>
      </c>
      <c r="D411" s="67" t="s">
        <v>33</v>
      </c>
      <c r="E411" s="67">
        <v>46</v>
      </c>
      <c r="F411" s="67">
        <v>7224</v>
      </c>
      <c r="G411" s="67">
        <v>1</v>
      </c>
      <c r="H411" s="67">
        <v>44</v>
      </c>
      <c r="I411" s="67" t="s">
        <v>25</v>
      </c>
      <c r="J411" s="67" t="s">
        <v>26</v>
      </c>
      <c r="K411" s="67">
        <v>3</v>
      </c>
      <c r="L411" s="67">
        <v>30</v>
      </c>
      <c r="M411" s="67">
        <v>4.304347826086957</v>
      </c>
      <c r="N411" s="67">
        <v>0.10113925802879291</v>
      </c>
      <c r="O411" s="67">
        <v>1</v>
      </c>
    </row>
    <row r="412" spans="1:15" customFormat="1">
      <c r="A412" t="s">
        <v>120</v>
      </c>
      <c r="B412" s="67" t="s">
        <v>121</v>
      </c>
      <c r="C412" s="67" t="s">
        <v>33</v>
      </c>
      <c r="D412" s="67" t="s">
        <v>33</v>
      </c>
      <c r="E412" s="67">
        <v>46</v>
      </c>
      <c r="F412" s="67">
        <v>7224</v>
      </c>
      <c r="G412" s="67">
        <v>1</v>
      </c>
      <c r="H412" s="67">
        <v>44</v>
      </c>
      <c r="I412" s="67" t="s">
        <v>25</v>
      </c>
      <c r="J412" s="67" t="s">
        <v>26</v>
      </c>
      <c r="K412" s="67">
        <v>3</v>
      </c>
      <c r="L412" s="67">
        <v>31</v>
      </c>
      <c r="M412" s="67">
        <v>3</v>
      </c>
      <c r="N412" s="67">
        <v>5.7922203765227026E-2</v>
      </c>
      <c r="O412" s="67">
        <v>1</v>
      </c>
    </row>
    <row r="413" spans="1:15" customFormat="1">
      <c r="A413" t="s">
        <v>120</v>
      </c>
      <c r="B413" s="67" t="s">
        <v>121</v>
      </c>
      <c r="C413" s="67" t="s">
        <v>33</v>
      </c>
      <c r="D413" s="67" t="s">
        <v>33</v>
      </c>
      <c r="E413" s="67">
        <v>46</v>
      </c>
      <c r="F413" s="67">
        <v>7224</v>
      </c>
      <c r="G413" s="67">
        <v>1</v>
      </c>
      <c r="H413" s="67">
        <v>44</v>
      </c>
      <c r="I413" s="67" t="s">
        <v>25</v>
      </c>
      <c r="J413" s="67" t="s">
        <v>26</v>
      </c>
      <c r="K413" s="67">
        <v>3</v>
      </c>
      <c r="L413" s="67">
        <v>32</v>
      </c>
      <c r="M413" s="67">
        <v>3</v>
      </c>
      <c r="N413" s="67">
        <v>6.3272425249169428E-2</v>
      </c>
      <c r="O413" s="67">
        <v>1</v>
      </c>
    </row>
    <row r="414" spans="1:15" customFormat="1">
      <c r="A414" t="s">
        <v>120</v>
      </c>
      <c r="B414" s="67" t="s">
        <v>121</v>
      </c>
      <c r="C414" s="67" t="s">
        <v>33</v>
      </c>
      <c r="D414" s="67" t="s">
        <v>33</v>
      </c>
      <c r="E414" s="67">
        <v>46</v>
      </c>
      <c r="F414" s="67">
        <v>7224</v>
      </c>
      <c r="G414" s="67">
        <v>1</v>
      </c>
      <c r="H414" s="67">
        <v>44</v>
      </c>
      <c r="I414" s="67" t="s">
        <v>25</v>
      </c>
      <c r="J414" s="67" t="s">
        <v>26</v>
      </c>
      <c r="K414" s="67">
        <v>3</v>
      </c>
      <c r="L414" s="67">
        <v>33</v>
      </c>
      <c r="M414" s="67">
        <v>4</v>
      </c>
      <c r="N414" s="67">
        <v>8.0822259136212632E-2</v>
      </c>
      <c r="O414" s="67">
        <v>1</v>
      </c>
    </row>
    <row r="415" spans="1:15" customFormat="1">
      <c r="A415" t="s">
        <v>120</v>
      </c>
      <c r="B415" s="67" t="s">
        <v>121</v>
      </c>
      <c r="C415" s="67" t="s">
        <v>33</v>
      </c>
      <c r="D415" s="67" t="s">
        <v>33</v>
      </c>
      <c r="E415" s="67">
        <v>46</v>
      </c>
      <c r="F415" s="67">
        <v>7224</v>
      </c>
      <c r="G415" s="67">
        <v>1</v>
      </c>
      <c r="H415" s="67">
        <v>44</v>
      </c>
      <c r="I415" s="67" t="s">
        <v>25</v>
      </c>
      <c r="J415" s="67" t="s">
        <v>26</v>
      </c>
      <c r="K415" s="67">
        <v>3</v>
      </c>
      <c r="L415" s="67">
        <v>34</v>
      </c>
      <c r="M415" s="67">
        <v>4</v>
      </c>
      <c r="N415" s="67">
        <v>9.0186877076411959E-2</v>
      </c>
      <c r="O415" s="67">
        <v>1</v>
      </c>
    </row>
    <row r="416" spans="1:15" customFormat="1">
      <c r="A416" t="s">
        <v>120</v>
      </c>
      <c r="B416" s="67" t="s">
        <v>121</v>
      </c>
      <c r="C416" s="67" t="s">
        <v>33</v>
      </c>
      <c r="D416" s="67" t="s">
        <v>33</v>
      </c>
      <c r="E416" s="67">
        <v>46</v>
      </c>
      <c r="F416" s="67">
        <v>7224</v>
      </c>
      <c r="G416" s="67">
        <v>1</v>
      </c>
      <c r="H416" s="67">
        <v>44</v>
      </c>
      <c r="I416" s="67" t="s">
        <v>25</v>
      </c>
      <c r="J416" s="67" t="s">
        <v>26</v>
      </c>
      <c r="K416" s="67">
        <v>3</v>
      </c>
      <c r="L416" s="67">
        <v>35</v>
      </c>
      <c r="M416" s="67">
        <v>2</v>
      </c>
      <c r="N416" s="67">
        <v>5.3344407530454045E-2</v>
      </c>
      <c r="O416" s="67">
        <v>1</v>
      </c>
    </row>
    <row r="417" spans="1:15" customFormat="1">
      <c r="A417" t="s">
        <v>120</v>
      </c>
      <c r="B417" s="67" t="s">
        <v>121</v>
      </c>
      <c r="C417" s="67" t="s">
        <v>33</v>
      </c>
      <c r="D417" s="67" t="s">
        <v>33</v>
      </c>
      <c r="E417" s="67">
        <v>46</v>
      </c>
      <c r="F417" s="67">
        <v>7224</v>
      </c>
      <c r="G417" s="67">
        <v>1</v>
      </c>
      <c r="H417" s="67">
        <v>44</v>
      </c>
      <c r="I417" s="67" t="s">
        <v>25</v>
      </c>
      <c r="J417" s="67" t="s">
        <v>26</v>
      </c>
      <c r="K417" s="67">
        <v>3</v>
      </c>
      <c r="L417" s="67">
        <v>36</v>
      </c>
      <c r="M417" s="67">
        <v>4</v>
      </c>
      <c r="N417" s="67">
        <v>7.4950166112956823E-2</v>
      </c>
      <c r="O417" s="67">
        <v>1</v>
      </c>
    </row>
    <row r="418" spans="1:15" customFormat="1">
      <c r="A418" t="s">
        <v>120</v>
      </c>
      <c r="B418" s="67" t="s">
        <v>121</v>
      </c>
      <c r="C418" s="67" t="s">
        <v>33</v>
      </c>
      <c r="D418" s="67" t="s">
        <v>33</v>
      </c>
      <c r="E418" s="67">
        <v>46</v>
      </c>
      <c r="F418" s="67">
        <v>7224</v>
      </c>
      <c r="G418" s="67">
        <v>1</v>
      </c>
      <c r="H418" s="67">
        <v>44</v>
      </c>
      <c r="I418" s="67" t="s">
        <v>25</v>
      </c>
      <c r="J418" s="67" t="s">
        <v>26</v>
      </c>
      <c r="K418" s="67">
        <v>3</v>
      </c>
      <c r="L418" s="67">
        <v>37</v>
      </c>
      <c r="M418" s="67">
        <v>3</v>
      </c>
      <c r="N418" s="67">
        <v>8.7951273532668878E-2</v>
      </c>
      <c r="O418" s="67">
        <v>1</v>
      </c>
    </row>
    <row r="419" spans="1:15" customFormat="1">
      <c r="A419" t="s">
        <v>120</v>
      </c>
      <c r="B419" s="67" t="s">
        <v>121</v>
      </c>
      <c r="C419" s="67" t="s">
        <v>33</v>
      </c>
      <c r="D419" s="67" t="s">
        <v>33</v>
      </c>
      <c r="E419" s="67">
        <v>46</v>
      </c>
      <c r="F419" s="67">
        <v>7224</v>
      </c>
      <c r="G419" s="67">
        <v>1</v>
      </c>
      <c r="H419" s="67">
        <v>44</v>
      </c>
      <c r="I419" s="67" t="s">
        <v>25</v>
      </c>
      <c r="J419" s="67" t="s">
        <v>26</v>
      </c>
      <c r="K419" s="67">
        <v>3</v>
      </c>
      <c r="L419" s="67">
        <v>38</v>
      </c>
      <c r="M419" s="67">
        <v>3</v>
      </c>
      <c r="N419" s="67">
        <v>7.144933554817276E-2</v>
      </c>
      <c r="O419" s="67">
        <v>1</v>
      </c>
    </row>
    <row r="420" spans="1:15" customFormat="1">
      <c r="A420" t="s">
        <v>120</v>
      </c>
      <c r="B420" s="67" t="s">
        <v>121</v>
      </c>
      <c r="C420" s="67" t="s">
        <v>33</v>
      </c>
      <c r="D420" s="67" t="s">
        <v>33</v>
      </c>
      <c r="E420" s="67">
        <v>46</v>
      </c>
      <c r="F420" s="67">
        <v>7224</v>
      </c>
      <c r="G420" s="67">
        <v>1</v>
      </c>
      <c r="H420" s="67">
        <v>44</v>
      </c>
      <c r="I420" s="67" t="s">
        <v>25</v>
      </c>
      <c r="J420" s="67" t="s">
        <v>26</v>
      </c>
      <c r="K420" s="67">
        <v>3</v>
      </c>
      <c r="L420" s="67">
        <v>39</v>
      </c>
      <c r="M420" s="67">
        <v>1</v>
      </c>
      <c r="N420" s="67">
        <v>1.8737541528239206E-2</v>
      </c>
      <c r="O420" s="67">
        <v>1</v>
      </c>
    </row>
    <row r="421" spans="1:15" customFormat="1">
      <c r="A421" t="s">
        <v>120</v>
      </c>
      <c r="B421" s="67" t="s">
        <v>121</v>
      </c>
      <c r="C421" s="67" t="s">
        <v>33</v>
      </c>
      <c r="D421" s="67" t="s">
        <v>33</v>
      </c>
      <c r="E421" s="67">
        <v>46</v>
      </c>
      <c r="F421" s="67">
        <v>7224</v>
      </c>
      <c r="G421" s="67">
        <v>1</v>
      </c>
      <c r="H421" s="67">
        <v>44</v>
      </c>
      <c r="I421" s="67" t="s">
        <v>25</v>
      </c>
      <c r="J421" s="67" t="s">
        <v>26</v>
      </c>
      <c r="K421" s="67">
        <v>3</v>
      </c>
      <c r="L421" s="67">
        <v>40</v>
      </c>
      <c r="M421" s="67">
        <v>1</v>
      </c>
      <c r="N421" s="67">
        <v>1.8737541528239206E-2</v>
      </c>
      <c r="O421" s="67">
        <v>1</v>
      </c>
    </row>
    <row r="422" spans="1:15" customFormat="1">
      <c r="A422" t="s">
        <v>120</v>
      </c>
      <c r="B422" s="67" t="s">
        <v>121</v>
      </c>
      <c r="C422" s="67" t="s">
        <v>33</v>
      </c>
      <c r="D422" s="67" t="s">
        <v>33</v>
      </c>
      <c r="E422" s="67">
        <v>46</v>
      </c>
      <c r="F422" s="67">
        <v>7224</v>
      </c>
      <c r="G422" s="67">
        <v>1</v>
      </c>
      <c r="H422" s="67">
        <v>44</v>
      </c>
      <c r="I422" s="67" t="s">
        <v>25</v>
      </c>
      <c r="J422" s="67" t="s">
        <v>26</v>
      </c>
      <c r="K422" s="67">
        <v>3</v>
      </c>
      <c r="L422" s="67">
        <v>41</v>
      </c>
      <c r="M422" s="67">
        <v>1</v>
      </c>
      <c r="N422" s="67">
        <v>1.8737541528239206E-2</v>
      </c>
      <c r="O422" s="67">
        <v>1</v>
      </c>
    </row>
    <row r="423" spans="1:15" customFormat="1">
      <c r="A423" t="s">
        <v>120</v>
      </c>
      <c r="B423" s="67" t="s">
        <v>121</v>
      </c>
      <c r="C423" s="67" t="s">
        <v>33</v>
      </c>
      <c r="D423" s="67" t="s">
        <v>33</v>
      </c>
      <c r="E423" s="67">
        <v>46</v>
      </c>
      <c r="F423" s="67">
        <v>7224</v>
      </c>
      <c r="G423" s="67">
        <v>1</v>
      </c>
      <c r="H423" s="67">
        <v>44</v>
      </c>
      <c r="I423" s="67" t="s">
        <v>25</v>
      </c>
      <c r="J423" s="67" t="s">
        <v>26</v>
      </c>
      <c r="K423" s="67">
        <v>3</v>
      </c>
      <c r="L423" s="67">
        <v>43</v>
      </c>
      <c r="M423" s="67">
        <v>3</v>
      </c>
      <c r="N423" s="67">
        <v>5.4947397563676635E-2</v>
      </c>
      <c r="O423" s="67">
        <v>1</v>
      </c>
    </row>
    <row r="424" spans="1:15" customFormat="1">
      <c r="A424" t="s">
        <v>120</v>
      </c>
      <c r="B424" s="67" t="s">
        <v>121</v>
      </c>
      <c r="C424" s="67" t="s">
        <v>33</v>
      </c>
      <c r="D424" s="67" t="s">
        <v>33</v>
      </c>
      <c r="E424" s="67">
        <v>46</v>
      </c>
      <c r="F424" s="67">
        <v>7224</v>
      </c>
      <c r="G424" s="67">
        <v>1</v>
      </c>
      <c r="H424" s="67">
        <v>44</v>
      </c>
      <c r="I424" s="67" t="s">
        <v>25</v>
      </c>
      <c r="J424" s="67" t="s">
        <v>26</v>
      </c>
      <c r="K424" s="67">
        <v>3</v>
      </c>
      <c r="L424" s="67">
        <v>46</v>
      </c>
      <c r="M424" s="67">
        <v>1</v>
      </c>
      <c r="N424" s="67">
        <v>2.2267441860465115E-2</v>
      </c>
      <c r="O424" s="67">
        <v>1</v>
      </c>
    </row>
    <row r="425" spans="1:15" customFormat="1">
      <c r="A425" t="s">
        <v>120</v>
      </c>
      <c r="B425" s="67" t="s">
        <v>121</v>
      </c>
      <c r="C425" s="67" t="s">
        <v>33</v>
      </c>
      <c r="D425" s="67" t="s">
        <v>33</v>
      </c>
      <c r="E425" s="67">
        <v>46</v>
      </c>
      <c r="F425" s="67">
        <v>7224</v>
      </c>
      <c r="G425" s="67">
        <v>1</v>
      </c>
      <c r="H425" s="67">
        <v>44</v>
      </c>
      <c r="I425" s="67" t="s">
        <v>25</v>
      </c>
      <c r="J425" s="67" t="s">
        <v>26</v>
      </c>
      <c r="K425" s="67">
        <v>3</v>
      </c>
      <c r="L425" s="67">
        <v>47</v>
      </c>
      <c r="M425" s="67">
        <v>1</v>
      </c>
      <c r="N425" s="67">
        <v>1.8104928017718715E-2</v>
      </c>
      <c r="O425" s="67">
        <v>1</v>
      </c>
    </row>
    <row r="426" spans="1:15" customFormat="1">
      <c r="A426" t="s">
        <v>120</v>
      </c>
      <c r="B426" s="67" t="s">
        <v>121</v>
      </c>
      <c r="C426" s="67" t="s">
        <v>33</v>
      </c>
      <c r="D426" s="67" t="s">
        <v>33</v>
      </c>
      <c r="E426" s="67">
        <v>46</v>
      </c>
      <c r="F426" s="67">
        <v>7224</v>
      </c>
      <c r="G426" s="67">
        <v>1</v>
      </c>
      <c r="H426" s="67">
        <v>44</v>
      </c>
      <c r="I426" s="67" t="s">
        <v>25</v>
      </c>
      <c r="J426" s="67" t="s">
        <v>26</v>
      </c>
      <c r="K426" s="67">
        <v>3</v>
      </c>
      <c r="L426" s="67">
        <v>49</v>
      </c>
      <c r="M426" s="67">
        <v>1</v>
      </c>
      <c r="N426" s="67">
        <v>1.8104928017718715E-2</v>
      </c>
      <c r="O426" s="67">
        <v>1</v>
      </c>
    </row>
    <row r="427" spans="1:15" customFormat="1">
      <c r="A427" t="s">
        <v>120</v>
      </c>
      <c r="B427" s="67" t="s">
        <v>121</v>
      </c>
      <c r="C427" s="67" t="s">
        <v>33</v>
      </c>
      <c r="D427" s="67" t="s">
        <v>33</v>
      </c>
      <c r="E427" s="67">
        <v>46</v>
      </c>
      <c r="F427" s="67">
        <v>7224</v>
      </c>
      <c r="G427" s="67">
        <v>1</v>
      </c>
      <c r="H427" s="67">
        <v>44</v>
      </c>
      <c r="I427" s="67" t="s">
        <v>25</v>
      </c>
      <c r="J427" s="67" t="s">
        <v>26</v>
      </c>
      <c r="K427" s="67">
        <v>3</v>
      </c>
      <c r="L427" s="67">
        <v>51</v>
      </c>
      <c r="M427" s="67">
        <v>1</v>
      </c>
      <c r="N427" s="67">
        <v>1.8737541528239206E-2</v>
      </c>
      <c r="O427" s="67">
        <v>1</v>
      </c>
    </row>
    <row r="428" spans="1:15" customFormat="1">
      <c r="A428" t="s">
        <v>120</v>
      </c>
      <c r="B428" s="67" t="s">
        <v>121</v>
      </c>
      <c r="C428" s="67" t="s">
        <v>33</v>
      </c>
      <c r="D428" s="67" t="s">
        <v>33</v>
      </c>
      <c r="E428" s="67">
        <v>46</v>
      </c>
      <c r="F428" s="67">
        <v>7224</v>
      </c>
      <c r="G428" s="67">
        <v>1</v>
      </c>
      <c r="H428" s="67">
        <v>44</v>
      </c>
      <c r="I428" s="67" t="s">
        <v>25</v>
      </c>
      <c r="J428" s="67" t="s">
        <v>26</v>
      </c>
      <c r="K428" s="67">
        <v>3</v>
      </c>
      <c r="L428" s="67">
        <v>62</v>
      </c>
      <c r="M428" s="67">
        <v>1</v>
      </c>
      <c r="N428" s="67">
        <v>1.8104928017718715E-2</v>
      </c>
      <c r="O428" s="67">
        <v>1</v>
      </c>
    </row>
    <row r="429" spans="1:15" customFormat="1">
      <c r="A429" t="s">
        <v>120</v>
      </c>
      <c r="B429" s="67" t="s">
        <v>121</v>
      </c>
      <c r="C429" s="67" t="s">
        <v>33</v>
      </c>
      <c r="D429" s="67" t="s">
        <v>33</v>
      </c>
      <c r="E429" s="67">
        <v>46</v>
      </c>
      <c r="F429" s="67">
        <v>7224</v>
      </c>
      <c r="G429" s="67">
        <v>1</v>
      </c>
      <c r="H429" s="67">
        <v>44</v>
      </c>
      <c r="I429" s="67" t="s">
        <v>25</v>
      </c>
      <c r="J429" s="67" t="s">
        <v>26</v>
      </c>
      <c r="K429" s="67">
        <v>3</v>
      </c>
      <c r="L429" s="67">
        <v>66</v>
      </c>
      <c r="M429" s="67">
        <v>1</v>
      </c>
      <c r="N429" s="67">
        <v>1.8104928017718715E-2</v>
      </c>
      <c r="O429" s="67">
        <v>1</v>
      </c>
    </row>
    <row r="430" spans="1:15" customFormat="1">
      <c r="A430" t="s">
        <v>120</v>
      </c>
      <c r="B430" s="67" t="s">
        <v>121</v>
      </c>
      <c r="C430" s="67" t="s">
        <v>33</v>
      </c>
      <c r="D430" s="67" t="s">
        <v>33</v>
      </c>
      <c r="E430" s="67">
        <v>46</v>
      </c>
      <c r="F430" s="67">
        <v>7224</v>
      </c>
      <c r="G430" s="67">
        <v>1</v>
      </c>
      <c r="H430" s="67">
        <v>44</v>
      </c>
      <c r="I430" s="67" t="s">
        <v>25</v>
      </c>
      <c r="J430" s="67" t="s">
        <v>26</v>
      </c>
      <c r="K430" s="67">
        <v>3</v>
      </c>
      <c r="L430" s="67">
        <v>68</v>
      </c>
      <c r="M430" s="67">
        <v>1</v>
      </c>
      <c r="N430" s="67">
        <v>2.2267441860465115E-2</v>
      </c>
      <c r="O430" s="67">
        <v>1</v>
      </c>
    </row>
    <row r="431" spans="1:15" customFormat="1">
      <c r="A431" t="s">
        <v>120</v>
      </c>
      <c r="B431" s="67" t="s">
        <v>121</v>
      </c>
      <c r="C431" s="67" t="s">
        <v>33</v>
      </c>
      <c r="D431" s="67" t="s">
        <v>33</v>
      </c>
      <c r="E431" s="67">
        <v>46</v>
      </c>
      <c r="F431" s="67">
        <v>7224</v>
      </c>
      <c r="G431" s="67">
        <v>1</v>
      </c>
      <c r="H431" s="67">
        <v>44</v>
      </c>
      <c r="I431" s="67" t="s">
        <v>25</v>
      </c>
      <c r="J431" s="67" t="s">
        <v>26</v>
      </c>
      <c r="K431" s="67">
        <v>3</v>
      </c>
      <c r="L431" s="67">
        <v>69</v>
      </c>
      <c r="M431" s="67">
        <v>1</v>
      </c>
      <c r="N431" s="67">
        <v>1.8737541528239206E-2</v>
      </c>
      <c r="O431" s="67">
        <v>1</v>
      </c>
    </row>
    <row r="432" spans="1:15" customFormat="1">
      <c r="A432" t="s">
        <v>120</v>
      </c>
      <c r="B432" s="67" t="s">
        <v>121</v>
      </c>
      <c r="C432" s="67" t="s">
        <v>33</v>
      </c>
      <c r="D432" s="67" t="s">
        <v>33</v>
      </c>
      <c r="E432" s="67">
        <v>46</v>
      </c>
      <c r="F432" s="67">
        <v>7224</v>
      </c>
      <c r="G432" s="67">
        <v>1</v>
      </c>
      <c r="H432" s="67">
        <v>50</v>
      </c>
      <c r="I432" s="67" t="s">
        <v>20</v>
      </c>
      <c r="J432" s="67" t="s">
        <v>21</v>
      </c>
      <c r="K432" s="67">
        <v>1</v>
      </c>
      <c r="L432" s="67">
        <v>17</v>
      </c>
      <c r="M432" s="67">
        <v>25</v>
      </c>
      <c r="N432" s="67">
        <v>0.50080011074197128</v>
      </c>
      <c r="O432" s="67">
        <v>1</v>
      </c>
    </row>
    <row r="433" spans="1:15" customFormat="1">
      <c r="A433" t="s">
        <v>120</v>
      </c>
      <c r="B433" s="67" t="s">
        <v>121</v>
      </c>
      <c r="C433" s="67" t="s">
        <v>33</v>
      </c>
      <c r="D433" s="67" t="s">
        <v>33</v>
      </c>
      <c r="E433" s="67">
        <v>46</v>
      </c>
      <c r="F433" s="67">
        <v>7224</v>
      </c>
      <c r="G433" s="67">
        <v>1</v>
      </c>
      <c r="H433" s="67">
        <v>50</v>
      </c>
      <c r="I433" s="67" t="s">
        <v>20</v>
      </c>
      <c r="J433" s="67" t="s">
        <v>21</v>
      </c>
      <c r="K433" s="67">
        <v>1</v>
      </c>
      <c r="L433" s="67">
        <v>18</v>
      </c>
      <c r="M433" s="67">
        <v>84</v>
      </c>
      <c r="N433" s="67">
        <v>1.7593410852713181</v>
      </c>
      <c r="O433" s="67">
        <v>1</v>
      </c>
    </row>
    <row r="434" spans="1:15" customFormat="1">
      <c r="A434" t="s">
        <v>120</v>
      </c>
      <c r="B434" s="67" t="s">
        <v>121</v>
      </c>
      <c r="C434" s="67" t="s">
        <v>33</v>
      </c>
      <c r="D434" s="67" t="s">
        <v>33</v>
      </c>
      <c r="E434" s="67">
        <v>46</v>
      </c>
      <c r="F434" s="67">
        <v>7224</v>
      </c>
      <c r="G434" s="67">
        <v>1</v>
      </c>
      <c r="H434" s="67">
        <v>50</v>
      </c>
      <c r="I434" s="67" t="s">
        <v>20</v>
      </c>
      <c r="J434" s="67" t="s">
        <v>21</v>
      </c>
      <c r="K434" s="67">
        <v>1</v>
      </c>
      <c r="L434" s="67">
        <v>19</v>
      </c>
      <c r="M434" s="67">
        <v>32.304347826086953</v>
      </c>
      <c r="N434" s="67">
        <v>0.72731450719822821</v>
      </c>
      <c r="O434" s="67">
        <v>1</v>
      </c>
    </row>
    <row r="435" spans="1:15" customFormat="1">
      <c r="A435" t="s">
        <v>120</v>
      </c>
      <c r="B435" s="67" t="s">
        <v>121</v>
      </c>
      <c r="C435" s="67" t="s">
        <v>33</v>
      </c>
      <c r="D435" s="67" t="s">
        <v>33</v>
      </c>
      <c r="E435" s="67">
        <v>46</v>
      </c>
      <c r="F435" s="67">
        <v>7224</v>
      </c>
      <c r="G435" s="67">
        <v>1</v>
      </c>
      <c r="H435" s="67">
        <v>50</v>
      </c>
      <c r="I435" s="67" t="s">
        <v>20</v>
      </c>
      <c r="J435" s="67" t="s">
        <v>21</v>
      </c>
      <c r="K435" s="67">
        <v>1</v>
      </c>
      <c r="L435" s="67">
        <v>20</v>
      </c>
      <c r="M435" s="67">
        <v>63.304347826086953</v>
      </c>
      <c r="N435" s="67">
        <v>1.3707807308970101</v>
      </c>
      <c r="O435" s="67">
        <v>1</v>
      </c>
    </row>
    <row r="436" spans="1:15" customFormat="1">
      <c r="A436" t="s">
        <v>120</v>
      </c>
      <c r="B436" s="67" t="s">
        <v>121</v>
      </c>
      <c r="C436" s="67" t="s">
        <v>33</v>
      </c>
      <c r="D436" s="67" t="s">
        <v>33</v>
      </c>
      <c r="E436" s="67">
        <v>46</v>
      </c>
      <c r="F436" s="67">
        <v>7224</v>
      </c>
      <c r="G436" s="67">
        <v>1</v>
      </c>
      <c r="H436" s="67">
        <v>50</v>
      </c>
      <c r="I436" s="67" t="s">
        <v>20</v>
      </c>
      <c r="J436" s="67" t="s">
        <v>21</v>
      </c>
      <c r="K436" s="67">
        <v>1</v>
      </c>
      <c r="L436" s="67">
        <v>21</v>
      </c>
      <c r="M436" s="67">
        <v>25</v>
      </c>
      <c r="N436" s="67">
        <v>0.55135105204872648</v>
      </c>
      <c r="O436" s="67">
        <v>1</v>
      </c>
    </row>
    <row r="437" spans="1:15" customFormat="1">
      <c r="A437" t="s">
        <v>120</v>
      </c>
      <c r="B437" s="67" t="s">
        <v>121</v>
      </c>
      <c r="C437" s="67" t="s">
        <v>33</v>
      </c>
      <c r="D437" s="67" t="s">
        <v>33</v>
      </c>
      <c r="E437" s="67">
        <v>46</v>
      </c>
      <c r="F437" s="67">
        <v>7224</v>
      </c>
      <c r="G437" s="67">
        <v>1</v>
      </c>
      <c r="H437" s="67">
        <v>50</v>
      </c>
      <c r="I437" s="67" t="s">
        <v>20</v>
      </c>
      <c r="J437" s="67" t="s">
        <v>21</v>
      </c>
      <c r="K437" s="67">
        <v>1</v>
      </c>
      <c r="L437" s="67">
        <v>22</v>
      </c>
      <c r="M437" s="67">
        <v>22.304347826086957</v>
      </c>
      <c r="N437" s="67">
        <v>0.45146040974529356</v>
      </c>
      <c r="O437" s="67">
        <v>1</v>
      </c>
    </row>
    <row r="438" spans="1:15" customFormat="1">
      <c r="A438" t="s">
        <v>120</v>
      </c>
      <c r="B438" s="67" t="s">
        <v>121</v>
      </c>
      <c r="C438" s="67" t="s">
        <v>33</v>
      </c>
      <c r="D438" s="67" t="s">
        <v>33</v>
      </c>
      <c r="E438" s="67">
        <v>46</v>
      </c>
      <c r="F438" s="67">
        <v>7224</v>
      </c>
      <c r="G438" s="67">
        <v>1</v>
      </c>
      <c r="H438" s="67">
        <v>50</v>
      </c>
      <c r="I438" s="67" t="s">
        <v>20</v>
      </c>
      <c r="J438" s="67" t="s">
        <v>21</v>
      </c>
      <c r="K438" s="67">
        <v>1</v>
      </c>
      <c r="L438" s="67">
        <v>23</v>
      </c>
      <c r="M438" s="67">
        <v>18</v>
      </c>
      <c r="N438" s="67">
        <v>0.37140642303433008</v>
      </c>
      <c r="O438" s="67">
        <v>1</v>
      </c>
    </row>
    <row r="439" spans="1:15" customFormat="1">
      <c r="A439" t="s">
        <v>120</v>
      </c>
      <c r="B439" s="67" t="s">
        <v>121</v>
      </c>
      <c r="C439" s="67" t="s">
        <v>33</v>
      </c>
      <c r="D439" s="67" t="s">
        <v>33</v>
      </c>
      <c r="E439" s="67">
        <v>46</v>
      </c>
      <c r="F439" s="67">
        <v>7224</v>
      </c>
      <c r="G439" s="67">
        <v>1</v>
      </c>
      <c r="H439" s="67">
        <v>50</v>
      </c>
      <c r="I439" s="67" t="s">
        <v>20</v>
      </c>
      <c r="J439" s="67" t="s">
        <v>21</v>
      </c>
      <c r="K439" s="67">
        <v>1</v>
      </c>
      <c r="L439" s="67">
        <v>24</v>
      </c>
      <c r="M439" s="67">
        <v>22.304347826086957</v>
      </c>
      <c r="N439" s="67">
        <v>0.46726605758582507</v>
      </c>
      <c r="O439" s="67">
        <v>1</v>
      </c>
    </row>
    <row r="440" spans="1:15" customFormat="1">
      <c r="A440" t="s">
        <v>120</v>
      </c>
      <c r="B440" s="67" t="s">
        <v>121</v>
      </c>
      <c r="C440" s="67" t="s">
        <v>33</v>
      </c>
      <c r="D440" s="67" t="s">
        <v>33</v>
      </c>
      <c r="E440" s="67">
        <v>46</v>
      </c>
      <c r="F440" s="67">
        <v>7224</v>
      </c>
      <c r="G440" s="67">
        <v>1</v>
      </c>
      <c r="H440" s="67">
        <v>50</v>
      </c>
      <c r="I440" s="67" t="s">
        <v>20</v>
      </c>
      <c r="J440" s="67" t="s">
        <v>21</v>
      </c>
      <c r="K440" s="67">
        <v>1</v>
      </c>
      <c r="L440" s="67">
        <v>25</v>
      </c>
      <c r="M440" s="67">
        <v>26</v>
      </c>
      <c r="N440" s="67">
        <v>0.52873338870431896</v>
      </c>
      <c r="O440" s="67">
        <v>1</v>
      </c>
    </row>
    <row r="441" spans="1:15" customFormat="1">
      <c r="A441" t="s">
        <v>120</v>
      </c>
      <c r="B441" s="67" t="s">
        <v>121</v>
      </c>
      <c r="C441" s="67" t="s">
        <v>33</v>
      </c>
      <c r="D441" s="67" t="s">
        <v>33</v>
      </c>
      <c r="E441" s="67">
        <v>46</v>
      </c>
      <c r="F441" s="67">
        <v>7224</v>
      </c>
      <c r="G441" s="67">
        <v>1</v>
      </c>
      <c r="H441" s="67">
        <v>50</v>
      </c>
      <c r="I441" s="67" t="s">
        <v>20</v>
      </c>
      <c r="J441" s="67" t="s">
        <v>21</v>
      </c>
      <c r="K441" s="67">
        <v>1</v>
      </c>
      <c r="L441" s="67">
        <v>26</v>
      </c>
      <c r="M441" s="67">
        <v>35</v>
      </c>
      <c r="N441" s="67">
        <v>0.71291666666666664</v>
      </c>
      <c r="O441" s="67">
        <v>1</v>
      </c>
    </row>
    <row r="442" spans="1:15" customFormat="1">
      <c r="A442" t="s">
        <v>120</v>
      </c>
      <c r="B442" s="67" t="s">
        <v>121</v>
      </c>
      <c r="C442" s="67" t="s">
        <v>33</v>
      </c>
      <c r="D442" s="67" t="s">
        <v>33</v>
      </c>
      <c r="E442" s="67">
        <v>46</v>
      </c>
      <c r="F442" s="67">
        <v>7224</v>
      </c>
      <c r="G442" s="67">
        <v>1</v>
      </c>
      <c r="H442" s="67">
        <v>50</v>
      </c>
      <c r="I442" s="67" t="s">
        <v>20</v>
      </c>
      <c r="J442" s="67" t="s">
        <v>21</v>
      </c>
      <c r="K442" s="67">
        <v>1</v>
      </c>
      <c r="L442" s="67">
        <v>27</v>
      </c>
      <c r="M442" s="67">
        <v>16</v>
      </c>
      <c r="N442" s="67">
        <v>0.32379291251384273</v>
      </c>
      <c r="O442" s="67">
        <v>1</v>
      </c>
    </row>
    <row r="443" spans="1:15" customFormat="1">
      <c r="A443" t="s">
        <v>120</v>
      </c>
      <c r="B443" s="67" t="s">
        <v>121</v>
      </c>
      <c r="C443" s="67" t="s">
        <v>33</v>
      </c>
      <c r="D443" s="67" t="s">
        <v>33</v>
      </c>
      <c r="E443" s="67">
        <v>46</v>
      </c>
      <c r="F443" s="67">
        <v>7224</v>
      </c>
      <c r="G443" s="67">
        <v>1</v>
      </c>
      <c r="H443" s="67">
        <v>50</v>
      </c>
      <c r="I443" s="67" t="s">
        <v>20</v>
      </c>
      <c r="J443" s="67" t="s">
        <v>21</v>
      </c>
      <c r="K443" s="67">
        <v>1</v>
      </c>
      <c r="L443" s="67">
        <v>28</v>
      </c>
      <c r="M443" s="67">
        <v>19</v>
      </c>
      <c r="N443" s="67">
        <v>0.37394518272425248</v>
      </c>
      <c r="O443" s="67">
        <v>1</v>
      </c>
    </row>
    <row r="444" spans="1:15" customFormat="1">
      <c r="A444" t="s">
        <v>120</v>
      </c>
      <c r="B444" s="67" t="s">
        <v>121</v>
      </c>
      <c r="C444" s="67" t="s">
        <v>33</v>
      </c>
      <c r="D444" s="67" t="s">
        <v>33</v>
      </c>
      <c r="E444" s="67">
        <v>46</v>
      </c>
      <c r="F444" s="67">
        <v>7224</v>
      </c>
      <c r="G444" s="67">
        <v>1</v>
      </c>
      <c r="H444" s="67">
        <v>50</v>
      </c>
      <c r="I444" s="67" t="s">
        <v>20</v>
      </c>
      <c r="J444" s="67" t="s">
        <v>21</v>
      </c>
      <c r="K444" s="67">
        <v>1</v>
      </c>
      <c r="L444" s="67">
        <v>29</v>
      </c>
      <c r="M444" s="67">
        <v>14</v>
      </c>
      <c r="N444" s="67">
        <v>0.28349806201550387</v>
      </c>
      <c r="O444" s="67">
        <v>1</v>
      </c>
    </row>
    <row r="445" spans="1:15" customFormat="1">
      <c r="A445" t="s">
        <v>120</v>
      </c>
      <c r="B445" s="67" t="s">
        <v>121</v>
      </c>
      <c r="C445" s="67" t="s">
        <v>33</v>
      </c>
      <c r="D445" s="67" t="s">
        <v>33</v>
      </c>
      <c r="E445" s="67">
        <v>46</v>
      </c>
      <c r="F445" s="67">
        <v>7224</v>
      </c>
      <c r="G445" s="67">
        <v>1</v>
      </c>
      <c r="H445" s="67">
        <v>50</v>
      </c>
      <c r="I445" s="67" t="s">
        <v>20</v>
      </c>
      <c r="J445" s="67" t="s">
        <v>21</v>
      </c>
      <c r="K445" s="67">
        <v>1</v>
      </c>
      <c r="L445" s="67">
        <v>30</v>
      </c>
      <c r="M445" s="67">
        <v>9</v>
      </c>
      <c r="N445" s="67">
        <v>0.19579318936877077</v>
      </c>
      <c r="O445" s="67">
        <v>1</v>
      </c>
    </row>
    <row r="446" spans="1:15" customFormat="1">
      <c r="A446" t="s">
        <v>120</v>
      </c>
      <c r="B446" s="67" t="s">
        <v>121</v>
      </c>
      <c r="C446" s="67" t="s">
        <v>33</v>
      </c>
      <c r="D446" s="67" t="s">
        <v>33</v>
      </c>
      <c r="E446" s="67">
        <v>46</v>
      </c>
      <c r="F446" s="67">
        <v>7224</v>
      </c>
      <c r="G446" s="67">
        <v>1</v>
      </c>
      <c r="H446" s="67">
        <v>50</v>
      </c>
      <c r="I446" s="67" t="s">
        <v>20</v>
      </c>
      <c r="J446" s="67" t="s">
        <v>21</v>
      </c>
      <c r="K446" s="67">
        <v>1</v>
      </c>
      <c r="L446" s="67">
        <v>31</v>
      </c>
      <c r="M446" s="67">
        <v>9</v>
      </c>
      <c r="N446" s="67">
        <v>0.18022702104097452</v>
      </c>
      <c r="O446" s="67">
        <v>1</v>
      </c>
    </row>
    <row r="447" spans="1:15" customFormat="1">
      <c r="A447" t="s">
        <v>120</v>
      </c>
      <c r="B447" s="67" t="s">
        <v>121</v>
      </c>
      <c r="C447" s="67" t="s">
        <v>33</v>
      </c>
      <c r="D447" s="67" t="s">
        <v>33</v>
      </c>
      <c r="E447" s="67">
        <v>46</v>
      </c>
      <c r="F447" s="67">
        <v>7224</v>
      </c>
      <c r="G447" s="67">
        <v>1</v>
      </c>
      <c r="H447" s="67">
        <v>50</v>
      </c>
      <c r="I447" s="67" t="s">
        <v>20</v>
      </c>
      <c r="J447" s="67" t="s">
        <v>21</v>
      </c>
      <c r="K447" s="67">
        <v>1</v>
      </c>
      <c r="L447" s="67">
        <v>32</v>
      </c>
      <c r="M447" s="67">
        <v>11</v>
      </c>
      <c r="N447" s="67">
        <v>0.22365171650055368</v>
      </c>
      <c r="O447" s="67">
        <v>1</v>
      </c>
    </row>
    <row r="448" spans="1:15" customFormat="1">
      <c r="A448" t="s">
        <v>120</v>
      </c>
      <c r="B448" s="67" t="s">
        <v>121</v>
      </c>
      <c r="C448" s="67" t="s">
        <v>33</v>
      </c>
      <c r="D448" s="67" t="s">
        <v>33</v>
      </c>
      <c r="E448" s="67">
        <v>46</v>
      </c>
      <c r="F448" s="67">
        <v>7224</v>
      </c>
      <c r="G448" s="67">
        <v>1</v>
      </c>
      <c r="H448" s="67">
        <v>50</v>
      </c>
      <c r="I448" s="67" t="s">
        <v>20</v>
      </c>
      <c r="J448" s="67" t="s">
        <v>21</v>
      </c>
      <c r="K448" s="67">
        <v>1</v>
      </c>
      <c r="L448" s="67">
        <v>33</v>
      </c>
      <c r="M448" s="67">
        <v>3</v>
      </c>
      <c r="N448" s="67">
        <v>6.6802325581395344E-2</v>
      </c>
      <c r="O448" s="67">
        <v>1</v>
      </c>
    </row>
    <row r="449" spans="1:15" customFormat="1">
      <c r="A449" t="s">
        <v>120</v>
      </c>
      <c r="B449" s="67" t="s">
        <v>121</v>
      </c>
      <c r="C449" s="67" t="s">
        <v>33</v>
      </c>
      <c r="D449" s="67" t="s">
        <v>33</v>
      </c>
      <c r="E449" s="67">
        <v>46</v>
      </c>
      <c r="F449" s="67">
        <v>7224</v>
      </c>
      <c r="G449" s="67">
        <v>1</v>
      </c>
      <c r="H449" s="67">
        <v>50</v>
      </c>
      <c r="I449" s="67" t="s">
        <v>20</v>
      </c>
      <c r="J449" s="67" t="s">
        <v>21</v>
      </c>
      <c r="K449" s="67">
        <v>1</v>
      </c>
      <c r="L449" s="67">
        <v>34</v>
      </c>
      <c r="M449" s="67">
        <v>1</v>
      </c>
      <c r="N449" s="67">
        <v>2.2267441860465115E-2</v>
      </c>
      <c r="O449" s="67">
        <v>1</v>
      </c>
    </row>
    <row r="450" spans="1:15" customFormat="1">
      <c r="A450" t="s">
        <v>120</v>
      </c>
      <c r="B450" s="67" t="s">
        <v>121</v>
      </c>
      <c r="C450" s="67" t="s">
        <v>33</v>
      </c>
      <c r="D450" s="67" t="s">
        <v>33</v>
      </c>
      <c r="E450" s="67">
        <v>46</v>
      </c>
      <c r="F450" s="67">
        <v>7224</v>
      </c>
      <c r="G450" s="67">
        <v>1</v>
      </c>
      <c r="H450" s="67">
        <v>50</v>
      </c>
      <c r="I450" s="67" t="s">
        <v>20</v>
      </c>
      <c r="J450" s="67" t="s">
        <v>21</v>
      </c>
      <c r="K450" s="67">
        <v>1</v>
      </c>
      <c r="L450" s="67">
        <v>35</v>
      </c>
      <c r="M450" s="67">
        <v>1</v>
      </c>
      <c r="N450" s="67">
        <v>1.8737541528239206E-2</v>
      </c>
      <c r="O450" s="67">
        <v>1</v>
      </c>
    </row>
    <row r="451" spans="1:15" customFormat="1">
      <c r="A451" t="s">
        <v>120</v>
      </c>
      <c r="B451" s="67" t="s">
        <v>121</v>
      </c>
      <c r="C451" s="67" t="s">
        <v>33</v>
      </c>
      <c r="D451" s="67" t="s">
        <v>33</v>
      </c>
      <c r="E451" s="67">
        <v>46</v>
      </c>
      <c r="F451" s="67">
        <v>7224</v>
      </c>
      <c r="G451" s="67">
        <v>1</v>
      </c>
      <c r="H451" s="67">
        <v>50</v>
      </c>
      <c r="I451" s="67" t="s">
        <v>20</v>
      </c>
      <c r="J451" s="67" t="s">
        <v>21</v>
      </c>
      <c r="K451" s="67">
        <v>1</v>
      </c>
      <c r="L451" s="67">
        <v>36</v>
      </c>
      <c r="M451" s="67">
        <v>2</v>
      </c>
      <c r="N451" s="67">
        <v>4.0372369878183829E-2</v>
      </c>
      <c r="O451" s="67">
        <v>1</v>
      </c>
    </row>
    <row r="452" spans="1:15" customFormat="1">
      <c r="A452" t="s">
        <v>120</v>
      </c>
      <c r="B452" s="67" t="s">
        <v>121</v>
      </c>
      <c r="C452" s="67" t="s">
        <v>33</v>
      </c>
      <c r="D452" s="67" t="s">
        <v>33</v>
      </c>
      <c r="E452" s="67">
        <v>46</v>
      </c>
      <c r="F452" s="67">
        <v>7224</v>
      </c>
      <c r="G452" s="67">
        <v>1</v>
      </c>
      <c r="H452" s="67">
        <v>50</v>
      </c>
      <c r="I452" s="67" t="s">
        <v>20</v>
      </c>
      <c r="J452" s="67" t="s">
        <v>21</v>
      </c>
      <c r="K452" s="67">
        <v>1</v>
      </c>
      <c r="L452" s="67">
        <v>40</v>
      </c>
      <c r="M452" s="67">
        <v>1</v>
      </c>
      <c r="N452" s="67">
        <v>2.2267441860465115E-2</v>
      </c>
      <c r="O452" s="67">
        <v>1</v>
      </c>
    </row>
    <row r="453" spans="1:15" customFormat="1">
      <c r="A453" t="s">
        <v>120</v>
      </c>
      <c r="B453" s="67" t="s">
        <v>121</v>
      </c>
      <c r="C453" s="67" t="s">
        <v>33</v>
      </c>
      <c r="D453" s="67" t="s">
        <v>33</v>
      </c>
      <c r="E453" s="67">
        <v>46</v>
      </c>
      <c r="F453" s="67">
        <v>7224</v>
      </c>
      <c r="G453" s="67">
        <v>1</v>
      </c>
      <c r="H453" s="67">
        <v>50</v>
      </c>
      <c r="I453" s="67" t="s">
        <v>20</v>
      </c>
      <c r="J453" s="67" t="s">
        <v>21</v>
      </c>
      <c r="K453" s="67">
        <v>1</v>
      </c>
      <c r="L453" s="67">
        <v>44</v>
      </c>
      <c r="M453" s="67">
        <v>1</v>
      </c>
      <c r="N453" s="67">
        <v>3.4606866002214839E-2</v>
      </c>
      <c r="O453" s="67">
        <v>1</v>
      </c>
    </row>
    <row r="454" spans="1:15" customFormat="1">
      <c r="A454" t="s">
        <v>120</v>
      </c>
      <c r="B454" s="67" t="s">
        <v>121</v>
      </c>
      <c r="C454" s="67" t="s">
        <v>33</v>
      </c>
      <c r="D454" s="67" t="s">
        <v>33</v>
      </c>
      <c r="E454" s="67">
        <v>46</v>
      </c>
      <c r="F454" s="67">
        <v>7224</v>
      </c>
      <c r="G454" s="67">
        <v>1</v>
      </c>
      <c r="H454" s="67">
        <v>50</v>
      </c>
      <c r="I454" s="67" t="s">
        <v>20</v>
      </c>
      <c r="J454" s="67" t="s">
        <v>21</v>
      </c>
      <c r="K454" s="67">
        <v>2</v>
      </c>
      <c r="L454" s="67">
        <v>16</v>
      </c>
      <c r="M454" s="67">
        <v>1</v>
      </c>
      <c r="N454" s="67">
        <v>1.8737541528239206E-2</v>
      </c>
      <c r="O454" s="67">
        <v>1</v>
      </c>
    </row>
    <row r="455" spans="1:15" customFormat="1">
      <c r="A455" t="s">
        <v>120</v>
      </c>
      <c r="B455" s="67" t="s">
        <v>121</v>
      </c>
      <c r="C455" s="67" t="s">
        <v>33</v>
      </c>
      <c r="D455" s="67" t="s">
        <v>33</v>
      </c>
      <c r="E455" s="67">
        <v>46</v>
      </c>
      <c r="F455" s="67">
        <v>7224</v>
      </c>
      <c r="G455" s="67">
        <v>1</v>
      </c>
      <c r="H455" s="67">
        <v>50</v>
      </c>
      <c r="I455" s="67" t="s">
        <v>20</v>
      </c>
      <c r="J455" s="67" t="s">
        <v>21</v>
      </c>
      <c r="K455" s="67">
        <v>2</v>
      </c>
      <c r="L455" s="67">
        <v>17</v>
      </c>
      <c r="M455" s="67">
        <v>13</v>
      </c>
      <c r="N455" s="67">
        <v>0.25352436323366556</v>
      </c>
      <c r="O455" s="67">
        <v>1</v>
      </c>
    </row>
    <row r="456" spans="1:15" customFormat="1">
      <c r="A456" t="s">
        <v>120</v>
      </c>
      <c r="B456" s="67" t="s">
        <v>121</v>
      </c>
      <c r="C456" s="67" t="s">
        <v>33</v>
      </c>
      <c r="D456" s="67" t="s">
        <v>33</v>
      </c>
      <c r="E456" s="67">
        <v>46</v>
      </c>
      <c r="F456" s="67">
        <v>7224</v>
      </c>
      <c r="G456" s="67">
        <v>1</v>
      </c>
      <c r="H456" s="67">
        <v>50</v>
      </c>
      <c r="I456" s="67" t="s">
        <v>20</v>
      </c>
      <c r="J456" s="67" t="s">
        <v>21</v>
      </c>
      <c r="K456" s="67">
        <v>2</v>
      </c>
      <c r="L456" s="67">
        <v>18</v>
      </c>
      <c r="M456" s="67">
        <v>63</v>
      </c>
      <c r="N456" s="67">
        <v>1.2842691029900333</v>
      </c>
      <c r="O456" s="67">
        <v>1</v>
      </c>
    </row>
    <row r="457" spans="1:15" customFormat="1">
      <c r="A457" t="s">
        <v>120</v>
      </c>
      <c r="B457" s="67" t="s">
        <v>121</v>
      </c>
      <c r="C457" s="67" t="s">
        <v>33</v>
      </c>
      <c r="D457" s="67" t="s">
        <v>33</v>
      </c>
      <c r="E457" s="67">
        <v>46</v>
      </c>
      <c r="F457" s="67">
        <v>7224</v>
      </c>
      <c r="G457" s="67">
        <v>1</v>
      </c>
      <c r="H457" s="67">
        <v>50</v>
      </c>
      <c r="I457" s="67" t="s">
        <v>20</v>
      </c>
      <c r="J457" s="67" t="s">
        <v>21</v>
      </c>
      <c r="K457" s="67">
        <v>2</v>
      </c>
      <c r="L457" s="67">
        <v>19</v>
      </c>
      <c r="M457" s="67">
        <v>45</v>
      </c>
      <c r="N457" s="67">
        <v>0.97544296788482832</v>
      </c>
      <c r="O457" s="67">
        <v>1</v>
      </c>
    </row>
    <row r="458" spans="1:15" customFormat="1">
      <c r="A458" t="s">
        <v>120</v>
      </c>
      <c r="B458" s="67" t="s">
        <v>121</v>
      </c>
      <c r="C458" s="67" t="s">
        <v>33</v>
      </c>
      <c r="D458" s="67" t="s">
        <v>33</v>
      </c>
      <c r="E458" s="67">
        <v>46</v>
      </c>
      <c r="F458" s="67">
        <v>7224</v>
      </c>
      <c r="G458" s="67">
        <v>1</v>
      </c>
      <c r="H458" s="67">
        <v>50</v>
      </c>
      <c r="I458" s="67" t="s">
        <v>20</v>
      </c>
      <c r="J458" s="67" t="s">
        <v>21</v>
      </c>
      <c r="K458" s="67">
        <v>2</v>
      </c>
      <c r="L458" s="67">
        <v>20</v>
      </c>
      <c r="M458" s="67">
        <v>32</v>
      </c>
      <c r="N458" s="67">
        <v>0.69844684385382061</v>
      </c>
      <c r="O458" s="67">
        <v>1</v>
      </c>
    </row>
    <row r="459" spans="1:15" customFormat="1">
      <c r="A459" t="s">
        <v>120</v>
      </c>
      <c r="B459" s="67" t="s">
        <v>121</v>
      </c>
      <c r="C459" s="67" t="s">
        <v>33</v>
      </c>
      <c r="D459" s="67" t="s">
        <v>33</v>
      </c>
      <c r="E459" s="67">
        <v>46</v>
      </c>
      <c r="F459" s="67">
        <v>7224</v>
      </c>
      <c r="G459" s="67">
        <v>1</v>
      </c>
      <c r="H459" s="67">
        <v>50</v>
      </c>
      <c r="I459" s="67" t="s">
        <v>20</v>
      </c>
      <c r="J459" s="67" t="s">
        <v>21</v>
      </c>
      <c r="K459" s="67">
        <v>2</v>
      </c>
      <c r="L459" s="67">
        <v>21</v>
      </c>
      <c r="M459" s="67">
        <v>36</v>
      </c>
      <c r="N459" s="67">
        <v>0.76439922480620148</v>
      </c>
      <c r="O459" s="67">
        <v>1</v>
      </c>
    </row>
    <row r="460" spans="1:15" customFormat="1">
      <c r="A460" t="s">
        <v>120</v>
      </c>
      <c r="B460" s="67" t="s">
        <v>121</v>
      </c>
      <c r="C460" s="67" t="s">
        <v>33</v>
      </c>
      <c r="D460" s="67" t="s">
        <v>33</v>
      </c>
      <c r="E460" s="67">
        <v>46</v>
      </c>
      <c r="F460" s="67">
        <v>7224</v>
      </c>
      <c r="G460" s="67">
        <v>1</v>
      </c>
      <c r="H460" s="67">
        <v>50</v>
      </c>
      <c r="I460" s="67" t="s">
        <v>20</v>
      </c>
      <c r="J460" s="67" t="s">
        <v>21</v>
      </c>
      <c r="K460" s="67">
        <v>2</v>
      </c>
      <c r="L460" s="67">
        <v>22</v>
      </c>
      <c r="M460" s="67">
        <v>20.304347826086957</v>
      </c>
      <c r="N460" s="67">
        <v>0.43203626799557032</v>
      </c>
      <c r="O460" s="67">
        <v>1</v>
      </c>
    </row>
    <row r="461" spans="1:15" customFormat="1">
      <c r="A461" t="s">
        <v>120</v>
      </c>
      <c r="B461" s="67" t="s">
        <v>121</v>
      </c>
      <c r="C461" s="67" t="s">
        <v>33</v>
      </c>
      <c r="D461" s="67" t="s">
        <v>33</v>
      </c>
      <c r="E461" s="67">
        <v>46</v>
      </c>
      <c r="F461" s="67">
        <v>7224</v>
      </c>
      <c r="G461" s="67">
        <v>1</v>
      </c>
      <c r="H461" s="67">
        <v>50</v>
      </c>
      <c r="I461" s="67" t="s">
        <v>20</v>
      </c>
      <c r="J461" s="67" t="s">
        <v>21</v>
      </c>
      <c r="K461" s="67">
        <v>2</v>
      </c>
      <c r="L461" s="67">
        <v>23</v>
      </c>
      <c r="M461" s="67">
        <v>20</v>
      </c>
      <c r="N461" s="67">
        <v>0.40933277962347731</v>
      </c>
      <c r="O461" s="67">
        <v>1</v>
      </c>
    </row>
    <row r="462" spans="1:15" customFormat="1">
      <c r="A462" t="s">
        <v>120</v>
      </c>
      <c r="B462" s="67" t="s">
        <v>121</v>
      </c>
      <c r="C462" s="67" t="s">
        <v>33</v>
      </c>
      <c r="D462" s="67" t="s">
        <v>33</v>
      </c>
      <c r="E462" s="67">
        <v>46</v>
      </c>
      <c r="F462" s="67">
        <v>7224</v>
      </c>
      <c r="G462" s="67">
        <v>1</v>
      </c>
      <c r="H462" s="67">
        <v>50</v>
      </c>
      <c r="I462" s="67" t="s">
        <v>20</v>
      </c>
      <c r="J462" s="67" t="s">
        <v>21</v>
      </c>
      <c r="K462" s="67">
        <v>2</v>
      </c>
      <c r="L462" s="67">
        <v>24</v>
      </c>
      <c r="M462" s="67">
        <v>28.304347826086957</v>
      </c>
      <c r="N462" s="67">
        <v>0.58843438538205983</v>
      </c>
      <c r="O462" s="67">
        <v>1</v>
      </c>
    </row>
    <row r="463" spans="1:15" customFormat="1">
      <c r="A463" t="s">
        <v>120</v>
      </c>
      <c r="B463" s="67" t="s">
        <v>121</v>
      </c>
      <c r="C463" s="67" t="s">
        <v>33</v>
      </c>
      <c r="D463" s="67" t="s">
        <v>33</v>
      </c>
      <c r="E463" s="67">
        <v>46</v>
      </c>
      <c r="F463" s="67">
        <v>7224</v>
      </c>
      <c r="G463" s="67">
        <v>1</v>
      </c>
      <c r="H463" s="67">
        <v>50</v>
      </c>
      <c r="I463" s="67" t="s">
        <v>20</v>
      </c>
      <c r="J463" s="67" t="s">
        <v>21</v>
      </c>
      <c r="K463" s="67">
        <v>2</v>
      </c>
      <c r="L463" s="67">
        <v>25</v>
      </c>
      <c r="M463" s="67">
        <v>17</v>
      </c>
      <c r="N463" s="67">
        <v>0.32972591362126247</v>
      </c>
      <c r="O463" s="67">
        <v>1</v>
      </c>
    </row>
    <row r="464" spans="1:15" customFormat="1">
      <c r="A464" t="s">
        <v>120</v>
      </c>
      <c r="B464" s="67" t="s">
        <v>121</v>
      </c>
      <c r="C464" s="67" t="s">
        <v>33</v>
      </c>
      <c r="D464" s="67" t="s">
        <v>33</v>
      </c>
      <c r="E464" s="67">
        <v>46</v>
      </c>
      <c r="F464" s="67">
        <v>7224</v>
      </c>
      <c r="G464" s="67">
        <v>1</v>
      </c>
      <c r="H464" s="67">
        <v>50</v>
      </c>
      <c r="I464" s="67" t="s">
        <v>20</v>
      </c>
      <c r="J464" s="67" t="s">
        <v>21</v>
      </c>
      <c r="K464" s="67">
        <v>2</v>
      </c>
      <c r="L464" s="67">
        <v>26</v>
      </c>
      <c r="M464" s="67">
        <v>35</v>
      </c>
      <c r="N464" s="67">
        <v>0.67734357696566994</v>
      </c>
      <c r="O464" s="67">
        <v>1</v>
      </c>
    </row>
    <row r="465" spans="1:15" customFormat="1">
      <c r="A465" t="s">
        <v>120</v>
      </c>
      <c r="B465" s="67" t="s">
        <v>121</v>
      </c>
      <c r="C465" s="67" t="s">
        <v>33</v>
      </c>
      <c r="D465" s="67" t="s">
        <v>33</v>
      </c>
      <c r="E465" s="67">
        <v>46</v>
      </c>
      <c r="F465" s="67">
        <v>7224</v>
      </c>
      <c r="G465" s="67">
        <v>1</v>
      </c>
      <c r="H465" s="67">
        <v>50</v>
      </c>
      <c r="I465" s="67" t="s">
        <v>20</v>
      </c>
      <c r="J465" s="67" t="s">
        <v>21</v>
      </c>
      <c r="K465" s="67">
        <v>2</v>
      </c>
      <c r="L465" s="67">
        <v>27</v>
      </c>
      <c r="M465" s="67">
        <v>29</v>
      </c>
      <c r="N465" s="67">
        <v>0.56024778516057583</v>
      </c>
      <c r="O465" s="67">
        <v>1</v>
      </c>
    </row>
    <row r="466" spans="1:15" customFormat="1">
      <c r="A466" t="s">
        <v>120</v>
      </c>
      <c r="B466" s="67" t="s">
        <v>121</v>
      </c>
      <c r="C466" s="67" t="s">
        <v>33</v>
      </c>
      <c r="D466" s="67" t="s">
        <v>33</v>
      </c>
      <c r="E466" s="67">
        <v>46</v>
      </c>
      <c r="F466" s="67">
        <v>7224</v>
      </c>
      <c r="G466" s="67">
        <v>1</v>
      </c>
      <c r="H466" s="67">
        <v>50</v>
      </c>
      <c r="I466" s="67" t="s">
        <v>20</v>
      </c>
      <c r="J466" s="67" t="s">
        <v>21</v>
      </c>
      <c r="K466" s="67">
        <v>2</v>
      </c>
      <c r="L466" s="67">
        <v>28</v>
      </c>
      <c r="M466" s="67">
        <v>14</v>
      </c>
      <c r="N466" s="67">
        <v>0.29439091915836102</v>
      </c>
      <c r="O466" s="67">
        <v>1</v>
      </c>
    </row>
    <row r="467" spans="1:15" customFormat="1">
      <c r="A467" t="s">
        <v>120</v>
      </c>
      <c r="B467" s="67" t="s">
        <v>121</v>
      </c>
      <c r="C467" s="67" t="s">
        <v>33</v>
      </c>
      <c r="D467" s="67" t="s">
        <v>33</v>
      </c>
      <c r="E467" s="67">
        <v>46</v>
      </c>
      <c r="F467" s="67">
        <v>7224</v>
      </c>
      <c r="G467" s="67">
        <v>1</v>
      </c>
      <c r="H467" s="67">
        <v>50</v>
      </c>
      <c r="I467" s="67" t="s">
        <v>20</v>
      </c>
      <c r="J467" s="67" t="s">
        <v>21</v>
      </c>
      <c r="K467" s="67">
        <v>2</v>
      </c>
      <c r="L467" s="67">
        <v>29</v>
      </c>
      <c r="M467" s="67">
        <v>25.913043478260867</v>
      </c>
      <c r="N467" s="67">
        <v>0.57689645625692143</v>
      </c>
      <c r="O467" s="67">
        <v>1</v>
      </c>
    </row>
    <row r="468" spans="1:15" customFormat="1">
      <c r="A468" t="s">
        <v>120</v>
      </c>
      <c r="B468" s="67" t="s">
        <v>121</v>
      </c>
      <c r="C468" s="67" t="s">
        <v>33</v>
      </c>
      <c r="D468" s="67" t="s">
        <v>33</v>
      </c>
      <c r="E468" s="67">
        <v>46</v>
      </c>
      <c r="F468" s="67">
        <v>7224</v>
      </c>
      <c r="G468" s="67">
        <v>1</v>
      </c>
      <c r="H468" s="67">
        <v>50</v>
      </c>
      <c r="I468" s="67" t="s">
        <v>20</v>
      </c>
      <c r="J468" s="67" t="s">
        <v>21</v>
      </c>
      <c r="K468" s="67">
        <v>2</v>
      </c>
      <c r="L468" s="67">
        <v>30</v>
      </c>
      <c r="M468" s="67">
        <v>19</v>
      </c>
      <c r="N468" s="67">
        <v>0.38982696566998898</v>
      </c>
      <c r="O468" s="67">
        <v>1</v>
      </c>
    </row>
    <row r="469" spans="1:15" customFormat="1">
      <c r="A469" t="s">
        <v>120</v>
      </c>
      <c r="B469" s="67" t="s">
        <v>121</v>
      </c>
      <c r="C469" s="67" t="s">
        <v>33</v>
      </c>
      <c r="D469" s="67" t="s">
        <v>33</v>
      </c>
      <c r="E469" s="67">
        <v>46</v>
      </c>
      <c r="F469" s="67">
        <v>7224</v>
      </c>
      <c r="G469" s="67">
        <v>1</v>
      </c>
      <c r="H469" s="67">
        <v>50</v>
      </c>
      <c r="I469" s="67" t="s">
        <v>20</v>
      </c>
      <c r="J469" s="67" t="s">
        <v>21</v>
      </c>
      <c r="K469" s="67">
        <v>2</v>
      </c>
      <c r="L469" s="67">
        <v>31</v>
      </c>
      <c r="M469" s="67">
        <v>15.608695652173914</v>
      </c>
      <c r="N469" s="67">
        <v>0.31618909191583611</v>
      </c>
      <c r="O469" s="67">
        <v>1</v>
      </c>
    </row>
    <row r="470" spans="1:15" customFormat="1">
      <c r="A470" t="s">
        <v>120</v>
      </c>
      <c r="B470" s="67" t="s">
        <v>121</v>
      </c>
      <c r="C470" s="67" t="s">
        <v>33</v>
      </c>
      <c r="D470" s="67" t="s">
        <v>33</v>
      </c>
      <c r="E470" s="67">
        <v>46</v>
      </c>
      <c r="F470" s="67">
        <v>7224</v>
      </c>
      <c r="G470" s="67">
        <v>1</v>
      </c>
      <c r="H470" s="67">
        <v>50</v>
      </c>
      <c r="I470" s="67" t="s">
        <v>20</v>
      </c>
      <c r="J470" s="67" t="s">
        <v>21</v>
      </c>
      <c r="K470" s="67">
        <v>2</v>
      </c>
      <c r="L470" s="67">
        <v>32</v>
      </c>
      <c r="M470" s="67">
        <v>12.304347826086957</v>
      </c>
      <c r="N470" s="67">
        <v>0.27065060908084165</v>
      </c>
      <c r="O470" s="67">
        <v>1</v>
      </c>
    </row>
    <row r="471" spans="1:15" customFormat="1">
      <c r="A471" t="s">
        <v>120</v>
      </c>
      <c r="B471" s="67" t="s">
        <v>121</v>
      </c>
      <c r="C471" s="67" t="s">
        <v>33</v>
      </c>
      <c r="D471" s="67" t="s">
        <v>33</v>
      </c>
      <c r="E471" s="67">
        <v>46</v>
      </c>
      <c r="F471" s="67">
        <v>7224</v>
      </c>
      <c r="G471" s="67">
        <v>1</v>
      </c>
      <c r="H471" s="67">
        <v>50</v>
      </c>
      <c r="I471" s="67" t="s">
        <v>20</v>
      </c>
      <c r="J471" s="67" t="s">
        <v>21</v>
      </c>
      <c r="K471" s="67">
        <v>2</v>
      </c>
      <c r="L471" s="67">
        <v>33</v>
      </c>
      <c r="M471" s="67">
        <v>12.304347826086957</v>
      </c>
      <c r="N471" s="67">
        <v>0.28280869324473978</v>
      </c>
      <c r="O471" s="67">
        <v>1</v>
      </c>
    </row>
    <row r="472" spans="1:15" customFormat="1">
      <c r="A472" t="s">
        <v>120</v>
      </c>
      <c r="B472" s="67" t="s">
        <v>121</v>
      </c>
      <c r="C472" s="67" t="s">
        <v>33</v>
      </c>
      <c r="D472" s="67" t="s">
        <v>33</v>
      </c>
      <c r="E472" s="67">
        <v>46</v>
      </c>
      <c r="F472" s="67">
        <v>7224</v>
      </c>
      <c r="G472" s="67">
        <v>1</v>
      </c>
      <c r="H472" s="67">
        <v>50</v>
      </c>
      <c r="I472" s="67" t="s">
        <v>20</v>
      </c>
      <c r="J472" s="67" t="s">
        <v>21</v>
      </c>
      <c r="K472" s="67">
        <v>2</v>
      </c>
      <c r="L472" s="67">
        <v>34</v>
      </c>
      <c r="M472" s="67">
        <v>15.608695652173914</v>
      </c>
      <c r="N472" s="67">
        <v>0.35478820598006644</v>
      </c>
      <c r="O472" s="67">
        <v>1</v>
      </c>
    </row>
    <row r="473" spans="1:15" customFormat="1">
      <c r="A473" t="s">
        <v>120</v>
      </c>
      <c r="B473" s="67" t="s">
        <v>121</v>
      </c>
      <c r="C473" s="67" t="s">
        <v>33</v>
      </c>
      <c r="D473" s="67" t="s">
        <v>33</v>
      </c>
      <c r="E473" s="67">
        <v>46</v>
      </c>
      <c r="F473" s="67">
        <v>7224</v>
      </c>
      <c r="G473" s="67">
        <v>1</v>
      </c>
      <c r="H473" s="67">
        <v>50</v>
      </c>
      <c r="I473" s="67" t="s">
        <v>20</v>
      </c>
      <c r="J473" s="67" t="s">
        <v>21</v>
      </c>
      <c r="K473" s="67">
        <v>2</v>
      </c>
      <c r="L473" s="67">
        <v>35</v>
      </c>
      <c r="M473" s="67">
        <v>11</v>
      </c>
      <c r="N473" s="67">
        <v>0.24126384274640089</v>
      </c>
      <c r="O473" s="67">
        <v>1</v>
      </c>
    </row>
    <row r="474" spans="1:15" customFormat="1">
      <c r="A474" t="s">
        <v>120</v>
      </c>
      <c r="B474" s="67" t="s">
        <v>121</v>
      </c>
      <c r="C474" s="67" t="s">
        <v>33</v>
      </c>
      <c r="D474" s="67" t="s">
        <v>33</v>
      </c>
      <c r="E474" s="67">
        <v>46</v>
      </c>
      <c r="F474" s="67">
        <v>7224</v>
      </c>
      <c r="G474" s="67">
        <v>1</v>
      </c>
      <c r="H474" s="67">
        <v>50</v>
      </c>
      <c r="I474" s="67" t="s">
        <v>20</v>
      </c>
      <c r="J474" s="67" t="s">
        <v>21</v>
      </c>
      <c r="K474" s="67">
        <v>2</v>
      </c>
      <c r="L474" s="67">
        <v>36</v>
      </c>
      <c r="M474" s="67">
        <v>7</v>
      </c>
      <c r="N474" s="67">
        <v>0.14017026578073088</v>
      </c>
      <c r="O474" s="67">
        <v>1</v>
      </c>
    </row>
    <row r="475" spans="1:15" customFormat="1">
      <c r="A475" t="s">
        <v>120</v>
      </c>
      <c r="B475" s="67" t="s">
        <v>121</v>
      </c>
      <c r="C475" s="67" t="s">
        <v>33</v>
      </c>
      <c r="D475" s="67" t="s">
        <v>33</v>
      </c>
      <c r="E475" s="67">
        <v>46</v>
      </c>
      <c r="F475" s="67">
        <v>7224</v>
      </c>
      <c r="G475" s="67">
        <v>1</v>
      </c>
      <c r="H475" s="67">
        <v>50</v>
      </c>
      <c r="I475" s="67" t="s">
        <v>20</v>
      </c>
      <c r="J475" s="67" t="s">
        <v>21</v>
      </c>
      <c r="K475" s="67">
        <v>2</v>
      </c>
      <c r="L475" s="67">
        <v>37</v>
      </c>
      <c r="M475" s="67">
        <v>12</v>
      </c>
      <c r="N475" s="67">
        <v>0.27248892580287931</v>
      </c>
      <c r="O475" s="67">
        <v>1</v>
      </c>
    </row>
    <row r="476" spans="1:15" customFormat="1">
      <c r="A476" t="s">
        <v>120</v>
      </c>
      <c r="B476" s="67" t="s">
        <v>121</v>
      </c>
      <c r="C476" s="67" t="s">
        <v>33</v>
      </c>
      <c r="D476" s="67" t="s">
        <v>33</v>
      </c>
      <c r="E476" s="67">
        <v>46</v>
      </c>
      <c r="F476" s="67">
        <v>7224</v>
      </c>
      <c r="G476" s="67">
        <v>1</v>
      </c>
      <c r="H476" s="67">
        <v>50</v>
      </c>
      <c r="I476" s="67" t="s">
        <v>20</v>
      </c>
      <c r="J476" s="67" t="s">
        <v>21</v>
      </c>
      <c r="K476" s="67">
        <v>2</v>
      </c>
      <c r="L476" s="67">
        <v>38</v>
      </c>
      <c r="M476" s="67">
        <v>15</v>
      </c>
      <c r="N476" s="67">
        <v>0.30550664451827242</v>
      </c>
      <c r="O476" s="67">
        <v>1</v>
      </c>
    </row>
    <row r="477" spans="1:15" customFormat="1">
      <c r="A477" t="s">
        <v>120</v>
      </c>
      <c r="B477" s="67" t="s">
        <v>121</v>
      </c>
      <c r="C477" s="67" t="s">
        <v>33</v>
      </c>
      <c r="D477" s="67" t="s">
        <v>33</v>
      </c>
      <c r="E477" s="67">
        <v>46</v>
      </c>
      <c r="F477" s="67">
        <v>7224</v>
      </c>
      <c r="G477" s="67">
        <v>1</v>
      </c>
      <c r="H477" s="67">
        <v>50</v>
      </c>
      <c r="I477" s="67" t="s">
        <v>20</v>
      </c>
      <c r="J477" s="67" t="s">
        <v>21</v>
      </c>
      <c r="K477" s="67">
        <v>2</v>
      </c>
      <c r="L477" s="67">
        <v>39</v>
      </c>
      <c r="M477" s="67">
        <v>10</v>
      </c>
      <c r="N477" s="67">
        <v>0.21491140642303436</v>
      </c>
      <c r="O477" s="67">
        <v>1</v>
      </c>
    </row>
    <row r="478" spans="1:15" customFormat="1">
      <c r="A478" t="s">
        <v>120</v>
      </c>
      <c r="B478" s="67" t="s">
        <v>121</v>
      </c>
      <c r="C478" s="67" t="s">
        <v>33</v>
      </c>
      <c r="D478" s="67" t="s">
        <v>33</v>
      </c>
      <c r="E478" s="67">
        <v>46</v>
      </c>
      <c r="F478" s="67">
        <v>7224</v>
      </c>
      <c r="G478" s="67">
        <v>1</v>
      </c>
      <c r="H478" s="67">
        <v>50</v>
      </c>
      <c r="I478" s="67" t="s">
        <v>20</v>
      </c>
      <c r="J478" s="67" t="s">
        <v>21</v>
      </c>
      <c r="K478" s="67">
        <v>2</v>
      </c>
      <c r="L478" s="67">
        <v>40</v>
      </c>
      <c r="M478" s="67">
        <v>7</v>
      </c>
      <c r="N478" s="67">
        <v>0.14338455149501661</v>
      </c>
      <c r="O478" s="67">
        <v>1</v>
      </c>
    </row>
    <row r="479" spans="1:15" customFormat="1">
      <c r="A479" t="s">
        <v>120</v>
      </c>
      <c r="B479" s="67" t="s">
        <v>121</v>
      </c>
      <c r="C479" s="67" t="s">
        <v>33</v>
      </c>
      <c r="D479" s="67" t="s">
        <v>33</v>
      </c>
      <c r="E479" s="67">
        <v>46</v>
      </c>
      <c r="F479" s="67">
        <v>7224</v>
      </c>
      <c r="G479" s="67">
        <v>1</v>
      </c>
      <c r="H479" s="67">
        <v>50</v>
      </c>
      <c r="I479" s="67" t="s">
        <v>20</v>
      </c>
      <c r="J479" s="67" t="s">
        <v>21</v>
      </c>
      <c r="K479" s="67">
        <v>2</v>
      </c>
      <c r="L479" s="67">
        <v>41</v>
      </c>
      <c r="M479" s="67">
        <v>7.304347826086957</v>
      </c>
      <c r="N479" s="67">
        <v>0.15913205980066444</v>
      </c>
      <c r="O479" s="67">
        <v>1</v>
      </c>
    </row>
    <row r="480" spans="1:15" customFormat="1">
      <c r="A480" t="s">
        <v>120</v>
      </c>
      <c r="B480" s="67" t="s">
        <v>121</v>
      </c>
      <c r="C480" s="67" t="s">
        <v>33</v>
      </c>
      <c r="D480" s="67" t="s">
        <v>33</v>
      </c>
      <c r="E480" s="67">
        <v>46</v>
      </c>
      <c r="F480" s="67">
        <v>7224</v>
      </c>
      <c r="G480" s="67">
        <v>1</v>
      </c>
      <c r="H480" s="67">
        <v>50</v>
      </c>
      <c r="I480" s="67" t="s">
        <v>20</v>
      </c>
      <c r="J480" s="67" t="s">
        <v>21</v>
      </c>
      <c r="K480" s="67">
        <v>2</v>
      </c>
      <c r="L480" s="67">
        <v>42</v>
      </c>
      <c r="M480" s="67">
        <v>5</v>
      </c>
      <c r="N480" s="67">
        <v>0.1153516057585825</v>
      </c>
      <c r="O480" s="67">
        <v>1</v>
      </c>
    </row>
    <row r="481" spans="1:15" customFormat="1">
      <c r="A481" t="s">
        <v>120</v>
      </c>
      <c r="B481" s="67" t="s">
        <v>121</v>
      </c>
      <c r="C481" s="67" t="s">
        <v>33</v>
      </c>
      <c r="D481" s="67" t="s">
        <v>33</v>
      </c>
      <c r="E481" s="67">
        <v>46</v>
      </c>
      <c r="F481" s="67">
        <v>7224</v>
      </c>
      <c r="G481" s="67">
        <v>1</v>
      </c>
      <c r="H481" s="67">
        <v>50</v>
      </c>
      <c r="I481" s="67" t="s">
        <v>20</v>
      </c>
      <c r="J481" s="67" t="s">
        <v>21</v>
      </c>
      <c r="K481" s="67">
        <v>2</v>
      </c>
      <c r="L481" s="67">
        <v>43</v>
      </c>
      <c r="M481" s="67">
        <v>2</v>
      </c>
      <c r="N481" s="67">
        <v>4.453488372093023E-2</v>
      </c>
      <c r="O481" s="67">
        <v>1</v>
      </c>
    </row>
    <row r="482" spans="1:15" customFormat="1">
      <c r="A482" t="s">
        <v>120</v>
      </c>
      <c r="B482" s="67" t="s">
        <v>121</v>
      </c>
      <c r="C482" s="67" t="s">
        <v>33</v>
      </c>
      <c r="D482" s="67" t="s">
        <v>33</v>
      </c>
      <c r="E482" s="67">
        <v>46</v>
      </c>
      <c r="F482" s="67">
        <v>7224</v>
      </c>
      <c r="G482" s="67">
        <v>1</v>
      </c>
      <c r="H482" s="67">
        <v>50</v>
      </c>
      <c r="I482" s="67" t="s">
        <v>20</v>
      </c>
      <c r="J482" s="67" t="s">
        <v>21</v>
      </c>
      <c r="K482" s="67">
        <v>2</v>
      </c>
      <c r="L482" s="67">
        <v>45</v>
      </c>
      <c r="M482" s="67">
        <v>7</v>
      </c>
      <c r="N482" s="67">
        <v>0.17167081949058693</v>
      </c>
      <c r="O482" s="67">
        <v>1</v>
      </c>
    </row>
    <row r="483" spans="1:15" customFormat="1">
      <c r="A483" t="s">
        <v>120</v>
      </c>
      <c r="B483" s="67" t="s">
        <v>121</v>
      </c>
      <c r="C483" s="67" t="s">
        <v>33</v>
      </c>
      <c r="D483" s="67" t="s">
        <v>33</v>
      </c>
      <c r="E483" s="67">
        <v>46</v>
      </c>
      <c r="F483" s="67">
        <v>7224</v>
      </c>
      <c r="G483" s="67">
        <v>1</v>
      </c>
      <c r="H483" s="67">
        <v>50</v>
      </c>
      <c r="I483" s="67" t="s">
        <v>20</v>
      </c>
      <c r="J483" s="67" t="s">
        <v>21</v>
      </c>
      <c r="K483" s="67">
        <v>2</v>
      </c>
      <c r="L483" s="67">
        <v>46</v>
      </c>
      <c r="M483" s="67">
        <v>1</v>
      </c>
      <c r="N483" s="67">
        <v>2.2267441860465115E-2</v>
      </c>
      <c r="O483" s="67">
        <v>1</v>
      </c>
    </row>
    <row r="484" spans="1:15" customFormat="1">
      <c r="A484" t="s">
        <v>120</v>
      </c>
      <c r="B484" s="67" t="s">
        <v>121</v>
      </c>
      <c r="C484" s="67" t="s">
        <v>33</v>
      </c>
      <c r="D484" s="67" t="s">
        <v>33</v>
      </c>
      <c r="E484" s="67">
        <v>46</v>
      </c>
      <c r="F484" s="67">
        <v>7224</v>
      </c>
      <c r="G484" s="67">
        <v>1</v>
      </c>
      <c r="H484" s="67">
        <v>50</v>
      </c>
      <c r="I484" s="67" t="s">
        <v>20</v>
      </c>
      <c r="J484" s="67" t="s">
        <v>21</v>
      </c>
      <c r="K484" s="67">
        <v>2</v>
      </c>
      <c r="L484" s="67">
        <v>47</v>
      </c>
      <c r="M484" s="67">
        <v>1</v>
      </c>
      <c r="N484" s="67">
        <v>2.2267441860465115E-2</v>
      </c>
      <c r="O484" s="67">
        <v>1</v>
      </c>
    </row>
    <row r="485" spans="1:15" customFormat="1">
      <c r="A485" t="s">
        <v>120</v>
      </c>
      <c r="B485" s="67" t="s">
        <v>121</v>
      </c>
      <c r="C485" s="67" t="s">
        <v>33</v>
      </c>
      <c r="D485" s="67" t="s">
        <v>33</v>
      </c>
      <c r="E485" s="67">
        <v>46</v>
      </c>
      <c r="F485" s="67">
        <v>7224</v>
      </c>
      <c r="G485" s="67">
        <v>1</v>
      </c>
      <c r="H485" s="67">
        <v>50</v>
      </c>
      <c r="I485" s="67" t="s">
        <v>20</v>
      </c>
      <c r="J485" s="67" t="s">
        <v>21</v>
      </c>
      <c r="K485" s="67">
        <v>2</v>
      </c>
      <c r="L485" s="67">
        <v>48</v>
      </c>
      <c r="M485" s="67">
        <v>1</v>
      </c>
      <c r="N485" s="67">
        <v>1.8104928017718715E-2</v>
      </c>
      <c r="O485" s="67">
        <v>1</v>
      </c>
    </row>
    <row r="486" spans="1:15" customFormat="1">
      <c r="A486" t="s">
        <v>120</v>
      </c>
      <c r="B486" s="67" t="s">
        <v>121</v>
      </c>
      <c r="C486" s="67" t="s">
        <v>33</v>
      </c>
      <c r="D486" s="67" t="s">
        <v>33</v>
      </c>
      <c r="E486" s="67">
        <v>46</v>
      </c>
      <c r="F486" s="67">
        <v>7224</v>
      </c>
      <c r="G486" s="67">
        <v>1</v>
      </c>
      <c r="H486" s="67">
        <v>50</v>
      </c>
      <c r="I486" s="67" t="s">
        <v>20</v>
      </c>
      <c r="J486" s="67" t="s">
        <v>21</v>
      </c>
      <c r="K486" s="67">
        <v>2</v>
      </c>
      <c r="L486" s="67">
        <v>49</v>
      </c>
      <c r="M486" s="67">
        <v>1</v>
      </c>
      <c r="N486" s="67">
        <v>1.8737541528239206E-2</v>
      </c>
      <c r="O486" s="67">
        <v>1</v>
      </c>
    </row>
    <row r="487" spans="1:15" customFormat="1">
      <c r="A487" t="s">
        <v>120</v>
      </c>
      <c r="B487" s="67" t="s">
        <v>121</v>
      </c>
      <c r="C487" s="67" t="s">
        <v>33</v>
      </c>
      <c r="D487" s="67" t="s">
        <v>33</v>
      </c>
      <c r="E487" s="67">
        <v>46</v>
      </c>
      <c r="F487" s="67">
        <v>7224</v>
      </c>
      <c r="G487" s="67">
        <v>1</v>
      </c>
      <c r="H487" s="67">
        <v>50</v>
      </c>
      <c r="I487" s="67" t="s">
        <v>20</v>
      </c>
      <c r="J487" s="67" t="s">
        <v>21</v>
      </c>
      <c r="K487" s="67">
        <v>2</v>
      </c>
      <c r="L487" s="67">
        <v>69</v>
      </c>
      <c r="M487" s="67">
        <v>1</v>
      </c>
      <c r="N487" s="67">
        <v>1.8104928017718715E-2</v>
      </c>
      <c r="O487" s="67">
        <v>1</v>
      </c>
    </row>
    <row r="488" spans="1:15" customFormat="1">
      <c r="A488" t="s">
        <v>120</v>
      </c>
      <c r="B488" s="67" t="s">
        <v>121</v>
      </c>
      <c r="C488" s="67" t="s">
        <v>33</v>
      </c>
      <c r="D488" s="67" t="s">
        <v>33</v>
      </c>
      <c r="E488" s="67">
        <v>46</v>
      </c>
      <c r="F488" s="67">
        <v>7224</v>
      </c>
      <c r="G488" s="67">
        <v>1</v>
      </c>
      <c r="H488" s="67">
        <v>50</v>
      </c>
      <c r="I488" s="67" t="s">
        <v>20</v>
      </c>
      <c r="J488" s="67" t="s">
        <v>21</v>
      </c>
      <c r="K488" s="67">
        <v>3</v>
      </c>
      <c r="L488" s="67">
        <v>2</v>
      </c>
      <c r="M488" s="67">
        <v>5</v>
      </c>
      <c r="N488" s="67">
        <v>9.2170542635658922E-2</v>
      </c>
      <c r="O488" s="67">
        <v>1</v>
      </c>
    </row>
    <row r="489" spans="1:15" customFormat="1">
      <c r="A489" t="s">
        <v>120</v>
      </c>
      <c r="B489" s="67" t="s">
        <v>121</v>
      </c>
      <c r="C489" s="67" t="s">
        <v>33</v>
      </c>
      <c r="D489" s="67" t="s">
        <v>33</v>
      </c>
      <c r="E489" s="67">
        <v>46</v>
      </c>
      <c r="F489" s="67">
        <v>7224</v>
      </c>
      <c r="G489" s="67">
        <v>1</v>
      </c>
      <c r="H489" s="67">
        <v>50</v>
      </c>
      <c r="I489" s="67" t="s">
        <v>20</v>
      </c>
      <c r="J489" s="67" t="s">
        <v>21</v>
      </c>
      <c r="K489" s="67">
        <v>3</v>
      </c>
      <c r="L489" s="67">
        <v>3</v>
      </c>
      <c r="M489" s="67">
        <v>3</v>
      </c>
      <c r="N489" s="67">
        <v>5.4314784053156144E-2</v>
      </c>
      <c r="O489" s="67">
        <v>1</v>
      </c>
    </row>
    <row r="490" spans="1:15" customFormat="1">
      <c r="A490" t="s">
        <v>120</v>
      </c>
      <c r="B490" s="67" t="s">
        <v>121</v>
      </c>
      <c r="C490" s="67" t="s">
        <v>33</v>
      </c>
      <c r="D490" s="67" t="s">
        <v>33</v>
      </c>
      <c r="E490" s="67">
        <v>46</v>
      </c>
      <c r="F490" s="67">
        <v>7224</v>
      </c>
      <c r="G490" s="67">
        <v>1</v>
      </c>
      <c r="H490" s="67">
        <v>50</v>
      </c>
      <c r="I490" s="67" t="s">
        <v>20</v>
      </c>
      <c r="J490" s="67" t="s">
        <v>21</v>
      </c>
      <c r="K490" s="67">
        <v>3</v>
      </c>
      <c r="L490" s="67">
        <v>4</v>
      </c>
      <c r="M490" s="67">
        <v>13</v>
      </c>
      <c r="N490" s="67">
        <v>0.24281838316722038</v>
      </c>
      <c r="O490" s="67">
        <v>1</v>
      </c>
    </row>
    <row r="491" spans="1:15" customFormat="1">
      <c r="A491" t="s">
        <v>120</v>
      </c>
      <c r="B491" s="67" t="s">
        <v>121</v>
      </c>
      <c r="C491" s="67" t="s">
        <v>33</v>
      </c>
      <c r="D491" s="67" t="s">
        <v>33</v>
      </c>
      <c r="E491" s="67">
        <v>46</v>
      </c>
      <c r="F491" s="67">
        <v>7224</v>
      </c>
      <c r="G491" s="67">
        <v>1</v>
      </c>
      <c r="H491" s="67">
        <v>50</v>
      </c>
      <c r="I491" s="67" t="s">
        <v>20</v>
      </c>
      <c r="J491" s="67" t="s">
        <v>21</v>
      </c>
      <c r="K491" s="67">
        <v>3</v>
      </c>
      <c r="L491" s="67">
        <v>5</v>
      </c>
      <c r="M491" s="67">
        <v>74</v>
      </c>
      <c r="N491" s="67">
        <v>1.3570944075304543</v>
      </c>
      <c r="O491" s="67">
        <v>1</v>
      </c>
    </row>
    <row r="492" spans="1:15" customFormat="1">
      <c r="A492" t="s">
        <v>120</v>
      </c>
      <c r="B492" s="67" t="s">
        <v>121</v>
      </c>
      <c r="C492" s="67" t="s">
        <v>33</v>
      </c>
      <c r="D492" s="67" t="s">
        <v>33</v>
      </c>
      <c r="E492" s="67">
        <v>46</v>
      </c>
      <c r="F492" s="67">
        <v>7224</v>
      </c>
      <c r="G492" s="67">
        <v>1</v>
      </c>
      <c r="H492" s="67">
        <v>50</v>
      </c>
      <c r="I492" s="67" t="s">
        <v>20</v>
      </c>
      <c r="J492" s="67" t="s">
        <v>21</v>
      </c>
      <c r="K492" s="67">
        <v>3</v>
      </c>
      <c r="L492" s="67">
        <v>6</v>
      </c>
      <c r="M492" s="67">
        <v>203</v>
      </c>
      <c r="N492" s="67">
        <v>3.7884689922480623</v>
      </c>
      <c r="O492" s="67">
        <v>1</v>
      </c>
    </row>
    <row r="493" spans="1:15" customFormat="1">
      <c r="A493" t="s">
        <v>120</v>
      </c>
      <c r="B493" s="67" t="s">
        <v>121</v>
      </c>
      <c r="C493" s="67" t="s">
        <v>33</v>
      </c>
      <c r="D493" s="67" t="s">
        <v>33</v>
      </c>
      <c r="E493" s="67">
        <v>46</v>
      </c>
      <c r="F493" s="67">
        <v>7224</v>
      </c>
      <c r="G493" s="67">
        <v>1</v>
      </c>
      <c r="H493" s="67">
        <v>50</v>
      </c>
      <c r="I493" s="67" t="s">
        <v>20</v>
      </c>
      <c r="J493" s="67" t="s">
        <v>21</v>
      </c>
      <c r="K493" s="67">
        <v>3</v>
      </c>
      <c r="L493" s="67">
        <v>7</v>
      </c>
      <c r="M493" s="67">
        <v>253</v>
      </c>
      <c r="N493" s="67">
        <v>4.6952657807308968</v>
      </c>
      <c r="O493" s="67">
        <v>1</v>
      </c>
    </row>
    <row r="494" spans="1:15" customFormat="1">
      <c r="A494" t="s">
        <v>120</v>
      </c>
      <c r="B494" s="67" t="s">
        <v>121</v>
      </c>
      <c r="C494" s="67" t="s">
        <v>33</v>
      </c>
      <c r="D494" s="67" t="s">
        <v>33</v>
      </c>
      <c r="E494" s="67">
        <v>46</v>
      </c>
      <c r="F494" s="67">
        <v>7224</v>
      </c>
      <c r="G494" s="67">
        <v>1</v>
      </c>
      <c r="H494" s="67">
        <v>50</v>
      </c>
      <c r="I494" s="67" t="s">
        <v>20</v>
      </c>
      <c r="J494" s="67" t="s">
        <v>21</v>
      </c>
      <c r="K494" s="67">
        <v>3</v>
      </c>
      <c r="L494" s="67">
        <v>8</v>
      </c>
      <c r="M494" s="67">
        <v>200</v>
      </c>
      <c r="N494" s="67">
        <v>3.7980647840531563</v>
      </c>
      <c r="O494" s="67">
        <v>1</v>
      </c>
    </row>
    <row r="495" spans="1:15" customFormat="1">
      <c r="A495" t="s">
        <v>120</v>
      </c>
      <c r="B495" s="67" t="s">
        <v>121</v>
      </c>
      <c r="C495" s="67" t="s">
        <v>33</v>
      </c>
      <c r="D495" s="67" t="s">
        <v>33</v>
      </c>
      <c r="E495" s="67">
        <v>46</v>
      </c>
      <c r="F495" s="67">
        <v>7224</v>
      </c>
      <c r="G495" s="67">
        <v>1</v>
      </c>
      <c r="H495" s="67">
        <v>50</v>
      </c>
      <c r="I495" s="67" t="s">
        <v>20</v>
      </c>
      <c r="J495" s="67" t="s">
        <v>21</v>
      </c>
      <c r="K495" s="67">
        <v>3</v>
      </c>
      <c r="L495" s="67">
        <v>9</v>
      </c>
      <c r="M495" s="67">
        <v>168</v>
      </c>
      <c r="N495" s="67">
        <v>3.1660575858250271</v>
      </c>
      <c r="O495" s="67">
        <v>1</v>
      </c>
    </row>
    <row r="496" spans="1:15" customFormat="1">
      <c r="A496" t="s">
        <v>120</v>
      </c>
      <c r="B496" s="67" t="s">
        <v>121</v>
      </c>
      <c r="C496" s="67" t="s">
        <v>33</v>
      </c>
      <c r="D496" s="67" t="s">
        <v>33</v>
      </c>
      <c r="E496" s="67">
        <v>46</v>
      </c>
      <c r="F496" s="67">
        <v>7224</v>
      </c>
      <c r="G496" s="67">
        <v>1</v>
      </c>
      <c r="H496" s="67">
        <v>50</v>
      </c>
      <c r="I496" s="67" t="s">
        <v>20</v>
      </c>
      <c r="J496" s="67" t="s">
        <v>21</v>
      </c>
      <c r="K496" s="67">
        <v>3</v>
      </c>
      <c r="L496" s="67">
        <v>10</v>
      </c>
      <c r="M496" s="67">
        <v>133</v>
      </c>
      <c r="N496" s="67">
        <v>2.478399778516057</v>
      </c>
      <c r="O496" s="67">
        <v>1</v>
      </c>
    </row>
    <row r="497" spans="1:15" customFormat="1">
      <c r="A497" t="s">
        <v>120</v>
      </c>
      <c r="B497" s="67" t="s">
        <v>121</v>
      </c>
      <c r="C497" s="67" t="s">
        <v>33</v>
      </c>
      <c r="D497" s="67" t="s">
        <v>33</v>
      </c>
      <c r="E497" s="67">
        <v>46</v>
      </c>
      <c r="F497" s="67">
        <v>7224</v>
      </c>
      <c r="G497" s="67">
        <v>1</v>
      </c>
      <c r="H497" s="67">
        <v>50</v>
      </c>
      <c r="I497" s="67" t="s">
        <v>20</v>
      </c>
      <c r="J497" s="67" t="s">
        <v>21</v>
      </c>
      <c r="K497" s="67">
        <v>3</v>
      </c>
      <c r="L497" s="67">
        <v>11</v>
      </c>
      <c r="M497" s="67">
        <v>326</v>
      </c>
      <c r="N497" s="67">
        <v>6.4322937430786267</v>
      </c>
      <c r="O497" s="67">
        <v>1</v>
      </c>
    </row>
    <row r="498" spans="1:15" customFormat="1">
      <c r="A498" t="s">
        <v>120</v>
      </c>
      <c r="B498" s="67" t="s">
        <v>121</v>
      </c>
      <c r="C498" s="67" t="s">
        <v>33</v>
      </c>
      <c r="D498" s="67" t="s">
        <v>33</v>
      </c>
      <c r="E498" s="67">
        <v>46</v>
      </c>
      <c r="F498" s="67">
        <v>7224</v>
      </c>
      <c r="G498" s="67">
        <v>1</v>
      </c>
      <c r="H498" s="67">
        <v>50</v>
      </c>
      <c r="I498" s="67" t="s">
        <v>20</v>
      </c>
      <c r="J498" s="67" t="s">
        <v>21</v>
      </c>
      <c r="K498" s="67">
        <v>3</v>
      </c>
      <c r="L498" s="67">
        <v>12</v>
      </c>
      <c r="M498" s="67">
        <v>611</v>
      </c>
      <c r="N498" s="67">
        <v>11.764707918050942</v>
      </c>
      <c r="O498" s="67">
        <v>1</v>
      </c>
    </row>
    <row r="499" spans="1:15" customFormat="1">
      <c r="A499" t="s">
        <v>120</v>
      </c>
      <c r="B499" s="67" t="s">
        <v>121</v>
      </c>
      <c r="C499" s="67" t="s">
        <v>33</v>
      </c>
      <c r="D499" s="67" t="s">
        <v>33</v>
      </c>
      <c r="E499" s="67">
        <v>46</v>
      </c>
      <c r="F499" s="67">
        <v>7224</v>
      </c>
      <c r="G499" s="67">
        <v>1</v>
      </c>
      <c r="H499" s="67">
        <v>50</v>
      </c>
      <c r="I499" s="67" t="s">
        <v>20</v>
      </c>
      <c r="J499" s="67" t="s">
        <v>21</v>
      </c>
      <c r="K499" s="67">
        <v>3</v>
      </c>
      <c r="L499" s="67">
        <v>13</v>
      </c>
      <c r="M499" s="67">
        <v>978</v>
      </c>
      <c r="N499" s="67">
        <v>18.853193521594683</v>
      </c>
      <c r="O499" s="67">
        <v>1</v>
      </c>
    </row>
    <row r="500" spans="1:15" customFormat="1">
      <c r="A500" t="s">
        <v>120</v>
      </c>
      <c r="B500" s="67" t="s">
        <v>121</v>
      </c>
      <c r="C500" s="67" t="s">
        <v>33</v>
      </c>
      <c r="D500" s="67" t="s">
        <v>33</v>
      </c>
      <c r="E500" s="67">
        <v>46</v>
      </c>
      <c r="F500" s="67">
        <v>7224</v>
      </c>
      <c r="G500" s="67">
        <v>1</v>
      </c>
      <c r="H500" s="67">
        <v>50</v>
      </c>
      <c r="I500" s="67" t="s">
        <v>20</v>
      </c>
      <c r="J500" s="67" t="s">
        <v>21</v>
      </c>
      <c r="K500" s="67">
        <v>3</v>
      </c>
      <c r="L500" s="67">
        <v>14</v>
      </c>
      <c r="M500" s="67">
        <v>1121</v>
      </c>
      <c r="N500" s="67">
        <v>21.719922480620156</v>
      </c>
      <c r="O500" s="67">
        <v>1</v>
      </c>
    </row>
    <row r="501" spans="1:15" customFormat="1">
      <c r="A501" t="s">
        <v>120</v>
      </c>
      <c r="B501" s="67" t="s">
        <v>121</v>
      </c>
      <c r="C501" s="67" t="s">
        <v>33</v>
      </c>
      <c r="D501" s="67" t="s">
        <v>33</v>
      </c>
      <c r="E501" s="67">
        <v>46</v>
      </c>
      <c r="F501" s="67">
        <v>7224</v>
      </c>
      <c r="G501" s="67">
        <v>1</v>
      </c>
      <c r="H501" s="67">
        <v>50</v>
      </c>
      <c r="I501" s="67" t="s">
        <v>20</v>
      </c>
      <c r="J501" s="67" t="s">
        <v>21</v>
      </c>
      <c r="K501" s="67">
        <v>3</v>
      </c>
      <c r="L501" s="67">
        <v>15</v>
      </c>
      <c r="M501" s="67">
        <v>899.60869565217388</v>
      </c>
      <c r="N501" s="67">
        <v>17.714309246954596</v>
      </c>
      <c r="O501" s="67">
        <v>1</v>
      </c>
    </row>
    <row r="502" spans="1:15" customFormat="1">
      <c r="A502" t="s">
        <v>120</v>
      </c>
      <c r="B502" s="67" t="s">
        <v>121</v>
      </c>
      <c r="C502" s="67" t="s">
        <v>33</v>
      </c>
      <c r="D502" s="67" t="s">
        <v>33</v>
      </c>
      <c r="E502" s="67">
        <v>46</v>
      </c>
      <c r="F502" s="67">
        <v>7224</v>
      </c>
      <c r="G502" s="67">
        <v>1</v>
      </c>
      <c r="H502" s="67">
        <v>50</v>
      </c>
      <c r="I502" s="67" t="s">
        <v>20</v>
      </c>
      <c r="J502" s="67" t="s">
        <v>21</v>
      </c>
      <c r="K502" s="67">
        <v>3</v>
      </c>
      <c r="L502" s="67">
        <v>16</v>
      </c>
      <c r="M502" s="67">
        <v>501.30434782608694</v>
      </c>
      <c r="N502" s="67">
        <v>9.4599404761904768</v>
      </c>
      <c r="O502" s="67">
        <v>1</v>
      </c>
    </row>
    <row r="503" spans="1:15" customFormat="1">
      <c r="A503" t="s">
        <v>120</v>
      </c>
      <c r="B503" s="67" t="s">
        <v>121</v>
      </c>
      <c r="C503" s="67" t="s">
        <v>33</v>
      </c>
      <c r="D503" s="67" t="s">
        <v>33</v>
      </c>
      <c r="E503" s="67">
        <v>46</v>
      </c>
      <c r="F503" s="67">
        <v>7224</v>
      </c>
      <c r="G503" s="67">
        <v>1</v>
      </c>
      <c r="H503" s="67">
        <v>50</v>
      </c>
      <c r="I503" s="67" t="s">
        <v>20</v>
      </c>
      <c r="J503" s="67" t="s">
        <v>21</v>
      </c>
      <c r="K503" s="67">
        <v>3</v>
      </c>
      <c r="L503" s="67">
        <v>17</v>
      </c>
      <c r="M503" s="67">
        <v>191</v>
      </c>
      <c r="N503" s="67">
        <v>3.7984606866002215</v>
      </c>
      <c r="O503" s="67">
        <v>1</v>
      </c>
    </row>
    <row r="504" spans="1:15" customFormat="1">
      <c r="A504" t="s">
        <v>120</v>
      </c>
      <c r="B504" s="67" t="s">
        <v>121</v>
      </c>
      <c r="C504" s="67" t="s">
        <v>33</v>
      </c>
      <c r="D504" s="67" t="s">
        <v>33</v>
      </c>
      <c r="E504" s="67">
        <v>46</v>
      </c>
      <c r="F504" s="67">
        <v>7224</v>
      </c>
      <c r="G504" s="67">
        <v>1</v>
      </c>
      <c r="H504" s="67">
        <v>50</v>
      </c>
      <c r="I504" s="67" t="s">
        <v>20</v>
      </c>
      <c r="J504" s="67" t="s">
        <v>21</v>
      </c>
      <c r="K504" s="67">
        <v>3</v>
      </c>
      <c r="L504" s="67">
        <v>18</v>
      </c>
      <c r="M504" s="67">
        <v>20.304347826086957</v>
      </c>
      <c r="N504" s="67">
        <v>0.41605204872646739</v>
      </c>
      <c r="O504" s="67">
        <v>1</v>
      </c>
    </row>
    <row r="505" spans="1:15" customFormat="1">
      <c r="A505" t="s">
        <v>120</v>
      </c>
      <c r="B505" s="67" t="s">
        <v>121</v>
      </c>
      <c r="C505" s="67" t="s">
        <v>33</v>
      </c>
      <c r="D505" s="67" t="s">
        <v>33</v>
      </c>
      <c r="E505" s="67">
        <v>46</v>
      </c>
      <c r="F505" s="67">
        <v>7224</v>
      </c>
      <c r="G505" s="67">
        <v>1</v>
      </c>
      <c r="H505" s="67">
        <v>50</v>
      </c>
      <c r="I505" s="67" t="s">
        <v>20</v>
      </c>
      <c r="J505" s="67" t="s">
        <v>21</v>
      </c>
      <c r="K505" s="67">
        <v>3</v>
      </c>
      <c r="L505" s="67">
        <v>19</v>
      </c>
      <c r="M505" s="67">
        <v>7.6086956521739131</v>
      </c>
      <c r="N505" s="67">
        <v>0.17442829457364342</v>
      </c>
      <c r="O505" s="67">
        <v>1</v>
      </c>
    </row>
    <row r="506" spans="1:15" customFormat="1">
      <c r="A506" t="s">
        <v>120</v>
      </c>
      <c r="B506" s="67" t="s">
        <v>121</v>
      </c>
      <c r="C506" s="67" t="s">
        <v>33</v>
      </c>
      <c r="D506" s="67" t="s">
        <v>33</v>
      </c>
      <c r="E506" s="67">
        <v>46</v>
      </c>
      <c r="F506" s="67">
        <v>7224</v>
      </c>
      <c r="G506" s="67">
        <v>1</v>
      </c>
      <c r="H506" s="67">
        <v>50</v>
      </c>
      <c r="I506" s="67" t="s">
        <v>20</v>
      </c>
      <c r="J506" s="67" t="s">
        <v>21</v>
      </c>
      <c r="K506" s="67">
        <v>3</v>
      </c>
      <c r="L506" s="67">
        <v>22</v>
      </c>
      <c r="M506" s="67">
        <v>2</v>
      </c>
      <c r="N506" s="67">
        <v>3.6209856035437429E-2</v>
      </c>
      <c r="O506" s="67">
        <v>1</v>
      </c>
    </row>
    <row r="507" spans="1:15" customFormat="1">
      <c r="A507" t="s">
        <v>120</v>
      </c>
      <c r="B507" s="67" t="s">
        <v>121</v>
      </c>
      <c r="C507" s="67" t="s">
        <v>33</v>
      </c>
      <c r="D507" s="67" t="s">
        <v>33</v>
      </c>
      <c r="E507" s="67">
        <v>46</v>
      </c>
      <c r="F507" s="67">
        <v>7224</v>
      </c>
      <c r="G507" s="67">
        <v>1</v>
      </c>
      <c r="H507" s="67">
        <v>50</v>
      </c>
      <c r="I507" s="67" t="s">
        <v>20</v>
      </c>
      <c r="J507" s="67" t="s">
        <v>21</v>
      </c>
      <c r="K507" s="67">
        <v>3</v>
      </c>
      <c r="L507" s="67">
        <v>26</v>
      </c>
      <c r="M507" s="67">
        <v>2</v>
      </c>
      <c r="N507" s="67">
        <v>4.0372369878183829E-2</v>
      </c>
      <c r="O507" s="67">
        <v>1</v>
      </c>
    </row>
    <row r="508" spans="1:15" customFormat="1">
      <c r="A508" t="s">
        <v>120</v>
      </c>
      <c r="B508" s="67" t="s">
        <v>121</v>
      </c>
      <c r="C508" s="67" t="s">
        <v>33</v>
      </c>
      <c r="D508" s="67" t="s">
        <v>33</v>
      </c>
      <c r="E508" s="67">
        <v>46</v>
      </c>
      <c r="F508" s="67">
        <v>7224</v>
      </c>
      <c r="G508" s="67">
        <v>2</v>
      </c>
      <c r="H508" s="67">
        <v>19</v>
      </c>
      <c r="I508" s="67" t="s">
        <v>122</v>
      </c>
      <c r="J508" s="67" t="s">
        <v>30</v>
      </c>
      <c r="K508" s="67">
        <v>1</v>
      </c>
      <c r="L508" s="67">
        <v>13</v>
      </c>
      <c r="M508" s="67">
        <v>1</v>
      </c>
      <c r="N508" s="67">
        <v>1.8737541528239206E-2</v>
      </c>
      <c r="O508" s="67">
        <v>1</v>
      </c>
    </row>
    <row r="509" spans="1:15" customFormat="1">
      <c r="A509" t="s">
        <v>120</v>
      </c>
      <c r="B509" s="67" t="s">
        <v>121</v>
      </c>
      <c r="C509" s="67" t="s">
        <v>33</v>
      </c>
      <c r="D509" s="67" t="s">
        <v>33</v>
      </c>
      <c r="E509" s="67">
        <v>46</v>
      </c>
      <c r="F509" s="67">
        <v>7224</v>
      </c>
      <c r="G509" s="67">
        <v>2</v>
      </c>
      <c r="H509" s="67">
        <v>19</v>
      </c>
      <c r="I509" s="67" t="s">
        <v>122</v>
      </c>
      <c r="J509" s="67" t="s">
        <v>30</v>
      </c>
      <c r="K509" s="67">
        <v>1</v>
      </c>
      <c r="L509" s="67">
        <v>20</v>
      </c>
      <c r="M509" s="67">
        <v>3</v>
      </c>
      <c r="N509" s="67">
        <v>5.855481727574751E-2</v>
      </c>
      <c r="O509" s="67">
        <v>1</v>
      </c>
    </row>
    <row r="510" spans="1:15" customFormat="1">
      <c r="A510" t="s">
        <v>120</v>
      </c>
      <c r="B510" s="67" t="s">
        <v>121</v>
      </c>
      <c r="C510" s="67" t="s">
        <v>33</v>
      </c>
      <c r="D510" s="67" t="s">
        <v>33</v>
      </c>
      <c r="E510" s="67">
        <v>46</v>
      </c>
      <c r="F510" s="67">
        <v>7224</v>
      </c>
      <c r="G510" s="67">
        <v>2</v>
      </c>
      <c r="H510" s="67">
        <v>19</v>
      </c>
      <c r="I510" s="67" t="s">
        <v>122</v>
      </c>
      <c r="J510" s="67" t="s">
        <v>30</v>
      </c>
      <c r="K510" s="67">
        <v>1</v>
      </c>
      <c r="L510" s="67">
        <v>21</v>
      </c>
      <c r="M510" s="67">
        <v>1</v>
      </c>
      <c r="N510" s="67">
        <v>1.8737541528239206E-2</v>
      </c>
      <c r="O510" s="67">
        <v>1</v>
      </c>
    </row>
    <row r="511" spans="1:15" customFormat="1">
      <c r="A511" t="s">
        <v>120</v>
      </c>
      <c r="B511" s="67" t="s">
        <v>121</v>
      </c>
      <c r="C511" s="67" t="s">
        <v>33</v>
      </c>
      <c r="D511" s="67" t="s">
        <v>33</v>
      </c>
      <c r="E511" s="67">
        <v>46</v>
      </c>
      <c r="F511" s="67">
        <v>7224</v>
      </c>
      <c r="G511" s="67">
        <v>2</v>
      </c>
      <c r="H511" s="67">
        <v>19</v>
      </c>
      <c r="I511" s="67" t="s">
        <v>122</v>
      </c>
      <c r="J511" s="67" t="s">
        <v>30</v>
      </c>
      <c r="K511" s="67">
        <v>1</v>
      </c>
      <c r="L511" s="67">
        <v>22</v>
      </c>
      <c r="M511" s="67">
        <v>5</v>
      </c>
      <c r="N511" s="67">
        <v>9.8372093023255822E-2</v>
      </c>
      <c r="O511" s="67">
        <v>1</v>
      </c>
    </row>
    <row r="512" spans="1:15" customFormat="1">
      <c r="A512" t="s">
        <v>120</v>
      </c>
      <c r="B512" s="67" t="s">
        <v>121</v>
      </c>
      <c r="C512" s="67" t="s">
        <v>33</v>
      </c>
      <c r="D512" s="67" t="s">
        <v>33</v>
      </c>
      <c r="E512" s="67">
        <v>46</v>
      </c>
      <c r="F512" s="67">
        <v>7224</v>
      </c>
      <c r="G512" s="67">
        <v>2</v>
      </c>
      <c r="H512" s="67">
        <v>19</v>
      </c>
      <c r="I512" s="67" t="s">
        <v>122</v>
      </c>
      <c r="J512" s="67" t="s">
        <v>30</v>
      </c>
      <c r="K512" s="67">
        <v>1</v>
      </c>
      <c r="L512" s="67">
        <v>23</v>
      </c>
      <c r="M512" s="67">
        <v>3</v>
      </c>
      <c r="N512" s="67">
        <v>5.6212624584717603E-2</v>
      </c>
      <c r="O512" s="67">
        <v>1</v>
      </c>
    </row>
    <row r="513" spans="1:15" customFormat="1">
      <c r="A513" t="s">
        <v>120</v>
      </c>
      <c r="B513" s="67" t="s">
        <v>121</v>
      </c>
      <c r="C513" s="67" t="s">
        <v>33</v>
      </c>
      <c r="D513" s="67" t="s">
        <v>33</v>
      </c>
      <c r="E513" s="67">
        <v>46</v>
      </c>
      <c r="F513" s="67">
        <v>7224</v>
      </c>
      <c r="G513" s="67">
        <v>2</v>
      </c>
      <c r="H513" s="67">
        <v>19</v>
      </c>
      <c r="I513" s="67" t="s">
        <v>122</v>
      </c>
      <c r="J513" s="67" t="s">
        <v>30</v>
      </c>
      <c r="K513" s="67">
        <v>1</v>
      </c>
      <c r="L513" s="67">
        <v>24</v>
      </c>
      <c r="M513" s="67">
        <v>9</v>
      </c>
      <c r="N513" s="67">
        <v>0.1756644518272425</v>
      </c>
      <c r="O513" s="67">
        <v>1</v>
      </c>
    </row>
    <row r="514" spans="1:15" customFormat="1">
      <c r="A514" t="s">
        <v>120</v>
      </c>
      <c r="B514" s="67" t="s">
        <v>121</v>
      </c>
      <c r="C514" s="67" t="s">
        <v>33</v>
      </c>
      <c r="D514" s="67" t="s">
        <v>33</v>
      </c>
      <c r="E514" s="67">
        <v>46</v>
      </c>
      <c r="F514" s="67">
        <v>7224</v>
      </c>
      <c r="G514" s="67">
        <v>2</v>
      </c>
      <c r="H514" s="67">
        <v>19</v>
      </c>
      <c r="I514" s="67" t="s">
        <v>122</v>
      </c>
      <c r="J514" s="67" t="s">
        <v>30</v>
      </c>
      <c r="K514" s="67">
        <v>1</v>
      </c>
      <c r="L514" s="67">
        <v>25</v>
      </c>
      <c r="M514" s="67">
        <v>4</v>
      </c>
      <c r="N514" s="67">
        <v>7.9634551495016623E-2</v>
      </c>
      <c r="O514" s="67">
        <v>1</v>
      </c>
    </row>
    <row r="515" spans="1:15" customFormat="1">
      <c r="A515" t="s">
        <v>120</v>
      </c>
      <c r="B515" s="67" t="s">
        <v>121</v>
      </c>
      <c r="C515" s="67" t="s">
        <v>33</v>
      </c>
      <c r="D515" s="67" t="s">
        <v>33</v>
      </c>
      <c r="E515" s="67">
        <v>46</v>
      </c>
      <c r="F515" s="67">
        <v>7224</v>
      </c>
      <c r="G515" s="67">
        <v>2</v>
      </c>
      <c r="H515" s="67">
        <v>19</v>
      </c>
      <c r="I515" s="67" t="s">
        <v>122</v>
      </c>
      <c r="J515" s="67" t="s">
        <v>30</v>
      </c>
      <c r="K515" s="67">
        <v>1</v>
      </c>
      <c r="L515" s="67">
        <v>26</v>
      </c>
      <c r="M515" s="67">
        <v>10</v>
      </c>
      <c r="N515" s="67">
        <v>0.19440199335548172</v>
      </c>
      <c r="O515" s="67">
        <v>1</v>
      </c>
    </row>
    <row r="516" spans="1:15" customFormat="1">
      <c r="A516" t="s">
        <v>120</v>
      </c>
      <c r="B516" s="67" t="s">
        <v>121</v>
      </c>
      <c r="C516" s="67" t="s">
        <v>33</v>
      </c>
      <c r="D516" s="67" t="s">
        <v>33</v>
      </c>
      <c r="E516" s="67">
        <v>46</v>
      </c>
      <c r="F516" s="67">
        <v>7224</v>
      </c>
      <c r="G516" s="67">
        <v>2</v>
      </c>
      <c r="H516" s="67">
        <v>19</v>
      </c>
      <c r="I516" s="67" t="s">
        <v>122</v>
      </c>
      <c r="J516" s="67" t="s">
        <v>30</v>
      </c>
      <c r="K516" s="67">
        <v>1</v>
      </c>
      <c r="L516" s="67">
        <v>27</v>
      </c>
      <c r="M516" s="67">
        <v>7</v>
      </c>
      <c r="N516" s="67">
        <v>0.14937430786267997</v>
      </c>
      <c r="O516" s="67">
        <v>1</v>
      </c>
    </row>
    <row r="517" spans="1:15" customFormat="1">
      <c r="A517" t="s">
        <v>120</v>
      </c>
      <c r="B517" s="67" t="s">
        <v>121</v>
      </c>
      <c r="C517" s="67" t="s">
        <v>33</v>
      </c>
      <c r="D517" s="67" t="s">
        <v>33</v>
      </c>
      <c r="E517" s="67">
        <v>46</v>
      </c>
      <c r="F517" s="67">
        <v>7224</v>
      </c>
      <c r="G517" s="67">
        <v>2</v>
      </c>
      <c r="H517" s="67">
        <v>19</v>
      </c>
      <c r="I517" s="67" t="s">
        <v>122</v>
      </c>
      <c r="J517" s="67" t="s">
        <v>30</v>
      </c>
      <c r="K517" s="67">
        <v>1</v>
      </c>
      <c r="L517" s="67">
        <v>28</v>
      </c>
      <c r="M517" s="67">
        <v>5</v>
      </c>
      <c r="N517" s="67">
        <v>9.8372093023255822E-2</v>
      </c>
      <c r="O517" s="67">
        <v>1</v>
      </c>
    </row>
    <row r="518" spans="1:15" customFormat="1">
      <c r="A518" t="s">
        <v>120</v>
      </c>
      <c r="B518" s="67" t="s">
        <v>121</v>
      </c>
      <c r="C518" s="67" t="s">
        <v>33</v>
      </c>
      <c r="D518" s="67" t="s">
        <v>33</v>
      </c>
      <c r="E518" s="67">
        <v>46</v>
      </c>
      <c r="F518" s="67">
        <v>7224</v>
      </c>
      <c r="G518" s="67">
        <v>2</v>
      </c>
      <c r="H518" s="67">
        <v>19</v>
      </c>
      <c r="I518" s="67" t="s">
        <v>122</v>
      </c>
      <c r="J518" s="67" t="s">
        <v>30</v>
      </c>
      <c r="K518" s="67">
        <v>1</v>
      </c>
      <c r="L518" s="67">
        <v>29</v>
      </c>
      <c r="M518" s="67">
        <v>12</v>
      </c>
      <c r="N518" s="67">
        <v>0.23421926910299004</v>
      </c>
      <c r="O518" s="67">
        <v>1</v>
      </c>
    </row>
    <row r="519" spans="1:15" customFormat="1">
      <c r="A519" t="s">
        <v>120</v>
      </c>
      <c r="B519" s="67" t="s">
        <v>121</v>
      </c>
      <c r="C519" s="67" t="s">
        <v>33</v>
      </c>
      <c r="D519" s="67" t="s">
        <v>33</v>
      </c>
      <c r="E519" s="67">
        <v>46</v>
      </c>
      <c r="F519" s="67">
        <v>7224</v>
      </c>
      <c r="G519" s="67">
        <v>2</v>
      </c>
      <c r="H519" s="67">
        <v>19</v>
      </c>
      <c r="I519" s="67" t="s">
        <v>122</v>
      </c>
      <c r="J519" s="67" t="s">
        <v>30</v>
      </c>
      <c r="K519" s="67">
        <v>1</v>
      </c>
      <c r="L519" s="67">
        <v>30</v>
      </c>
      <c r="M519" s="67">
        <v>11</v>
      </c>
      <c r="N519" s="67">
        <v>0.21548172757475084</v>
      </c>
      <c r="O519" s="67">
        <v>1</v>
      </c>
    </row>
    <row r="520" spans="1:15" customFormat="1">
      <c r="A520" t="s">
        <v>120</v>
      </c>
      <c r="B520" s="67" t="s">
        <v>121</v>
      </c>
      <c r="C520" s="67" t="s">
        <v>33</v>
      </c>
      <c r="D520" s="67" t="s">
        <v>33</v>
      </c>
      <c r="E520" s="67">
        <v>46</v>
      </c>
      <c r="F520" s="67">
        <v>7224</v>
      </c>
      <c r="G520" s="67">
        <v>2</v>
      </c>
      <c r="H520" s="67">
        <v>19</v>
      </c>
      <c r="I520" s="67" t="s">
        <v>122</v>
      </c>
      <c r="J520" s="67" t="s">
        <v>30</v>
      </c>
      <c r="K520" s="67">
        <v>1</v>
      </c>
      <c r="L520" s="67">
        <v>31</v>
      </c>
      <c r="M520" s="67">
        <v>16</v>
      </c>
      <c r="N520" s="67">
        <v>0.31151162790697678</v>
      </c>
      <c r="O520" s="67">
        <v>1</v>
      </c>
    </row>
    <row r="521" spans="1:15" customFormat="1">
      <c r="A521" t="s">
        <v>120</v>
      </c>
      <c r="B521" s="67" t="s">
        <v>121</v>
      </c>
      <c r="C521" s="67" t="s">
        <v>33</v>
      </c>
      <c r="D521" s="67" t="s">
        <v>33</v>
      </c>
      <c r="E521" s="67">
        <v>46</v>
      </c>
      <c r="F521" s="67">
        <v>7224</v>
      </c>
      <c r="G521" s="67">
        <v>2</v>
      </c>
      <c r="H521" s="67">
        <v>19</v>
      </c>
      <c r="I521" s="67" t="s">
        <v>122</v>
      </c>
      <c r="J521" s="67" t="s">
        <v>30</v>
      </c>
      <c r="K521" s="67">
        <v>1</v>
      </c>
      <c r="L521" s="67">
        <v>32</v>
      </c>
      <c r="M521" s="67">
        <v>14</v>
      </c>
      <c r="N521" s="67">
        <v>0.27403654485049833</v>
      </c>
      <c r="O521" s="67">
        <v>1</v>
      </c>
    </row>
    <row r="522" spans="1:15" customFormat="1">
      <c r="A522" t="s">
        <v>120</v>
      </c>
      <c r="B522" s="67" t="s">
        <v>121</v>
      </c>
      <c r="C522" s="67" t="s">
        <v>33</v>
      </c>
      <c r="D522" s="67" t="s">
        <v>33</v>
      </c>
      <c r="E522" s="67">
        <v>46</v>
      </c>
      <c r="F522" s="67">
        <v>7224</v>
      </c>
      <c r="G522" s="67">
        <v>2</v>
      </c>
      <c r="H522" s="67">
        <v>19</v>
      </c>
      <c r="I522" s="67" t="s">
        <v>122</v>
      </c>
      <c r="J522" s="67" t="s">
        <v>30</v>
      </c>
      <c r="K522" s="67">
        <v>1</v>
      </c>
      <c r="L522" s="67">
        <v>33</v>
      </c>
      <c r="M522" s="67">
        <v>20</v>
      </c>
      <c r="N522" s="67">
        <v>0.38646179401993358</v>
      </c>
      <c r="O522" s="67">
        <v>1</v>
      </c>
    </row>
    <row r="523" spans="1:15" customFormat="1">
      <c r="A523" t="s">
        <v>120</v>
      </c>
      <c r="B523" s="67" t="s">
        <v>121</v>
      </c>
      <c r="C523" s="67" t="s">
        <v>33</v>
      </c>
      <c r="D523" s="67" t="s">
        <v>33</v>
      </c>
      <c r="E523" s="67">
        <v>46</v>
      </c>
      <c r="F523" s="67">
        <v>7224</v>
      </c>
      <c r="G523" s="67">
        <v>2</v>
      </c>
      <c r="H523" s="67">
        <v>19</v>
      </c>
      <c r="I523" s="67" t="s">
        <v>122</v>
      </c>
      <c r="J523" s="67" t="s">
        <v>30</v>
      </c>
      <c r="K523" s="67">
        <v>1</v>
      </c>
      <c r="L523" s="67">
        <v>34</v>
      </c>
      <c r="M523" s="67">
        <v>25</v>
      </c>
      <c r="N523" s="67">
        <v>0.48717607973421928</v>
      </c>
      <c r="O523" s="67">
        <v>1</v>
      </c>
    </row>
    <row r="524" spans="1:15" customFormat="1">
      <c r="A524" t="s">
        <v>120</v>
      </c>
      <c r="B524" s="67" t="s">
        <v>121</v>
      </c>
      <c r="C524" s="67" t="s">
        <v>33</v>
      </c>
      <c r="D524" s="67" t="s">
        <v>33</v>
      </c>
      <c r="E524" s="67">
        <v>46</v>
      </c>
      <c r="F524" s="67">
        <v>7224</v>
      </c>
      <c r="G524" s="67">
        <v>2</v>
      </c>
      <c r="H524" s="67">
        <v>19</v>
      </c>
      <c r="I524" s="67" t="s">
        <v>122</v>
      </c>
      <c r="J524" s="67" t="s">
        <v>30</v>
      </c>
      <c r="K524" s="67">
        <v>1</v>
      </c>
      <c r="L524" s="67">
        <v>35</v>
      </c>
      <c r="M524" s="67">
        <v>13</v>
      </c>
      <c r="N524" s="67">
        <v>0.25529900332225919</v>
      </c>
      <c r="O524" s="67">
        <v>1</v>
      </c>
    </row>
    <row r="525" spans="1:15" customFormat="1">
      <c r="A525" t="s">
        <v>120</v>
      </c>
      <c r="B525" s="67" t="s">
        <v>121</v>
      </c>
      <c r="C525" s="67" t="s">
        <v>33</v>
      </c>
      <c r="D525" s="67" t="s">
        <v>33</v>
      </c>
      <c r="E525" s="67">
        <v>46</v>
      </c>
      <c r="F525" s="67">
        <v>7224</v>
      </c>
      <c r="G525" s="67">
        <v>2</v>
      </c>
      <c r="H525" s="67">
        <v>19</v>
      </c>
      <c r="I525" s="67" t="s">
        <v>122</v>
      </c>
      <c r="J525" s="67" t="s">
        <v>30</v>
      </c>
      <c r="K525" s="67">
        <v>1</v>
      </c>
      <c r="L525" s="67">
        <v>36</v>
      </c>
      <c r="M525" s="67">
        <v>13</v>
      </c>
      <c r="N525" s="67">
        <v>0.25295681063122927</v>
      </c>
      <c r="O525" s="67">
        <v>1</v>
      </c>
    </row>
    <row r="526" spans="1:15" customFormat="1">
      <c r="A526" t="s">
        <v>120</v>
      </c>
      <c r="B526" s="67" t="s">
        <v>121</v>
      </c>
      <c r="C526" s="67" t="s">
        <v>33</v>
      </c>
      <c r="D526" s="67" t="s">
        <v>33</v>
      </c>
      <c r="E526" s="67">
        <v>46</v>
      </c>
      <c r="F526" s="67">
        <v>7224</v>
      </c>
      <c r="G526" s="67">
        <v>2</v>
      </c>
      <c r="H526" s="67">
        <v>19</v>
      </c>
      <c r="I526" s="67" t="s">
        <v>122</v>
      </c>
      <c r="J526" s="67" t="s">
        <v>30</v>
      </c>
      <c r="K526" s="67">
        <v>1</v>
      </c>
      <c r="L526" s="67">
        <v>37</v>
      </c>
      <c r="M526" s="67">
        <v>13</v>
      </c>
      <c r="N526" s="67">
        <v>0.25295681063122927</v>
      </c>
      <c r="O526" s="67">
        <v>1</v>
      </c>
    </row>
    <row r="527" spans="1:15" customFormat="1">
      <c r="A527" t="s">
        <v>120</v>
      </c>
      <c r="B527" s="67" t="s">
        <v>121</v>
      </c>
      <c r="C527" s="67" t="s">
        <v>33</v>
      </c>
      <c r="D527" s="67" t="s">
        <v>33</v>
      </c>
      <c r="E527" s="67">
        <v>46</v>
      </c>
      <c r="F527" s="67">
        <v>7224</v>
      </c>
      <c r="G527" s="67">
        <v>2</v>
      </c>
      <c r="H527" s="67">
        <v>19</v>
      </c>
      <c r="I527" s="67" t="s">
        <v>122</v>
      </c>
      <c r="J527" s="67" t="s">
        <v>30</v>
      </c>
      <c r="K527" s="67">
        <v>1</v>
      </c>
      <c r="L527" s="67">
        <v>38</v>
      </c>
      <c r="M527" s="67">
        <v>10</v>
      </c>
      <c r="N527" s="67">
        <v>0.19440199335548169</v>
      </c>
      <c r="O527" s="67">
        <v>1</v>
      </c>
    </row>
    <row r="528" spans="1:15" customFormat="1">
      <c r="A528" t="s">
        <v>120</v>
      </c>
      <c r="B528" s="67" t="s">
        <v>121</v>
      </c>
      <c r="C528" s="67" t="s">
        <v>33</v>
      </c>
      <c r="D528" s="67" t="s">
        <v>33</v>
      </c>
      <c r="E528" s="67">
        <v>46</v>
      </c>
      <c r="F528" s="67">
        <v>7224</v>
      </c>
      <c r="G528" s="67">
        <v>2</v>
      </c>
      <c r="H528" s="67">
        <v>19</v>
      </c>
      <c r="I528" s="67" t="s">
        <v>122</v>
      </c>
      <c r="J528" s="67" t="s">
        <v>30</v>
      </c>
      <c r="K528" s="67">
        <v>1</v>
      </c>
      <c r="L528" s="67">
        <v>39</v>
      </c>
      <c r="M528" s="67">
        <v>14</v>
      </c>
      <c r="N528" s="67">
        <v>0.27169435215946847</v>
      </c>
      <c r="O528" s="67">
        <v>1</v>
      </c>
    </row>
    <row r="529" spans="1:15" customFormat="1">
      <c r="A529" t="s">
        <v>120</v>
      </c>
      <c r="B529" s="67" t="s">
        <v>121</v>
      </c>
      <c r="C529" s="67" t="s">
        <v>33</v>
      </c>
      <c r="D529" s="67" t="s">
        <v>33</v>
      </c>
      <c r="E529" s="67">
        <v>46</v>
      </c>
      <c r="F529" s="67">
        <v>7224</v>
      </c>
      <c r="G529" s="67">
        <v>2</v>
      </c>
      <c r="H529" s="67">
        <v>19</v>
      </c>
      <c r="I529" s="67" t="s">
        <v>122</v>
      </c>
      <c r="J529" s="67" t="s">
        <v>30</v>
      </c>
      <c r="K529" s="67">
        <v>1</v>
      </c>
      <c r="L529" s="67">
        <v>40</v>
      </c>
      <c r="M529" s="67">
        <v>14</v>
      </c>
      <c r="N529" s="67">
        <v>0.27403654485049839</v>
      </c>
      <c r="O529" s="67">
        <v>1</v>
      </c>
    </row>
    <row r="530" spans="1:15" customFormat="1">
      <c r="A530" t="s">
        <v>120</v>
      </c>
      <c r="B530" s="67" t="s">
        <v>121</v>
      </c>
      <c r="C530" s="67" t="s">
        <v>33</v>
      </c>
      <c r="D530" s="67" t="s">
        <v>33</v>
      </c>
      <c r="E530" s="67">
        <v>46</v>
      </c>
      <c r="F530" s="67">
        <v>7224</v>
      </c>
      <c r="G530" s="67">
        <v>2</v>
      </c>
      <c r="H530" s="67">
        <v>19</v>
      </c>
      <c r="I530" s="67" t="s">
        <v>122</v>
      </c>
      <c r="J530" s="67" t="s">
        <v>30</v>
      </c>
      <c r="K530" s="67">
        <v>1</v>
      </c>
      <c r="L530" s="67">
        <v>41</v>
      </c>
      <c r="M530" s="67">
        <v>6</v>
      </c>
      <c r="N530" s="67">
        <v>0.11710963455149502</v>
      </c>
      <c r="O530" s="67">
        <v>1</v>
      </c>
    </row>
    <row r="531" spans="1:15" customFormat="1">
      <c r="A531" t="s">
        <v>120</v>
      </c>
      <c r="B531" s="67" t="s">
        <v>121</v>
      </c>
      <c r="C531" s="67" t="s">
        <v>33</v>
      </c>
      <c r="D531" s="67" t="s">
        <v>33</v>
      </c>
      <c r="E531" s="67">
        <v>46</v>
      </c>
      <c r="F531" s="67">
        <v>7224</v>
      </c>
      <c r="G531" s="67">
        <v>2</v>
      </c>
      <c r="H531" s="67">
        <v>19</v>
      </c>
      <c r="I531" s="67" t="s">
        <v>122</v>
      </c>
      <c r="J531" s="67" t="s">
        <v>30</v>
      </c>
      <c r="K531" s="67">
        <v>1</v>
      </c>
      <c r="L531" s="67">
        <v>42</v>
      </c>
      <c r="M531" s="67">
        <v>16</v>
      </c>
      <c r="N531" s="67">
        <v>0.32503875968992257</v>
      </c>
      <c r="O531" s="67">
        <v>1</v>
      </c>
    </row>
    <row r="532" spans="1:15" customFormat="1">
      <c r="A532" t="s">
        <v>120</v>
      </c>
      <c r="B532" s="67" t="s">
        <v>121</v>
      </c>
      <c r="C532" s="67" t="s">
        <v>33</v>
      </c>
      <c r="D532" s="67" t="s">
        <v>33</v>
      </c>
      <c r="E532" s="67">
        <v>46</v>
      </c>
      <c r="F532" s="67">
        <v>7224</v>
      </c>
      <c r="G532" s="67">
        <v>2</v>
      </c>
      <c r="H532" s="67">
        <v>19</v>
      </c>
      <c r="I532" s="67" t="s">
        <v>122</v>
      </c>
      <c r="J532" s="67" t="s">
        <v>30</v>
      </c>
      <c r="K532" s="67">
        <v>1</v>
      </c>
      <c r="L532" s="67">
        <v>43</v>
      </c>
      <c r="M532" s="67">
        <v>6</v>
      </c>
      <c r="N532" s="67">
        <v>0.13063676633444077</v>
      </c>
      <c r="O532" s="67">
        <v>1</v>
      </c>
    </row>
    <row r="533" spans="1:15" customFormat="1">
      <c r="A533" t="s">
        <v>120</v>
      </c>
      <c r="B533" s="67" t="s">
        <v>121</v>
      </c>
      <c r="C533" s="67" t="s">
        <v>33</v>
      </c>
      <c r="D533" s="67" t="s">
        <v>33</v>
      </c>
      <c r="E533" s="67">
        <v>46</v>
      </c>
      <c r="F533" s="67">
        <v>7224</v>
      </c>
      <c r="G533" s="67">
        <v>2</v>
      </c>
      <c r="H533" s="67">
        <v>19</v>
      </c>
      <c r="I533" s="67" t="s">
        <v>122</v>
      </c>
      <c r="J533" s="67" t="s">
        <v>30</v>
      </c>
      <c r="K533" s="67">
        <v>1</v>
      </c>
      <c r="L533" s="67">
        <v>44</v>
      </c>
      <c r="M533" s="67">
        <v>7</v>
      </c>
      <c r="N533" s="67">
        <v>0.15405869324473975</v>
      </c>
      <c r="O533" s="67">
        <v>1</v>
      </c>
    </row>
    <row r="534" spans="1:15" customFormat="1">
      <c r="A534" t="s">
        <v>120</v>
      </c>
      <c r="B534" s="67" t="s">
        <v>121</v>
      </c>
      <c r="C534" s="67" t="s">
        <v>33</v>
      </c>
      <c r="D534" s="67" t="s">
        <v>33</v>
      </c>
      <c r="E534" s="67">
        <v>46</v>
      </c>
      <c r="F534" s="67">
        <v>7224</v>
      </c>
      <c r="G534" s="67">
        <v>2</v>
      </c>
      <c r="H534" s="67">
        <v>19</v>
      </c>
      <c r="I534" s="67" t="s">
        <v>122</v>
      </c>
      <c r="J534" s="67" t="s">
        <v>30</v>
      </c>
      <c r="K534" s="67">
        <v>1</v>
      </c>
      <c r="L534" s="67">
        <v>45</v>
      </c>
      <c r="M534" s="67">
        <v>6</v>
      </c>
      <c r="N534" s="67">
        <v>0.13063676633444077</v>
      </c>
      <c r="O534" s="67">
        <v>1</v>
      </c>
    </row>
    <row r="535" spans="1:15" customFormat="1">
      <c r="A535" t="s">
        <v>120</v>
      </c>
      <c r="B535" s="67" t="s">
        <v>121</v>
      </c>
      <c r="C535" s="67" t="s">
        <v>33</v>
      </c>
      <c r="D535" s="67" t="s">
        <v>33</v>
      </c>
      <c r="E535" s="67">
        <v>46</v>
      </c>
      <c r="F535" s="67">
        <v>7224</v>
      </c>
      <c r="G535" s="67">
        <v>2</v>
      </c>
      <c r="H535" s="67">
        <v>19</v>
      </c>
      <c r="I535" s="67" t="s">
        <v>122</v>
      </c>
      <c r="J535" s="67" t="s">
        <v>30</v>
      </c>
      <c r="K535" s="67">
        <v>1</v>
      </c>
      <c r="L535" s="67">
        <v>46</v>
      </c>
      <c r="M535" s="67">
        <v>6</v>
      </c>
      <c r="N535" s="67">
        <v>0.11710963455149502</v>
      </c>
      <c r="O535" s="67">
        <v>1</v>
      </c>
    </row>
    <row r="536" spans="1:15" customFormat="1">
      <c r="A536" t="s">
        <v>120</v>
      </c>
      <c r="B536" s="67" t="s">
        <v>121</v>
      </c>
      <c r="C536" s="67" t="s">
        <v>33</v>
      </c>
      <c r="D536" s="67" t="s">
        <v>33</v>
      </c>
      <c r="E536" s="67">
        <v>46</v>
      </c>
      <c r="F536" s="67">
        <v>7224</v>
      </c>
      <c r="G536" s="67">
        <v>2</v>
      </c>
      <c r="H536" s="67">
        <v>19</v>
      </c>
      <c r="I536" s="67" t="s">
        <v>122</v>
      </c>
      <c r="J536" s="67" t="s">
        <v>30</v>
      </c>
      <c r="K536" s="67">
        <v>1</v>
      </c>
      <c r="L536" s="67">
        <v>47</v>
      </c>
      <c r="M536" s="67">
        <v>3</v>
      </c>
      <c r="N536" s="67">
        <v>5.6212624584717603E-2</v>
      </c>
      <c r="O536" s="67">
        <v>1</v>
      </c>
    </row>
    <row r="537" spans="1:15" customFormat="1">
      <c r="A537" t="s">
        <v>120</v>
      </c>
      <c r="B537" s="67" t="s">
        <v>121</v>
      </c>
      <c r="C537" s="67" t="s">
        <v>33</v>
      </c>
      <c r="D537" s="67" t="s">
        <v>33</v>
      </c>
      <c r="E537" s="67">
        <v>46</v>
      </c>
      <c r="F537" s="67">
        <v>7224</v>
      </c>
      <c r="G537" s="67">
        <v>2</v>
      </c>
      <c r="H537" s="67">
        <v>19</v>
      </c>
      <c r="I537" s="67" t="s">
        <v>122</v>
      </c>
      <c r="J537" s="67" t="s">
        <v>30</v>
      </c>
      <c r="K537" s="67">
        <v>1</v>
      </c>
      <c r="L537" s="67">
        <v>48</v>
      </c>
      <c r="M537" s="67">
        <v>2</v>
      </c>
      <c r="N537" s="67">
        <v>5.3344407530454045E-2</v>
      </c>
      <c r="O537" s="67">
        <v>1</v>
      </c>
    </row>
    <row r="538" spans="1:15" customFormat="1">
      <c r="A538" t="s">
        <v>120</v>
      </c>
      <c r="B538" s="67" t="s">
        <v>121</v>
      </c>
      <c r="C538" s="67" t="s">
        <v>33</v>
      </c>
      <c r="D538" s="67" t="s">
        <v>33</v>
      </c>
      <c r="E538" s="67">
        <v>46</v>
      </c>
      <c r="F538" s="67">
        <v>7224</v>
      </c>
      <c r="G538" s="67">
        <v>2</v>
      </c>
      <c r="H538" s="67">
        <v>19</v>
      </c>
      <c r="I538" s="67" t="s">
        <v>122</v>
      </c>
      <c r="J538" s="67" t="s">
        <v>30</v>
      </c>
      <c r="K538" s="67">
        <v>1</v>
      </c>
      <c r="L538" s="67">
        <v>49</v>
      </c>
      <c r="M538" s="67">
        <v>2</v>
      </c>
      <c r="N538" s="67">
        <v>5.3344407530454045E-2</v>
      </c>
      <c r="O538" s="67">
        <v>1</v>
      </c>
    </row>
    <row r="539" spans="1:15" customFormat="1">
      <c r="A539" t="s">
        <v>120</v>
      </c>
      <c r="B539" s="67" t="s">
        <v>121</v>
      </c>
      <c r="C539" s="67" t="s">
        <v>33</v>
      </c>
      <c r="D539" s="67" t="s">
        <v>33</v>
      </c>
      <c r="E539" s="67">
        <v>46</v>
      </c>
      <c r="F539" s="67">
        <v>7224</v>
      </c>
      <c r="G539" s="67">
        <v>2</v>
      </c>
      <c r="H539" s="67">
        <v>19</v>
      </c>
      <c r="I539" s="67" t="s">
        <v>122</v>
      </c>
      <c r="J539" s="67" t="s">
        <v>30</v>
      </c>
      <c r="K539" s="67">
        <v>1</v>
      </c>
      <c r="L539" s="67">
        <v>50</v>
      </c>
      <c r="M539" s="67">
        <v>2</v>
      </c>
      <c r="N539" s="67">
        <v>3.7475083056478412E-2</v>
      </c>
      <c r="O539" s="67">
        <v>1</v>
      </c>
    </row>
    <row r="540" spans="1:15" customFormat="1">
      <c r="A540" t="s">
        <v>120</v>
      </c>
      <c r="B540" s="67" t="s">
        <v>121</v>
      </c>
      <c r="C540" s="67" t="s">
        <v>33</v>
      </c>
      <c r="D540" s="67" t="s">
        <v>33</v>
      </c>
      <c r="E540" s="67">
        <v>46</v>
      </c>
      <c r="F540" s="67">
        <v>7224</v>
      </c>
      <c r="G540" s="67">
        <v>2</v>
      </c>
      <c r="H540" s="67">
        <v>19</v>
      </c>
      <c r="I540" s="67" t="s">
        <v>122</v>
      </c>
      <c r="J540" s="67" t="s">
        <v>30</v>
      </c>
      <c r="K540" s="67">
        <v>1</v>
      </c>
      <c r="L540" s="67">
        <v>54</v>
      </c>
      <c r="M540" s="67">
        <v>1</v>
      </c>
      <c r="N540" s="67">
        <v>3.4606866002214839E-2</v>
      </c>
      <c r="O540" s="67">
        <v>1</v>
      </c>
    </row>
    <row r="541" spans="1:15" customFormat="1">
      <c r="A541" t="s">
        <v>120</v>
      </c>
      <c r="B541" s="67" t="s">
        <v>121</v>
      </c>
      <c r="C541" s="67" t="s">
        <v>33</v>
      </c>
      <c r="D541" s="67" t="s">
        <v>33</v>
      </c>
      <c r="E541" s="67">
        <v>46</v>
      </c>
      <c r="F541" s="67">
        <v>7224</v>
      </c>
      <c r="G541" s="67">
        <v>2</v>
      </c>
      <c r="H541" s="67">
        <v>19</v>
      </c>
      <c r="I541" s="67" t="s">
        <v>122</v>
      </c>
      <c r="J541" s="67" t="s">
        <v>30</v>
      </c>
      <c r="K541" s="67">
        <v>2</v>
      </c>
      <c r="L541" s="67">
        <v>19</v>
      </c>
      <c r="M541" s="67">
        <v>1</v>
      </c>
      <c r="N541" s="67">
        <v>1.8737541528239206E-2</v>
      </c>
      <c r="O541" s="67">
        <v>1</v>
      </c>
    </row>
    <row r="542" spans="1:15" customFormat="1">
      <c r="A542" t="s">
        <v>120</v>
      </c>
      <c r="B542" s="67" t="s">
        <v>121</v>
      </c>
      <c r="C542" s="67" t="s">
        <v>33</v>
      </c>
      <c r="D542" s="67" t="s">
        <v>33</v>
      </c>
      <c r="E542" s="67">
        <v>46</v>
      </c>
      <c r="F542" s="67">
        <v>7224</v>
      </c>
      <c r="G542" s="67">
        <v>2</v>
      </c>
      <c r="H542" s="67">
        <v>19</v>
      </c>
      <c r="I542" s="67" t="s">
        <v>122</v>
      </c>
      <c r="J542" s="67" t="s">
        <v>30</v>
      </c>
      <c r="K542" s="67">
        <v>2</v>
      </c>
      <c r="L542" s="67">
        <v>20</v>
      </c>
      <c r="M542" s="67">
        <v>1</v>
      </c>
      <c r="N542" s="67">
        <v>3.4606866002214839E-2</v>
      </c>
      <c r="O542" s="67">
        <v>1</v>
      </c>
    </row>
    <row r="543" spans="1:15" customFormat="1">
      <c r="A543" t="s">
        <v>120</v>
      </c>
      <c r="B543" s="67" t="s">
        <v>121</v>
      </c>
      <c r="C543" s="67" t="s">
        <v>33</v>
      </c>
      <c r="D543" s="67" t="s">
        <v>33</v>
      </c>
      <c r="E543" s="67">
        <v>46</v>
      </c>
      <c r="F543" s="67">
        <v>7224</v>
      </c>
      <c r="G543" s="67">
        <v>2</v>
      </c>
      <c r="H543" s="67">
        <v>19</v>
      </c>
      <c r="I543" s="67" t="s">
        <v>122</v>
      </c>
      <c r="J543" s="67" t="s">
        <v>30</v>
      </c>
      <c r="K543" s="67">
        <v>2</v>
      </c>
      <c r="L543" s="67">
        <v>21</v>
      </c>
      <c r="M543" s="67">
        <v>1</v>
      </c>
      <c r="N543" s="67">
        <v>1.8737541528239206E-2</v>
      </c>
      <c r="O543" s="67">
        <v>1</v>
      </c>
    </row>
    <row r="544" spans="1:15" customFormat="1">
      <c r="A544" t="s">
        <v>120</v>
      </c>
      <c r="B544" s="67" t="s">
        <v>121</v>
      </c>
      <c r="C544" s="67" t="s">
        <v>33</v>
      </c>
      <c r="D544" s="67" t="s">
        <v>33</v>
      </c>
      <c r="E544" s="67">
        <v>46</v>
      </c>
      <c r="F544" s="67">
        <v>7224</v>
      </c>
      <c r="G544" s="67">
        <v>2</v>
      </c>
      <c r="H544" s="67">
        <v>19</v>
      </c>
      <c r="I544" s="67" t="s">
        <v>122</v>
      </c>
      <c r="J544" s="67" t="s">
        <v>30</v>
      </c>
      <c r="K544" s="67">
        <v>2</v>
      </c>
      <c r="L544" s="67">
        <v>22</v>
      </c>
      <c r="M544" s="67">
        <v>8</v>
      </c>
      <c r="N544" s="67">
        <v>0.1569269102990033</v>
      </c>
      <c r="O544" s="67">
        <v>1</v>
      </c>
    </row>
    <row r="545" spans="1:15" customFormat="1">
      <c r="A545" t="s">
        <v>120</v>
      </c>
      <c r="B545" s="67" t="s">
        <v>121</v>
      </c>
      <c r="C545" s="67" t="s">
        <v>33</v>
      </c>
      <c r="D545" s="67" t="s">
        <v>33</v>
      </c>
      <c r="E545" s="67">
        <v>46</v>
      </c>
      <c r="F545" s="67">
        <v>7224</v>
      </c>
      <c r="G545" s="67">
        <v>2</v>
      </c>
      <c r="H545" s="67">
        <v>19</v>
      </c>
      <c r="I545" s="67" t="s">
        <v>122</v>
      </c>
      <c r="J545" s="67" t="s">
        <v>30</v>
      </c>
      <c r="K545" s="67">
        <v>2</v>
      </c>
      <c r="L545" s="67">
        <v>23</v>
      </c>
      <c r="M545" s="67">
        <v>10</v>
      </c>
      <c r="N545" s="67">
        <v>0.19674418604651162</v>
      </c>
      <c r="O545" s="67">
        <v>1</v>
      </c>
    </row>
    <row r="546" spans="1:15" customFormat="1">
      <c r="A546" t="s">
        <v>120</v>
      </c>
      <c r="B546" s="67" t="s">
        <v>121</v>
      </c>
      <c r="C546" s="67" t="s">
        <v>33</v>
      </c>
      <c r="D546" s="67" t="s">
        <v>33</v>
      </c>
      <c r="E546" s="67">
        <v>46</v>
      </c>
      <c r="F546" s="67">
        <v>7224</v>
      </c>
      <c r="G546" s="67">
        <v>2</v>
      </c>
      <c r="H546" s="67">
        <v>19</v>
      </c>
      <c r="I546" s="67" t="s">
        <v>122</v>
      </c>
      <c r="J546" s="67" t="s">
        <v>30</v>
      </c>
      <c r="K546" s="67">
        <v>2</v>
      </c>
      <c r="L546" s="67">
        <v>24</v>
      </c>
      <c r="M546" s="67">
        <v>7</v>
      </c>
      <c r="N546" s="67">
        <v>0.13818936877076413</v>
      </c>
      <c r="O546" s="67">
        <v>1</v>
      </c>
    </row>
    <row r="547" spans="1:15" customFormat="1">
      <c r="A547" t="s">
        <v>120</v>
      </c>
      <c r="B547" s="67" t="s">
        <v>121</v>
      </c>
      <c r="C547" s="67" t="s">
        <v>33</v>
      </c>
      <c r="D547" s="67" t="s">
        <v>33</v>
      </c>
      <c r="E547" s="67">
        <v>46</v>
      </c>
      <c r="F547" s="67">
        <v>7224</v>
      </c>
      <c r="G547" s="67">
        <v>2</v>
      </c>
      <c r="H547" s="67">
        <v>19</v>
      </c>
      <c r="I547" s="67" t="s">
        <v>122</v>
      </c>
      <c r="J547" s="67" t="s">
        <v>30</v>
      </c>
      <c r="K547" s="67">
        <v>2</v>
      </c>
      <c r="L547" s="67">
        <v>25</v>
      </c>
      <c r="M547" s="67">
        <v>4</v>
      </c>
      <c r="N547" s="67">
        <v>7.7292358803986716E-2</v>
      </c>
      <c r="O547" s="67">
        <v>1</v>
      </c>
    </row>
    <row r="548" spans="1:15" customFormat="1">
      <c r="A548" t="s">
        <v>120</v>
      </c>
      <c r="B548" s="67" t="s">
        <v>121</v>
      </c>
      <c r="C548" s="67" t="s">
        <v>33</v>
      </c>
      <c r="D548" s="67" t="s">
        <v>33</v>
      </c>
      <c r="E548" s="67">
        <v>46</v>
      </c>
      <c r="F548" s="67">
        <v>7224</v>
      </c>
      <c r="G548" s="67">
        <v>2</v>
      </c>
      <c r="H548" s="67">
        <v>19</v>
      </c>
      <c r="I548" s="67" t="s">
        <v>122</v>
      </c>
      <c r="J548" s="67" t="s">
        <v>30</v>
      </c>
      <c r="K548" s="67">
        <v>2</v>
      </c>
      <c r="L548" s="67">
        <v>26</v>
      </c>
      <c r="M548" s="67">
        <v>12</v>
      </c>
      <c r="N548" s="67">
        <v>0.23421926910299004</v>
      </c>
      <c r="O548" s="67">
        <v>1</v>
      </c>
    </row>
    <row r="549" spans="1:15" customFormat="1">
      <c r="A549" t="s">
        <v>120</v>
      </c>
      <c r="B549" s="67" t="s">
        <v>121</v>
      </c>
      <c r="C549" s="67" t="s">
        <v>33</v>
      </c>
      <c r="D549" s="67" t="s">
        <v>33</v>
      </c>
      <c r="E549" s="67">
        <v>46</v>
      </c>
      <c r="F549" s="67">
        <v>7224</v>
      </c>
      <c r="G549" s="67">
        <v>2</v>
      </c>
      <c r="H549" s="67">
        <v>19</v>
      </c>
      <c r="I549" s="67" t="s">
        <v>122</v>
      </c>
      <c r="J549" s="67" t="s">
        <v>30</v>
      </c>
      <c r="K549" s="67">
        <v>2</v>
      </c>
      <c r="L549" s="67">
        <v>27</v>
      </c>
      <c r="M549" s="67">
        <v>11</v>
      </c>
      <c r="N549" s="67">
        <v>0.21548172757475084</v>
      </c>
      <c r="O549" s="67">
        <v>1</v>
      </c>
    </row>
    <row r="550" spans="1:15" customFormat="1">
      <c r="A550" t="s">
        <v>120</v>
      </c>
      <c r="B550" s="67" t="s">
        <v>121</v>
      </c>
      <c r="C550" s="67" t="s">
        <v>33</v>
      </c>
      <c r="D550" s="67" t="s">
        <v>33</v>
      </c>
      <c r="E550" s="67">
        <v>46</v>
      </c>
      <c r="F550" s="67">
        <v>7224</v>
      </c>
      <c r="G550" s="67">
        <v>2</v>
      </c>
      <c r="H550" s="67">
        <v>19</v>
      </c>
      <c r="I550" s="67" t="s">
        <v>122</v>
      </c>
      <c r="J550" s="67" t="s">
        <v>30</v>
      </c>
      <c r="K550" s="67">
        <v>2</v>
      </c>
      <c r="L550" s="67">
        <v>28</v>
      </c>
      <c r="M550" s="67">
        <v>14</v>
      </c>
      <c r="N550" s="67">
        <v>0.27403654485049833</v>
      </c>
      <c r="O550" s="67">
        <v>1</v>
      </c>
    </row>
    <row r="551" spans="1:15" customFormat="1">
      <c r="A551" t="s">
        <v>120</v>
      </c>
      <c r="B551" s="67" t="s">
        <v>121</v>
      </c>
      <c r="C551" s="67" t="s">
        <v>33</v>
      </c>
      <c r="D551" s="67" t="s">
        <v>33</v>
      </c>
      <c r="E551" s="67">
        <v>46</v>
      </c>
      <c r="F551" s="67">
        <v>7224</v>
      </c>
      <c r="G551" s="67">
        <v>2</v>
      </c>
      <c r="H551" s="67">
        <v>19</v>
      </c>
      <c r="I551" s="67" t="s">
        <v>122</v>
      </c>
      <c r="J551" s="67" t="s">
        <v>30</v>
      </c>
      <c r="K551" s="67">
        <v>2</v>
      </c>
      <c r="L551" s="67">
        <v>29</v>
      </c>
      <c r="M551" s="67">
        <v>13</v>
      </c>
      <c r="N551" s="67">
        <v>0.25295681063122921</v>
      </c>
      <c r="O551" s="67">
        <v>1</v>
      </c>
    </row>
    <row r="552" spans="1:15" customFormat="1">
      <c r="A552" t="s">
        <v>120</v>
      </c>
      <c r="B552" s="67" t="s">
        <v>121</v>
      </c>
      <c r="C552" s="67" t="s">
        <v>33</v>
      </c>
      <c r="D552" s="67" t="s">
        <v>33</v>
      </c>
      <c r="E552" s="67">
        <v>46</v>
      </c>
      <c r="F552" s="67">
        <v>7224</v>
      </c>
      <c r="G552" s="67">
        <v>2</v>
      </c>
      <c r="H552" s="67">
        <v>19</v>
      </c>
      <c r="I552" s="67" t="s">
        <v>122</v>
      </c>
      <c r="J552" s="67" t="s">
        <v>30</v>
      </c>
      <c r="K552" s="67">
        <v>2</v>
      </c>
      <c r="L552" s="67">
        <v>30</v>
      </c>
      <c r="M552" s="67">
        <v>14</v>
      </c>
      <c r="N552" s="67">
        <v>0.27403654485049839</v>
      </c>
      <c r="O552" s="67">
        <v>1</v>
      </c>
    </row>
    <row r="553" spans="1:15" customFormat="1">
      <c r="A553" t="s">
        <v>120</v>
      </c>
      <c r="B553" s="67" t="s">
        <v>121</v>
      </c>
      <c r="C553" s="67" t="s">
        <v>33</v>
      </c>
      <c r="D553" s="67" t="s">
        <v>33</v>
      </c>
      <c r="E553" s="67">
        <v>46</v>
      </c>
      <c r="F553" s="67">
        <v>7224</v>
      </c>
      <c r="G553" s="67">
        <v>2</v>
      </c>
      <c r="H553" s="67">
        <v>19</v>
      </c>
      <c r="I553" s="67" t="s">
        <v>122</v>
      </c>
      <c r="J553" s="67" t="s">
        <v>30</v>
      </c>
      <c r="K553" s="67">
        <v>2</v>
      </c>
      <c r="L553" s="67">
        <v>31</v>
      </c>
      <c r="M553" s="67">
        <v>17</v>
      </c>
      <c r="N553" s="67">
        <v>0.34377630121816172</v>
      </c>
      <c r="O553" s="67">
        <v>1</v>
      </c>
    </row>
    <row r="554" spans="1:15" customFormat="1">
      <c r="A554" t="s">
        <v>120</v>
      </c>
      <c r="B554" s="67" t="s">
        <v>121</v>
      </c>
      <c r="C554" s="67" t="s">
        <v>33</v>
      </c>
      <c r="D554" s="67" t="s">
        <v>33</v>
      </c>
      <c r="E554" s="67">
        <v>46</v>
      </c>
      <c r="F554" s="67">
        <v>7224</v>
      </c>
      <c r="G554" s="67">
        <v>2</v>
      </c>
      <c r="H554" s="67">
        <v>19</v>
      </c>
      <c r="I554" s="67" t="s">
        <v>122</v>
      </c>
      <c r="J554" s="67" t="s">
        <v>30</v>
      </c>
      <c r="K554" s="67">
        <v>2</v>
      </c>
      <c r="L554" s="67">
        <v>32</v>
      </c>
      <c r="M554" s="67">
        <v>12</v>
      </c>
      <c r="N554" s="67">
        <v>0.23421926910299001</v>
      </c>
      <c r="O554" s="67">
        <v>1</v>
      </c>
    </row>
    <row r="555" spans="1:15" customFormat="1">
      <c r="A555" t="s">
        <v>120</v>
      </c>
      <c r="B555" s="67" t="s">
        <v>121</v>
      </c>
      <c r="C555" s="67" t="s">
        <v>33</v>
      </c>
      <c r="D555" s="67" t="s">
        <v>33</v>
      </c>
      <c r="E555" s="67">
        <v>46</v>
      </c>
      <c r="F555" s="67">
        <v>7224</v>
      </c>
      <c r="G555" s="67">
        <v>2</v>
      </c>
      <c r="H555" s="67">
        <v>19</v>
      </c>
      <c r="I555" s="67" t="s">
        <v>122</v>
      </c>
      <c r="J555" s="67" t="s">
        <v>30</v>
      </c>
      <c r="K555" s="67">
        <v>2</v>
      </c>
      <c r="L555" s="67">
        <v>33</v>
      </c>
      <c r="M555" s="67">
        <v>14</v>
      </c>
      <c r="N555" s="67">
        <v>0.27403654485049833</v>
      </c>
      <c r="O555" s="67">
        <v>1</v>
      </c>
    </row>
    <row r="556" spans="1:15" customFormat="1">
      <c r="A556" t="s">
        <v>120</v>
      </c>
      <c r="B556" s="67" t="s">
        <v>121</v>
      </c>
      <c r="C556" s="67" t="s">
        <v>33</v>
      </c>
      <c r="D556" s="67" t="s">
        <v>33</v>
      </c>
      <c r="E556" s="67">
        <v>46</v>
      </c>
      <c r="F556" s="67">
        <v>7224</v>
      </c>
      <c r="G556" s="67">
        <v>2</v>
      </c>
      <c r="H556" s="67">
        <v>19</v>
      </c>
      <c r="I556" s="67" t="s">
        <v>122</v>
      </c>
      <c r="J556" s="67" t="s">
        <v>30</v>
      </c>
      <c r="K556" s="67">
        <v>2</v>
      </c>
      <c r="L556" s="67">
        <v>34</v>
      </c>
      <c r="M556" s="67">
        <v>10</v>
      </c>
      <c r="N556" s="67">
        <v>0.19440199335548172</v>
      </c>
      <c r="O556" s="67">
        <v>1</v>
      </c>
    </row>
    <row r="557" spans="1:15" customFormat="1">
      <c r="A557" t="s">
        <v>120</v>
      </c>
      <c r="B557" s="67" t="s">
        <v>121</v>
      </c>
      <c r="C557" s="67" t="s">
        <v>33</v>
      </c>
      <c r="D557" s="67" t="s">
        <v>33</v>
      </c>
      <c r="E557" s="67">
        <v>46</v>
      </c>
      <c r="F557" s="67">
        <v>7224</v>
      </c>
      <c r="G557" s="67">
        <v>2</v>
      </c>
      <c r="H557" s="67">
        <v>19</v>
      </c>
      <c r="I557" s="67" t="s">
        <v>122</v>
      </c>
      <c r="J557" s="67" t="s">
        <v>30</v>
      </c>
      <c r="K557" s="67">
        <v>2</v>
      </c>
      <c r="L557" s="67">
        <v>35</v>
      </c>
      <c r="M557" s="67">
        <v>11</v>
      </c>
      <c r="N557" s="67">
        <v>0.21313953488372092</v>
      </c>
      <c r="O557" s="67">
        <v>1</v>
      </c>
    </row>
    <row r="558" spans="1:15" customFormat="1">
      <c r="A558" t="s">
        <v>120</v>
      </c>
      <c r="B558" s="67" t="s">
        <v>121</v>
      </c>
      <c r="C558" s="67" t="s">
        <v>33</v>
      </c>
      <c r="D558" s="67" t="s">
        <v>33</v>
      </c>
      <c r="E558" s="67">
        <v>46</v>
      </c>
      <c r="F558" s="67">
        <v>7224</v>
      </c>
      <c r="G558" s="67">
        <v>2</v>
      </c>
      <c r="H558" s="67">
        <v>19</v>
      </c>
      <c r="I558" s="67" t="s">
        <v>122</v>
      </c>
      <c r="J558" s="67" t="s">
        <v>30</v>
      </c>
      <c r="K558" s="67">
        <v>2</v>
      </c>
      <c r="L558" s="67">
        <v>36</v>
      </c>
      <c r="M558" s="67">
        <v>6</v>
      </c>
      <c r="N558" s="67">
        <v>0.11476744186046513</v>
      </c>
      <c r="O558" s="67">
        <v>1</v>
      </c>
    </row>
    <row r="559" spans="1:15" customFormat="1">
      <c r="A559" t="s">
        <v>120</v>
      </c>
      <c r="B559" s="67" t="s">
        <v>121</v>
      </c>
      <c r="C559" s="67" t="s">
        <v>33</v>
      </c>
      <c r="D559" s="67" t="s">
        <v>33</v>
      </c>
      <c r="E559" s="67">
        <v>46</v>
      </c>
      <c r="F559" s="67">
        <v>7224</v>
      </c>
      <c r="G559" s="67">
        <v>2</v>
      </c>
      <c r="H559" s="67">
        <v>19</v>
      </c>
      <c r="I559" s="67" t="s">
        <v>122</v>
      </c>
      <c r="J559" s="67" t="s">
        <v>30</v>
      </c>
      <c r="K559" s="67">
        <v>2</v>
      </c>
      <c r="L559" s="67">
        <v>37</v>
      </c>
      <c r="M559" s="67">
        <v>4</v>
      </c>
      <c r="N559" s="67">
        <v>7.4950166112956823E-2</v>
      </c>
      <c r="O559" s="67">
        <v>1</v>
      </c>
    </row>
    <row r="560" spans="1:15" customFormat="1">
      <c r="A560" t="s">
        <v>120</v>
      </c>
      <c r="B560" s="67" t="s">
        <v>121</v>
      </c>
      <c r="C560" s="67" t="s">
        <v>33</v>
      </c>
      <c r="D560" s="67" t="s">
        <v>33</v>
      </c>
      <c r="E560" s="67">
        <v>46</v>
      </c>
      <c r="F560" s="67">
        <v>7224</v>
      </c>
      <c r="G560" s="67">
        <v>2</v>
      </c>
      <c r="H560" s="67">
        <v>19</v>
      </c>
      <c r="I560" s="67" t="s">
        <v>122</v>
      </c>
      <c r="J560" s="67" t="s">
        <v>30</v>
      </c>
      <c r="K560" s="67">
        <v>2</v>
      </c>
      <c r="L560" s="67">
        <v>38</v>
      </c>
      <c r="M560" s="67">
        <v>3</v>
      </c>
      <c r="N560" s="67">
        <v>7.4424141749723144E-2</v>
      </c>
      <c r="O560" s="67">
        <v>1</v>
      </c>
    </row>
    <row r="561" spans="1:15" customFormat="1">
      <c r="A561" t="s">
        <v>120</v>
      </c>
      <c r="B561" s="67" t="s">
        <v>121</v>
      </c>
      <c r="C561" s="67" t="s">
        <v>33</v>
      </c>
      <c r="D561" s="67" t="s">
        <v>33</v>
      </c>
      <c r="E561" s="67">
        <v>46</v>
      </c>
      <c r="F561" s="67">
        <v>7224</v>
      </c>
      <c r="G561" s="67">
        <v>2</v>
      </c>
      <c r="H561" s="67">
        <v>19</v>
      </c>
      <c r="I561" s="67" t="s">
        <v>122</v>
      </c>
      <c r="J561" s="67" t="s">
        <v>30</v>
      </c>
      <c r="K561" s="67">
        <v>2</v>
      </c>
      <c r="L561" s="67">
        <v>39</v>
      </c>
      <c r="M561" s="67">
        <v>3</v>
      </c>
      <c r="N561" s="67">
        <v>5.855481727574751E-2</v>
      </c>
      <c r="O561" s="67">
        <v>1</v>
      </c>
    </row>
    <row r="562" spans="1:15" customFormat="1">
      <c r="A562" t="s">
        <v>120</v>
      </c>
      <c r="B562" s="67" t="s">
        <v>121</v>
      </c>
      <c r="C562" s="67" t="s">
        <v>33</v>
      </c>
      <c r="D562" s="67" t="s">
        <v>33</v>
      </c>
      <c r="E562" s="67">
        <v>46</v>
      </c>
      <c r="F562" s="67">
        <v>7224</v>
      </c>
      <c r="G562" s="67">
        <v>2</v>
      </c>
      <c r="H562" s="67">
        <v>19</v>
      </c>
      <c r="I562" s="67" t="s">
        <v>122</v>
      </c>
      <c r="J562" s="67" t="s">
        <v>30</v>
      </c>
      <c r="K562" s="67">
        <v>2</v>
      </c>
      <c r="L562" s="67">
        <v>40</v>
      </c>
      <c r="M562" s="67">
        <v>2</v>
      </c>
      <c r="N562" s="67">
        <v>3.7475083056478412E-2</v>
      </c>
      <c r="O562" s="67">
        <v>1</v>
      </c>
    </row>
    <row r="563" spans="1:15" customFormat="1">
      <c r="A563" t="s">
        <v>120</v>
      </c>
      <c r="B563" s="67" t="s">
        <v>121</v>
      </c>
      <c r="C563" s="67" t="s">
        <v>33</v>
      </c>
      <c r="D563" s="67" t="s">
        <v>33</v>
      </c>
      <c r="E563" s="67">
        <v>46</v>
      </c>
      <c r="F563" s="67">
        <v>7224</v>
      </c>
      <c r="G563" s="67">
        <v>2</v>
      </c>
      <c r="H563" s="67">
        <v>19</v>
      </c>
      <c r="I563" s="67" t="s">
        <v>122</v>
      </c>
      <c r="J563" s="67" t="s">
        <v>30</v>
      </c>
      <c r="K563" s="67">
        <v>2</v>
      </c>
      <c r="L563" s="67">
        <v>43</v>
      </c>
      <c r="M563" s="67">
        <v>2</v>
      </c>
      <c r="N563" s="67">
        <v>3.7475083056478412E-2</v>
      </c>
      <c r="O563" s="67">
        <v>1</v>
      </c>
    </row>
    <row r="564" spans="1:15" customFormat="1">
      <c r="A564" t="s">
        <v>120</v>
      </c>
      <c r="B564" s="67" t="s">
        <v>121</v>
      </c>
      <c r="C564" s="67" t="s">
        <v>33</v>
      </c>
      <c r="D564" s="67" t="s">
        <v>33</v>
      </c>
      <c r="E564" s="67">
        <v>46</v>
      </c>
      <c r="F564" s="67">
        <v>7224</v>
      </c>
      <c r="G564" s="67">
        <v>2</v>
      </c>
      <c r="H564" s="67">
        <v>19</v>
      </c>
      <c r="I564" s="67" t="s">
        <v>122</v>
      </c>
      <c r="J564" s="67" t="s">
        <v>30</v>
      </c>
      <c r="K564" s="67">
        <v>2</v>
      </c>
      <c r="L564" s="67">
        <v>44</v>
      </c>
      <c r="M564" s="67">
        <v>2</v>
      </c>
      <c r="N564" s="67">
        <v>3.9817275747508311E-2</v>
      </c>
      <c r="O564" s="67">
        <v>1</v>
      </c>
    </row>
    <row r="565" spans="1:15" customFormat="1">
      <c r="A565" t="s">
        <v>120</v>
      </c>
      <c r="B565" s="67" t="s">
        <v>121</v>
      </c>
      <c r="C565" s="67" t="s">
        <v>33</v>
      </c>
      <c r="D565" s="67" t="s">
        <v>33</v>
      </c>
      <c r="E565" s="67">
        <v>46</v>
      </c>
      <c r="F565" s="67">
        <v>7224</v>
      </c>
      <c r="G565" s="67">
        <v>2</v>
      </c>
      <c r="H565" s="67">
        <v>19</v>
      </c>
      <c r="I565" s="67" t="s">
        <v>122</v>
      </c>
      <c r="J565" s="67" t="s">
        <v>30</v>
      </c>
      <c r="K565" s="67">
        <v>2</v>
      </c>
      <c r="L565" s="67">
        <v>45</v>
      </c>
      <c r="M565" s="67">
        <v>1</v>
      </c>
      <c r="N565" s="67">
        <v>1.8737541528239206E-2</v>
      </c>
      <c r="O565" s="67">
        <v>1</v>
      </c>
    </row>
    <row r="566" spans="1:15" customFormat="1">
      <c r="A566" t="s">
        <v>120</v>
      </c>
      <c r="B566" s="67" t="s">
        <v>121</v>
      </c>
      <c r="C566" s="67" t="s">
        <v>33</v>
      </c>
      <c r="D566" s="67" t="s">
        <v>33</v>
      </c>
      <c r="E566" s="67">
        <v>46</v>
      </c>
      <c r="F566" s="67">
        <v>7224</v>
      </c>
      <c r="G566" s="67">
        <v>2</v>
      </c>
      <c r="H566" s="67">
        <v>19</v>
      </c>
      <c r="I566" s="67" t="s">
        <v>122</v>
      </c>
      <c r="J566" s="67" t="s">
        <v>30</v>
      </c>
      <c r="K566" s="67">
        <v>2</v>
      </c>
      <c r="L566" s="67">
        <v>49</v>
      </c>
      <c r="M566" s="67">
        <v>1</v>
      </c>
      <c r="N566" s="67">
        <v>1.8737541528239206E-2</v>
      </c>
      <c r="O566" s="67">
        <v>1</v>
      </c>
    </row>
    <row r="567" spans="1:15" customFormat="1">
      <c r="A567" t="s">
        <v>126</v>
      </c>
      <c r="B567" s="67" t="s">
        <v>123</v>
      </c>
      <c r="C567" s="67" t="s">
        <v>33</v>
      </c>
      <c r="D567" s="67" t="s">
        <v>23</v>
      </c>
      <c r="E567" s="67">
        <v>15</v>
      </c>
      <c r="F567" s="67">
        <v>2681</v>
      </c>
      <c r="G567" s="67">
        <v>1</v>
      </c>
      <c r="H567" s="67">
        <v>44</v>
      </c>
      <c r="I567" s="67" t="s">
        <v>25</v>
      </c>
      <c r="J567" s="67" t="s">
        <v>26</v>
      </c>
      <c r="K567" s="67">
        <v>3</v>
      </c>
      <c r="L567" s="67">
        <v>15</v>
      </c>
      <c r="M567" s="67">
        <v>1</v>
      </c>
      <c r="N567" s="67">
        <v>7.0000000000000007E-2</v>
      </c>
      <c r="O567" s="67">
        <v>1</v>
      </c>
    </row>
    <row r="568" spans="1:15" customFormat="1">
      <c r="A568" t="s">
        <v>126</v>
      </c>
      <c r="B568" s="67" t="s">
        <v>123</v>
      </c>
      <c r="C568" s="67" t="s">
        <v>33</v>
      </c>
      <c r="D568" s="67" t="s">
        <v>23</v>
      </c>
      <c r="E568" s="67">
        <v>15</v>
      </c>
      <c r="F568" s="67">
        <v>2681</v>
      </c>
      <c r="G568" s="67">
        <v>1</v>
      </c>
      <c r="H568" s="67">
        <v>44</v>
      </c>
      <c r="I568" s="67" t="s">
        <v>25</v>
      </c>
      <c r="J568" s="67" t="s">
        <v>26</v>
      </c>
      <c r="K568" s="67">
        <v>3</v>
      </c>
      <c r="L568" s="67">
        <v>17</v>
      </c>
      <c r="M568" s="67">
        <v>1.0526315789473684</v>
      </c>
      <c r="N568" s="67">
        <v>7.0000000000000007E-2</v>
      </c>
      <c r="O568" s="67">
        <v>1</v>
      </c>
    </row>
    <row r="569" spans="1:15" customFormat="1">
      <c r="A569" t="s">
        <v>126</v>
      </c>
      <c r="B569" s="67" t="s">
        <v>123</v>
      </c>
      <c r="C569" s="67" t="s">
        <v>33</v>
      </c>
      <c r="D569" s="67" t="s">
        <v>23</v>
      </c>
      <c r="E569" s="67">
        <v>15</v>
      </c>
      <c r="F569" s="67">
        <v>2681</v>
      </c>
      <c r="G569" s="67">
        <v>1</v>
      </c>
      <c r="H569" s="67">
        <v>44</v>
      </c>
      <c r="I569" s="67" t="s">
        <v>25</v>
      </c>
      <c r="J569" s="67" t="s">
        <v>26</v>
      </c>
      <c r="K569" s="67">
        <v>3</v>
      </c>
      <c r="L569" s="67">
        <v>18</v>
      </c>
      <c r="M569" s="67">
        <v>1</v>
      </c>
      <c r="N569" s="67">
        <v>7.0000000000000007E-2</v>
      </c>
      <c r="O569" s="67">
        <v>1</v>
      </c>
    </row>
    <row r="570" spans="1:15" customFormat="1">
      <c r="A570" t="s">
        <v>126</v>
      </c>
      <c r="B570" s="67" t="s">
        <v>123</v>
      </c>
      <c r="C570" s="67" t="s">
        <v>33</v>
      </c>
      <c r="D570" s="67" t="s">
        <v>23</v>
      </c>
      <c r="E570" s="67">
        <v>15</v>
      </c>
      <c r="F570" s="67">
        <v>2681</v>
      </c>
      <c r="G570" s="67">
        <v>1</v>
      </c>
      <c r="H570" s="67">
        <v>44</v>
      </c>
      <c r="I570" s="67" t="s">
        <v>25</v>
      </c>
      <c r="J570" s="67" t="s">
        <v>26</v>
      </c>
      <c r="K570" s="67">
        <v>3</v>
      </c>
      <c r="L570" s="67">
        <v>19</v>
      </c>
      <c r="M570" s="67">
        <v>2.0526315789473681</v>
      </c>
      <c r="N570" s="67">
        <v>0.14000000000000001</v>
      </c>
      <c r="O570" s="67">
        <v>1</v>
      </c>
    </row>
    <row r="571" spans="1:15" customFormat="1">
      <c r="A571" t="s">
        <v>126</v>
      </c>
      <c r="B571" s="67" t="s">
        <v>123</v>
      </c>
      <c r="C571" s="67" t="s">
        <v>33</v>
      </c>
      <c r="D571" s="67" t="s">
        <v>23</v>
      </c>
      <c r="E571" s="67">
        <v>15</v>
      </c>
      <c r="F571" s="67">
        <v>2681</v>
      </c>
      <c r="G571" s="67">
        <v>1</v>
      </c>
      <c r="H571" s="67">
        <v>44</v>
      </c>
      <c r="I571" s="67" t="s">
        <v>25</v>
      </c>
      <c r="J571" s="67" t="s">
        <v>26</v>
      </c>
      <c r="K571" s="67">
        <v>3</v>
      </c>
      <c r="L571" s="67">
        <v>21</v>
      </c>
      <c r="M571" s="67">
        <v>2.0526315789473681</v>
      </c>
      <c r="N571" s="67">
        <v>0.14000000000000001</v>
      </c>
      <c r="O571" s="67">
        <v>1</v>
      </c>
    </row>
    <row r="572" spans="1:15" customFormat="1">
      <c r="A572" t="s">
        <v>126</v>
      </c>
      <c r="B572" s="67" t="s">
        <v>123</v>
      </c>
      <c r="C572" s="67" t="s">
        <v>33</v>
      </c>
      <c r="D572" s="67" t="s">
        <v>23</v>
      </c>
      <c r="E572" s="67">
        <v>15</v>
      </c>
      <c r="F572" s="67">
        <v>2681</v>
      </c>
      <c r="G572" s="67">
        <v>1</v>
      </c>
      <c r="H572" s="67">
        <v>44</v>
      </c>
      <c r="I572" s="67" t="s">
        <v>25</v>
      </c>
      <c r="J572" s="67" t="s">
        <v>26</v>
      </c>
      <c r="K572" s="67">
        <v>3</v>
      </c>
      <c r="L572" s="67">
        <v>23</v>
      </c>
      <c r="M572" s="67">
        <v>1</v>
      </c>
      <c r="N572" s="67">
        <v>7.0000000000000007E-2</v>
      </c>
      <c r="O572" s="67">
        <v>1</v>
      </c>
    </row>
    <row r="573" spans="1:15" customFormat="1">
      <c r="A573" t="s">
        <v>126</v>
      </c>
      <c r="B573" s="67" t="s">
        <v>123</v>
      </c>
      <c r="C573" s="67" t="s">
        <v>33</v>
      </c>
      <c r="D573" s="67" t="s">
        <v>23</v>
      </c>
      <c r="E573" s="67">
        <v>15</v>
      </c>
      <c r="F573" s="67">
        <v>2681</v>
      </c>
      <c r="G573" s="67">
        <v>1</v>
      </c>
      <c r="H573" s="67">
        <v>44</v>
      </c>
      <c r="I573" s="67" t="s">
        <v>25</v>
      </c>
      <c r="J573" s="67" t="s">
        <v>26</v>
      </c>
      <c r="K573" s="67">
        <v>3</v>
      </c>
      <c r="L573" s="67">
        <v>27</v>
      </c>
      <c r="M573" s="67">
        <v>1.0526315789473684</v>
      </c>
      <c r="N573" s="67">
        <v>7.0000000000000007E-2</v>
      </c>
      <c r="O573" s="67">
        <v>1</v>
      </c>
    </row>
    <row r="574" spans="1:15" customFormat="1">
      <c r="A574" t="s">
        <v>126</v>
      </c>
      <c r="B574" s="67" t="s">
        <v>123</v>
      </c>
      <c r="C574" s="67" t="s">
        <v>33</v>
      </c>
      <c r="D574" s="67" t="s">
        <v>23</v>
      </c>
      <c r="E574" s="67">
        <v>15</v>
      </c>
      <c r="F574" s="67">
        <v>2681</v>
      </c>
      <c r="G574" s="67">
        <v>1</v>
      </c>
      <c r="H574" s="67">
        <v>44</v>
      </c>
      <c r="I574" s="67" t="s">
        <v>25</v>
      </c>
      <c r="J574" s="67" t="s">
        <v>26</v>
      </c>
      <c r="K574" s="67">
        <v>3</v>
      </c>
      <c r="L574" s="67">
        <v>31</v>
      </c>
      <c r="M574" s="67">
        <v>1</v>
      </c>
      <c r="N574" s="67">
        <v>7.0000000000000007E-2</v>
      </c>
      <c r="O574" s="67">
        <v>1</v>
      </c>
    </row>
    <row r="575" spans="1:15" customFormat="1">
      <c r="A575" t="s">
        <v>126</v>
      </c>
      <c r="B575" s="67" t="s">
        <v>123</v>
      </c>
      <c r="C575" s="67" t="s">
        <v>33</v>
      </c>
      <c r="D575" s="67" t="s">
        <v>23</v>
      </c>
      <c r="E575" s="67">
        <v>15</v>
      </c>
      <c r="F575" s="67">
        <v>2681</v>
      </c>
      <c r="G575" s="67">
        <v>1</v>
      </c>
      <c r="H575" s="67">
        <v>44</v>
      </c>
      <c r="I575" s="67" t="s">
        <v>25</v>
      </c>
      <c r="J575" s="67" t="s">
        <v>26</v>
      </c>
      <c r="K575" s="67">
        <v>3</v>
      </c>
      <c r="L575" s="67">
        <v>32</v>
      </c>
      <c r="M575" s="67">
        <v>3</v>
      </c>
      <c r="N575" s="67">
        <v>0.21000000000000002</v>
      </c>
      <c r="O575" s="67">
        <v>1</v>
      </c>
    </row>
    <row r="576" spans="1:15" customFormat="1">
      <c r="A576" t="s">
        <v>126</v>
      </c>
      <c r="B576" s="67" t="s">
        <v>123</v>
      </c>
      <c r="C576" s="67" t="s">
        <v>33</v>
      </c>
      <c r="D576" s="67" t="s">
        <v>23</v>
      </c>
      <c r="E576" s="67">
        <v>15</v>
      </c>
      <c r="F576" s="67">
        <v>2681</v>
      </c>
      <c r="G576" s="67">
        <v>1</v>
      </c>
      <c r="H576" s="67">
        <v>50</v>
      </c>
      <c r="I576" s="67" t="s">
        <v>20</v>
      </c>
      <c r="J576" s="67" t="s">
        <v>21</v>
      </c>
      <c r="K576" s="67">
        <v>1</v>
      </c>
      <c r="L576" s="67">
        <v>17</v>
      </c>
      <c r="M576" s="67">
        <v>11.463414634146341</v>
      </c>
      <c r="N576" s="67">
        <v>0.78</v>
      </c>
      <c r="O576" s="67">
        <v>1</v>
      </c>
    </row>
    <row r="577" spans="1:15" customFormat="1">
      <c r="A577" t="s">
        <v>126</v>
      </c>
      <c r="B577" s="67" t="s">
        <v>123</v>
      </c>
      <c r="C577" s="67" t="s">
        <v>33</v>
      </c>
      <c r="D577" s="67" t="s">
        <v>23</v>
      </c>
      <c r="E577" s="67">
        <v>15</v>
      </c>
      <c r="F577" s="67">
        <v>2681</v>
      </c>
      <c r="G577" s="67">
        <v>1</v>
      </c>
      <c r="H577" s="67">
        <v>50</v>
      </c>
      <c r="I577" s="67" t="s">
        <v>20</v>
      </c>
      <c r="J577" s="67" t="s">
        <v>21</v>
      </c>
      <c r="K577" s="67">
        <v>1</v>
      </c>
      <c r="L577" s="67">
        <v>18</v>
      </c>
      <c r="M577" s="67">
        <v>27.558408215661103</v>
      </c>
      <c r="N577" s="67">
        <v>1.8400000000000003</v>
      </c>
      <c r="O577" s="67">
        <v>1</v>
      </c>
    </row>
    <row r="578" spans="1:15" customFormat="1">
      <c r="A578" t="s">
        <v>126</v>
      </c>
      <c r="B578" s="67" t="s">
        <v>123</v>
      </c>
      <c r="C578" s="67" t="s">
        <v>33</v>
      </c>
      <c r="D578" s="67" t="s">
        <v>23</v>
      </c>
      <c r="E578" s="67">
        <v>15</v>
      </c>
      <c r="F578" s="67">
        <v>2681</v>
      </c>
      <c r="G578" s="67">
        <v>1</v>
      </c>
      <c r="H578" s="67">
        <v>50</v>
      </c>
      <c r="I578" s="67" t="s">
        <v>20</v>
      </c>
      <c r="J578" s="67" t="s">
        <v>21</v>
      </c>
      <c r="K578" s="67">
        <v>1</v>
      </c>
      <c r="L578" s="67">
        <v>19</v>
      </c>
      <c r="M578" s="67">
        <v>33.094993581514764</v>
      </c>
      <c r="N578" s="67">
        <v>2.21</v>
      </c>
      <c r="O578" s="67">
        <v>1</v>
      </c>
    </row>
    <row r="579" spans="1:15" customFormat="1">
      <c r="A579" t="s">
        <v>126</v>
      </c>
      <c r="B579" s="67" t="s">
        <v>123</v>
      </c>
      <c r="C579" s="67" t="s">
        <v>33</v>
      </c>
      <c r="D579" s="67" t="s">
        <v>23</v>
      </c>
      <c r="E579" s="67">
        <v>15</v>
      </c>
      <c r="F579" s="67">
        <v>2681</v>
      </c>
      <c r="G579" s="67">
        <v>1</v>
      </c>
      <c r="H579" s="67">
        <v>50</v>
      </c>
      <c r="I579" s="67" t="s">
        <v>20</v>
      </c>
      <c r="J579" s="67" t="s">
        <v>21</v>
      </c>
      <c r="K579" s="67">
        <v>1</v>
      </c>
      <c r="L579" s="67">
        <v>20</v>
      </c>
      <c r="M579" s="67">
        <v>21.926829268292682</v>
      </c>
      <c r="N579" s="67">
        <v>1.4800000000000002</v>
      </c>
      <c r="O579" s="67">
        <v>1</v>
      </c>
    </row>
    <row r="580" spans="1:15" customFormat="1">
      <c r="A580" t="s">
        <v>126</v>
      </c>
      <c r="B580" s="67" t="s">
        <v>123</v>
      </c>
      <c r="C580" s="67" t="s">
        <v>33</v>
      </c>
      <c r="D580" s="67" t="s">
        <v>23</v>
      </c>
      <c r="E580" s="67">
        <v>15</v>
      </c>
      <c r="F580" s="67">
        <v>2681</v>
      </c>
      <c r="G580" s="67">
        <v>1</v>
      </c>
      <c r="H580" s="67">
        <v>50</v>
      </c>
      <c r="I580" s="67" t="s">
        <v>20</v>
      </c>
      <c r="J580" s="67" t="s">
        <v>21</v>
      </c>
      <c r="K580" s="67">
        <v>1</v>
      </c>
      <c r="L580" s="67">
        <v>21</v>
      </c>
      <c r="M580" s="67">
        <v>60.673940949935812</v>
      </c>
      <c r="N580" s="67">
        <v>4.0300000000000011</v>
      </c>
      <c r="O580" s="67">
        <v>1</v>
      </c>
    </row>
    <row r="581" spans="1:15" customFormat="1">
      <c r="A581" t="s">
        <v>126</v>
      </c>
      <c r="B581" s="67" t="s">
        <v>123</v>
      </c>
      <c r="C581" s="67" t="s">
        <v>33</v>
      </c>
      <c r="D581" s="67" t="s">
        <v>23</v>
      </c>
      <c r="E581" s="67">
        <v>15</v>
      </c>
      <c r="F581" s="67">
        <v>2681</v>
      </c>
      <c r="G581" s="67">
        <v>1</v>
      </c>
      <c r="H581" s="67">
        <v>50</v>
      </c>
      <c r="I581" s="67" t="s">
        <v>20</v>
      </c>
      <c r="J581" s="67" t="s">
        <v>21</v>
      </c>
      <c r="K581" s="67">
        <v>1</v>
      </c>
      <c r="L581" s="67">
        <v>22</v>
      </c>
      <c r="M581" s="67">
        <v>30.926829268292682</v>
      </c>
      <c r="N581" s="67">
        <v>2.06</v>
      </c>
      <c r="O581" s="67">
        <v>1</v>
      </c>
    </row>
    <row r="582" spans="1:15" customFormat="1">
      <c r="A582" t="s">
        <v>126</v>
      </c>
      <c r="B582" s="67" t="s">
        <v>123</v>
      </c>
      <c r="C582" s="67" t="s">
        <v>33</v>
      </c>
      <c r="D582" s="67" t="s">
        <v>23</v>
      </c>
      <c r="E582" s="67">
        <v>15</v>
      </c>
      <c r="F582" s="67">
        <v>2681</v>
      </c>
      <c r="G582" s="67">
        <v>1</v>
      </c>
      <c r="H582" s="67">
        <v>50</v>
      </c>
      <c r="I582" s="67" t="s">
        <v>20</v>
      </c>
      <c r="J582" s="67" t="s">
        <v>21</v>
      </c>
      <c r="K582" s="67">
        <v>1</v>
      </c>
      <c r="L582" s="67">
        <v>23</v>
      </c>
      <c r="M582" s="67">
        <v>38</v>
      </c>
      <c r="N582" s="67">
        <v>2.54</v>
      </c>
      <c r="O582" s="67">
        <v>1</v>
      </c>
    </row>
    <row r="583" spans="1:15" customFormat="1">
      <c r="A583" t="s">
        <v>126</v>
      </c>
      <c r="B583" s="67" t="s">
        <v>123</v>
      </c>
      <c r="C583" s="67" t="s">
        <v>33</v>
      </c>
      <c r="D583" s="67" t="s">
        <v>23</v>
      </c>
      <c r="E583" s="67">
        <v>15</v>
      </c>
      <c r="F583" s="67">
        <v>2681</v>
      </c>
      <c r="G583" s="67">
        <v>1</v>
      </c>
      <c r="H583" s="67">
        <v>50</v>
      </c>
      <c r="I583" s="67" t="s">
        <v>20</v>
      </c>
      <c r="J583" s="67" t="s">
        <v>21</v>
      </c>
      <c r="K583" s="67">
        <v>1</v>
      </c>
      <c r="L583" s="67">
        <v>24</v>
      </c>
      <c r="M583" s="67">
        <v>58.463414634146346</v>
      </c>
      <c r="N583" s="67">
        <v>3.9</v>
      </c>
      <c r="O583" s="67">
        <v>1</v>
      </c>
    </row>
    <row r="584" spans="1:15" customFormat="1">
      <c r="A584" t="s">
        <v>126</v>
      </c>
      <c r="B584" s="67" t="s">
        <v>123</v>
      </c>
      <c r="C584" s="67" t="s">
        <v>33</v>
      </c>
      <c r="D584" s="67" t="s">
        <v>23</v>
      </c>
      <c r="E584" s="67">
        <v>15</v>
      </c>
      <c r="F584" s="67">
        <v>2681</v>
      </c>
      <c r="G584" s="67">
        <v>1</v>
      </c>
      <c r="H584" s="67">
        <v>50</v>
      </c>
      <c r="I584" s="67" t="s">
        <v>20</v>
      </c>
      <c r="J584" s="67" t="s">
        <v>21</v>
      </c>
      <c r="K584" s="67">
        <v>1</v>
      </c>
      <c r="L584" s="67">
        <v>25</v>
      </c>
      <c r="M584" s="67">
        <v>30.926829268292682</v>
      </c>
      <c r="N584" s="67">
        <v>2.0700000000000003</v>
      </c>
      <c r="O584" s="67">
        <v>1</v>
      </c>
    </row>
    <row r="585" spans="1:15" customFormat="1">
      <c r="A585" t="s">
        <v>126</v>
      </c>
      <c r="B585" s="67" t="s">
        <v>123</v>
      </c>
      <c r="C585" s="67" t="s">
        <v>33</v>
      </c>
      <c r="D585" s="67" t="s">
        <v>23</v>
      </c>
      <c r="E585" s="67">
        <v>15</v>
      </c>
      <c r="F585" s="67">
        <v>2681</v>
      </c>
      <c r="G585" s="67">
        <v>1</v>
      </c>
      <c r="H585" s="67">
        <v>50</v>
      </c>
      <c r="I585" s="67" t="s">
        <v>20</v>
      </c>
      <c r="J585" s="67" t="s">
        <v>21</v>
      </c>
      <c r="K585" s="67">
        <v>1</v>
      </c>
      <c r="L585" s="67">
        <v>26</v>
      </c>
      <c r="M585" s="67">
        <v>32</v>
      </c>
      <c r="N585" s="67">
        <v>2.1399999999999997</v>
      </c>
      <c r="O585" s="67">
        <v>1</v>
      </c>
    </row>
    <row r="586" spans="1:15" customFormat="1">
      <c r="A586" t="s">
        <v>126</v>
      </c>
      <c r="B586" s="67" t="s">
        <v>123</v>
      </c>
      <c r="C586" s="67" t="s">
        <v>33</v>
      </c>
      <c r="D586" s="67" t="s">
        <v>23</v>
      </c>
      <c r="E586" s="67">
        <v>15</v>
      </c>
      <c r="F586" s="67">
        <v>2681</v>
      </c>
      <c r="G586" s="67">
        <v>1</v>
      </c>
      <c r="H586" s="67">
        <v>50</v>
      </c>
      <c r="I586" s="67" t="s">
        <v>20</v>
      </c>
      <c r="J586" s="67" t="s">
        <v>21</v>
      </c>
      <c r="K586" s="67">
        <v>1</v>
      </c>
      <c r="L586" s="67">
        <v>27</v>
      </c>
      <c r="M586" s="67">
        <v>38.094993581514764</v>
      </c>
      <c r="N586" s="67">
        <v>2.5500000000000003</v>
      </c>
      <c r="O586" s="67">
        <v>1</v>
      </c>
    </row>
    <row r="587" spans="1:15" customFormat="1">
      <c r="A587" t="s">
        <v>126</v>
      </c>
      <c r="B587" s="67" t="s">
        <v>123</v>
      </c>
      <c r="C587" s="67" t="s">
        <v>33</v>
      </c>
      <c r="D587" s="67" t="s">
        <v>23</v>
      </c>
      <c r="E587" s="67">
        <v>15</v>
      </c>
      <c r="F587" s="67">
        <v>2681</v>
      </c>
      <c r="G587" s="67">
        <v>1</v>
      </c>
      <c r="H587" s="67">
        <v>50</v>
      </c>
      <c r="I587" s="67" t="s">
        <v>20</v>
      </c>
      <c r="J587" s="67" t="s">
        <v>21</v>
      </c>
      <c r="K587" s="67">
        <v>1</v>
      </c>
      <c r="L587" s="67">
        <v>28</v>
      </c>
      <c r="M587" s="67">
        <v>18</v>
      </c>
      <c r="N587" s="67">
        <v>1.2000000000000002</v>
      </c>
      <c r="O587" s="67">
        <v>1</v>
      </c>
    </row>
    <row r="588" spans="1:15" customFormat="1">
      <c r="A588" t="s">
        <v>126</v>
      </c>
      <c r="B588" s="67" t="s">
        <v>123</v>
      </c>
      <c r="C588" s="67" t="s">
        <v>33</v>
      </c>
      <c r="D588" s="67" t="s">
        <v>23</v>
      </c>
      <c r="E588" s="67">
        <v>15</v>
      </c>
      <c r="F588" s="67">
        <v>2681</v>
      </c>
      <c r="G588" s="67">
        <v>1</v>
      </c>
      <c r="H588" s="67">
        <v>50</v>
      </c>
      <c r="I588" s="67" t="s">
        <v>20</v>
      </c>
      <c r="J588" s="67" t="s">
        <v>21</v>
      </c>
      <c r="K588" s="67">
        <v>1</v>
      </c>
      <c r="L588" s="67">
        <v>29</v>
      </c>
      <c r="M588" s="67">
        <v>38.842105263157897</v>
      </c>
      <c r="N588" s="67">
        <v>2.5999999999999996</v>
      </c>
      <c r="O588" s="67">
        <v>1</v>
      </c>
    </row>
    <row r="589" spans="1:15" customFormat="1">
      <c r="A589" t="s">
        <v>126</v>
      </c>
      <c r="B589" s="67" t="s">
        <v>123</v>
      </c>
      <c r="C589" s="67" t="s">
        <v>33</v>
      </c>
      <c r="D589" s="67" t="s">
        <v>23</v>
      </c>
      <c r="E589" s="67">
        <v>15</v>
      </c>
      <c r="F589" s="67">
        <v>2681</v>
      </c>
      <c r="G589" s="67">
        <v>1</v>
      </c>
      <c r="H589" s="67">
        <v>50</v>
      </c>
      <c r="I589" s="67" t="s">
        <v>20</v>
      </c>
      <c r="J589" s="67" t="s">
        <v>21</v>
      </c>
      <c r="K589" s="67">
        <v>1</v>
      </c>
      <c r="L589" s="67">
        <v>30</v>
      </c>
      <c r="M589" s="67">
        <v>2</v>
      </c>
      <c r="N589" s="67">
        <v>0.14000000000000001</v>
      </c>
      <c r="O589" s="67">
        <v>1</v>
      </c>
    </row>
    <row r="590" spans="1:15" customFormat="1">
      <c r="A590" t="s">
        <v>126</v>
      </c>
      <c r="B590" s="67" t="s">
        <v>123</v>
      </c>
      <c r="C590" s="67" t="s">
        <v>33</v>
      </c>
      <c r="D590" s="67" t="s">
        <v>23</v>
      </c>
      <c r="E590" s="67">
        <v>15</v>
      </c>
      <c r="F590" s="67">
        <v>2681</v>
      </c>
      <c r="G590" s="67">
        <v>1</v>
      </c>
      <c r="H590" s="67">
        <v>50</v>
      </c>
      <c r="I590" s="67" t="s">
        <v>20</v>
      </c>
      <c r="J590" s="67" t="s">
        <v>21</v>
      </c>
      <c r="K590" s="67">
        <v>1</v>
      </c>
      <c r="L590" s="67">
        <v>31</v>
      </c>
      <c r="M590" s="67">
        <v>8</v>
      </c>
      <c r="N590" s="67">
        <v>0.54</v>
      </c>
      <c r="O590" s="67">
        <v>1</v>
      </c>
    </row>
    <row r="591" spans="1:15" customFormat="1">
      <c r="A591" t="s">
        <v>126</v>
      </c>
      <c r="B591" s="67" t="s">
        <v>123</v>
      </c>
      <c r="C591" s="67" t="s">
        <v>33</v>
      </c>
      <c r="D591" s="67" t="s">
        <v>23</v>
      </c>
      <c r="E591" s="67">
        <v>15</v>
      </c>
      <c r="F591" s="67">
        <v>2681</v>
      </c>
      <c r="G591" s="67">
        <v>1</v>
      </c>
      <c r="H591" s="67">
        <v>50</v>
      </c>
      <c r="I591" s="67" t="s">
        <v>20</v>
      </c>
      <c r="J591" s="67" t="s">
        <v>21</v>
      </c>
      <c r="K591" s="67">
        <v>1</v>
      </c>
      <c r="L591" s="67">
        <v>32</v>
      </c>
      <c r="M591" s="67">
        <v>9</v>
      </c>
      <c r="N591" s="67">
        <v>0.60000000000000009</v>
      </c>
      <c r="O591" s="67">
        <v>1</v>
      </c>
    </row>
    <row r="592" spans="1:15" customFormat="1">
      <c r="A592" t="s">
        <v>126</v>
      </c>
      <c r="B592" s="67" t="s">
        <v>123</v>
      </c>
      <c r="C592" s="67" t="s">
        <v>33</v>
      </c>
      <c r="D592" s="67" t="s">
        <v>23</v>
      </c>
      <c r="E592" s="67">
        <v>15</v>
      </c>
      <c r="F592" s="67">
        <v>2681</v>
      </c>
      <c r="G592" s="67">
        <v>1</v>
      </c>
      <c r="H592" s="67">
        <v>50</v>
      </c>
      <c r="I592" s="67" t="s">
        <v>20</v>
      </c>
      <c r="J592" s="67" t="s">
        <v>21</v>
      </c>
      <c r="K592" s="67">
        <v>1</v>
      </c>
      <c r="L592" s="67">
        <v>33</v>
      </c>
      <c r="M592" s="67">
        <v>3</v>
      </c>
      <c r="N592" s="67">
        <v>0.2</v>
      </c>
      <c r="O592" s="67">
        <v>1</v>
      </c>
    </row>
    <row r="593" spans="1:15" customFormat="1">
      <c r="A593" t="s">
        <v>126</v>
      </c>
      <c r="B593" s="67" t="s">
        <v>123</v>
      </c>
      <c r="C593" s="67" t="s">
        <v>33</v>
      </c>
      <c r="D593" s="67" t="s">
        <v>23</v>
      </c>
      <c r="E593" s="67">
        <v>15</v>
      </c>
      <c r="F593" s="67">
        <v>2681</v>
      </c>
      <c r="G593" s="67">
        <v>1</v>
      </c>
      <c r="H593" s="67">
        <v>50</v>
      </c>
      <c r="I593" s="67" t="s">
        <v>20</v>
      </c>
      <c r="J593" s="67" t="s">
        <v>21</v>
      </c>
      <c r="K593" s="67">
        <v>1</v>
      </c>
      <c r="L593" s="67">
        <v>34</v>
      </c>
      <c r="M593" s="67">
        <v>1</v>
      </c>
      <c r="N593" s="67">
        <v>7.0000000000000007E-2</v>
      </c>
      <c r="O593" s="67">
        <v>1</v>
      </c>
    </row>
    <row r="594" spans="1:15" customFormat="1">
      <c r="A594" t="s">
        <v>126</v>
      </c>
      <c r="B594" s="67" t="s">
        <v>123</v>
      </c>
      <c r="C594" s="67" t="s">
        <v>33</v>
      </c>
      <c r="D594" s="67" t="s">
        <v>23</v>
      </c>
      <c r="E594" s="67">
        <v>15</v>
      </c>
      <c r="F594" s="67">
        <v>2681</v>
      </c>
      <c r="G594" s="67">
        <v>1</v>
      </c>
      <c r="H594" s="67">
        <v>50</v>
      </c>
      <c r="I594" s="67" t="s">
        <v>20</v>
      </c>
      <c r="J594" s="67" t="s">
        <v>21</v>
      </c>
      <c r="K594" s="67">
        <v>1</v>
      </c>
      <c r="L594" s="67">
        <v>35</v>
      </c>
      <c r="M594" s="67">
        <v>9</v>
      </c>
      <c r="N594" s="67">
        <v>0.60000000000000009</v>
      </c>
      <c r="O594" s="67">
        <v>1</v>
      </c>
    </row>
    <row r="595" spans="1:15" customFormat="1">
      <c r="A595" t="s">
        <v>126</v>
      </c>
      <c r="B595" s="67" t="s">
        <v>123</v>
      </c>
      <c r="C595" s="67" t="s">
        <v>33</v>
      </c>
      <c r="D595" s="67" t="s">
        <v>23</v>
      </c>
      <c r="E595" s="67">
        <v>15</v>
      </c>
      <c r="F595" s="67">
        <v>2681</v>
      </c>
      <c r="G595" s="67">
        <v>1</v>
      </c>
      <c r="H595" s="67">
        <v>50</v>
      </c>
      <c r="I595" s="67" t="s">
        <v>20</v>
      </c>
      <c r="J595" s="67" t="s">
        <v>21</v>
      </c>
      <c r="K595" s="67">
        <v>2</v>
      </c>
      <c r="L595" s="67">
        <v>17</v>
      </c>
      <c r="M595" s="67">
        <v>1</v>
      </c>
      <c r="N595" s="67">
        <v>7.0000000000000007E-2</v>
      </c>
      <c r="O595" s="67">
        <v>1</v>
      </c>
    </row>
    <row r="596" spans="1:15" customFormat="1">
      <c r="A596" t="s">
        <v>126</v>
      </c>
      <c r="B596" s="67" t="s">
        <v>123</v>
      </c>
      <c r="C596" s="67" t="s">
        <v>33</v>
      </c>
      <c r="D596" s="67" t="s">
        <v>23</v>
      </c>
      <c r="E596" s="67">
        <v>15</v>
      </c>
      <c r="F596" s="67">
        <v>2681</v>
      </c>
      <c r="G596" s="67">
        <v>1</v>
      </c>
      <c r="H596" s="67">
        <v>50</v>
      </c>
      <c r="I596" s="67" t="s">
        <v>20</v>
      </c>
      <c r="J596" s="67" t="s">
        <v>21</v>
      </c>
      <c r="K596" s="67">
        <v>2</v>
      </c>
      <c r="L596" s="67">
        <v>18</v>
      </c>
      <c r="M596" s="67">
        <v>6</v>
      </c>
      <c r="N596" s="67">
        <v>0.39</v>
      </c>
      <c r="O596" s="67">
        <v>1</v>
      </c>
    </row>
    <row r="597" spans="1:15" customFormat="1">
      <c r="A597" t="s">
        <v>126</v>
      </c>
      <c r="B597" s="67" t="s">
        <v>123</v>
      </c>
      <c r="C597" s="67" t="s">
        <v>33</v>
      </c>
      <c r="D597" s="67" t="s">
        <v>23</v>
      </c>
      <c r="E597" s="67">
        <v>15</v>
      </c>
      <c r="F597" s="67">
        <v>2681</v>
      </c>
      <c r="G597" s="67">
        <v>1</v>
      </c>
      <c r="H597" s="67">
        <v>50</v>
      </c>
      <c r="I597" s="67" t="s">
        <v>20</v>
      </c>
      <c r="J597" s="67" t="s">
        <v>21</v>
      </c>
      <c r="K597" s="67">
        <v>2</v>
      </c>
      <c r="L597" s="67">
        <v>19</v>
      </c>
      <c r="M597" s="67">
        <v>17.631578947368421</v>
      </c>
      <c r="N597" s="67">
        <v>1.18</v>
      </c>
      <c r="O597" s="67">
        <v>1</v>
      </c>
    </row>
    <row r="598" spans="1:15" customFormat="1">
      <c r="A598" t="s">
        <v>126</v>
      </c>
      <c r="B598" s="67" t="s">
        <v>123</v>
      </c>
      <c r="C598" s="67" t="s">
        <v>33</v>
      </c>
      <c r="D598" s="67" t="s">
        <v>23</v>
      </c>
      <c r="E598" s="67">
        <v>15</v>
      </c>
      <c r="F598" s="67">
        <v>2681</v>
      </c>
      <c r="G598" s="67">
        <v>1</v>
      </c>
      <c r="H598" s="67">
        <v>50</v>
      </c>
      <c r="I598" s="67" t="s">
        <v>20</v>
      </c>
      <c r="J598" s="67" t="s">
        <v>21</v>
      </c>
      <c r="K598" s="67">
        <v>2</v>
      </c>
      <c r="L598" s="67">
        <v>20</v>
      </c>
      <c r="M598" s="67">
        <v>6</v>
      </c>
      <c r="N598" s="67">
        <v>0.41000000000000003</v>
      </c>
      <c r="O598" s="67">
        <v>1</v>
      </c>
    </row>
    <row r="599" spans="1:15" customFormat="1">
      <c r="A599" t="s">
        <v>126</v>
      </c>
      <c r="B599" s="67" t="s">
        <v>123</v>
      </c>
      <c r="C599" s="67" t="s">
        <v>33</v>
      </c>
      <c r="D599" s="67" t="s">
        <v>23</v>
      </c>
      <c r="E599" s="67">
        <v>15</v>
      </c>
      <c r="F599" s="67">
        <v>2681</v>
      </c>
      <c r="G599" s="67">
        <v>1</v>
      </c>
      <c r="H599" s="67">
        <v>50</v>
      </c>
      <c r="I599" s="67" t="s">
        <v>20</v>
      </c>
      <c r="J599" s="67" t="s">
        <v>21</v>
      </c>
      <c r="K599" s="67">
        <v>2</v>
      </c>
      <c r="L599" s="67">
        <v>21</v>
      </c>
      <c r="M599" s="67">
        <v>14</v>
      </c>
      <c r="N599" s="67">
        <v>0.94000000000000006</v>
      </c>
      <c r="O599" s="67">
        <v>1</v>
      </c>
    </row>
    <row r="600" spans="1:15" customFormat="1">
      <c r="A600" t="s">
        <v>126</v>
      </c>
      <c r="B600" s="67" t="s">
        <v>123</v>
      </c>
      <c r="C600" s="67" t="s">
        <v>33</v>
      </c>
      <c r="D600" s="67" t="s">
        <v>23</v>
      </c>
      <c r="E600" s="67">
        <v>15</v>
      </c>
      <c r="F600" s="67">
        <v>2681</v>
      </c>
      <c r="G600" s="67">
        <v>1</v>
      </c>
      <c r="H600" s="67">
        <v>50</v>
      </c>
      <c r="I600" s="67" t="s">
        <v>20</v>
      </c>
      <c r="J600" s="67" t="s">
        <v>21</v>
      </c>
      <c r="K600" s="67">
        <v>2</v>
      </c>
      <c r="L600" s="67">
        <v>22</v>
      </c>
      <c r="M600" s="67">
        <v>35.210526315789473</v>
      </c>
      <c r="N600" s="67">
        <v>2.35</v>
      </c>
      <c r="O600" s="67">
        <v>1</v>
      </c>
    </row>
    <row r="601" spans="1:15" customFormat="1">
      <c r="A601" t="s">
        <v>126</v>
      </c>
      <c r="B601" s="67" t="s">
        <v>123</v>
      </c>
      <c r="C601" s="67" t="s">
        <v>33</v>
      </c>
      <c r="D601" s="67" t="s">
        <v>23</v>
      </c>
      <c r="E601" s="67">
        <v>15</v>
      </c>
      <c r="F601" s="67">
        <v>2681</v>
      </c>
      <c r="G601" s="67">
        <v>1</v>
      </c>
      <c r="H601" s="67">
        <v>50</v>
      </c>
      <c r="I601" s="67" t="s">
        <v>20</v>
      </c>
      <c r="J601" s="67" t="s">
        <v>21</v>
      </c>
      <c r="K601" s="67">
        <v>2</v>
      </c>
      <c r="L601" s="67">
        <v>23</v>
      </c>
      <c r="M601" s="67">
        <v>43.673940949935812</v>
      </c>
      <c r="N601" s="67">
        <v>2.9</v>
      </c>
      <c r="O601" s="67">
        <v>1</v>
      </c>
    </row>
    <row r="602" spans="1:15" customFormat="1">
      <c r="A602" t="s">
        <v>126</v>
      </c>
      <c r="B602" s="67" t="s">
        <v>123</v>
      </c>
      <c r="C602" s="67" t="s">
        <v>33</v>
      </c>
      <c r="D602" s="67" t="s">
        <v>23</v>
      </c>
      <c r="E602" s="67">
        <v>15</v>
      </c>
      <c r="F602" s="67">
        <v>2681</v>
      </c>
      <c r="G602" s="67">
        <v>1</v>
      </c>
      <c r="H602" s="67">
        <v>50</v>
      </c>
      <c r="I602" s="67" t="s">
        <v>20</v>
      </c>
      <c r="J602" s="67" t="s">
        <v>21</v>
      </c>
      <c r="K602" s="67">
        <v>2</v>
      </c>
      <c r="L602" s="67">
        <v>24</v>
      </c>
      <c r="M602" s="67">
        <v>39.673940949935812</v>
      </c>
      <c r="N602" s="67">
        <v>2.6499999999999995</v>
      </c>
      <c r="O602" s="67">
        <v>1</v>
      </c>
    </row>
    <row r="603" spans="1:15" customFormat="1">
      <c r="A603" t="s">
        <v>126</v>
      </c>
      <c r="B603" s="67" t="s">
        <v>123</v>
      </c>
      <c r="C603" s="67" t="s">
        <v>33</v>
      </c>
      <c r="D603" s="67" t="s">
        <v>23</v>
      </c>
      <c r="E603" s="67">
        <v>15</v>
      </c>
      <c r="F603" s="67">
        <v>2681</v>
      </c>
      <c r="G603" s="67">
        <v>1</v>
      </c>
      <c r="H603" s="67">
        <v>50</v>
      </c>
      <c r="I603" s="67" t="s">
        <v>20</v>
      </c>
      <c r="J603" s="67" t="s">
        <v>21</v>
      </c>
      <c r="K603" s="67">
        <v>2</v>
      </c>
      <c r="L603" s="67">
        <v>25</v>
      </c>
      <c r="M603" s="67">
        <v>31.926829268292682</v>
      </c>
      <c r="N603" s="67">
        <v>2.14</v>
      </c>
      <c r="O603" s="67">
        <v>1</v>
      </c>
    </row>
    <row r="604" spans="1:15" customFormat="1">
      <c r="A604" t="s">
        <v>126</v>
      </c>
      <c r="B604" s="67" t="s">
        <v>123</v>
      </c>
      <c r="C604" s="67" t="s">
        <v>33</v>
      </c>
      <c r="D604" s="67" t="s">
        <v>23</v>
      </c>
      <c r="E604" s="67">
        <v>15</v>
      </c>
      <c r="F604" s="67">
        <v>2681</v>
      </c>
      <c r="G604" s="67">
        <v>1</v>
      </c>
      <c r="H604" s="67">
        <v>50</v>
      </c>
      <c r="I604" s="67" t="s">
        <v>20</v>
      </c>
      <c r="J604" s="67" t="s">
        <v>21</v>
      </c>
      <c r="K604" s="67">
        <v>2</v>
      </c>
      <c r="L604" s="67">
        <v>26</v>
      </c>
      <c r="M604" s="67">
        <v>35.631578947368425</v>
      </c>
      <c r="N604" s="67">
        <v>2.37</v>
      </c>
      <c r="O604" s="67">
        <v>1</v>
      </c>
    </row>
    <row r="605" spans="1:15" customFormat="1">
      <c r="A605" t="s">
        <v>126</v>
      </c>
      <c r="B605" s="67" t="s">
        <v>123</v>
      </c>
      <c r="C605" s="67" t="s">
        <v>33</v>
      </c>
      <c r="D605" s="67" t="s">
        <v>23</v>
      </c>
      <c r="E605" s="67">
        <v>15</v>
      </c>
      <c r="F605" s="67">
        <v>2681</v>
      </c>
      <c r="G605" s="67">
        <v>1</v>
      </c>
      <c r="H605" s="67">
        <v>50</v>
      </c>
      <c r="I605" s="67" t="s">
        <v>20</v>
      </c>
      <c r="J605" s="67" t="s">
        <v>21</v>
      </c>
      <c r="K605" s="67">
        <v>2</v>
      </c>
      <c r="L605" s="67">
        <v>27</v>
      </c>
      <c r="M605" s="67">
        <v>58.673940949935812</v>
      </c>
      <c r="N605" s="67">
        <v>3.92</v>
      </c>
      <c r="O605" s="67">
        <v>1</v>
      </c>
    </row>
    <row r="606" spans="1:15" customFormat="1">
      <c r="A606" t="s">
        <v>126</v>
      </c>
      <c r="B606" s="67" t="s">
        <v>123</v>
      </c>
      <c r="C606" s="67" t="s">
        <v>33</v>
      </c>
      <c r="D606" s="67" t="s">
        <v>23</v>
      </c>
      <c r="E606" s="67">
        <v>15</v>
      </c>
      <c r="F606" s="67">
        <v>2681</v>
      </c>
      <c r="G606" s="67">
        <v>1</v>
      </c>
      <c r="H606" s="67">
        <v>50</v>
      </c>
      <c r="I606" s="67" t="s">
        <v>20</v>
      </c>
      <c r="J606" s="67" t="s">
        <v>21</v>
      </c>
      <c r="K606" s="67">
        <v>2</v>
      </c>
      <c r="L606" s="67">
        <v>28</v>
      </c>
      <c r="M606" s="67">
        <v>62.305519897304237</v>
      </c>
      <c r="N606" s="67">
        <v>4.17</v>
      </c>
      <c r="O606" s="67">
        <v>1</v>
      </c>
    </row>
    <row r="607" spans="1:15" customFormat="1">
      <c r="A607" t="s">
        <v>126</v>
      </c>
      <c r="B607" s="67" t="s">
        <v>123</v>
      </c>
      <c r="C607" s="67" t="s">
        <v>33</v>
      </c>
      <c r="D607" s="67" t="s">
        <v>23</v>
      </c>
      <c r="E607" s="67">
        <v>15</v>
      </c>
      <c r="F607" s="67">
        <v>2681</v>
      </c>
      <c r="G607" s="67">
        <v>1</v>
      </c>
      <c r="H607" s="67">
        <v>50</v>
      </c>
      <c r="I607" s="67" t="s">
        <v>20</v>
      </c>
      <c r="J607" s="67" t="s">
        <v>21</v>
      </c>
      <c r="K607" s="67">
        <v>2</v>
      </c>
      <c r="L607" s="67">
        <v>29</v>
      </c>
      <c r="M607" s="67">
        <v>17</v>
      </c>
      <c r="N607" s="67">
        <v>1.1300000000000001</v>
      </c>
      <c r="O607" s="67">
        <v>1</v>
      </c>
    </row>
    <row r="608" spans="1:15" customFormat="1">
      <c r="A608" t="s">
        <v>126</v>
      </c>
      <c r="B608" s="67" t="s">
        <v>123</v>
      </c>
      <c r="C608" s="67" t="s">
        <v>33</v>
      </c>
      <c r="D608" s="67" t="s">
        <v>23</v>
      </c>
      <c r="E608" s="67">
        <v>15</v>
      </c>
      <c r="F608" s="67">
        <v>2681</v>
      </c>
      <c r="G608" s="67">
        <v>1</v>
      </c>
      <c r="H608" s="67">
        <v>50</v>
      </c>
      <c r="I608" s="67" t="s">
        <v>20</v>
      </c>
      <c r="J608" s="67" t="s">
        <v>21</v>
      </c>
      <c r="K608" s="67">
        <v>2</v>
      </c>
      <c r="L608" s="67">
        <v>30</v>
      </c>
      <c r="M608" s="67">
        <v>21.631578947368421</v>
      </c>
      <c r="N608" s="67">
        <v>1.44</v>
      </c>
      <c r="O608" s="67">
        <v>1</v>
      </c>
    </row>
    <row r="609" spans="1:15" customFormat="1">
      <c r="A609" t="s">
        <v>126</v>
      </c>
      <c r="B609" s="67" t="s">
        <v>123</v>
      </c>
      <c r="C609" s="67" t="s">
        <v>33</v>
      </c>
      <c r="D609" s="67" t="s">
        <v>23</v>
      </c>
      <c r="E609" s="67">
        <v>15</v>
      </c>
      <c r="F609" s="67">
        <v>2681</v>
      </c>
      <c r="G609" s="67">
        <v>1</v>
      </c>
      <c r="H609" s="67">
        <v>50</v>
      </c>
      <c r="I609" s="67" t="s">
        <v>20</v>
      </c>
      <c r="J609" s="67" t="s">
        <v>21</v>
      </c>
      <c r="K609" s="67">
        <v>2</v>
      </c>
      <c r="L609" s="67">
        <v>31</v>
      </c>
      <c r="M609" s="67">
        <v>57.768934531450583</v>
      </c>
      <c r="N609" s="67">
        <v>3.8699999999999997</v>
      </c>
      <c r="O609" s="67">
        <v>1</v>
      </c>
    </row>
    <row r="610" spans="1:15" customFormat="1">
      <c r="A610" t="s">
        <v>126</v>
      </c>
      <c r="B610" s="67" t="s">
        <v>123</v>
      </c>
      <c r="C610" s="67" t="s">
        <v>33</v>
      </c>
      <c r="D610" s="67" t="s">
        <v>23</v>
      </c>
      <c r="E610" s="67">
        <v>15</v>
      </c>
      <c r="F610" s="67">
        <v>2681</v>
      </c>
      <c r="G610" s="67">
        <v>1</v>
      </c>
      <c r="H610" s="67">
        <v>50</v>
      </c>
      <c r="I610" s="67" t="s">
        <v>20</v>
      </c>
      <c r="J610" s="67" t="s">
        <v>21</v>
      </c>
      <c r="K610" s="67">
        <v>2</v>
      </c>
      <c r="L610" s="67">
        <v>32</v>
      </c>
      <c r="M610" s="67">
        <v>24.631578947368421</v>
      </c>
      <c r="N610" s="67">
        <v>1.6400000000000001</v>
      </c>
      <c r="O610" s="67">
        <v>1</v>
      </c>
    </row>
    <row r="611" spans="1:15" customFormat="1">
      <c r="A611" t="s">
        <v>126</v>
      </c>
      <c r="B611" s="67" t="s">
        <v>123</v>
      </c>
      <c r="C611" s="67" t="s">
        <v>33</v>
      </c>
      <c r="D611" s="67" t="s">
        <v>23</v>
      </c>
      <c r="E611" s="67">
        <v>15</v>
      </c>
      <c r="F611" s="67">
        <v>2681</v>
      </c>
      <c r="G611" s="67">
        <v>1</v>
      </c>
      <c r="H611" s="67">
        <v>50</v>
      </c>
      <c r="I611" s="67" t="s">
        <v>20</v>
      </c>
      <c r="J611" s="67" t="s">
        <v>21</v>
      </c>
      <c r="K611" s="67">
        <v>2</v>
      </c>
      <c r="L611" s="67">
        <v>33</v>
      </c>
      <c r="M611" s="67">
        <v>44.842105263157897</v>
      </c>
      <c r="N611" s="67">
        <v>2.9999999999999996</v>
      </c>
      <c r="O611" s="67">
        <v>1</v>
      </c>
    </row>
    <row r="612" spans="1:15" customFormat="1">
      <c r="A612" t="s">
        <v>126</v>
      </c>
      <c r="B612" s="67" t="s">
        <v>123</v>
      </c>
      <c r="C612" s="67" t="s">
        <v>33</v>
      </c>
      <c r="D612" s="67" t="s">
        <v>23</v>
      </c>
      <c r="E612" s="67">
        <v>15</v>
      </c>
      <c r="F612" s="67">
        <v>2681</v>
      </c>
      <c r="G612" s="67">
        <v>1</v>
      </c>
      <c r="H612" s="67">
        <v>50</v>
      </c>
      <c r="I612" s="67" t="s">
        <v>20</v>
      </c>
      <c r="J612" s="67" t="s">
        <v>21</v>
      </c>
      <c r="K612" s="67">
        <v>2</v>
      </c>
      <c r="L612" s="67">
        <v>34</v>
      </c>
      <c r="M612" s="67">
        <v>64.81129653401797</v>
      </c>
      <c r="N612" s="67">
        <v>4.33</v>
      </c>
      <c r="O612" s="67">
        <v>1</v>
      </c>
    </row>
    <row r="613" spans="1:15" customFormat="1">
      <c r="A613" t="s">
        <v>126</v>
      </c>
      <c r="B613" s="67" t="s">
        <v>123</v>
      </c>
      <c r="C613" s="67" t="s">
        <v>33</v>
      </c>
      <c r="D613" s="67" t="s">
        <v>23</v>
      </c>
      <c r="E613" s="67">
        <v>15</v>
      </c>
      <c r="F613" s="67">
        <v>2681</v>
      </c>
      <c r="G613" s="67">
        <v>1</v>
      </c>
      <c r="H613" s="67">
        <v>50</v>
      </c>
      <c r="I613" s="67" t="s">
        <v>20</v>
      </c>
      <c r="J613" s="67" t="s">
        <v>21</v>
      </c>
      <c r="K613" s="67">
        <v>2</v>
      </c>
      <c r="L613" s="67">
        <v>35</v>
      </c>
      <c r="M613" s="67">
        <v>4</v>
      </c>
      <c r="N613" s="67">
        <v>0.28000000000000003</v>
      </c>
      <c r="O613" s="67">
        <v>1</v>
      </c>
    </row>
    <row r="614" spans="1:15" customFormat="1">
      <c r="A614" t="s">
        <v>126</v>
      </c>
      <c r="B614" s="67" t="s">
        <v>123</v>
      </c>
      <c r="C614" s="67" t="s">
        <v>33</v>
      </c>
      <c r="D614" s="67" t="s">
        <v>23</v>
      </c>
      <c r="E614" s="67">
        <v>15</v>
      </c>
      <c r="F614" s="67">
        <v>2681</v>
      </c>
      <c r="G614" s="67">
        <v>1</v>
      </c>
      <c r="H614" s="67">
        <v>50</v>
      </c>
      <c r="I614" s="67" t="s">
        <v>20</v>
      </c>
      <c r="J614" s="67" t="s">
        <v>21</v>
      </c>
      <c r="K614" s="67">
        <v>2</v>
      </c>
      <c r="L614" s="67">
        <v>36</v>
      </c>
      <c r="M614" s="67">
        <v>52.842105263157897</v>
      </c>
      <c r="N614" s="67">
        <v>3.5399999999999991</v>
      </c>
      <c r="O614" s="67">
        <v>1</v>
      </c>
    </row>
    <row r="615" spans="1:15" customFormat="1">
      <c r="A615" t="s">
        <v>126</v>
      </c>
      <c r="B615" s="67" t="s">
        <v>123</v>
      </c>
      <c r="C615" s="67" t="s">
        <v>33</v>
      </c>
      <c r="D615" s="67" t="s">
        <v>23</v>
      </c>
      <c r="E615" s="67">
        <v>15</v>
      </c>
      <c r="F615" s="67">
        <v>2681</v>
      </c>
      <c r="G615" s="67">
        <v>1</v>
      </c>
      <c r="H615" s="67">
        <v>50</v>
      </c>
      <c r="I615" s="67" t="s">
        <v>20</v>
      </c>
      <c r="J615" s="67" t="s">
        <v>21</v>
      </c>
      <c r="K615" s="67">
        <v>2</v>
      </c>
      <c r="L615" s="67">
        <v>37</v>
      </c>
      <c r="M615" s="67">
        <v>2</v>
      </c>
      <c r="N615" s="67">
        <v>0.14000000000000001</v>
      </c>
      <c r="O615" s="67">
        <v>1</v>
      </c>
    </row>
    <row r="616" spans="1:15" customFormat="1">
      <c r="A616" t="s">
        <v>126</v>
      </c>
      <c r="B616" s="67" t="s">
        <v>123</v>
      </c>
      <c r="C616" s="67" t="s">
        <v>33</v>
      </c>
      <c r="D616" s="67" t="s">
        <v>23</v>
      </c>
      <c r="E616" s="67">
        <v>15</v>
      </c>
      <c r="F616" s="67">
        <v>2681</v>
      </c>
      <c r="G616" s="67">
        <v>1</v>
      </c>
      <c r="H616" s="67">
        <v>50</v>
      </c>
      <c r="I616" s="67" t="s">
        <v>20</v>
      </c>
      <c r="J616" s="67" t="s">
        <v>21</v>
      </c>
      <c r="K616" s="67">
        <v>2</v>
      </c>
      <c r="L616" s="67">
        <v>38</v>
      </c>
      <c r="M616" s="67">
        <v>27.210526315789473</v>
      </c>
      <c r="N616" s="67">
        <v>1.8200000000000003</v>
      </c>
      <c r="O616" s="67">
        <v>1</v>
      </c>
    </row>
    <row r="617" spans="1:15" customFormat="1">
      <c r="A617" t="s">
        <v>126</v>
      </c>
      <c r="B617" s="67" t="s">
        <v>123</v>
      </c>
      <c r="C617" s="67" t="s">
        <v>33</v>
      </c>
      <c r="D617" s="67" t="s">
        <v>23</v>
      </c>
      <c r="E617" s="67">
        <v>15</v>
      </c>
      <c r="F617" s="67">
        <v>2681</v>
      </c>
      <c r="G617" s="67">
        <v>1</v>
      </c>
      <c r="H617" s="67">
        <v>50</v>
      </c>
      <c r="I617" s="67" t="s">
        <v>20</v>
      </c>
      <c r="J617" s="67" t="s">
        <v>21</v>
      </c>
      <c r="K617" s="67">
        <v>2</v>
      </c>
      <c r="L617" s="67">
        <v>39</v>
      </c>
      <c r="M617" s="67">
        <v>5</v>
      </c>
      <c r="N617" s="67">
        <v>0.34</v>
      </c>
      <c r="O617" s="67">
        <v>1</v>
      </c>
    </row>
    <row r="618" spans="1:15" customFormat="1">
      <c r="A618" t="s">
        <v>126</v>
      </c>
      <c r="B618" s="67" t="s">
        <v>123</v>
      </c>
      <c r="C618" s="67" t="s">
        <v>33</v>
      </c>
      <c r="D618" s="67" t="s">
        <v>23</v>
      </c>
      <c r="E618" s="67">
        <v>15</v>
      </c>
      <c r="F618" s="67">
        <v>2681</v>
      </c>
      <c r="G618" s="67">
        <v>1</v>
      </c>
      <c r="H618" s="67">
        <v>50</v>
      </c>
      <c r="I618" s="67" t="s">
        <v>20</v>
      </c>
      <c r="J618" s="67" t="s">
        <v>21</v>
      </c>
      <c r="K618" s="67">
        <v>2</v>
      </c>
      <c r="L618" s="67">
        <v>40</v>
      </c>
      <c r="M618" s="67">
        <v>1</v>
      </c>
      <c r="N618" s="67">
        <v>7.0000000000000007E-2</v>
      </c>
      <c r="O618" s="67">
        <v>1</v>
      </c>
    </row>
    <row r="619" spans="1:15" customFormat="1">
      <c r="A619" t="s">
        <v>126</v>
      </c>
      <c r="B619" s="67" t="s">
        <v>123</v>
      </c>
      <c r="C619" s="67" t="s">
        <v>33</v>
      </c>
      <c r="D619" s="67" t="s">
        <v>23</v>
      </c>
      <c r="E619" s="67">
        <v>15</v>
      </c>
      <c r="F619" s="67">
        <v>2681</v>
      </c>
      <c r="G619" s="67">
        <v>1</v>
      </c>
      <c r="H619" s="67">
        <v>50</v>
      </c>
      <c r="I619" s="67" t="s">
        <v>20</v>
      </c>
      <c r="J619" s="67" t="s">
        <v>21</v>
      </c>
      <c r="K619" s="67">
        <v>2</v>
      </c>
      <c r="L619" s="67">
        <v>41</v>
      </c>
      <c r="M619" s="67">
        <v>1</v>
      </c>
      <c r="N619" s="67">
        <v>7.0000000000000007E-2</v>
      </c>
      <c r="O619" s="67">
        <v>1</v>
      </c>
    </row>
    <row r="620" spans="1:15" customFormat="1">
      <c r="A620" t="s">
        <v>126</v>
      </c>
      <c r="B620" s="67" t="s">
        <v>123</v>
      </c>
      <c r="C620" s="67" t="s">
        <v>33</v>
      </c>
      <c r="D620" s="67" t="s">
        <v>23</v>
      </c>
      <c r="E620" s="67">
        <v>15</v>
      </c>
      <c r="F620" s="67">
        <v>2681</v>
      </c>
      <c r="G620" s="67">
        <v>1</v>
      </c>
      <c r="H620" s="67">
        <v>50</v>
      </c>
      <c r="I620" s="67" t="s">
        <v>20</v>
      </c>
      <c r="J620" s="67" t="s">
        <v>21</v>
      </c>
      <c r="K620" s="67">
        <v>2</v>
      </c>
      <c r="L620" s="67">
        <v>42</v>
      </c>
      <c r="M620" s="67">
        <v>2</v>
      </c>
      <c r="N620" s="67">
        <v>0.13</v>
      </c>
      <c r="O620" s="67">
        <v>1</v>
      </c>
    </row>
    <row r="621" spans="1:15" customFormat="1">
      <c r="A621" t="s">
        <v>126</v>
      </c>
      <c r="B621" s="67" t="s">
        <v>123</v>
      </c>
      <c r="C621" s="67" t="s">
        <v>33</v>
      </c>
      <c r="D621" s="67" t="s">
        <v>23</v>
      </c>
      <c r="E621" s="67">
        <v>15</v>
      </c>
      <c r="F621" s="67">
        <v>2681</v>
      </c>
      <c r="G621" s="67">
        <v>1</v>
      </c>
      <c r="H621" s="67">
        <v>50</v>
      </c>
      <c r="I621" s="67" t="s">
        <v>20</v>
      </c>
      <c r="J621" s="67" t="s">
        <v>21</v>
      </c>
      <c r="K621" s="67">
        <v>2</v>
      </c>
      <c r="L621" s="67">
        <v>43</v>
      </c>
      <c r="M621" s="67">
        <v>14.094993581514762</v>
      </c>
      <c r="N621" s="67">
        <v>0.94</v>
      </c>
      <c r="O621" s="67">
        <v>1</v>
      </c>
    </row>
    <row r="622" spans="1:15" customFormat="1">
      <c r="A622" t="s">
        <v>126</v>
      </c>
      <c r="B622" s="67" t="s">
        <v>123</v>
      </c>
      <c r="C622" s="67" t="s">
        <v>33</v>
      </c>
      <c r="D622" s="67" t="s">
        <v>23</v>
      </c>
      <c r="E622" s="67">
        <v>15</v>
      </c>
      <c r="F622" s="67">
        <v>2681</v>
      </c>
      <c r="G622" s="67">
        <v>1</v>
      </c>
      <c r="H622" s="67">
        <v>50</v>
      </c>
      <c r="I622" s="67" t="s">
        <v>20</v>
      </c>
      <c r="J622" s="67" t="s">
        <v>21</v>
      </c>
      <c r="K622" s="67">
        <v>2</v>
      </c>
      <c r="L622" s="67">
        <v>44</v>
      </c>
      <c r="M622" s="67">
        <v>1</v>
      </c>
      <c r="N622" s="67">
        <v>7.0000000000000007E-2</v>
      </c>
      <c r="O622" s="67">
        <v>1</v>
      </c>
    </row>
    <row r="623" spans="1:15" customFormat="1">
      <c r="A623" t="s">
        <v>126</v>
      </c>
      <c r="B623" s="67" t="s">
        <v>123</v>
      </c>
      <c r="C623" s="67" t="s">
        <v>33</v>
      </c>
      <c r="D623" s="67" t="s">
        <v>23</v>
      </c>
      <c r="E623" s="67">
        <v>15</v>
      </c>
      <c r="F623" s="67">
        <v>2681</v>
      </c>
      <c r="G623" s="67">
        <v>1</v>
      </c>
      <c r="H623" s="67">
        <v>50</v>
      </c>
      <c r="I623" s="67" t="s">
        <v>20</v>
      </c>
      <c r="J623" s="67" t="s">
        <v>21</v>
      </c>
      <c r="K623" s="67">
        <v>3</v>
      </c>
      <c r="L623" s="67">
        <v>5</v>
      </c>
      <c r="M623" s="67">
        <v>3</v>
      </c>
      <c r="N623" s="67">
        <v>0.2</v>
      </c>
      <c r="O623" s="67">
        <v>1</v>
      </c>
    </row>
    <row r="624" spans="1:15" customFormat="1">
      <c r="A624" t="s">
        <v>126</v>
      </c>
      <c r="B624" s="67" t="s">
        <v>123</v>
      </c>
      <c r="C624" s="67" t="s">
        <v>33</v>
      </c>
      <c r="D624" s="67" t="s">
        <v>23</v>
      </c>
      <c r="E624" s="67">
        <v>15</v>
      </c>
      <c r="F624" s="67">
        <v>2681</v>
      </c>
      <c r="G624" s="67">
        <v>1</v>
      </c>
      <c r="H624" s="67">
        <v>50</v>
      </c>
      <c r="I624" s="67" t="s">
        <v>20</v>
      </c>
      <c r="J624" s="67" t="s">
        <v>21</v>
      </c>
      <c r="K624" s="67">
        <v>3</v>
      </c>
      <c r="L624" s="67">
        <v>6</v>
      </c>
      <c r="M624" s="67">
        <v>7</v>
      </c>
      <c r="N624" s="67">
        <v>0.47000000000000003</v>
      </c>
      <c r="O624" s="67">
        <v>1</v>
      </c>
    </row>
    <row r="625" spans="1:15" customFormat="1">
      <c r="A625" t="s">
        <v>126</v>
      </c>
      <c r="B625" s="67" t="s">
        <v>123</v>
      </c>
      <c r="C625" s="67" t="s">
        <v>33</v>
      </c>
      <c r="D625" s="67" t="s">
        <v>23</v>
      </c>
      <c r="E625" s="67">
        <v>15</v>
      </c>
      <c r="F625" s="67">
        <v>2681</v>
      </c>
      <c r="G625" s="67">
        <v>1</v>
      </c>
      <c r="H625" s="67">
        <v>50</v>
      </c>
      <c r="I625" s="67" t="s">
        <v>20</v>
      </c>
      <c r="J625" s="67" t="s">
        <v>21</v>
      </c>
      <c r="K625" s="67">
        <v>3</v>
      </c>
      <c r="L625" s="67">
        <v>7</v>
      </c>
      <c r="M625" s="67">
        <v>10</v>
      </c>
      <c r="N625" s="67">
        <v>0.67</v>
      </c>
      <c r="O625" s="67">
        <v>1</v>
      </c>
    </row>
    <row r="626" spans="1:15" customFormat="1">
      <c r="A626" t="s">
        <v>126</v>
      </c>
      <c r="B626" s="67" t="s">
        <v>123</v>
      </c>
      <c r="C626" s="67" t="s">
        <v>33</v>
      </c>
      <c r="D626" s="67" t="s">
        <v>23</v>
      </c>
      <c r="E626" s="67">
        <v>15</v>
      </c>
      <c r="F626" s="67">
        <v>2681</v>
      </c>
      <c r="G626" s="67">
        <v>1</v>
      </c>
      <c r="H626" s="67">
        <v>50</v>
      </c>
      <c r="I626" s="67" t="s">
        <v>20</v>
      </c>
      <c r="J626" s="67" t="s">
        <v>21</v>
      </c>
      <c r="K626" s="67">
        <v>3</v>
      </c>
      <c r="L626" s="67">
        <v>8</v>
      </c>
      <c r="M626" s="67">
        <v>8</v>
      </c>
      <c r="N626" s="67">
        <v>0.54</v>
      </c>
      <c r="O626" s="67">
        <v>1</v>
      </c>
    </row>
    <row r="627" spans="1:15" customFormat="1">
      <c r="A627" t="s">
        <v>126</v>
      </c>
      <c r="B627" s="67" t="s">
        <v>123</v>
      </c>
      <c r="C627" s="67" t="s">
        <v>33</v>
      </c>
      <c r="D627" s="67" t="s">
        <v>23</v>
      </c>
      <c r="E627" s="67">
        <v>15</v>
      </c>
      <c r="F627" s="67">
        <v>2681</v>
      </c>
      <c r="G627" s="67">
        <v>1</v>
      </c>
      <c r="H627" s="67">
        <v>50</v>
      </c>
      <c r="I627" s="67" t="s">
        <v>20</v>
      </c>
      <c r="J627" s="67" t="s">
        <v>21</v>
      </c>
      <c r="K627" s="67">
        <v>3</v>
      </c>
      <c r="L627" s="67">
        <v>9</v>
      </c>
      <c r="M627" s="67">
        <v>16</v>
      </c>
      <c r="N627" s="67">
        <v>1.07</v>
      </c>
      <c r="O627" s="67">
        <v>1</v>
      </c>
    </row>
    <row r="628" spans="1:15" customFormat="1">
      <c r="A628" t="s">
        <v>126</v>
      </c>
      <c r="B628" s="67" t="s">
        <v>123</v>
      </c>
      <c r="C628" s="67" t="s">
        <v>33</v>
      </c>
      <c r="D628" s="67" t="s">
        <v>23</v>
      </c>
      <c r="E628" s="67">
        <v>15</v>
      </c>
      <c r="F628" s="67">
        <v>2681</v>
      </c>
      <c r="G628" s="67">
        <v>1</v>
      </c>
      <c r="H628" s="67">
        <v>50</v>
      </c>
      <c r="I628" s="67" t="s">
        <v>20</v>
      </c>
      <c r="J628" s="67" t="s">
        <v>21</v>
      </c>
      <c r="K628" s="67">
        <v>3</v>
      </c>
      <c r="L628" s="67">
        <v>10</v>
      </c>
      <c r="M628" s="67">
        <v>21</v>
      </c>
      <c r="N628" s="67">
        <v>1.3900000000000001</v>
      </c>
      <c r="O628" s="67">
        <v>1</v>
      </c>
    </row>
    <row r="629" spans="1:15" customFormat="1">
      <c r="A629" t="s">
        <v>126</v>
      </c>
      <c r="B629" s="67" t="s">
        <v>123</v>
      </c>
      <c r="C629" s="67" t="s">
        <v>33</v>
      </c>
      <c r="D629" s="67" t="s">
        <v>23</v>
      </c>
      <c r="E629" s="67">
        <v>15</v>
      </c>
      <c r="F629" s="67">
        <v>2681</v>
      </c>
      <c r="G629" s="67">
        <v>1</v>
      </c>
      <c r="H629" s="67">
        <v>50</v>
      </c>
      <c r="I629" s="67" t="s">
        <v>20</v>
      </c>
      <c r="J629" s="67" t="s">
        <v>21</v>
      </c>
      <c r="K629" s="67">
        <v>3</v>
      </c>
      <c r="L629" s="67">
        <v>11</v>
      </c>
      <c r="M629" s="67">
        <v>14</v>
      </c>
      <c r="N629" s="67">
        <v>0.95000000000000018</v>
      </c>
      <c r="O629" s="67">
        <v>1</v>
      </c>
    </row>
    <row r="630" spans="1:15" customFormat="1">
      <c r="A630" t="s">
        <v>126</v>
      </c>
      <c r="B630" s="67" t="s">
        <v>123</v>
      </c>
      <c r="C630" s="67" t="s">
        <v>33</v>
      </c>
      <c r="D630" s="67" t="s">
        <v>23</v>
      </c>
      <c r="E630" s="67">
        <v>15</v>
      </c>
      <c r="F630" s="67">
        <v>2681</v>
      </c>
      <c r="G630" s="67">
        <v>1</v>
      </c>
      <c r="H630" s="67">
        <v>50</v>
      </c>
      <c r="I630" s="67" t="s">
        <v>20</v>
      </c>
      <c r="J630" s="67" t="s">
        <v>21</v>
      </c>
      <c r="K630" s="67">
        <v>3</v>
      </c>
      <c r="L630" s="67">
        <v>12</v>
      </c>
      <c r="M630" s="67">
        <v>10</v>
      </c>
      <c r="N630" s="67">
        <v>0.67000000000000015</v>
      </c>
      <c r="O630" s="67">
        <v>1</v>
      </c>
    </row>
    <row r="631" spans="1:15" customFormat="1">
      <c r="A631" t="s">
        <v>126</v>
      </c>
      <c r="B631" s="67" t="s">
        <v>123</v>
      </c>
      <c r="C631" s="67" t="s">
        <v>33</v>
      </c>
      <c r="D631" s="67" t="s">
        <v>23</v>
      </c>
      <c r="E631" s="67">
        <v>15</v>
      </c>
      <c r="F631" s="67">
        <v>2681</v>
      </c>
      <c r="G631" s="67">
        <v>1</v>
      </c>
      <c r="H631" s="67">
        <v>50</v>
      </c>
      <c r="I631" s="67" t="s">
        <v>20</v>
      </c>
      <c r="J631" s="67" t="s">
        <v>21</v>
      </c>
      <c r="K631" s="67">
        <v>3</v>
      </c>
      <c r="L631" s="67">
        <v>13</v>
      </c>
      <c r="M631" s="67">
        <v>14.631578947368421</v>
      </c>
      <c r="N631" s="67">
        <v>0.98</v>
      </c>
      <c r="O631" s="67">
        <v>1</v>
      </c>
    </row>
    <row r="632" spans="1:15" customFormat="1">
      <c r="A632" t="s">
        <v>126</v>
      </c>
      <c r="B632" s="67" t="s">
        <v>123</v>
      </c>
      <c r="C632" s="67" t="s">
        <v>33</v>
      </c>
      <c r="D632" s="67" t="s">
        <v>23</v>
      </c>
      <c r="E632" s="67">
        <v>15</v>
      </c>
      <c r="F632" s="67">
        <v>2681</v>
      </c>
      <c r="G632" s="67">
        <v>1</v>
      </c>
      <c r="H632" s="67">
        <v>50</v>
      </c>
      <c r="I632" s="67" t="s">
        <v>20</v>
      </c>
      <c r="J632" s="67" t="s">
        <v>21</v>
      </c>
      <c r="K632" s="67">
        <v>3</v>
      </c>
      <c r="L632" s="67">
        <v>14</v>
      </c>
      <c r="M632" s="67">
        <v>9</v>
      </c>
      <c r="N632" s="67">
        <v>0.6100000000000001</v>
      </c>
      <c r="O632" s="67">
        <v>1</v>
      </c>
    </row>
    <row r="633" spans="1:15" customFormat="1">
      <c r="A633" t="s">
        <v>126</v>
      </c>
      <c r="B633" s="67" t="s">
        <v>123</v>
      </c>
      <c r="C633" s="67" t="s">
        <v>33</v>
      </c>
      <c r="D633" s="67" t="s">
        <v>23</v>
      </c>
      <c r="E633" s="67">
        <v>15</v>
      </c>
      <c r="F633" s="67">
        <v>2681</v>
      </c>
      <c r="G633" s="67">
        <v>1</v>
      </c>
      <c r="H633" s="67">
        <v>50</v>
      </c>
      <c r="I633" s="67" t="s">
        <v>20</v>
      </c>
      <c r="J633" s="67" t="s">
        <v>21</v>
      </c>
      <c r="K633" s="67">
        <v>3</v>
      </c>
      <c r="L633" s="67">
        <v>15</v>
      </c>
      <c r="M633" s="67">
        <v>17.926829268292682</v>
      </c>
      <c r="N633" s="67">
        <v>1.21</v>
      </c>
      <c r="O633" s="67">
        <v>1</v>
      </c>
    </row>
    <row r="634" spans="1:15" customFormat="1">
      <c r="A634" t="s">
        <v>126</v>
      </c>
      <c r="B634" s="67" t="s">
        <v>123</v>
      </c>
      <c r="C634" s="67" t="s">
        <v>33</v>
      </c>
      <c r="D634" s="67" t="s">
        <v>23</v>
      </c>
      <c r="E634" s="67">
        <v>15</v>
      </c>
      <c r="F634" s="67">
        <v>2681</v>
      </c>
      <c r="G634" s="67">
        <v>1</v>
      </c>
      <c r="H634" s="67">
        <v>50</v>
      </c>
      <c r="I634" s="67" t="s">
        <v>20</v>
      </c>
      <c r="J634" s="67" t="s">
        <v>21</v>
      </c>
      <c r="K634" s="67">
        <v>3</v>
      </c>
      <c r="L634" s="67">
        <v>16</v>
      </c>
      <c r="M634" s="67">
        <v>32.631578947368425</v>
      </c>
      <c r="N634" s="67">
        <v>2.1799999999999997</v>
      </c>
      <c r="O634" s="67">
        <v>1</v>
      </c>
    </row>
    <row r="635" spans="1:15" customFormat="1">
      <c r="A635" t="s">
        <v>126</v>
      </c>
      <c r="B635" s="67" t="s">
        <v>123</v>
      </c>
      <c r="C635" s="67" t="s">
        <v>33</v>
      </c>
      <c r="D635" s="67" t="s">
        <v>23</v>
      </c>
      <c r="E635" s="67">
        <v>15</v>
      </c>
      <c r="F635" s="67">
        <v>2681</v>
      </c>
      <c r="G635" s="67">
        <v>1</v>
      </c>
      <c r="H635" s="67">
        <v>50</v>
      </c>
      <c r="I635" s="67" t="s">
        <v>20</v>
      </c>
      <c r="J635" s="67" t="s">
        <v>21</v>
      </c>
      <c r="K635" s="67">
        <v>3</v>
      </c>
      <c r="L635" s="67">
        <v>17</v>
      </c>
      <c r="M635" s="67">
        <v>4</v>
      </c>
      <c r="N635" s="67">
        <v>0.27</v>
      </c>
      <c r="O635" s="67">
        <v>1</v>
      </c>
    </row>
    <row r="636" spans="1:15" customFormat="1">
      <c r="A636" t="s">
        <v>126</v>
      </c>
      <c r="B636" s="67" t="s">
        <v>123</v>
      </c>
      <c r="C636" s="67" t="s">
        <v>33</v>
      </c>
      <c r="D636" s="67" t="s">
        <v>23</v>
      </c>
      <c r="E636" s="67">
        <v>15</v>
      </c>
      <c r="F636" s="67">
        <v>2681</v>
      </c>
      <c r="G636" s="67">
        <v>1</v>
      </c>
      <c r="H636" s="67">
        <v>50</v>
      </c>
      <c r="I636" s="67" t="s">
        <v>20</v>
      </c>
      <c r="J636" s="67" t="s">
        <v>21</v>
      </c>
      <c r="K636" s="67">
        <v>3</v>
      </c>
      <c r="L636" s="67">
        <v>18</v>
      </c>
      <c r="M636" s="67">
        <v>2.4634146341463414</v>
      </c>
      <c r="N636" s="67">
        <v>0.17</v>
      </c>
      <c r="O636" s="67">
        <v>1</v>
      </c>
    </row>
    <row r="637" spans="1:15" customFormat="1">
      <c r="A637" t="s">
        <v>126</v>
      </c>
      <c r="B637" s="67" t="s">
        <v>123</v>
      </c>
      <c r="C637" s="67" t="s">
        <v>33</v>
      </c>
      <c r="D637" s="67" t="s">
        <v>23</v>
      </c>
      <c r="E637" s="67">
        <v>15</v>
      </c>
      <c r="F637" s="67">
        <v>2681</v>
      </c>
      <c r="G637" s="67">
        <v>1</v>
      </c>
      <c r="H637" s="67">
        <v>50</v>
      </c>
      <c r="I637" s="67" t="s">
        <v>20</v>
      </c>
      <c r="J637" s="67" t="s">
        <v>21</v>
      </c>
      <c r="K637" s="67">
        <v>3</v>
      </c>
      <c r="L637" s="67">
        <v>19</v>
      </c>
      <c r="M637" s="67">
        <v>25.210526315789473</v>
      </c>
      <c r="N637" s="67">
        <v>1.6800000000000002</v>
      </c>
      <c r="O637" s="67">
        <v>1</v>
      </c>
    </row>
    <row r="638" spans="1:15" customFormat="1">
      <c r="A638" t="s">
        <v>126</v>
      </c>
      <c r="B638" s="67" t="s">
        <v>123</v>
      </c>
      <c r="C638" s="67" t="s">
        <v>33</v>
      </c>
      <c r="D638" s="67" t="s">
        <v>23</v>
      </c>
      <c r="E638" s="67">
        <v>15</v>
      </c>
      <c r="F638" s="67">
        <v>2681</v>
      </c>
      <c r="G638" s="67">
        <v>1</v>
      </c>
      <c r="H638" s="67">
        <v>50</v>
      </c>
      <c r="I638" s="67" t="s">
        <v>20</v>
      </c>
      <c r="J638" s="67" t="s">
        <v>21</v>
      </c>
      <c r="K638" s="67">
        <v>3</v>
      </c>
      <c r="L638" s="67">
        <v>22</v>
      </c>
      <c r="M638" s="67">
        <v>1</v>
      </c>
      <c r="N638" s="67">
        <v>7.0000000000000007E-2</v>
      </c>
      <c r="O638" s="67">
        <v>1</v>
      </c>
    </row>
    <row r="639" spans="1:15" customFormat="1">
      <c r="A639" t="s">
        <v>126</v>
      </c>
      <c r="B639" s="67" t="s">
        <v>123</v>
      </c>
      <c r="C639" s="67" t="s">
        <v>33</v>
      </c>
      <c r="D639" s="67" t="s">
        <v>27</v>
      </c>
      <c r="E639" s="67">
        <v>9</v>
      </c>
      <c r="F639" s="67">
        <v>1189</v>
      </c>
      <c r="G639" s="67">
        <v>1</v>
      </c>
      <c r="H639" s="67">
        <v>44</v>
      </c>
      <c r="I639" s="67" t="s">
        <v>25</v>
      </c>
      <c r="J639" s="67" t="s">
        <v>26</v>
      </c>
      <c r="K639" s="67">
        <v>3</v>
      </c>
      <c r="L639" s="67">
        <v>15</v>
      </c>
      <c r="M639" s="67">
        <v>1</v>
      </c>
      <c r="N639" s="67">
        <v>0.11</v>
      </c>
      <c r="O639" s="67">
        <v>1</v>
      </c>
    </row>
    <row r="640" spans="1:15" customFormat="1">
      <c r="A640" t="s">
        <v>126</v>
      </c>
      <c r="B640" s="67" t="s">
        <v>123</v>
      </c>
      <c r="C640" s="67" t="s">
        <v>33</v>
      </c>
      <c r="D640" s="67" t="s">
        <v>27</v>
      </c>
      <c r="E640" s="67">
        <v>9</v>
      </c>
      <c r="F640" s="67">
        <v>1189</v>
      </c>
      <c r="G640" s="67">
        <v>1</v>
      </c>
      <c r="H640" s="67">
        <v>44</v>
      </c>
      <c r="I640" s="67" t="s">
        <v>25</v>
      </c>
      <c r="J640" s="67" t="s">
        <v>26</v>
      </c>
      <c r="K640" s="67">
        <v>3</v>
      </c>
      <c r="L640" s="67">
        <v>17</v>
      </c>
      <c r="M640" s="67">
        <v>2</v>
      </c>
      <c r="N640" s="67">
        <v>0.22</v>
      </c>
      <c r="O640" s="67">
        <v>1</v>
      </c>
    </row>
    <row r="641" spans="1:15" customFormat="1">
      <c r="A641" t="s">
        <v>126</v>
      </c>
      <c r="B641" s="67" t="s">
        <v>123</v>
      </c>
      <c r="C641" s="67" t="s">
        <v>33</v>
      </c>
      <c r="D641" s="67" t="s">
        <v>27</v>
      </c>
      <c r="E641" s="67">
        <v>9</v>
      </c>
      <c r="F641" s="67">
        <v>1189</v>
      </c>
      <c r="G641" s="67">
        <v>1</v>
      </c>
      <c r="H641" s="67">
        <v>44</v>
      </c>
      <c r="I641" s="67" t="s">
        <v>25</v>
      </c>
      <c r="J641" s="67" t="s">
        <v>26</v>
      </c>
      <c r="K641" s="67">
        <v>3</v>
      </c>
      <c r="L641" s="67">
        <v>18</v>
      </c>
      <c r="M641" s="67">
        <v>3</v>
      </c>
      <c r="N641" s="67">
        <v>0.33</v>
      </c>
      <c r="O641" s="67">
        <v>1</v>
      </c>
    </row>
    <row r="642" spans="1:15" customFormat="1">
      <c r="A642" t="s">
        <v>126</v>
      </c>
      <c r="B642" s="67" t="s">
        <v>123</v>
      </c>
      <c r="C642" s="67" t="s">
        <v>33</v>
      </c>
      <c r="D642" s="67" t="s">
        <v>27</v>
      </c>
      <c r="E642" s="67">
        <v>9</v>
      </c>
      <c r="F642" s="67">
        <v>1189</v>
      </c>
      <c r="G642" s="67">
        <v>1</v>
      </c>
      <c r="H642" s="67">
        <v>44</v>
      </c>
      <c r="I642" s="67" t="s">
        <v>25</v>
      </c>
      <c r="J642" s="67" t="s">
        <v>26</v>
      </c>
      <c r="K642" s="67">
        <v>3</v>
      </c>
      <c r="L642" s="67">
        <v>19</v>
      </c>
      <c r="M642" s="67">
        <v>3</v>
      </c>
      <c r="N642" s="67">
        <v>0.33</v>
      </c>
      <c r="O642" s="67">
        <v>1</v>
      </c>
    </row>
    <row r="643" spans="1:15" customFormat="1">
      <c r="A643" t="s">
        <v>126</v>
      </c>
      <c r="B643" s="67" t="s">
        <v>123</v>
      </c>
      <c r="C643" s="67" t="s">
        <v>33</v>
      </c>
      <c r="D643" s="67" t="s">
        <v>27</v>
      </c>
      <c r="E643" s="67">
        <v>9</v>
      </c>
      <c r="F643" s="67">
        <v>1189</v>
      </c>
      <c r="G643" s="67">
        <v>1</v>
      </c>
      <c r="H643" s="67">
        <v>44</v>
      </c>
      <c r="I643" s="67" t="s">
        <v>25</v>
      </c>
      <c r="J643" s="67" t="s">
        <v>26</v>
      </c>
      <c r="K643" s="67">
        <v>3</v>
      </c>
      <c r="L643" s="67">
        <v>20</v>
      </c>
      <c r="M643" s="67">
        <v>2</v>
      </c>
      <c r="N643" s="67">
        <v>0.22</v>
      </c>
      <c r="O643" s="67">
        <v>1</v>
      </c>
    </row>
    <row r="644" spans="1:15" customFormat="1">
      <c r="A644" t="s">
        <v>126</v>
      </c>
      <c r="B644" s="67" t="s">
        <v>123</v>
      </c>
      <c r="C644" s="67" t="s">
        <v>33</v>
      </c>
      <c r="D644" s="67" t="s">
        <v>27</v>
      </c>
      <c r="E644" s="67">
        <v>9</v>
      </c>
      <c r="F644" s="67">
        <v>1189</v>
      </c>
      <c r="G644" s="67">
        <v>1</v>
      </c>
      <c r="H644" s="67">
        <v>44</v>
      </c>
      <c r="I644" s="67" t="s">
        <v>25</v>
      </c>
      <c r="J644" s="67" t="s">
        <v>26</v>
      </c>
      <c r="K644" s="67">
        <v>3</v>
      </c>
      <c r="L644" s="67">
        <v>21</v>
      </c>
      <c r="M644" s="67">
        <v>1</v>
      </c>
      <c r="N644" s="67">
        <v>0.11</v>
      </c>
      <c r="O644" s="67">
        <v>1</v>
      </c>
    </row>
    <row r="645" spans="1:15" customFormat="1">
      <c r="A645" t="s">
        <v>126</v>
      </c>
      <c r="B645" s="67" t="s">
        <v>123</v>
      </c>
      <c r="C645" s="67" t="s">
        <v>33</v>
      </c>
      <c r="D645" s="67" t="s">
        <v>27</v>
      </c>
      <c r="E645" s="67">
        <v>9</v>
      </c>
      <c r="F645" s="67">
        <v>1189</v>
      </c>
      <c r="G645" s="67">
        <v>1</v>
      </c>
      <c r="H645" s="67">
        <v>44</v>
      </c>
      <c r="I645" s="67" t="s">
        <v>25</v>
      </c>
      <c r="J645" s="67" t="s">
        <v>26</v>
      </c>
      <c r="K645" s="67">
        <v>3</v>
      </c>
      <c r="L645" s="67">
        <v>26</v>
      </c>
      <c r="M645" s="67">
        <v>2</v>
      </c>
      <c r="N645" s="67">
        <v>0.22</v>
      </c>
      <c r="O645" s="67">
        <v>1</v>
      </c>
    </row>
    <row r="646" spans="1:15" customFormat="1">
      <c r="A646" t="s">
        <v>126</v>
      </c>
      <c r="B646" s="67" t="s">
        <v>123</v>
      </c>
      <c r="C646" s="67" t="s">
        <v>33</v>
      </c>
      <c r="D646" s="67" t="s">
        <v>27</v>
      </c>
      <c r="E646" s="67">
        <v>9</v>
      </c>
      <c r="F646" s="67">
        <v>1189</v>
      </c>
      <c r="G646" s="67">
        <v>1</v>
      </c>
      <c r="H646" s="67">
        <v>44</v>
      </c>
      <c r="I646" s="67" t="s">
        <v>25</v>
      </c>
      <c r="J646" s="67" t="s">
        <v>26</v>
      </c>
      <c r="K646" s="67">
        <v>3</v>
      </c>
      <c r="L646" s="67">
        <v>28</v>
      </c>
      <c r="M646" s="67">
        <v>1</v>
      </c>
      <c r="N646" s="67">
        <v>0.11</v>
      </c>
      <c r="O646" s="67">
        <v>1</v>
      </c>
    </row>
    <row r="647" spans="1:15" customFormat="1">
      <c r="A647" t="s">
        <v>126</v>
      </c>
      <c r="B647" s="67" t="s">
        <v>123</v>
      </c>
      <c r="C647" s="67" t="s">
        <v>33</v>
      </c>
      <c r="D647" s="67" t="s">
        <v>27</v>
      </c>
      <c r="E647" s="67">
        <v>9</v>
      </c>
      <c r="F647" s="67">
        <v>1189</v>
      </c>
      <c r="G647" s="67">
        <v>1</v>
      </c>
      <c r="H647" s="67">
        <v>44</v>
      </c>
      <c r="I647" s="67" t="s">
        <v>25</v>
      </c>
      <c r="J647" s="67" t="s">
        <v>26</v>
      </c>
      <c r="K647" s="67">
        <v>3</v>
      </c>
      <c r="L647" s="67">
        <v>29</v>
      </c>
      <c r="M647" s="67">
        <v>1</v>
      </c>
      <c r="N647" s="67">
        <v>0.11</v>
      </c>
      <c r="O647" s="67">
        <v>1</v>
      </c>
    </row>
    <row r="648" spans="1:15" customFormat="1">
      <c r="A648" t="s">
        <v>126</v>
      </c>
      <c r="B648" s="67" t="s">
        <v>123</v>
      </c>
      <c r="C648" s="67" t="s">
        <v>33</v>
      </c>
      <c r="D648" s="67" t="s">
        <v>27</v>
      </c>
      <c r="E648" s="67">
        <v>9</v>
      </c>
      <c r="F648" s="67">
        <v>1189</v>
      </c>
      <c r="G648" s="67">
        <v>1</v>
      </c>
      <c r="H648" s="67">
        <v>44</v>
      </c>
      <c r="I648" s="67" t="s">
        <v>25</v>
      </c>
      <c r="J648" s="67" t="s">
        <v>26</v>
      </c>
      <c r="K648" s="67">
        <v>3</v>
      </c>
      <c r="L648" s="67">
        <v>30</v>
      </c>
      <c r="M648" s="67">
        <v>2</v>
      </c>
      <c r="N648" s="67">
        <v>0.22</v>
      </c>
      <c r="O648" s="67">
        <v>1</v>
      </c>
    </row>
    <row r="649" spans="1:15" customFormat="1">
      <c r="A649" t="s">
        <v>126</v>
      </c>
      <c r="B649" s="67" t="s">
        <v>123</v>
      </c>
      <c r="C649" s="67" t="s">
        <v>33</v>
      </c>
      <c r="D649" s="67" t="s">
        <v>27</v>
      </c>
      <c r="E649" s="67">
        <v>9</v>
      </c>
      <c r="F649" s="67">
        <v>1189</v>
      </c>
      <c r="G649" s="67">
        <v>1</v>
      </c>
      <c r="H649" s="67">
        <v>44</v>
      </c>
      <c r="I649" s="67" t="s">
        <v>25</v>
      </c>
      <c r="J649" s="67" t="s">
        <v>26</v>
      </c>
      <c r="K649" s="67">
        <v>3</v>
      </c>
      <c r="L649" s="67">
        <v>31</v>
      </c>
      <c r="M649" s="67">
        <v>2</v>
      </c>
      <c r="N649" s="67">
        <v>0.22</v>
      </c>
      <c r="O649" s="67">
        <v>1</v>
      </c>
    </row>
    <row r="650" spans="1:15" customFormat="1">
      <c r="A650" t="s">
        <v>126</v>
      </c>
      <c r="B650" s="67" t="s">
        <v>123</v>
      </c>
      <c r="C650" s="67" t="s">
        <v>33</v>
      </c>
      <c r="D650" s="67" t="s">
        <v>27</v>
      </c>
      <c r="E650" s="67">
        <v>9</v>
      </c>
      <c r="F650" s="67">
        <v>1189</v>
      </c>
      <c r="G650" s="67">
        <v>1</v>
      </c>
      <c r="H650" s="67">
        <v>44</v>
      </c>
      <c r="I650" s="67" t="s">
        <v>25</v>
      </c>
      <c r="J650" s="67" t="s">
        <v>26</v>
      </c>
      <c r="K650" s="67">
        <v>3</v>
      </c>
      <c r="L650" s="67">
        <v>32</v>
      </c>
      <c r="M650" s="67">
        <v>1</v>
      </c>
      <c r="N650" s="67">
        <v>0.11</v>
      </c>
      <c r="O650" s="67">
        <v>1</v>
      </c>
    </row>
    <row r="651" spans="1:15" customFormat="1">
      <c r="A651" t="s">
        <v>126</v>
      </c>
      <c r="B651" s="67" t="s">
        <v>123</v>
      </c>
      <c r="C651" s="67" t="s">
        <v>33</v>
      </c>
      <c r="D651" s="67" t="s">
        <v>27</v>
      </c>
      <c r="E651" s="67">
        <v>9</v>
      </c>
      <c r="F651" s="67">
        <v>1189</v>
      </c>
      <c r="G651" s="67">
        <v>1</v>
      </c>
      <c r="H651" s="67">
        <v>44</v>
      </c>
      <c r="I651" s="67" t="s">
        <v>25</v>
      </c>
      <c r="J651" s="67" t="s">
        <v>26</v>
      </c>
      <c r="K651" s="67">
        <v>3</v>
      </c>
      <c r="L651" s="67">
        <v>34</v>
      </c>
      <c r="M651" s="67">
        <v>4</v>
      </c>
      <c r="N651" s="67">
        <v>0.44</v>
      </c>
      <c r="O651" s="67">
        <v>1</v>
      </c>
    </row>
    <row r="652" spans="1:15" customFormat="1">
      <c r="A652" t="s">
        <v>126</v>
      </c>
      <c r="B652" s="67" t="s">
        <v>123</v>
      </c>
      <c r="C652" s="67" t="s">
        <v>33</v>
      </c>
      <c r="D652" s="67" t="s">
        <v>27</v>
      </c>
      <c r="E652" s="67">
        <v>9</v>
      </c>
      <c r="F652" s="67">
        <v>1189</v>
      </c>
      <c r="G652" s="67">
        <v>1</v>
      </c>
      <c r="H652" s="67">
        <v>44</v>
      </c>
      <c r="I652" s="67" t="s">
        <v>25</v>
      </c>
      <c r="J652" s="67" t="s">
        <v>26</v>
      </c>
      <c r="K652" s="67">
        <v>3</v>
      </c>
      <c r="L652" s="67">
        <v>35</v>
      </c>
      <c r="M652" s="67">
        <v>1</v>
      </c>
      <c r="N652" s="67">
        <v>0.11</v>
      </c>
      <c r="O652" s="67">
        <v>1</v>
      </c>
    </row>
    <row r="653" spans="1:15" customFormat="1">
      <c r="A653" t="s">
        <v>126</v>
      </c>
      <c r="B653" s="67" t="s">
        <v>123</v>
      </c>
      <c r="C653" s="67" t="s">
        <v>33</v>
      </c>
      <c r="D653" s="67" t="s">
        <v>27</v>
      </c>
      <c r="E653" s="67">
        <v>9</v>
      </c>
      <c r="F653" s="67">
        <v>1189</v>
      </c>
      <c r="G653" s="67">
        <v>1</v>
      </c>
      <c r="H653" s="67">
        <v>44</v>
      </c>
      <c r="I653" s="67" t="s">
        <v>25</v>
      </c>
      <c r="J653" s="67" t="s">
        <v>26</v>
      </c>
      <c r="K653" s="67">
        <v>3</v>
      </c>
      <c r="L653" s="67">
        <v>36</v>
      </c>
      <c r="M653" s="67">
        <v>1</v>
      </c>
      <c r="N653" s="67">
        <v>0.11</v>
      </c>
      <c r="O653" s="67">
        <v>1</v>
      </c>
    </row>
    <row r="654" spans="1:15" customFormat="1">
      <c r="A654" t="s">
        <v>126</v>
      </c>
      <c r="B654" s="67" t="s">
        <v>123</v>
      </c>
      <c r="C654" s="67" t="s">
        <v>33</v>
      </c>
      <c r="D654" s="67" t="s">
        <v>27</v>
      </c>
      <c r="E654" s="67">
        <v>9</v>
      </c>
      <c r="F654" s="67">
        <v>1189</v>
      </c>
      <c r="G654" s="67">
        <v>1</v>
      </c>
      <c r="H654" s="67">
        <v>44</v>
      </c>
      <c r="I654" s="67" t="s">
        <v>25</v>
      </c>
      <c r="J654" s="67" t="s">
        <v>26</v>
      </c>
      <c r="K654" s="67">
        <v>3</v>
      </c>
      <c r="L654" s="67">
        <v>38</v>
      </c>
      <c r="M654" s="67">
        <v>2</v>
      </c>
      <c r="N654" s="67">
        <v>0.22</v>
      </c>
      <c r="O654" s="67">
        <v>1</v>
      </c>
    </row>
    <row r="655" spans="1:15" customFormat="1">
      <c r="A655" t="s">
        <v>126</v>
      </c>
      <c r="B655" s="67" t="s">
        <v>123</v>
      </c>
      <c r="C655" s="67" t="s">
        <v>33</v>
      </c>
      <c r="D655" s="67" t="s">
        <v>27</v>
      </c>
      <c r="E655" s="67">
        <v>9</v>
      </c>
      <c r="F655" s="67">
        <v>1189</v>
      </c>
      <c r="G655" s="67">
        <v>1</v>
      </c>
      <c r="H655" s="67">
        <v>44</v>
      </c>
      <c r="I655" s="67" t="s">
        <v>25</v>
      </c>
      <c r="J655" s="67" t="s">
        <v>26</v>
      </c>
      <c r="K655" s="67">
        <v>3</v>
      </c>
      <c r="L655" s="67">
        <v>39</v>
      </c>
      <c r="M655" s="67">
        <v>1</v>
      </c>
      <c r="N655" s="67">
        <v>0.11</v>
      </c>
      <c r="O655" s="67">
        <v>1</v>
      </c>
    </row>
    <row r="656" spans="1:15" customFormat="1">
      <c r="A656" t="s">
        <v>126</v>
      </c>
      <c r="B656" s="67" t="s">
        <v>123</v>
      </c>
      <c r="C656" s="67" t="s">
        <v>33</v>
      </c>
      <c r="D656" s="67" t="s">
        <v>27</v>
      </c>
      <c r="E656" s="67">
        <v>9</v>
      </c>
      <c r="F656" s="67">
        <v>1189</v>
      </c>
      <c r="G656" s="67">
        <v>1</v>
      </c>
      <c r="H656" s="67">
        <v>44</v>
      </c>
      <c r="I656" s="67" t="s">
        <v>25</v>
      </c>
      <c r="J656" s="67" t="s">
        <v>26</v>
      </c>
      <c r="K656" s="67">
        <v>3</v>
      </c>
      <c r="L656" s="67">
        <v>40</v>
      </c>
      <c r="M656" s="67">
        <v>1</v>
      </c>
      <c r="N656" s="67">
        <v>0.11</v>
      </c>
      <c r="O656" s="67">
        <v>1</v>
      </c>
    </row>
    <row r="657" spans="1:15" customFormat="1">
      <c r="A657" t="s">
        <v>126</v>
      </c>
      <c r="B657" s="67" t="s">
        <v>123</v>
      </c>
      <c r="C657" s="67" t="s">
        <v>33</v>
      </c>
      <c r="D657" s="67" t="s">
        <v>27</v>
      </c>
      <c r="E657" s="67">
        <v>9</v>
      </c>
      <c r="F657" s="67">
        <v>1189</v>
      </c>
      <c r="G657" s="67">
        <v>1</v>
      </c>
      <c r="H657" s="67">
        <v>44</v>
      </c>
      <c r="I657" s="67" t="s">
        <v>25</v>
      </c>
      <c r="J657" s="67" t="s">
        <v>26</v>
      </c>
      <c r="K657" s="67">
        <v>3</v>
      </c>
      <c r="L657" s="67">
        <v>44</v>
      </c>
      <c r="M657" s="67">
        <v>2</v>
      </c>
      <c r="N657" s="67">
        <v>0.22</v>
      </c>
      <c r="O657" s="67">
        <v>1</v>
      </c>
    </row>
    <row r="658" spans="1:15" customFormat="1">
      <c r="A658" t="s">
        <v>126</v>
      </c>
      <c r="B658" s="67" t="s">
        <v>123</v>
      </c>
      <c r="C658" s="67" t="s">
        <v>33</v>
      </c>
      <c r="D658" s="67" t="s">
        <v>27</v>
      </c>
      <c r="E658" s="67">
        <v>9</v>
      </c>
      <c r="F658" s="67">
        <v>1189</v>
      </c>
      <c r="G658" s="67">
        <v>1</v>
      </c>
      <c r="H658" s="67">
        <v>44</v>
      </c>
      <c r="I658" s="67" t="s">
        <v>25</v>
      </c>
      <c r="J658" s="67" t="s">
        <v>26</v>
      </c>
      <c r="K658" s="67">
        <v>3</v>
      </c>
      <c r="L658" s="67">
        <v>51</v>
      </c>
      <c r="M658" s="67">
        <v>1</v>
      </c>
      <c r="N658" s="67">
        <v>0.11</v>
      </c>
      <c r="O658" s="67">
        <v>1</v>
      </c>
    </row>
    <row r="659" spans="1:15" customFormat="1">
      <c r="A659" t="s">
        <v>126</v>
      </c>
      <c r="B659" s="67" t="s">
        <v>123</v>
      </c>
      <c r="C659" s="67" t="s">
        <v>33</v>
      </c>
      <c r="D659" s="67" t="s">
        <v>27</v>
      </c>
      <c r="E659" s="67">
        <v>9</v>
      </c>
      <c r="F659" s="67">
        <v>1189</v>
      </c>
      <c r="G659" s="67">
        <v>1</v>
      </c>
      <c r="H659" s="67">
        <v>44</v>
      </c>
      <c r="I659" s="67" t="s">
        <v>25</v>
      </c>
      <c r="J659" s="67" t="s">
        <v>26</v>
      </c>
      <c r="K659" s="67">
        <v>3</v>
      </c>
      <c r="L659" s="67">
        <v>87</v>
      </c>
      <c r="M659" s="67">
        <v>1</v>
      </c>
      <c r="N659" s="67">
        <v>0.11</v>
      </c>
      <c r="O659" s="67">
        <v>1</v>
      </c>
    </row>
    <row r="660" spans="1:15" customFormat="1">
      <c r="A660" t="s">
        <v>126</v>
      </c>
      <c r="B660" s="67" t="s">
        <v>123</v>
      </c>
      <c r="C660" s="67" t="s">
        <v>33</v>
      </c>
      <c r="D660" s="67" t="s">
        <v>27</v>
      </c>
      <c r="E660" s="67">
        <v>9</v>
      </c>
      <c r="F660" s="67">
        <v>1189</v>
      </c>
      <c r="G660" s="67">
        <v>1</v>
      </c>
      <c r="H660" s="67">
        <v>50</v>
      </c>
      <c r="I660" s="67" t="s">
        <v>20</v>
      </c>
      <c r="J660" s="67" t="s">
        <v>21</v>
      </c>
      <c r="K660" s="67">
        <v>1</v>
      </c>
      <c r="L660" s="67">
        <v>17</v>
      </c>
      <c r="M660" s="67">
        <v>19</v>
      </c>
      <c r="N660" s="67">
        <v>2.1</v>
      </c>
      <c r="O660" s="67">
        <v>1</v>
      </c>
    </row>
    <row r="661" spans="1:15" customFormat="1">
      <c r="A661" t="s">
        <v>126</v>
      </c>
      <c r="B661" s="67" t="s">
        <v>123</v>
      </c>
      <c r="C661" s="67" t="s">
        <v>33</v>
      </c>
      <c r="D661" s="67" t="s">
        <v>27</v>
      </c>
      <c r="E661" s="67">
        <v>9</v>
      </c>
      <c r="F661" s="67">
        <v>1189</v>
      </c>
      <c r="G661" s="67">
        <v>1</v>
      </c>
      <c r="H661" s="67">
        <v>50</v>
      </c>
      <c r="I661" s="67" t="s">
        <v>20</v>
      </c>
      <c r="J661" s="67" t="s">
        <v>21</v>
      </c>
      <c r="K661" s="67">
        <v>1</v>
      </c>
      <c r="L661" s="67">
        <v>18</v>
      </c>
      <c r="M661" s="67">
        <v>11</v>
      </c>
      <c r="N661" s="67">
        <v>1.2200000000000002</v>
      </c>
      <c r="O661" s="67">
        <v>1</v>
      </c>
    </row>
    <row r="662" spans="1:15" customFormat="1">
      <c r="A662" t="s">
        <v>126</v>
      </c>
      <c r="B662" s="67" t="s">
        <v>123</v>
      </c>
      <c r="C662" s="67" t="s">
        <v>33</v>
      </c>
      <c r="D662" s="67" t="s">
        <v>27</v>
      </c>
      <c r="E662" s="67">
        <v>9</v>
      </c>
      <c r="F662" s="67">
        <v>1189</v>
      </c>
      <c r="G662" s="67">
        <v>1</v>
      </c>
      <c r="H662" s="67">
        <v>50</v>
      </c>
      <c r="I662" s="67" t="s">
        <v>20</v>
      </c>
      <c r="J662" s="67" t="s">
        <v>21</v>
      </c>
      <c r="K662" s="67">
        <v>1</v>
      </c>
      <c r="L662" s="67">
        <v>19</v>
      </c>
      <c r="M662" s="67">
        <v>10</v>
      </c>
      <c r="N662" s="67">
        <v>1.1100000000000001</v>
      </c>
      <c r="O662" s="67">
        <v>1</v>
      </c>
    </row>
    <row r="663" spans="1:15" customFormat="1">
      <c r="A663" t="s">
        <v>126</v>
      </c>
      <c r="B663" s="67" t="s">
        <v>123</v>
      </c>
      <c r="C663" s="67" t="s">
        <v>33</v>
      </c>
      <c r="D663" s="67" t="s">
        <v>27</v>
      </c>
      <c r="E663" s="67">
        <v>9</v>
      </c>
      <c r="F663" s="67">
        <v>1189</v>
      </c>
      <c r="G663" s="67">
        <v>1</v>
      </c>
      <c r="H663" s="67">
        <v>50</v>
      </c>
      <c r="I663" s="67" t="s">
        <v>20</v>
      </c>
      <c r="J663" s="67" t="s">
        <v>21</v>
      </c>
      <c r="K663" s="67">
        <v>1</v>
      </c>
      <c r="L663" s="67">
        <v>20</v>
      </c>
      <c r="M663" s="67">
        <v>15</v>
      </c>
      <c r="N663" s="67">
        <v>1.6600000000000001</v>
      </c>
      <c r="O663" s="67">
        <v>1</v>
      </c>
    </row>
    <row r="664" spans="1:15" customFormat="1">
      <c r="A664" t="s">
        <v>126</v>
      </c>
      <c r="B664" s="67" t="s">
        <v>123</v>
      </c>
      <c r="C664" s="67" t="s">
        <v>33</v>
      </c>
      <c r="D664" s="67" t="s">
        <v>27</v>
      </c>
      <c r="E664" s="67">
        <v>9</v>
      </c>
      <c r="F664" s="67">
        <v>1189</v>
      </c>
      <c r="G664" s="67">
        <v>1</v>
      </c>
      <c r="H664" s="67">
        <v>50</v>
      </c>
      <c r="I664" s="67" t="s">
        <v>20</v>
      </c>
      <c r="J664" s="67" t="s">
        <v>21</v>
      </c>
      <c r="K664" s="67">
        <v>1</v>
      </c>
      <c r="L664" s="67">
        <v>21</v>
      </c>
      <c r="M664" s="67">
        <v>23</v>
      </c>
      <c r="N664" s="67">
        <v>2.5499999999999998</v>
      </c>
      <c r="O664" s="67">
        <v>1</v>
      </c>
    </row>
    <row r="665" spans="1:15" customFormat="1">
      <c r="A665" t="s">
        <v>126</v>
      </c>
      <c r="B665" s="67" t="s">
        <v>123</v>
      </c>
      <c r="C665" s="67" t="s">
        <v>33</v>
      </c>
      <c r="D665" s="67" t="s">
        <v>27</v>
      </c>
      <c r="E665" s="67">
        <v>9</v>
      </c>
      <c r="F665" s="67">
        <v>1189</v>
      </c>
      <c r="G665" s="67">
        <v>1</v>
      </c>
      <c r="H665" s="67">
        <v>50</v>
      </c>
      <c r="I665" s="67" t="s">
        <v>20</v>
      </c>
      <c r="J665" s="67" t="s">
        <v>21</v>
      </c>
      <c r="K665" s="67">
        <v>1</v>
      </c>
      <c r="L665" s="67">
        <v>22</v>
      </c>
      <c r="M665" s="67">
        <v>21</v>
      </c>
      <c r="N665" s="67">
        <v>2.33</v>
      </c>
      <c r="O665" s="67">
        <v>1</v>
      </c>
    </row>
    <row r="666" spans="1:15" customFormat="1">
      <c r="A666" t="s">
        <v>126</v>
      </c>
      <c r="B666" s="67" t="s">
        <v>123</v>
      </c>
      <c r="C666" s="67" t="s">
        <v>33</v>
      </c>
      <c r="D666" s="67" t="s">
        <v>27</v>
      </c>
      <c r="E666" s="67">
        <v>9</v>
      </c>
      <c r="F666" s="67">
        <v>1189</v>
      </c>
      <c r="G666" s="67">
        <v>1</v>
      </c>
      <c r="H666" s="67">
        <v>50</v>
      </c>
      <c r="I666" s="67" t="s">
        <v>20</v>
      </c>
      <c r="J666" s="67" t="s">
        <v>21</v>
      </c>
      <c r="K666" s="67">
        <v>1</v>
      </c>
      <c r="L666" s="67">
        <v>23</v>
      </c>
      <c r="M666" s="67">
        <v>14</v>
      </c>
      <c r="N666" s="67">
        <v>1.55</v>
      </c>
      <c r="O666" s="67">
        <v>1</v>
      </c>
    </row>
    <row r="667" spans="1:15" customFormat="1">
      <c r="A667" t="s">
        <v>126</v>
      </c>
      <c r="B667" s="67" t="s">
        <v>123</v>
      </c>
      <c r="C667" s="67" t="s">
        <v>33</v>
      </c>
      <c r="D667" s="67" t="s">
        <v>27</v>
      </c>
      <c r="E667" s="67">
        <v>9</v>
      </c>
      <c r="F667" s="67">
        <v>1189</v>
      </c>
      <c r="G667" s="67">
        <v>1</v>
      </c>
      <c r="H667" s="67">
        <v>50</v>
      </c>
      <c r="I667" s="67" t="s">
        <v>20</v>
      </c>
      <c r="J667" s="67" t="s">
        <v>21</v>
      </c>
      <c r="K667" s="67">
        <v>1</v>
      </c>
      <c r="L667" s="67">
        <v>24</v>
      </c>
      <c r="M667" s="67">
        <v>27</v>
      </c>
      <c r="N667" s="67">
        <v>3</v>
      </c>
      <c r="O667" s="67">
        <v>1</v>
      </c>
    </row>
    <row r="668" spans="1:15" customFormat="1">
      <c r="A668" t="s">
        <v>126</v>
      </c>
      <c r="B668" s="67" t="s">
        <v>123</v>
      </c>
      <c r="C668" s="67" t="s">
        <v>33</v>
      </c>
      <c r="D668" s="67" t="s">
        <v>27</v>
      </c>
      <c r="E668" s="67">
        <v>9</v>
      </c>
      <c r="F668" s="67">
        <v>1189</v>
      </c>
      <c r="G668" s="67">
        <v>1</v>
      </c>
      <c r="H668" s="67">
        <v>50</v>
      </c>
      <c r="I668" s="67" t="s">
        <v>20</v>
      </c>
      <c r="J668" s="67" t="s">
        <v>21</v>
      </c>
      <c r="K668" s="67">
        <v>1</v>
      </c>
      <c r="L668" s="67">
        <v>25</v>
      </c>
      <c r="M668" s="67">
        <v>14</v>
      </c>
      <c r="N668" s="67">
        <v>1.54</v>
      </c>
      <c r="O668" s="67">
        <v>1</v>
      </c>
    </row>
    <row r="669" spans="1:15" customFormat="1">
      <c r="A669" t="s">
        <v>126</v>
      </c>
      <c r="B669" s="67" t="s">
        <v>123</v>
      </c>
      <c r="C669" s="67" t="s">
        <v>33</v>
      </c>
      <c r="D669" s="67" t="s">
        <v>27</v>
      </c>
      <c r="E669" s="67">
        <v>9</v>
      </c>
      <c r="F669" s="67">
        <v>1189</v>
      </c>
      <c r="G669" s="67">
        <v>1</v>
      </c>
      <c r="H669" s="67">
        <v>50</v>
      </c>
      <c r="I669" s="67" t="s">
        <v>20</v>
      </c>
      <c r="J669" s="67" t="s">
        <v>21</v>
      </c>
      <c r="K669" s="67">
        <v>1</v>
      </c>
      <c r="L669" s="67">
        <v>26</v>
      </c>
      <c r="M669" s="67">
        <v>15</v>
      </c>
      <c r="N669" s="67">
        <v>1.6500000000000001</v>
      </c>
      <c r="O669" s="67">
        <v>1</v>
      </c>
    </row>
    <row r="670" spans="1:15" customFormat="1">
      <c r="A670" t="s">
        <v>126</v>
      </c>
      <c r="B670" s="67" t="s">
        <v>123</v>
      </c>
      <c r="C670" s="67" t="s">
        <v>33</v>
      </c>
      <c r="D670" s="67" t="s">
        <v>27</v>
      </c>
      <c r="E670" s="67">
        <v>9</v>
      </c>
      <c r="F670" s="67">
        <v>1189</v>
      </c>
      <c r="G670" s="67">
        <v>1</v>
      </c>
      <c r="H670" s="67">
        <v>50</v>
      </c>
      <c r="I670" s="67" t="s">
        <v>20</v>
      </c>
      <c r="J670" s="67" t="s">
        <v>21</v>
      </c>
      <c r="K670" s="67">
        <v>1</v>
      </c>
      <c r="L670" s="67">
        <v>27</v>
      </c>
      <c r="M670" s="67">
        <v>7</v>
      </c>
      <c r="N670" s="67">
        <v>0.77</v>
      </c>
      <c r="O670" s="67">
        <v>1</v>
      </c>
    </row>
    <row r="671" spans="1:15" customFormat="1">
      <c r="A671" t="s">
        <v>126</v>
      </c>
      <c r="B671" s="67" t="s">
        <v>123</v>
      </c>
      <c r="C671" s="67" t="s">
        <v>33</v>
      </c>
      <c r="D671" s="67" t="s">
        <v>27</v>
      </c>
      <c r="E671" s="67">
        <v>9</v>
      </c>
      <c r="F671" s="67">
        <v>1189</v>
      </c>
      <c r="G671" s="67">
        <v>1</v>
      </c>
      <c r="H671" s="67">
        <v>50</v>
      </c>
      <c r="I671" s="67" t="s">
        <v>20</v>
      </c>
      <c r="J671" s="67" t="s">
        <v>21</v>
      </c>
      <c r="K671" s="67">
        <v>1</v>
      </c>
      <c r="L671" s="67">
        <v>28</v>
      </c>
      <c r="M671" s="67">
        <v>8</v>
      </c>
      <c r="N671" s="67">
        <v>0.88</v>
      </c>
      <c r="O671" s="67">
        <v>1</v>
      </c>
    </row>
    <row r="672" spans="1:15" customFormat="1">
      <c r="A672" t="s">
        <v>126</v>
      </c>
      <c r="B672" s="67" t="s">
        <v>123</v>
      </c>
      <c r="C672" s="67" t="s">
        <v>33</v>
      </c>
      <c r="D672" s="67" t="s">
        <v>27</v>
      </c>
      <c r="E672" s="67">
        <v>9</v>
      </c>
      <c r="F672" s="67">
        <v>1189</v>
      </c>
      <c r="G672" s="67">
        <v>1</v>
      </c>
      <c r="H672" s="67">
        <v>50</v>
      </c>
      <c r="I672" s="67" t="s">
        <v>20</v>
      </c>
      <c r="J672" s="67" t="s">
        <v>21</v>
      </c>
      <c r="K672" s="67">
        <v>1</v>
      </c>
      <c r="L672" s="67">
        <v>29</v>
      </c>
      <c r="M672" s="67">
        <v>4</v>
      </c>
      <c r="N672" s="67">
        <v>0.44</v>
      </c>
      <c r="O672" s="67">
        <v>1</v>
      </c>
    </row>
    <row r="673" spans="1:15" customFormat="1">
      <c r="A673" t="s">
        <v>126</v>
      </c>
      <c r="B673" s="67" t="s">
        <v>123</v>
      </c>
      <c r="C673" s="67" t="s">
        <v>33</v>
      </c>
      <c r="D673" s="67" t="s">
        <v>27</v>
      </c>
      <c r="E673" s="67">
        <v>9</v>
      </c>
      <c r="F673" s="67">
        <v>1189</v>
      </c>
      <c r="G673" s="67">
        <v>1</v>
      </c>
      <c r="H673" s="67">
        <v>50</v>
      </c>
      <c r="I673" s="67" t="s">
        <v>20</v>
      </c>
      <c r="J673" s="67" t="s">
        <v>21</v>
      </c>
      <c r="K673" s="67">
        <v>1</v>
      </c>
      <c r="L673" s="67">
        <v>30</v>
      </c>
      <c r="M673" s="67">
        <v>4</v>
      </c>
      <c r="N673" s="67">
        <v>0.44</v>
      </c>
      <c r="O673" s="67">
        <v>1</v>
      </c>
    </row>
    <row r="674" spans="1:15" customFormat="1">
      <c r="A674" t="s">
        <v>126</v>
      </c>
      <c r="B674" s="67" t="s">
        <v>123</v>
      </c>
      <c r="C674" s="67" t="s">
        <v>33</v>
      </c>
      <c r="D674" s="67" t="s">
        <v>27</v>
      </c>
      <c r="E674" s="67">
        <v>9</v>
      </c>
      <c r="F674" s="67">
        <v>1189</v>
      </c>
      <c r="G674" s="67">
        <v>1</v>
      </c>
      <c r="H674" s="67">
        <v>50</v>
      </c>
      <c r="I674" s="67" t="s">
        <v>20</v>
      </c>
      <c r="J674" s="67" t="s">
        <v>21</v>
      </c>
      <c r="K674" s="67">
        <v>1</v>
      </c>
      <c r="L674" s="67">
        <v>31</v>
      </c>
      <c r="M674" s="67">
        <v>1</v>
      </c>
      <c r="N674" s="67">
        <v>0.11</v>
      </c>
      <c r="O674" s="67">
        <v>1</v>
      </c>
    </row>
    <row r="675" spans="1:15" customFormat="1">
      <c r="A675" t="s">
        <v>126</v>
      </c>
      <c r="B675" s="67" t="s">
        <v>123</v>
      </c>
      <c r="C675" s="67" t="s">
        <v>33</v>
      </c>
      <c r="D675" s="67" t="s">
        <v>27</v>
      </c>
      <c r="E675" s="67">
        <v>9</v>
      </c>
      <c r="F675" s="67">
        <v>1189</v>
      </c>
      <c r="G675" s="67">
        <v>1</v>
      </c>
      <c r="H675" s="67">
        <v>50</v>
      </c>
      <c r="I675" s="67" t="s">
        <v>20</v>
      </c>
      <c r="J675" s="67" t="s">
        <v>21</v>
      </c>
      <c r="K675" s="67">
        <v>1</v>
      </c>
      <c r="L675" s="67">
        <v>32</v>
      </c>
      <c r="M675" s="67">
        <v>5</v>
      </c>
      <c r="N675" s="67">
        <v>0.55000000000000004</v>
      </c>
      <c r="O675" s="67">
        <v>1</v>
      </c>
    </row>
    <row r="676" spans="1:15" customFormat="1">
      <c r="A676" t="s">
        <v>126</v>
      </c>
      <c r="B676" s="67" t="s">
        <v>123</v>
      </c>
      <c r="C676" s="67" t="s">
        <v>33</v>
      </c>
      <c r="D676" s="67" t="s">
        <v>27</v>
      </c>
      <c r="E676" s="67">
        <v>9</v>
      </c>
      <c r="F676" s="67">
        <v>1189</v>
      </c>
      <c r="G676" s="67">
        <v>1</v>
      </c>
      <c r="H676" s="67">
        <v>50</v>
      </c>
      <c r="I676" s="67" t="s">
        <v>20</v>
      </c>
      <c r="J676" s="67" t="s">
        <v>21</v>
      </c>
      <c r="K676" s="67">
        <v>1</v>
      </c>
      <c r="L676" s="67">
        <v>33</v>
      </c>
      <c r="M676" s="67">
        <v>2</v>
      </c>
      <c r="N676" s="67">
        <v>0.22</v>
      </c>
      <c r="O676" s="67">
        <v>1</v>
      </c>
    </row>
    <row r="677" spans="1:15" customFormat="1">
      <c r="A677" t="s">
        <v>126</v>
      </c>
      <c r="B677" s="67" t="s">
        <v>123</v>
      </c>
      <c r="C677" s="67" t="s">
        <v>33</v>
      </c>
      <c r="D677" s="67" t="s">
        <v>27</v>
      </c>
      <c r="E677" s="67">
        <v>9</v>
      </c>
      <c r="F677" s="67">
        <v>1189</v>
      </c>
      <c r="G677" s="67">
        <v>1</v>
      </c>
      <c r="H677" s="67">
        <v>50</v>
      </c>
      <c r="I677" s="67" t="s">
        <v>20</v>
      </c>
      <c r="J677" s="67" t="s">
        <v>21</v>
      </c>
      <c r="K677" s="67">
        <v>1</v>
      </c>
      <c r="L677" s="67">
        <v>34</v>
      </c>
      <c r="M677" s="67">
        <v>2</v>
      </c>
      <c r="N677" s="67">
        <v>0.22</v>
      </c>
      <c r="O677" s="67">
        <v>1</v>
      </c>
    </row>
    <row r="678" spans="1:15" customFormat="1">
      <c r="A678" t="s">
        <v>126</v>
      </c>
      <c r="B678" s="67" t="s">
        <v>123</v>
      </c>
      <c r="C678" s="67" t="s">
        <v>33</v>
      </c>
      <c r="D678" s="67" t="s">
        <v>27</v>
      </c>
      <c r="E678" s="67">
        <v>9</v>
      </c>
      <c r="F678" s="67">
        <v>1189</v>
      </c>
      <c r="G678" s="67">
        <v>1</v>
      </c>
      <c r="H678" s="67">
        <v>50</v>
      </c>
      <c r="I678" s="67" t="s">
        <v>20</v>
      </c>
      <c r="J678" s="67" t="s">
        <v>21</v>
      </c>
      <c r="K678" s="67">
        <v>1</v>
      </c>
      <c r="L678" s="67">
        <v>35</v>
      </c>
      <c r="M678" s="67">
        <v>1</v>
      </c>
      <c r="N678" s="67">
        <v>0.11</v>
      </c>
      <c r="O678" s="67">
        <v>1</v>
      </c>
    </row>
    <row r="679" spans="1:15" customFormat="1">
      <c r="A679" t="s">
        <v>126</v>
      </c>
      <c r="B679" s="67" t="s">
        <v>123</v>
      </c>
      <c r="C679" s="67" t="s">
        <v>33</v>
      </c>
      <c r="D679" s="67" t="s">
        <v>27</v>
      </c>
      <c r="E679" s="67">
        <v>9</v>
      </c>
      <c r="F679" s="67">
        <v>1189</v>
      </c>
      <c r="G679" s="67">
        <v>1</v>
      </c>
      <c r="H679" s="67">
        <v>50</v>
      </c>
      <c r="I679" s="67" t="s">
        <v>20</v>
      </c>
      <c r="J679" s="67" t="s">
        <v>21</v>
      </c>
      <c r="K679" s="67">
        <v>1</v>
      </c>
      <c r="L679" s="67">
        <v>36</v>
      </c>
      <c r="M679" s="67">
        <v>1</v>
      </c>
      <c r="N679" s="67">
        <v>0.11</v>
      </c>
      <c r="O679" s="67">
        <v>1</v>
      </c>
    </row>
    <row r="680" spans="1:15" customFormat="1">
      <c r="A680" t="s">
        <v>126</v>
      </c>
      <c r="B680" s="67" t="s">
        <v>123</v>
      </c>
      <c r="C680" s="67" t="s">
        <v>33</v>
      </c>
      <c r="D680" s="67" t="s">
        <v>27</v>
      </c>
      <c r="E680" s="67">
        <v>9</v>
      </c>
      <c r="F680" s="67">
        <v>1189</v>
      </c>
      <c r="G680" s="67">
        <v>1</v>
      </c>
      <c r="H680" s="67">
        <v>50</v>
      </c>
      <c r="I680" s="67" t="s">
        <v>20</v>
      </c>
      <c r="J680" s="67" t="s">
        <v>21</v>
      </c>
      <c r="K680" s="67">
        <v>2</v>
      </c>
      <c r="L680" s="67">
        <v>18</v>
      </c>
      <c r="M680" s="67">
        <v>11</v>
      </c>
      <c r="N680" s="67">
        <v>1.2200000000000002</v>
      </c>
      <c r="O680" s="67">
        <v>1</v>
      </c>
    </row>
    <row r="681" spans="1:15" customFormat="1">
      <c r="A681" t="s">
        <v>126</v>
      </c>
      <c r="B681" s="67" t="s">
        <v>123</v>
      </c>
      <c r="C681" s="67" t="s">
        <v>33</v>
      </c>
      <c r="D681" s="67" t="s">
        <v>27</v>
      </c>
      <c r="E681" s="67">
        <v>9</v>
      </c>
      <c r="F681" s="67">
        <v>1189</v>
      </c>
      <c r="G681" s="67">
        <v>1</v>
      </c>
      <c r="H681" s="67">
        <v>50</v>
      </c>
      <c r="I681" s="67" t="s">
        <v>20</v>
      </c>
      <c r="J681" s="67" t="s">
        <v>21</v>
      </c>
      <c r="K681" s="67">
        <v>2</v>
      </c>
      <c r="L681" s="67">
        <v>19</v>
      </c>
      <c r="M681" s="67">
        <v>13</v>
      </c>
      <c r="N681" s="67">
        <v>1.4400000000000004</v>
      </c>
      <c r="O681" s="67">
        <v>1</v>
      </c>
    </row>
    <row r="682" spans="1:15" customFormat="1">
      <c r="A682" t="s">
        <v>126</v>
      </c>
      <c r="B682" s="67" t="s">
        <v>123</v>
      </c>
      <c r="C682" s="67" t="s">
        <v>33</v>
      </c>
      <c r="D682" s="67" t="s">
        <v>27</v>
      </c>
      <c r="E682" s="67">
        <v>9</v>
      </c>
      <c r="F682" s="67">
        <v>1189</v>
      </c>
      <c r="G682" s="67">
        <v>1</v>
      </c>
      <c r="H682" s="67">
        <v>50</v>
      </c>
      <c r="I682" s="67" t="s">
        <v>20</v>
      </c>
      <c r="J682" s="67" t="s">
        <v>21</v>
      </c>
      <c r="K682" s="67">
        <v>2</v>
      </c>
      <c r="L682" s="67">
        <v>20</v>
      </c>
      <c r="M682" s="67">
        <v>19</v>
      </c>
      <c r="N682" s="67">
        <v>2.1000000000000005</v>
      </c>
      <c r="O682" s="67">
        <v>1</v>
      </c>
    </row>
    <row r="683" spans="1:15" customFormat="1">
      <c r="A683" t="s">
        <v>126</v>
      </c>
      <c r="B683" s="67" t="s">
        <v>123</v>
      </c>
      <c r="C683" s="67" t="s">
        <v>33</v>
      </c>
      <c r="D683" s="67" t="s">
        <v>27</v>
      </c>
      <c r="E683" s="67">
        <v>9</v>
      </c>
      <c r="F683" s="67">
        <v>1189</v>
      </c>
      <c r="G683" s="67">
        <v>1</v>
      </c>
      <c r="H683" s="67">
        <v>50</v>
      </c>
      <c r="I683" s="67" t="s">
        <v>20</v>
      </c>
      <c r="J683" s="67" t="s">
        <v>21</v>
      </c>
      <c r="K683" s="67">
        <v>2</v>
      </c>
      <c r="L683" s="67">
        <v>21</v>
      </c>
      <c r="M683" s="67">
        <v>9</v>
      </c>
      <c r="N683" s="67">
        <v>0.99</v>
      </c>
      <c r="O683" s="67">
        <v>1</v>
      </c>
    </row>
    <row r="684" spans="1:15" customFormat="1">
      <c r="A684" t="s">
        <v>126</v>
      </c>
      <c r="B684" s="67" t="s">
        <v>123</v>
      </c>
      <c r="C684" s="67" t="s">
        <v>33</v>
      </c>
      <c r="D684" s="67" t="s">
        <v>27</v>
      </c>
      <c r="E684" s="67">
        <v>9</v>
      </c>
      <c r="F684" s="67">
        <v>1189</v>
      </c>
      <c r="G684" s="67">
        <v>1</v>
      </c>
      <c r="H684" s="67">
        <v>50</v>
      </c>
      <c r="I684" s="67" t="s">
        <v>20</v>
      </c>
      <c r="J684" s="67" t="s">
        <v>21</v>
      </c>
      <c r="K684" s="67">
        <v>2</v>
      </c>
      <c r="L684" s="67">
        <v>22</v>
      </c>
      <c r="M684" s="67">
        <v>12</v>
      </c>
      <c r="N684" s="67">
        <v>1.32</v>
      </c>
      <c r="O684" s="67">
        <v>1</v>
      </c>
    </row>
    <row r="685" spans="1:15" customFormat="1">
      <c r="A685" t="s">
        <v>126</v>
      </c>
      <c r="B685" s="67" t="s">
        <v>123</v>
      </c>
      <c r="C685" s="67" t="s">
        <v>33</v>
      </c>
      <c r="D685" s="67" t="s">
        <v>27</v>
      </c>
      <c r="E685" s="67">
        <v>9</v>
      </c>
      <c r="F685" s="67">
        <v>1189</v>
      </c>
      <c r="G685" s="67">
        <v>1</v>
      </c>
      <c r="H685" s="67">
        <v>50</v>
      </c>
      <c r="I685" s="67" t="s">
        <v>20</v>
      </c>
      <c r="J685" s="67" t="s">
        <v>21</v>
      </c>
      <c r="K685" s="67">
        <v>2</v>
      </c>
      <c r="L685" s="67">
        <v>23</v>
      </c>
      <c r="M685" s="67">
        <v>6</v>
      </c>
      <c r="N685" s="67">
        <v>0.66</v>
      </c>
      <c r="O685" s="67">
        <v>1</v>
      </c>
    </row>
    <row r="686" spans="1:15" customFormat="1">
      <c r="A686" t="s">
        <v>126</v>
      </c>
      <c r="B686" s="67" t="s">
        <v>123</v>
      </c>
      <c r="C686" s="67" t="s">
        <v>33</v>
      </c>
      <c r="D686" s="67" t="s">
        <v>27</v>
      </c>
      <c r="E686" s="67">
        <v>9</v>
      </c>
      <c r="F686" s="67">
        <v>1189</v>
      </c>
      <c r="G686" s="67">
        <v>1</v>
      </c>
      <c r="H686" s="67">
        <v>50</v>
      </c>
      <c r="I686" s="67" t="s">
        <v>20</v>
      </c>
      <c r="J686" s="67" t="s">
        <v>21</v>
      </c>
      <c r="K686" s="67">
        <v>2</v>
      </c>
      <c r="L686" s="67">
        <v>24</v>
      </c>
      <c r="M686" s="67">
        <v>7</v>
      </c>
      <c r="N686" s="67">
        <v>0.77</v>
      </c>
      <c r="O686" s="67">
        <v>1</v>
      </c>
    </row>
    <row r="687" spans="1:15" customFormat="1">
      <c r="A687" t="s">
        <v>126</v>
      </c>
      <c r="B687" s="67" t="s">
        <v>123</v>
      </c>
      <c r="C687" s="67" t="s">
        <v>33</v>
      </c>
      <c r="D687" s="67" t="s">
        <v>27</v>
      </c>
      <c r="E687" s="67">
        <v>9</v>
      </c>
      <c r="F687" s="67">
        <v>1189</v>
      </c>
      <c r="G687" s="67">
        <v>1</v>
      </c>
      <c r="H687" s="67">
        <v>50</v>
      </c>
      <c r="I687" s="67" t="s">
        <v>20</v>
      </c>
      <c r="J687" s="67" t="s">
        <v>21</v>
      </c>
      <c r="K687" s="67">
        <v>2</v>
      </c>
      <c r="L687" s="67">
        <v>25</v>
      </c>
      <c r="M687" s="67">
        <v>7</v>
      </c>
      <c r="N687" s="67">
        <v>0.77</v>
      </c>
      <c r="O687" s="67">
        <v>1</v>
      </c>
    </row>
    <row r="688" spans="1:15" customFormat="1">
      <c r="A688" t="s">
        <v>126</v>
      </c>
      <c r="B688" s="67" t="s">
        <v>123</v>
      </c>
      <c r="C688" s="67" t="s">
        <v>33</v>
      </c>
      <c r="D688" s="67" t="s">
        <v>27</v>
      </c>
      <c r="E688" s="67">
        <v>9</v>
      </c>
      <c r="F688" s="67">
        <v>1189</v>
      </c>
      <c r="G688" s="67">
        <v>1</v>
      </c>
      <c r="H688" s="67">
        <v>50</v>
      </c>
      <c r="I688" s="67" t="s">
        <v>20</v>
      </c>
      <c r="J688" s="67" t="s">
        <v>21</v>
      </c>
      <c r="K688" s="67">
        <v>2</v>
      </c>
      <c r="L688" s="67">
        <v>26</v>
      </c>
      <c r="M688" s="67">
        <v>10</v>
      </c>
      <c r="N688" s="67">
        <v>1.1000000000000001</v>
      </c>
      <c r="O688" s="67">
        <v>1</v>
      </c>
    </row>
    <row r="689" spans="1:15" customFormat="1">
      <c r="A689" t="s">
        <v>126</v>
      </c>
      <c r="B689" s="67" t="s">
        <v>123</v>
      </c>
      <c r="C689" s="67" t="s">
        <v>33</v>
      </c>
      <c r="D689" s="67" t="s">
        <v>27</v>
      </c>
      <c r="E689" s="67">
        <v>9</v>
      </c>
      <c r="F689" s="67">
        <v>1189</v>
      </c>
      <c r="G689" s="67">
        <v>1</v>
      </c>
      <c r="H689" s="67">
        <v>50</v>
      </c>
      <c r="I689" s="67" t="s">
        <v>20</v>
      </c>
      <c r="J689" s="67" t="s">
        <v>21</v>
      </c>
      <c r="K689" s="67">
        <v>2</v>
      </c>
      <c r="L689" s="67">
        <v>27</v>
      </c>
      <c r="M689" s="67">
        <v>8</v>
      </c>
      <c r="N689" s="67">
        <v>0.88</v>
      </c>
      <c r="O689" s="67">
        <v>1</v>
      </c>
    </row>
    <row r="690" spans="1:15" customFormat="1">
      <c r="A690" t="s">
        <v>126</v>
      </c>
      <c r="B690" s="67" t="s">
        <v>123</v>
      </c>
      <c r="C690" s="67" t="s">
        <v>33</v>
      </c>
      <c r="D690" s="67" t="s">
        <v>27</v>
      </c>
      <c r="E690" s="67">
        <v>9</v>
      </c>
      <c r="F690" s="67">
        <v>1189</v>
      </c>
      <c r="G690" s="67">
        <v>1</v>
      </c>
      <c r="H690" s="67">
        <v>50</v>
      </c>
      <c r="I690" s="67" t="s">
        <v>20</v>
      </c>
      <c r="J690" s="67" t="s">
        <v>21</v>
      </c>
      <c r="K690" s="67">
        <v>2</v>
      </c>
      <c r="L690" s="67">
        <v>28</v>
      </c>
      <c r="M690" s="67">
        <v>4</v>
      </c>
      <c r="N690" s="67">
        <v>0.44</v>
      </c>
      <c r="O690" s="67">
        <v>1</v>
      </c>
    </row>
    <row r="691" spans="1:15" customFormat="1">
      <c r="A691" t="s">
        <v>126</v>
      </c>
      <c r="B691" s="67" t="s">
        <v>123</v>
      </c>
      <c r="C691" s="67" t="s">
        <v>33</v>
      </c>
      <c r="D691" s="67" t="s">
        <v>27</v>
      </c>
      <c r="E691" s="67">
        <v>9</v>
      </c>
      <c r="F691" s="67">
        <v>1189</v>
      </c>
      <c r="G691" s="67">
        <v>1</v>
      </c>
      <c r="H691" s="67">
        <v>50</v>
      </c>
      <c r="I691" s="67" t="s">
        <v>20</v>
      </c>
      <c r="J691" s="67" t="s">
        <v>21</v>
      </c>
      <c r="K691" s="67">
        <v>2</v>
      </c>
      <c r="L691" s="67">
        <v>29</v>
      </c>
      <c r="M691" s="67">
        <v>14</v>
      </c>
      <c r="N691" s="67">
        <v>1.5600000000000003</v>
      </c>
      <c r="O691" s="67">
        <v>1</v>
      </c>
    </row>
    <row r="692" spans="1:15" customFormat="1">
      <c r="A692" t="s">
        <v>126</v>
      </c>
      <c r="B692" s="67" t="s">
        <v>123</v>
      </c>
      <c r="C692" s="67" t="s">
        <v>33</v>
      </c>
      <c r="D692" s="67" t="s">
        <v>27</v>
      </c>
      <c r="E692" s="67">
        <v>9</v>
      </c>
      <c r="F692" s="67">
        <v>1189</v>
      </c>
      <c r="G692" s="67">
        <v>1</v>
      </c>
      <c r="H692" s="67">
        <v>50</v>
      </c>
      <c r="I692" s="67" t="s">
        <v>20</v>
      </c>
      <c r="J692" s="67" t="s">
        <v>21</v>
      </c>
      <c r="K692" s="67">
        <v>2</v>
      </c>
      <c r="L692" s="67">
        <v>30</v>
      </c>
      <c r="M692" s="67">
        <v>3</v>
      </c>
      <c r="N692" s="67">
        <v>0.33</v>
      </c>
      <c r="O692" s="67">
        <v>1</v>
      </c>
    </row>
    <row r="693" spans="1:15" customFormat="1">
      <c r="A693" t="s">
        <v>126</v>
      </c>
      <c r="B693" s="67" t="s">
        <v>123</v>
      </c>
      <c r="C693" s="67" t="s">
        <v>33</v>
      </c>
      <c r="D693" s="67" t="s">
        <v>27</v>
      </c>
      <c r="E693" s="67">
        <v>9</v>
      </c>
      <c r="F693" s="67">
        <v>1189</v>
      </c>
      <c r="G693" s="67">
        <v>1</v>
      </c>
      <c r="H693" s="67">
        <v>50</v>
      </c>
      <c r="I693" s="67" t="s">
        <v>20</v>
      </c>
      <c r="J693" s="67" t="s">
        <v>21</v>
      </c>
      <c r="K693" s="67">
        <v>2</v>
      </c>
      <c r="L693" s="67">
        <v>32</v>
      </c>
      <c r="M693" s="67">
        <v>6</v>
      </c>
      <c r="N693" s="67">
        <v>0.66</v>
      </c>
      <c r="O693" s="67">
        <v>1</v>
      </c>
    </row>
    <row r="694" spans="1:15" customFormat="1">
      <c r="A694" t="s">
        <v>126</v>
      </c>
      <c r="B694" s="67" t="s">
        <v>123</v>
      </c>
      <c r="C694" s="67" t="s">
        <v>33</v>
      </c>
      <c r="D694" s="67" t="s">
        <v>27</v>
      </c>
      <c r="E694" s="67">
        <v>9</v>
      </c>
      <c r="F694" s="67">
        <v>1189</v>
      </c>
      <c r="G694" s="67">
        <v>1</v>
      </c>
      <c r="H694" s="67">
        <v>50</v>
      </c>
      <c r="I694" s="67" t="s">
        <v>20</v>
      </c>
      <c r="J694" s="67" t="s">
        <v>21</v>
      </c>
      <c r="K694" s="67">
        <v>2</v>
      </c>
      <c r="L694" s="67">
        <v>33</v>
      </c>
      <c r="M694" s="67">
        <v>4</v>
      </c>
      <c r="N694" s="67">
        <v>0.44</v>
      </c>
      <c r="O694" s="67">
        <v>1</v>
      </c>
    </row>
    <row r="695" spans="1:15" customFormat="1">
      <c r="A695" t="s">
        <v>126</v>
      </c>
      <c r="B695" s="67" t="s">
        <v>123</v>
      </c>
      <c r="C695" s="67" t="s">
        <v>33</v>
      </c>
      <c r="D695" s="67" t="s">
        <v>27</v>
      </c>
      <c r="E695" s="67">
        <v>9</v>
      </c>
      <c r="F695" s="67">
        <v>1189</v>
      </c>
      <c r="G695" s="67">
        <v>1</v>
      </c>
      <c r="H695" s="67">
        <v>50</v>
      </c>
      <c r="I695" s="67" t="s">
        <v>20</v>
      </c>
      <c r="J695" s="67" t="s">
        <v>21</v>
      </c>
      <c r="K695" s="67">
        <v>2</v>
      </c>
      <c r="L695" s="67">
        <v>34</v>
      </c>
      <c r="M695" s="67">
        <v>6</v>
      </c>
      <c r="N695" s="67">
        <v>0.66</v>
      </c>
      <c r="O695" s="67">
        <v>1</v>
      </c>
    </row>
    <row r="696" spans="1:15" customFormat="1">
      <c r="A696" t="s">
        <v>126</v>
      </c>
      <c r="B696" s="67" t="s">
        <v>123</v>
      </c>
      <c r="C696" s="67" t="s">
        <v>33</v>
      </c>
      <c r="D696" s="67" t="s">
        <v>27</v>
      </c>
      <c r="E696" s="67">
        <v>9</v>
      </c>
      <c r="F696" s="67">
        <v>1189</v>
      </c>
      <c r="G696" s="67">
        <v>1</v>
      </c>
      <c r="H696" s="67">
        <v>50</v>
      </c>
      <c r="I696" s="67" t="s">
        <v>20</v>
      </c>
      <c r="J696" s="67" t="s">
        <v>21</v>
      </c>
      <c r="K696" s="67">
        <v>2</v>
      </c>
      <c r="L696" s="67">
        <v>35</v>
      </c>
      <c r="M696" s="67">
        <v>3</v>
      </c>
      <c r="N696" s="67">
        <v>0.33</v>
      </c>
      <c r="O696" s="67">
        <v>1</v>
      </c>
    </row>
    <row r="697" spans="1:15" customFormat="1">
      <c r="A697" t="s">
        <v>126</v>
      </c>
      <c r="B697" s="67" t="s">
        <v>123</v>
      </c>
      <c r="C697" s="67" t="s">
        <v>33</v>
      </c>
      <c r="D697" s="67" t="s">
        <v>27</v>
      </c>
      <c r="E697" s="67">
        <v>9</v>
      </c>
      <c r="F697" s="67">
        <v>1189</v>
      </c>
      <c r="G697" s="67">
        <v>1</v>
      </c>
      <c r="H697" s="67">
        <v>50</v>
      </c>
      <c r="I697" s="67" t="s">
        <v>20</v>
      </c>
      <c r="J697" s="67" t="s">
        <v>21</v>
      </c>
      <c r="K697" s="67">
        <v>2</v>
      </c>
      <c r="L697" s="67">
        <v>36</v>
      </c>
      <c r="M697" s="67">
        <v>3</v>
      </c>
      <c r="N697" s="67">
        <v>0.33</v>
      </c>
      <c r="O697" s="67">
        <v>1</v>
      </c>
    </row>
    <row r="698" spans="1:15" customFormat="1">
      <c r="A698" t="s">
        <v>126</v>
      </c>
      <c r="B698" s="67" t="s">
        <v>123</v>
      </c>
      <c r="C698" s="67" t="s">
        <v>33</v>
      </c>
      <c r="D698" s="67" t="s">
        <v>27</v>
      </c>
      <c r="E698" s="67">
        <v>9</v>
      </c>
      <c r="F698" s="67">
        <v>1189</v>
      </c>
      <c r="G698" s="67">
        <v>1</v>
      </c>
      <c r="H698" s="67">
        <v>50</v>
      </c>
      <c r="I698" s="67" t="s">
        <v>20</v>
      </c>
      <c r="J698" s="67" t="s">
        <v>21</v>
      </c>
      <c r="K698" s="67">
        <v>2</v>
      </c>
      <c r="L698" s="67">
        <v>38</v>
      </c>
      <c r="M698" s="67">
        <v>1</v>
      </c>
      <c r="N698" s="67">
        <v>0.11</v>
      </c>
      <c r="O698" s="67">
        <v>1</v>
      </c>
    </row>
    <row r="699" spans="1:15" customFormat="1">
      <c r="A699" t="s">
        <v>126</v>
      </c>
      <c r="B699" s="67" t="s">
        <v>123</v>
      </c>
      <c r="C699" s="67" t="s">
        <v>33</v>
      </c>
      <c r="D699" s="67" t="s">
        <v>27</v>
      </c>
      <c r="E699" s="67">
        <v>9</v>
      </c>
      <c r="F699" s="67">
        <v>1189</v>
      </c>
      <c r="G699" s="67">
        <v>1</v>
      </c>
      <c r="H699" s="67">
        <v>50</v>
      </c>
      <c r="I699" s="67" t="s">
        <v>20</v>
      </c>
      <c r="J699" s="67" t="s">
        <v>21</v>
      </c>
      <c r="K699" s="67">
        <v>2</v>
      </c>
      <c r="L699" s="67">
        <v>39</v>
      </c>
      <c r="M699" s="67">
        <v>1</v>
      </c>
      <c r="N699" s="67">
        <v>0.11</v>
      </c>
      <c r="O699" s="67">
        <v>1</v>
      </c>
    </row>
    <row r="700" spans="1:15" customFormat="1">
      <c r="A700" t="s">
        <v>126</v>
      </c>
      <c r="B700" s="67" t="s">
        <v>123</v>
      </c>
      <c r="C700" s="67" t="s">
        <v>33</v>
      </c>
      <c r="D700" s="67" t="s">
        <v>27</v>
      </c>
      <c r="E700" s="67">
        <v>9</v>
      </c>
      <c r="F700" s="67">
        <v>1189</v>
      </c>
      <c r="G700" s="67">
        <v>1</v>
      </c>
      <c r="H700" s="67">
        <v>50</v>
      </c>
      <c r="I700" s="67" t="s">
        <v>20</v>
      </c>
      <c r="J700" s="67" t="s">
        <v>21</v>
      </c>
      <c r="K700" s="67">
        <v>2</v>
      </c>
      <c r="L700" s="67">
        <v>40</v>
      </c>
      <c r="M700" s="67">
        <v>2</v>
      </c>
      <c r="N700" s="67">
        <v>0.22</v>
      </c>
      <c r="O700" s="67">
        <v>1</v>
      </c>
    </row>
    <row r="701" spans="1:15" customFormat="1">
      <c r="A701" t="s">
        <v>126</v>
      </c>
      <c r="B701" s="67" t="s">
        <v>123</v>
      </c>
      <c r="C701" s="67" t="s">
        <v>33</v>
      </c>
      <c r="D701" s="67" t="s">
        <v>27</v>
      </c>
      <c r="E701" s="67">
        <v>9</v>
      </c>
      <c r="F701" s="67">
        <v>1189</v>
      </c>
      <c r="G701" s="67">
        <v>1</v>
      </c>
      <c r="H701" s="67">
        <v>50</v>
      </c>
      <c r="I701" s="67" t="s">
        <v>20</v>
      </c>
      <c r="J701" s="67" t="s">
        <v>21</v>
      </c>
      <c r="K701" s="67">
        <v>2</v>
      </c>
      <c r="L701" s="67">
        <v>41</v>
      </c>
      <c r="M701" s="67">
        <v>2</v>
      </c>
      <c r="N701" s="67">
        <v>0.22</v>
      </c>
      <c r="O701" s="67">
        <v>1</v>
      </c>
    </row>
    <row r="702" spans="1:15" customFormat="1">
      <c r="A702" t="s">
        <v>126</v>
      </c>
      <c r="B702" s="67" t="s">
        <v>123</v>
      </c>
      <c r="C702" s="67" t="s">
        <v>33</v>
      </c>
      <c r="D702" s="67" t="s">
        <v>27</v>
      </c>
      <c r="E702" s="67">
        <v>9</v>
      </c>
      <c r="F702" s="67">
        <v>1189</v>
      </c>
      <c r="G702" s="67">
        <v>1</v>
      </c>
      <c r="H702" s="67">
        <v>50</v>
      </c>
      <c r="I702" s="67" t="s">
        <v>20</v>
      </c>
      <c r="J702" s="67" t="s">
        <v>21</v>
      </c>
      <c r="K702" s="67">
        <v>2</v>
      </c>
      <c r="L702" s="67">
        <v>42</v>
      </c>
      <c r="M702" s="67">
        <v>1</v>
      </c>
      <c r="N702" s="67">
        <v>0.11</v>
      </c>
      <c r="O702" s="67">
        <v>1</v>
      </c>
    </row>
    <row r="703" spans="1:15" customFormat="1">
      <c r="A703" t="s">
        <v>126</v>
      </c>
      <c r="B703" s="67" t="s">
        <v>123</v>
      </c>
      <c r="C703" s="67" t="s">
        <v>33</v>
      </c>
      <c r="D703" s="67" t="s">
        <v>27</v>
      </c>
      <c r="E703" s="67">
        <v>9</v>
      </c>
      <c r="F703" s="67">
        <v>1189</v>
      </c>
      <c r="G703" s="67">
        <v>1</v>
      </c>
      <c r="H703" s="67">
        <v>50</v>
      </c>
      <c r="I703" s="67" t="s">
        <v>20</v>
      </c>
      <c r="J703" s="67" t="s">
        <v>21</v>
      </c>
      <c r="K703" s="67">
        <v>2</v>
      </c>
      <c r="L703" s="67">
        <v>45</v>
      </c>
      <c r="M703" s="67">
        <v>1</v>
      </c>
      <c r="N703" s="67">
        <v>0.11</v>
      </c>
      <c r="O703" s="67">
        <v>1</v>
      </c>
    </row>
    <row r="704" spans="1:15" customFormat="1">
      <c r="A704" t="s">
        <v>126</v>
      </c>
      <c r="B704" s="67" t="s">
        <v>123</v>
      </c>
      <c r="C704" s="67" t="s">
        <v>33</v>
      </c>
      <c r="D704" s="67" t="s">
        <v>27</v>
      </c>
      <c r="E704" s="67">
        <v>9</v>
      </c>
      <c r="F704" s="67">
        <v>1189</v>
      </c>
      <c r="G704" s="67">
        <v>1</v>
      </c>
      <c r="H704" s="67">
        <v>50</v>
      </c>
      <c r="I704" s="67" t="s">
        <v>20</v>
      </c>
      <c r="J704" s="67" t="s">
        <v>21</v>
      </c>
      <c r="K704" s="67">
        <v>2</v>
      </c>
      <c r="L704" s="67">
        <v>50</v>
      </c>
      <c r="M704" s="67">
        <v>1</v>
      </c>
      <c r="N704" s="67">
        <v>0.11</v>
      </c>
      <c r="O704" s="67">
        <v>1</v>
      </c>
    </row>
    <row r="705" spans="1:15" customFormat="1">
      <c r="A705" t="s">
        <v>126</v>
      </c>
      <c r="B705" s="67" t="s">
        <v>123</v>
      </c>
      <c r="C705" s="67" t="s">
        <v>33</v>
      </c>
      <c r="D705" s="67" t="s">
        <v>27</v>
      </c>
      <c r="E705" s="67">
        <v>9</v>
      </c>
      <c r="F705" s="67">
        <v>1189</v>
      </c>
      <c r="G705" s="67">
        <v>1</v>
      </c>
      <c r="H705" s="67">
        <v>50</v>
      </c>
      <c r="I705" s="67" t="s">
        <v>20</v>
      </c>
      <c r="J705" s="67" t="s">
        <v>21</v>
      </c>
      <c r="K705" s="67">
        <v>2</v>
      </c>
      <c r="L705" s="67">
        <v>64</v>
      </c>
      <c r="M705" s="67">
        <v>1</v>
      </c>
      <c r="N705" s="67">
        <v>0.11</v>
      </c>
      <c r="O705" s="67">
        <v>1</v>
      </c>
    </row>
    <row r="706" spans="1:15" customFormat="1">
      <c r="A706" t="s">
        <v>126</v>
      </c>
      <c r="B706" s="67" t="s">
        <v>123</v>
      </c>
      <c r="C706" s="67" t="s">
        <v>33</v>
      </c>
      <c r="D706" s="67" t="s">
        <v>27</v>
      </c>
      <c r="E706" s="67">
        <v>9</v>
      </c>
      <c r="F706" s="67">
        <v>1189</v>
      </c>
      <c r="G706" s="67">
        <v>1</v>
      </c>
      <c r="H706" s="67">
        <v>50</v>
      </c>
      <c r="I706" s="67" t="s">
        <v>20</v>
      </c>
      <c r="J706" s="67" t="s">
        <v>21</v>
      </c>
      <c r="K706" s="67">
        <v>3</v>
      </c>
      <c r="L706" s="67">
        <v>3</v>
      </c>
      <c r="M706" s="67">
        <v>1</v>
      </c>
      <c r="N706" s="67">
        <v>0.11</v>
      </c>
      <c r="O706" s="67">
        <v>1</v>
      </c>
    </row>
    <row r="707" spans="1:15" customFormat="1">
      <c r="A707" t="s">
        <v>126</v>
      </c>
      <c r="B707" s="67" t="s">
        <v>123</v>
      </c>
      <c r="C707" s="67" t="s">
        <v>33</v>
      </c>
      <c r="D707" s="67" t="s">
        <v>27</v>
      </c>
      <c r="E707" s="67">
        <v>9</v>
      </c>
      <c r="F707" s="67">
        <v>1189</v>
      </c>
      <c r="G707" s="67">
        <v>1</v>
      </c>
      <c r="H707" s="67">
        <v>50</v>
      </c>
      <c r="I707" s="67" t="s">
        <v>20</v>
      </c>
      <c r="J707" s="67" t="s">
        <v>21</v>
      </c>
      <c r="K707" s="67">
        <v>3</v>
      </c>
      <c r="L707" s="67">
        <v>4</v>
      </c>
      <c r="M707" s="67">
        <v>21</v>
      </c>
      <c r="N707" s="67">
        <v>2.33</v>
      </c>
      <c r="O707" s="67">
        <v>1</v>
      </c>
    </row>
    <row r="708" spans="1:15" customFormat="1">
      <c r="A708" t="s">
        <v>126</v>
      </c>
      <c r="B708" s="67" t="s">
        <v>123</v>
      </c>
      <c r="C708" s="67" t="s">
        <v>33</v>
      </c>
      <c r="D708" s="67" t="s">
        <v>27</v>
      </c>
      <c r="E708" s="67">
        <v>9</v>
      </c>
      <c r="F708" s="67">
        <v>1189</v>
      </c>
      <c r="G708" s="67">
        <v>1</v>
      </c>
      <c r="H708" s="67">
        <v>50</v>
      </c>
      <c r="I708" s="67" t="s">
        <v>20</v>
      </c>
      <c r="J708" s="67" t="s">
        <v>21</v>
      </c>
      <c r="K708" s="67">
        <v>3</v>
      </c>
      <c r="L708" s="67">
        <v>5</v>
      </c>
      <c r="M708" s="67">
        <v>66</v>
      </c>
      <c r="N708" s="67">
        <v>7.33</v>
      </c>
      <c r="O708" s="67">
        <v>1</v>
      </c>
    </row>
    <row r="709" spans="1:15" customFormat="1">
      <c r="A709" t="s">
        <v>126</v>
      </c>
      <c r="B709" s="67" t="s">
        <v>123</v>
      </c>
      <c r="C709" s="67" t="s">
        <v>33</v>
      </c>
      <c r="D709" s="67" t="s">
        <v>27</v>
      </c>
      <c r="E709" s="67">
        <v>9</v>
      </c>
      <c r="F709" s="67">
        <v>1189</v>
      </c>
      <c r="G709" s="67">
        <v>1</v>
      </c>
      <c r="H709" s="67">
        <v>50</v>
      </c>
      <c r="I709" s="67" t="s">
        <v>20</v>
      </c>
      <c r="J709" s="67" t="s">
        <v>21</v>
      </c>
      <c r="K709" s="67">
        <v>3</v>
      </c>
      <c r="L709" s="67">
        <v>6</v>
      </c>
      <c r="M709" s="67">
        <v>160</v>
      </c>
      <c r="N709" s="67">
        <v>17.77</v>
      </c>
      <c r="O709" s="67">
        <v>1</v>
      </c>
    </row>
    <row r="710" spans="1:15" customFormat="1">
      <c r="A710" t="s">
        <v>126</v>
      </c>
      <c r="B710" s="67" t="s">
        <v>123</v>
      </c>
      <c r="C710" s="67" t="s">
        <v>33</v>
      </c>
      <c r="D710" s="67" t="s">
        <v>27</v>
      </c>
      <c r="E710" s="67">
        <v>9</v>
      </c>
      <c r="F710" s="67">
        <v>1189</v>
      </c>
      <c r="G710" s="67">
        <v>1</v>
      </c>
      <c r="H710" s="67">
        <v>50</v>
      </c>
      <c r="I710" s="67" t="s">
        <v>20</v>
      </c>
      <c r="J710" s="67" t="s">
        <v>21</v>
      </c>
      <c r="K710" s="67">
        <v>3</v>
      </c>
      <c r="L710" s="67">
        <v>7</v>
      </c>
      <c r="M710" s="67">
        <v>234</v>
      </c>
      <c r="N710" s="67">
        <v>25.990000000000002</v>
      </c>
      <c r="O710" s="67">
        <v>1</v>
      </c>
    </row>
    <row r="711" spans="1:15" customFormat="1">
      <c r="A711" t="s">
        <v>126</v>
      </c>
      <c r="B711" s="67" t="s">
        <v>123</v>
      </c>
      <c r="C711" s="67" t="s">
        <v>33</v>
      </c>
      <c r="D711" s="67" t="s">
        <v>27</v>
      </c>
      <c r="E711" s="67">
        <v>9</v>
      </c>
      <c r="F711" s="67">
        <v>1189</v>
      </c>
      <c r="G711" s="67">
        <v>1</v>
      </c>
      <c r="H711" s="67">
        <v>50</v>
      </c>
      <c r="I711" s="67" t="s">
        <v>20</v>
      </c>
      <c r="J711" s="67" t="s">
        <v>21</v>
      </c>
      <c r="K711" s="67">
        <v>3</v>
      </c>
      <c r="L711" s="67">
        <v>8</v>
      </c>
      <c r="M711" s="67">
        <v>272</v>
      </c>
      <c r="N711" s="67">
        <v>30.229999999999997</v>
      </c>
      <c r="O711" s="67">
        <v>1</v>
      </c>
    </row>
    <row r="712" spans="1:15" customFormat="1">
      <c r="A712" t="s">
        <v>126</v>
      </c>
      <c r="B712" s="67" t="s">
        <v>123</v>
      </c>
      <c r="C712" s="67" t="s">
        <v>33</v>
      </c>
      <c r="D712" s="67" t="s">
        <v>27</v>
      </c>
      <c r="E712" s="67">
        <v>9</v>
      </c>
      <c r="F712" s="67">
        <v>1189</v>
      </c>
      <c r="G712" s="67">
        <v>1</v>
      </c>
      <c r="H712" s="67">
        <v>50</v>
      </c>
      <c r="I712" s="67" t="s">
        <v>20</v>
      </c>
      <c r="J712" s="67" t="s">
        <v>21</v>
      </c>
      <c r="K712" s="67">
        <v>3</v>
      </c>
      <c r="L712" s="67">
        <v>9</v>
      </c>
      <c r="M712" s="67">
        <v>146</v>
      </c>
      <c r="N712" s="67">
        <v>16.220000000000002</v>
      </c>
      <c r="O712" s="67">
        <v>1</v>
      </c>
    </row>
    <row r="713" spans="1:15" customFormat="1">
      <c r="A713" t="s">
        <v>126</v>
      </c>
      <c r="B713" s="67" t="s">
        <v>123</v>
      </c>
      <c r="C713" s="67" t="s">
        <v>33</v>
      </c>
      <c r="D713" s="67" t="s">
        <v>27</v>
      </c>
      <c r="E713" s="67">
        <v>9</v>
      </c>
      <c r="F713" s="67">
        <v>1189</v>
      </c>
      <c r="G713" s="67">
        <v>1</v>
      </c>
      <c r="H713" s="67">
        <v>50</v>
      </c>
      <c r="I713" s="67" t="s">
        <v>20</v>
      </c>
      <c r="J713" s="67" t="s">
        <v>21</v>
      </c>
      <c r="K713" s="67">
        <v>3</v>
      </c>
      <c r="L713" s="67">
        <v>10</v>
      </c>
      <c r="M713" s="67">
        <v>352</v>
      </c>
      <c r="N713" s="67">
        <v>39.11</v>
      </c>
      <c r="O713" s="67">
        <v>1</v>
      </c>
    </row>
    <row r="714" spans="1:15" customFormat="1">
      <c r="A714" t="s">
        <v>126</v>
      </c>
      <c r="B714" s="67" t="s">
        <v>123</v>
      </c>
      <c r="C714" s="67" t="s">
        <v>33</v>
      </c>
      <c r="D714" s="67" t="s">
        <v>27</v>
      </c>
      <c r="E714" s="67">
        <v>9</v>
      </c>
      <c r="F714" s="67">
        <v>1189</v>
      </c>
      <c r="G714" s="67">
        <v>1</v>
      </c>
      <c r="H714" s="67">
        <v>50</v>
      </c>
      <c r="I714" s="67" t="s">
        <v>20</v>
      </c>
      <c r="J714" s="67" t="s">
        <v>21</v>
      </c>
      <c r="K714" s="67">
        <v>3</v>
      </c>
      <c r="L714" s="67">
        <v>11</v>
      </c>
      <c r="M714" s="67">
        <v>201</v>
      </c>
      <c r="N714" s="67">
        <v>22.330000000000002</v>
      </c>
      <c r="O714" s="67">
        <v>1</v>
      </c>
    </row>
    <row r="715" spans="1:15" customFormat="1">
      <c r="A715" t="s">
        <v>126</v>
      </c>
      <c r="B715" s="67" t="s">
        <v>123</v>
      </c>
      <c r="C715" s="67" t="s">
        <v>33</v>
      </c>
      <c r="D715" s="67" t="s">
        <v>27</v>
      </c>
      <c r="E715" s="67">
        <v>9</v>
      </c>
      <c r="F715" s="67">
        <v>1189</v>
      </c>
      <c r="G715" s="67">
        <v>1</v>
      </c>
      <c r="H715" s="67">
        <v>50</v>
      </c>
      <c r="I715" s="67" t="s">
        <v>20</v>
      </c>
      <c r="J715" s="67" t="s">
        <v>21</v>
      </c>
      <c r="K715" s="67">
        <v>3</v>
      </c>
      <c r="L715" s="67">
        <v>12</v>
      </c>
      <c r="M715" s="67">
        <v>104</v>
      </c>
      <c r="N715" s="67">
        <v>11.56</v>
      </c>
      <c r="O715" s="67">
        <v>1</v>
      </c>
    </row>
    <row r="716" spans="1:15" customFormat="1">
      <c r="A716" t="s">
        <v>126</v>
      </c>
      <c r="B716" s="67" t="s">
        <v>123</v>
      </c>
      <c r="C716" s="67" t="s">
        <v>33</v>
      </c>
      <c r="D716" s="67" t="s">
        <v>27</v>
      </c>
      <c r="E716" s="67">
        <v>9</v>
      </c>
      <c r="F716" s="67">
        <v>1189</v>
      </c>
      <c r="G716" s="67">
        <v>1</v>
      </c>
      <c r="H716" s="67">
        <v>50</v>
      </c>
      <c r="I716" s="67" t="s">
        <v>20</v>
      </c>
      <c r="J716" s="67" t="s">
        <v>21</v>
      </c>
      <c r="K716" s="67">
        <v>3</v>
      </c>
      <c r="L716" s="67">
        <v>13</v>
      </c>
      <c r="M716" s="67">
        <v>23</v>
      </c>
      <c r="N716" s="67">
        <v>2.5499999999999998</v>
      </c>
      <c r="O716" s="67">
        <v>1</v>
      </c>
    </row>
    <row r="717" spans="1:15" customFormat="1">
      <c r="A717" t="s">
        <v>126</v>
      </c>
      <c r="B717" s="67" t="s">
        <v>123</v>
      </c>
      <c r="C717" s="67" t="s">
        <v>33</v>
      </c>
      <c r="D717" s="67" t="s">
        <v>27</v>
      </c>
      <c r="E717" s="67">
        <v>9</v>
      </c>
      <c r="F717" s="67">
        <v>1189</v>
      </c>
      <c r="G717" s="67">
        <v>1</v>
      </c>
      <c r="H717" s="67">
        <v>50</v>
      </c>
      <c r="I717" s="67" t="s">
        <v>20</v>
      </c>
      <c r="J717" s="67" t="s">
        <v>21</v>
      </c>
      <c r="K717" s="67">
        <v>3</v>
      </c>
      <c r="L717" s="67">
        <v>14</v>
      </c>
      <c r="M717" s="67">
        <v>17</v>
      </c>
      <c r="N717" s="67">
        <v>1.8900000000000001</v>
      </c>
      <c r="O717" s="67">
        <v>1</v>
      </c>
    </row>
    <row r="718" spans="1:15" customFormat="1">
      <c r="A718" t="s">
        <v>126</v>
      </c>
      <c r="B718" s="67" t="s">
        <v>123</v>
      </c>
      <c r="C718" s="67" t="s">
        <v>33</v>
      </c>
      <c r="D718" s="67" t="s">
        <v>27</v>
      </c>
      <c r="E718" s="67">
        <v>9</v>
      </c>
      <c r="F718" s="67">
        <v>1189</v>
      </c>
      <c r="G718" s="67">
        <v>1</v>
      </c>
      <c r="H718" s="67">
        <v>50</v>
      </c>
      <c r="I718" s="67" t="s">
        <v>20</v>
      </c>
      <c r="J718" s="67" t="s">
        <v>21</v>
      </c>
      <c r="K718" s="67">
        <v>3</v>
      </c>
      <c r="L718" s="67">
        <v>15</v>
      </c>
      <c r="M718" s="67">
        <v>14</v>
      </c>
      <c r="N718" s="67">
        <v>1.55</v>
      </c>
      <c r="O718" s="67">
        <v>1</v>
      </c>
    </row>
    <row r="719" spans="1:15" customFormat="1">
      <c r="A719" t="s">
        <v>126</v>
      </c>
      <c r="B719" s="67" t="s">
        <v>123</v>
      </c>
      <c r="C719" s="67" t="s">
        <v>33</v>
      </c>
      <c r="D719" s="67" t="s">
        <v>27</v>
      </c>
      <c r="E719" s="67">
        <v>9</v>
      </c>
      <c r="F719" s="67">
        <v>1189</v>
      </c>
      <c r="G719" s="67">
        <v>1</v>
      </c>
      <c r="H719" s="67">
        <v>50</v>
      </c>
      <c r="I719" s="67" t="s">
        <v>20</v>
      </c>
      <c r="J719" s="67" t="s">
        <v>21</v>
      </c>
      <c r="K719" s="67">
        <v>3</v>
      </c>
      <c r="L719" s="67">
        <v>16</v>
      </c>
      <c r="M719" s="67">
        <v>33</v>
      </c>
      <c r="N719" s="67">
        <v>3.6600000000000006</v>
      </c>
      <c r="O719" s="67">
        <v>1</v>
      </c>
    </row>
    <row r="720" spans="1:15" customFormat="1">
      <c r="A720" t="s">
        <v>126</v>
      </c>
      <c r="B720" s="67" t="s">
        <v>123</v>
      </c>
      <c r="C720" s="67" t="s">
        <v>33</v>
      </c>
      <c r="D720" s="67" t="s">
        <v>27</v>
      </c>
      <c r="E720" s="67">
        <v>9</v>
      </c>
      <c r="F720" s="67">
        <v>1189</v>
      </c>
      <c r="G720" s="67">
        <v>1</v>
      </c>
      <c r="H720" s="67">
        <v>50</v>
      </c>
      <c r="I720" s="67" t="s">
        <v>20</v>
      </c>
      <c r="J720" s="67" t="s">
        <v>21</v>
      </c>
      <c r="K720" s="67">
        <v>3</v>
      </c>
      <c r="L720" s="67">
        <v>20</v>
      </c>
      <c r="M720" s="67">
        <v>1</v>
      </c>
      <c r="N720" s="67">
        <v>0.11</v>
      </c>
      <c r="O720" s="67">
        <v>1</v>
      </c>
    </row>
    <row r="721" spans="1:15" customFormat="1">
      <c r="A721" t="s">
        <v>126</v>
      </c>
      <c r="B721" s="67" t="s">
        <v>123</v>
      </c>
      <c r="C721" s="67" t="s">
        <v>33</v>
      </c>
      <c r="D721" s="67" t="s">
        <v>31</v>
      </c>
      <c r="E721" s="67">
        <v>11</v>
      </c>
      <c r="F721" s="67">
        <v>1692</v>
      </c>
      <c r="G721" s="67">
        <v>1</v>
      </c>
      <c r="H721" s="67">
        <v>42</v>
      </c>
      <c r="I721" s="67" t="s">
        <v>28</v>
      </c>
      <c r="J721" s="67" t="s">
        <v>29</v>
      </c>
      <c r="K721" s="67">
        <v>3</v>
      </c>
      <c r="L721" s="67">
        <v>7</v>
      </c>
      <c r="M721" s="67">
        <v>1</v>
      </c>
      <c r="N721" s="67">
        <v>0.09</v>
      </c>
      <c r="O721" s="67">
        <v>1</v>
      </c>
    </row>
    <row r="722" spans="1:15" customFormat="1">
      <c r="A722" t="s">
        <v>126</v>
      </c>
      <c r="B722" s="67" t="s">
        <v>123</v>
      </c>
      <c r="C722" s="67" t="s">
        <v>33</v>
      </c>
      <c r="D722" s="67" t="s">
        <v>31</v>
      </c>
      <c r="E722" s="67">
        <v>11</v>
      </c>
      <c r="F722" s="67">
        <v>1692</v>
      </c>
      <c r="G722" s="67">
        <v>1</v>
      </c>
      <c r="H722" s="67">
        <v>42</v>
      </c>
      <c r="I722" s="67" t="s">
        <v>28</v>
      </c>
      <c r="J722" s="67" t="s">
        <v>29</v>
      </c>
      <c r="K722" s="67">
        <v>3</v>
      </c>
      <c r="L722" s="67">
        <v>8</v>
      </c>
      <c r="M722" s="67">
        <v>3</v>
      </c>
      <c r="N722" s="67">
        <v>0.27</v>
      </c>
      <c r="O722" s="67">
        <v>1</v>
      </c>
    </row>
    <row r="723" spans="1:15" customFormat="1">
      <c r="A723" t="s">
        <v>126</v>
      </c>
      <c r="B723" s="67" t="s">
        <v>123</v>
      </c>
      <c r="C723" s="67" t="s">
        <v>33</v>
      </c>
      <c r="D723" s="67" t="s">
        <v>31</v>
      </c>
      <c r="E723" s="67">
        <v>11</v>
      </c>
      <c r="F723" s="67">
        <v>1692</v>
      </c>
      <c r="G723" s="67">
        <v>1</v>
      </c>
      <c r="H723" s="67">
        <v>42</v>
      </c>
      <c r="I723" s="67" t="s">
        <v>28</v>
      </c>
      <c r="J723" s="67" t="s">
        <v>29</v>
      </c>
      <c r="K723" s="67">
        <v>3</v>
      </c>
      <c r="L723" s="67">
        <v>9</v>
      </c>
      <c r="M723" s="67">
        <v>2</v>
      </c>
      <c r="N723" s="67">
        <v>0.18</v>
      </c>
      <c r="O723" s="67">
        <v>1</v>
      </c>
    </row>
    <row r="724" spans="1:15" customFormat="1">
      <c r="A724" t="s">
        <v>126</v>
      </c>
      <c r="B724" s="67" t="s">
        <v>123</v>
      </c>
      <c r="C724" s="67" t="s">
        <v>33</v>
      </c>
      <c r="D724" s="67" t="s">
        <v>31</v>
      </c>
      <c r="E724" s="67">
        <v>11</v>
      </c>
      <c r="F724" s="67">
        <v>1692</v>
      </c>
      <c r="G724" s="67">
        <v>1</v>
      </c>
      <c r="H724" s="67">
        <v>42</v>
      </c>
      <c r="I724" s="67" t="s">
        <v>28</v>
      </c>
      <c r="J724" s="67" t="s">
        <v>29</v>
      </c>
      <c r="K724" s="67">
        <v>3</v>
      </c>
      <c r="L724" s="67">
        <v>10</v>
      </c>
      <c r="M724" s="67">
        <v>4</v>
      </c>
      <c r="N724" s="67">
        <v>0.36</v>
      </c>
      <c r="O724" s="67">
        <v>1</v>
      </c>
    </row>
    <row r="725" spans="1:15" customFormat="1">
      <c r="A725" t="s">
        <v>126</v>
      </c>
      <c r="B725" s="67" t="s">
        <v>123</v>
      </c>
      <c r="C725" s="67" t="s">
        <v>33</v>
      </c>
      <c r="D725" s="67" t="s">
        <v>31</v>
      </c>
      <c r="E725" s="67">
        <v>11</v>
      </c>
      <c r="F725" s="67">
        <v>1692</v>
      </c>
      <c r="G725" s="67">
        <v>1</v>
      </c>
      <c r="H725" s="67">
        <v>42</v>
      </c>
      <c r="I725" s="67" t="s">
        <v>28</v>
      </c>
      <c r="J725" s="67" t="s">
        <v>29</v>
      </c>
      <c r="K725" s="67">
        <v>3</v>
      </c>
      <c r="L725" s="67">
        <v>15</v>
      </c>
      <c r="M725" s="67">
        <v>1</v>
      </c>
      <c r="N725" s="67">
        <v>0.09</v>
      </c>
      <c r="O725" s="67">
        <v>1</v>
      </c>
    </row>
    <row r="726" spans="1:15" customFormat="1">
      <c r="A726" t="s">
        <v>126</v>
      </c>
      <c r="B726" s="67" t="s">
        <v>123</v>
      </c>
      <c r="C726" s="67" t="s">
        <v>33</v>
      </c>
      <c r="D726" s="67" t="s">
        <v>31</v>
      </c>
      <c r="E726" s="67">
        <v>11</v>
      </c>
      <c r="F726" s="67">
        <v>1692</v>
      </c>
      <c r="G726" s="67">
        <v>1</v>
      </c>
      <c r="H726" s="67">
        <v>42</v>
      </c>
      <c r="I726" s="67" t="s">
        <v>28</v>
      </c>
      <c r="J726" s="67" t="s">
        <v>29</v>
      </c>
      <c r="K726" s="67">
        <v>3</v>
      </c>
      <c r="L726" s="67">
        <v>16</v>
      </c>
      <c r="M726" s="67">
        <v>1</v>
      </c>
      <c r="N726" s="67">
        <v>0.09</v>
      </c>
      <c r="O726" s="67">
        <v>1</v>
      </c>
    </row>
    <row r="727" spans="1:15" customFormat="1">
      <c r="A727" t="s">
        <v>126</v>
      </c>
      <c r="B727" s="67" t="s">
        <v>123</v>
      </c>
      <c r="C727" s="67" t="s">
        <v>33</v>
      </c>
      <c r="D727" s="67" t="s">
        <v>31</v>
      </c>
      <c r="E727" s="67">
        <v>11</v>
      </c>
      <c r="F727" s="67">
        <v>1692</v>
      </c>
      <c r="G727" s="67">
        <v>1</v>
      </c>
      <c r="H727" s="67">
        <v>42</v>
      </c>
      <c r="I727" s="67" t="s">
        <v>28</v>
      </c>
      <c r="J727" s="67" t="s">
        <v>29</v>
      </c>
      <c r="K727" s="67">
        <v>3</v>
      </c>
      <c r="L727" s="67">
        <v>17</v>
      </c>
      <c r="M727" s="67">
        <v>4</v>
      </c>
      <c r="N727" s="67">
        <v>0.36</v>
      </c>
      <c r="O727" s="67">
        <v>1</v>
      </c>
    </row>
    <row r="728" spans="1:15" customFormat="1">
      <c r="A728" t="s">
        <v>126</v>
      </c>
      <c r="B728" s="67" t="s">
        <v>123</v>
      </c>
      <c r="C728" s="67" t="s">
        <v>33</v>
      </c>
      <c r="D728" s="67" t="s">
        <v>31</v>
      </c>
      <c r="E728" s="67">
        <v>11</v>
      </c>
      <c r="F728" s="67">
        <v>1692</v>
      </c>
      <c r="G728" s="67">
        <v>1</v>
      </c>
      <c r="H728" s="67">
        <v>42</v>
      </c>
      <c r="I728" s="67" t="s">
        <v>28</v>
      </c>
      <c r="J728" s="67" t="s">
        <v>29</v>
      </c>
      <c r="K728" s="67">
        <v>3</v>
      </c>
      <c r="L728" s="67">
        <v>18</v>
      </c>
      <c r="M728" s="67">
        <v>6</v>
      </c>
      <c r="N728" s="67">
        <v>0.54</v>
      </c>
      <c r="O728" s="67">
        <v>1</v>
      </c>
    </row>
    <row r="729" spans="1:15" customFormat="1">
      <c r="A729" t="s">
        <v>126</v>
      </c>
      <c r="B729" s="67" t="s">
        <v>123</v>
      </c>
      <c r="C729" s="67" t="s">
        <v>33</v>
      </c>
      <c r="D729" s="67" t="s">
        <v>31</v>
      </c>
      <c r="E729" s="67">
        <v>11</v>
      </c>
      <c r="F729" s="67">
        <v>1692</v>
      </c>
      <c r="G729" s="67">
        <v>1</v>
      </c>
      <c r="H729" s="67">
        <v>42</v>
      </c>
      <c r="I729" s="67" t="s">
        <v>28</v>
      </c>
      <c r="J729" s="67" t="s">
        <v>29</v>
      </c>
      <c r="K729" s="67">
        <v>3</v>
      </c>
      <c r="L729" s="67">
        <v>19</v>
      </c>
      <c r="M729" s="67">
        <v>11</v>
      </c>
      <c r="N729" s="67">
        <v>1</v>
      </c>
      <c r="O729" s="67">
        <v>1</v>
      </c>
    </row>
    <row r="730" spans="1:15" customFormat="1">
      <c r="A730" t="s">
        <v>126</v>
      </c>
      <c r="B730" s="67" t="s">
        <v>123</v>
      </c>
      <c r="C730" s="67" t="s">
        <v>33</v>
      </c>
      <c r="D730" s="67" t="s">
        <v>31</v>
      </c>
      <c r="E730" s="67">
        <v>11</v>
      </c>
      <c r="F730" s="67">
        <v>1692</v>
      </c>
      <c r="G730" s="67">
        <v>1</v>
      </c>
      <c r="H730" s="67">
        <v>42</v>
      </c>
      <c r="I730" s="67" t="s">
        <v>28</v>
      </c>
      <c r="J730" s="67" t="s">
        <v>29</v>
      </c>
      <c r="K730" s="67">
        <v>3</v>
      </c>
      <c r="L730" s="67">
        <v>20</v>
      </c>
      <c r="M730" s="67">
        <v>2</v>
      </c>
      <c r="N730" s="67">
        <v>0.18</v>
      </c>
      <c r="O730" s="67">
        <v>1</v>
      </c>
    </row>
    <row r="731" spans="1:15" customFormat="1">
      <c r="A731" t="s">
        <v>126</v>
      </c>
      <c r="B731" s="67" t="s">
        <v>123</v>
      </c>
      <c r="C731" s="67" t="s">
        <v>33</v>
      </c>
      <c r="D731" s="67" t="s">
        <v>31</v>
      </c>
      <c r="E731" s="67">
        <v>11</v>
      </c>
      <c r="F731" s="67">
        <v>1692</v>
      </c>
      <c r="G731" s="67">
        <v>1</v>
      </c>
      <c r="H731" s="67">
        <v>42</v>
      </c>
      <c r="I731" s="67" t="s">
        <v>28</v>
      </c>
      <c r="J731" s="67" t="s">
        <v>29</v>
      </c>
      <c r="K731" s="67">
        <v>3</v>
      </c>
      <c r="L731" s="67">
        <v>23</v>
      </c>
      <c r="M731" s="67">
        <v>3</v>
      </c>
      <c r="N731" s="67">
        <v>0.27</v>
      </c>
      <c r="O731" s="67">
        <v>1</v>
      </c>
    </row>
    <row r="732" spans="1:15" customFormat="1">
      <c r="A732" t="s">
        <v>126</v>
      </c>
      <c r="B732" s="67" t="s">
        <v>123</v>
      </c>
      <c r="C732" s="67" t="s">
        <v>33</v>
      </c>
      <c r="D732" s="67" t="s">
        <v>31</v>
      </c>
      <c r="E732" s="67">
        <v>11</v>
      </c>
      <c r="F732" s="67">
        <v>1692</v>
      </c>
      <c r="G732" s="67">
        <v>1</v>
      </c>
      <c r="H732" s="67">
        <v>42</v>
      </c>
      <c r="I732" s="67" t="s">
        <v>28</v>
      </c>
      <c r="J732" s="67" t="s">
        <v>29</v>
      </c>
      <c r="K732" s="67">
        <v>3</v>
      </c>
      <c r="L732" s="67">
        <v>24</v>
      </c>
      <c r="M732" s="67">
        <v>4</v>
      </c>
      <c r="N732" s="67">
        <v>0.36</v>
      </c>
      <c r="O732" s="67">
        <v>1</v>
      </c>
    </row>
    <row r="733" spans="1:15" customFormat="1">
      <c r="A733" t="s">
        <v>126</v>
      </c>
      <c r="B733" s="67" t="s">
        <v>123</v>
      </c>
      <c r="C733" s="67" t="s">
        <v>33</v>
      </c>
      <c r="D733" s="67" t="s">
        <v>31</v>
      </c>
      <c r="E733" s="67">
        <v>11</v>
      </c>
      <c r="F733" s="67">
        <v>1692</v>
      </c>
      <c r="G733" s="67">
        <v>1</v>
      </c>
      <c r="H733" s="67">
        <v>42</v>
      </c>
      <c r="I733" s="67" t="s">
        <v>28</v>
      </c>
      <c r="J733" s="67" t="s">
        <v>29</v>
      </c>
      <c r="K733" s="67">
        <v>3</v>
      </c>
      <c r="L733" s="67">
        <v>25</v>
      </c>
      <c r="M733" s="67">
        <v>1</v>
      </c>
      <c r="N733" s="67">
        <v>0.09</v>
      </c>
      <c r="O733" s="67">
        <v>1</v>
      </c>
    </row>
    <row r="734" spans="1:15" customFormat="1">
      <c r="A734" t="s">
        <v>126</v>
      </c>
      <c r="B734" s="67" t="s">
        <v>123</v>
      </c>
      <c r="C734" s="67" t="s">
        <v>33</v>
      </c>
      <c r="D734" s="67" t="s">
        <v>31</v>
      </c>
      <c r="E734" s="67">
        <v>11</v>
      </c>
      <c r="F734" s="67">
        <v>1692</v>
      </c>
      <c r="G734" s="67">
        <v>1</v>
      </c>
      <c r="H734" s="67">
        <v>42</v>
      </c>
      <c r="I734" s="67" t="s">
        <v>28</v>
      </c>
      <c r="J734" s="67" t="s">
        <v>29</v>
      </c>
      <c r="K734" s="67">
        <v>3</v>
      </c>
      <c r="L734" s="67">
        <v>26</v>
      </c>
      <c r="M734" s="67">
        <v>4</v>
      </c>
      <c r="N734" s="67">
        <v>0.36</v>
      </c>
      <c r="O734" s="67">
        <v>1</v>
      </c>
    </row>
    <row r="735" spans="1:15" customFormat="1">
      <c r="A735" t="s">
        <v>126</v>
      </c>
      <c r="B735" s="67" t="s">
        <v>123</v>
      </c>
      <c r="C735" s="67" t="s">
        <v>33</v>
      </c>
      <c r="D735" s="67" t="s">
        <v>31</v>
      </c>
      <c r="E735" s="67">
        <v>11</v>
      </c>
      <c r="F735" s="67">
        <v>1692</v>
      </c>
      <c r="G735" s="67">
        <v>1</v>
      </c>
      <c r="H735" s="67">
        <v>42</v>
      </c>
      <c r="I735" s="67" t="s">
        <v>28</v>
      </c>
      <c r="J735" s="67" t="s">
        <v>29</v>
      </c>
      <c r="K735" s="67">
        <v>3</v>
      </c>
      <c r="L735" s="67">
        <v>27</v>
      </c>
      <c r="M735" s="67">
        <v>1</v>
      </c>
      <c r="N735" s="67">
        <v>0.09</v>
      </c>
      <c r="O735" s="67">
        <v>1</v>
      </c>
    </row>
    <row r="736" spans="1:15" customFormat="1">
      <c r="A736" t="s">
        <v>126</v>
      </c>
      <c r="B736" s="67" t="s">
        <v>123</v>
      </c>
      <c r="C736" s="67" t="s">
        <v>33</v>
      </c>
      <c r="D736" s="67" t="s">
        <v>31</v>
      </c>
      <c r="E736" s="67">
        <v>11</v>
      </c>
      <c r="F736" s="67">
        <v>1692</v>
      </c>
      <c r="G736" s="67">
        <v>1</v>
      </c>
      <c r="H736" s="67">
        <v>42</v>
      </c>
      <c r="I736" s="67" t="s">
        <v>28</v>
      </c>
      <c r="J736" s="67" t="s">
        <v>29</v>
      </c>
      <c r="K736" s="67">
        <v>3</v>
      </c>
      <c r="L736" s="67">
        <v>28</v>
      </c>
      <c r="M736" s="67">
        <v>4</v>
      </c>
      <c r="N736" s="67">
        <v>0.36</v>
      </c>
      <c r="O736" s="67">
        <v>1</v>
      </c>
    </row>
    <row r="737" spans="1:15" customFormat="1">
      <c r="A737" t="s">
        <v>126</v>
      </c>
      <c r="B737" s="67" t="s">
        <v>123</v>
      </c>
      <c r="C737" s="67" t="s">
        <v>33</v>
      </c>
      <c r="D737" s="67" t="s">
        <v>31</v>
      </c>
      <c r="E737" s="67">
        <v>11</v>
      </c>
      <c r="F737" s="67">
        <v>1692</v>
      </c>
      <c r="G737" s="67">
        <v>1</v>
      </c>
      <c r="H737" s="67">
        <v>42</v>
      </c>
      <c r="I737" s="67" t="s">
        <v>28</v>
      </c>
      <c r="J737" s="67" t="s">
        <v>29</v>
      </c>
      <c r="K737" s="67">
        <v>3</v>
      </c>
      <c r="L737" s="67">
        <v>29</v>
      </c>
      <c r="M737" s="67">
        <v>1</v>
      </c>
      <c r="N737" s="67">
        <v>0.09</v>
      </c>
      <c r="O737" s="67">
        <v>1</v>
      </c>
    </row>
    <row r="738" spans="1:15" customFormat="1">
      <c r="A738" t="s">
        <v>126</v>
      </c>
      <c r="B738" s="67" t="s">
        <v>123</v>
      </c>
      <c r="C738" s="67" t="s">
        <v>33</v>
      </c>
      <c r="D738" s="67" t="s">
        <v>31</v>
      </c>
      <c r="E738" s="67">
        <v>11</v>
      </c>
      <c r="F738" s="67">
        <v>1692</v>
      </c>
      <c r="G738" s="67">
        <v>1</v>
      </c>
      <c r="H738" s="67">
        <v>42</v>
      </c>
      <c r="I738" s="67" t="s">
        <v>28</v>
      </c>
      <c r="J738" s="67" t="s">
        <v>29</v>
      </c>
      <c r="K738" s="67">
        <v>3</v>
      </c>
      <c r="L738" s="67">
        <v>30</v>
      </c>
      <c r="M738" s="67">
        <v>2</v>
      </c>
      <c r="N738" s="67">
        <v>0.18</v>
      </c>
      <c r="O738" s="67">
        <v>1</v>
      </c>
    </row>
    <row r="739" spans="1:15" customFormat="1">
      <c r="A739" t="s">
        <v>126</v>
      </c>
      <c r="B739" s="67" t="s">
        <v>123</v>
      </c>
      <c r="C739" s="67" t="s">
        <v>33</v>
      </c>
      <c r="D739" s="67" t="s">
        <v>31</v>
      </c>
      <c r="E739" s="67">
        <v>11</v>
      </c>
      <c r="F739" s="67">
        <v>1692</v>
      </c>
      <c r="G739" s="67">
        <v>1</v>
      </c>
      <c r="H739" s="67">
        <v>42</v>
      </c>
      <c r="I739" s="67" t="s">
        <v>28</v>
      </c>
      <c r="J739" s="67" t="s">
        <v>29</v>
      </c>
      <c r="K739" s="67">
        <v>3</v>
      </c>
      <c r="L739" s="67">
        <v>31</v>
      </c>
      <c r="M739" s="67">
        <v>2</v>
      </c>
      <c r="N739" s="67">
        <v>0.18</v>
      </c>
      <c r="O739" s="67">
        <v>1</v>
      </c>
    </row>
    <row r="740" spans="1:15" customFormat="1">
      <c r="A740" t="s">
        <v>126</v>
      </c>
      <c r="B740" s="67" t="s">
        <v>123</v>
      </c>
      <c r="C740" s="67" t="s">
        <v>33</v>
      </c>
      <c r="D740" s="67" t="s">
        <v>31</v>
      </c>
      <c r="E740" s="67">
        <v>11</v>
      </c>
      <c r="F740" s="67">
        <v>1692</v>
      </c>
      <c r="G740" s="67">
        <v>1</v>
      </c>
      <c r="H740" s="67">
        <v>42</v>
      </c>
      <c r="I740" s="67" t="s">
        <v>28</v>
      </c>
      <c r="J740" s="67" t="s">
        <v>29</v>
      </c>
      <c r="K740" s="67">
        <v>3</v>
      </c>
      <c r="L740" s="67">
        <v>32</v>
      </c>
      <c r="M740" s="67">
        <v>4</v>
      </c>
      <c r="N740" s="67">
        <v>0.36</v>
      </c>
      <c r="O740" s="67">
        <v>1</v>
      </c>
    </row>
    <row r="741" spans="1:15" customFormat="1">
      <c r="A741" t="s">
        <v>126</v>
      </c>
      <c r="B741" s="67" t="s">
        <v>123</v>
      </c>
      <c r="C741" s="67" t="s">
        <v>33</v>
      </c>
      <c r="D741" s="67" t="s">
        <v>31</v>
      </c>
      <c r="E741" s="67">
        <v>11</v>
      </c>
      <c r="F741" s="67">
        <v>1692</v>
      </c>
      <c r="G741" s="67">
        <v>1</v>
      </c>
      <c r="H741" s="67">
        <v>42</v>
      </c>
      <c r="I741" s="67" t="s">
        <v>28</v>
      </c>
      <c r="J741" s="67" t="s">
        <v>29</v>
      </c>
      <c r="K741" s="67">
        <v>3</v>
      </c>
      <c r="L741" s="67">
        <v>33</v>
      </c>
      <c r="M741" s="67">
        <v>1</v>
      </c>
      <c r="N741" s="67">
        <v>0.09</v>
      </c>
      <c r="O741" s="67">
        <v>1</v>
      </c>
    </row>
    <row r="742" spans="1:15" customFormat="1">
      <c r="A742" t="s">
        <v>126</v>
      </c>
      <c r="B742" s="67" t="s">
        <v>123</v>
      </c>
      <c r="C742" s="67" t="s">
        <v>33</v>
      </c>
      <c r="D742" s="67" t="s">
        <v>31</v>
      </c>
      <c r="E742" s="67">
        <v>11</v>
      </c>
      <c r="F742" s="67">
        <v>1692</v>
      </c>
      <c r="G742" s="67">
        <v>1</v>
      </c>
      <c r="H742" s="67">
        <v>42</v>
      </c>
      <c r="I742" s="67" t="s">
        <v>28</v>
      </c>
      <c r="J742" s="67" t="s">
        <v>29</v>
      </c>
      <c r="K742" s="67">
        <v>3</v>
      </c>
      <c r="L742" s="67">
        <v>34</v>
      </c>
      <c r="M742" s="67">
        <v>2</v>
      </c>
      <c r="N742" s="67">
        <v>0.18</v>
      </c>
      <c r="O742" s="67">
        <v>1</v>
      </c>
    </row>
    <row r="743" spans="1:15" customFormat="1">
      <c r="A743" t="s">
        <v>126</v>
      </c>
      <c r="B743" s="67" t="s">
        <v>123</v>
      </c>
      <c r="C743" s="67" t="s">
        <v>33</v>
      </c>
      <c r="D743" s="67" t="s">
        <v>31</v>
      </c>
      <c r="E743" s="67">
        <v>11</v>
      </c>
      <c r="F743" s="67">
        <v>1692</v>
      </c>
      <c r="G743" s="67">
        <v>1</v>
      </c>
      <c r="H743" s="67">
        <v>42</v>
      </c>
      <c r="I743" s="67" t="s">
        <v>28</v>
      </c>
      <c r="J743" s="67" t="s">
        <v>29</v>
      </c>
      <c r="K743" s="67">
        <v>3</v>
      </c>
      <c r="L743" s="67">
        <v>36</v>
      </c>
      <c r="M743" s="67">
        <v>2</v>
      </c>
      <c r="N743" s="67">
        <v>0.18</v>
      </c>
      <c r="O743" s="67">
        <v>1</v>
      </c>
    </row>
    <row r="744" spans="1:15" customFormat="1">
      <c r="A744" t="s">
        <v>126</v>
      </c>
      <c r="B744" s="67" t="s">
        <v>123</v>
      </c>
      <c r="C744" s="67" t="s">
        <v>33</v>
      </c>
      <c r="D744" s="67" t="s">
        <v>31</v>
      </c>
      <c r="E744" s="67">
        <v>11</v>
      </c>
      <c r="F744" s="67">
        <v>1692</v>
      </c>
      <c r="G744" s="67">
        <v>1</v>
      </c>
      <c r="H744" s="67">
        <v>42</v>
      </c>
      <c r="I744" s="67" t="s">
        <v>28</v>
      </c>
      <c r="J744" s="67" t="s">
        <v>29</v>
      </c>
      <c r="K744" s="67">
        <v>3</v>
      </c>
      <c r="L744" s="67">
        <v>37</v>
      </c>
      <c r="M744" s="67">
        <v>1</v>
      </c>
      <c r="N744" s="67">
        <v>0.09</v>
      </c>
      <c r="O744" s="67">
        <v>1</v>
      </c>
    </row>
    <row r="745" spans="1:15" customFormat="1">
      <c r="A745" t="s">
        <v>126</v>
      </c>
      <c r="B745" s="67" t="s">
        <v>123</v>
      </c>
      <c r="C745" s="67" t="s">
        <v>33</v>
      </c>
      <c r="D745" s="67" t="s">
        <v>31</v>
      </c>
      <c r="E745" s="67">
        <v>11</v>
      </c>
      <c r="F745" s="67">
        <v>1692</v>
      </c>
      <c r="G745" s="67">
        <v>1</v>
      </c>
      <c r="H745" s="67">
        <v>44</v>
      </c>
      <c r="I745" s="67" t="s">
        <v>25</v>
      </c>
      <c r="J745" s="67" t="s">
        <v>26</v>
      </c>
      <c r="K745" s="67">
        <v>3</v>
      </c>
      <c r="L745" s="67">
        <v>14</v>
      </c>
      <c r="M745" s="67">
        <v>1</v>
      </c>
      <c r="N745" s="67">
        <v>0.09</v>
      </c>
      <c r="O745" s="67">
        <v>1</v>
      </c>
    </row>
    <row r="746" spans="1:15" customFormat="1">
      <c r="A746" t="s">
        <v>126</v>
      </c>
      <c r="B746" s="67" t="s">
        <v>123</v>
      </c>
      <c r="C746" s="67" t="s">
        <v>33</v>
      </c>
      <c r="D746" s="67" t="s">
        <v>31</v>
      </c>
      <c r="E746" s="67">
        <v>11</v>
      </c>
      <c r="F746" s="67">
        <v>1692</v>
      </c>
      <c r="G746" s="67">
        <v>1</v>
      </c>
      <c r="H746" s="67">
        <v>44</v>
      </c>
      <c r="I746" s="67" t="s">
        <v>25</v>
      </c>
      <c r="J746" s="67" t="s">
        <v>26</v>
      </c>
      <c r="K746" s="67">
        <v>3</v>
      </c>
      <c r="L746" s="67">
        <v>16</v>
      </c>
      <c r="M746" s="67">
        <v>2</v>
      </c>
      <c r="N746" s="67">
        <v>0.18</v>
      </c>
      <c r="O746" s="67">
        <v>1</v>
      </c>
    </row>
    <row r="747" spans="1:15" customFormat="1">
      <c r="A747" t="s">
        <v>126</v>
      </c>
      <c r="B747" s="67" t="s">
        <v>123</v>
      </c>
      <c r="C747" s="67" t="s">
        <v>33</v>
      </c>
      <c r="D747" s="67" t="s">
        <v>31</v>
      </c>
      <c r="E747" s="67">
        <v>11</v>
      </c>
      <c r="F747" s="67">
        <v>1692</v>
      </c>
      <c r="G747" s="67">
        <v>1</v>
      </c>
      <c r="H747" s="67">
        <v>44</v>
      </c>
      <c r="I747" s="67" t="s">
        <v>25</v>
      </c>
      <c r="J747" s="67" t="s">
        <v>26</v>
      </c>
      <c r="K747" s="67">
        <v>3</v>
      </c>
      <c r="L747" s="67">
        <v>18</v>
      </c>
      <c r="M747" s="67">
        <v>2</v>
      </c>
      <c r="N747" s="67">
        <v>0.18</v>
      </c>
      <c r="O747" s="67">
        <v>1</v>
      </c>
    </row>
    <row r="748" spans="1:15" customFormat="1">
      <c r="A748" t="s">
        <v>126</v>
      </c>
      <c r="B748" s="67" t="s">
        <v>123</v>
      </c>
      <c r="C748" s="67" t="s">
        <v>33</v>
      </c>
      <c r="D748" s="67" t="s">
        <v>31</v>
      </c>
      <c r="E748" s="67">
        <v>11</v>
      </c>
      <c r="F748" s="67">
        <v>1692</v>
      </c>
      <c r="G748" s="67">
        <v>1</v>
      </c>
      <c r="H748" s="67">
        <v>44</v>
      </c>
      <c r="I748" s="67" t="s">
        <v>25</v>
      </c>
      <c r="J748" s="67" t="s">
        <v>26</v>
      </c>
      <c r="K748" s="67">
        <v>3</v>
      </c>
      <c r="L748" s="67">
        <v>26</v>
      </c>
      <c r="M748" s="67">
        <v>1</v>
      </c>
      <c r="N748" s="67">
        <v>0.09</v>
      </c>
      <c r="O748" s="67">
        <v>1</v>
      </c>
    </row>
    <row r="749" spans="1:15" customFormat="1">
      <c r="A749" t="s">
        <v>126</v>
      </c>
      <c r="B749" s="67" t="s">
        <v>123</v>
      </c>
      <c r="C749" s="67" t="s">
        <v>33</v>
      </c>
      <c r="D749" s="67" t="s">
        <v>31</v>
      </c>
      <c r="E749" s="67">
        <v>11</v>
      </c>
      <c r="F749" s="67">
        <v>1692</v>
      </c>
      <c r="G749" s="67">
        <v>1</v>
      </c>
      <c r="H749" s="67">
        <v>44</v>
      </c>
      <c r="I749" s="67" t="s">
        <v>25</v>
      </c>
      <c r="J749" s="67" t="s">
        <v>26</v>
      </c>
      <c r="K749" s="67">
        <v>3</v>
      </c>
      <c r="L749" s="67">
        <v>27</v>
      </c>
      <c r="M749" s="67">
        <v>1</v>
      </c>
      <c r="N749" s="67">
        <v>0.09</v>
      </c>
      <c r="O749" s="67">
        <v>1</v>
      </c>
    </row>
    <row r="750" spans="1:15" customFormat="1">
      <c r="A750" t="s">
        <v>126</v>
      </c>
      <c r="B750" s="67" t="s">
        <v>123</v>
      </c>
      <c r="C750" s="67" t="s">
        <v>33</v>
      </c>
      <c r="D750" s="67" t="s">
        <v>31</v>
      </c>
      <c r="E750" s="67">
        <v>11</v>
      </c>
      <c r="F750" s="67">
        <v>1692</v>
      </c>
      <c r="G750" s="67">
        <v>1</v>
      </c>
      <c r="H750" s="67">
        <v>44</v>
      </c>
      <c r="I750" s="67" t="s">
        <v>25</v>
      </c>
      <c r="J750" s="67" t="s">
        <v>26</v>
      </c>
      <c r="K750" s="67">
        <v>3</v>
      </c>
      <c r="L750" s="67">
        <v>28</v>
      </c>
      <c r="M750" s="67">
        <v>2</v>
      </c>
      <c r="N750" s="67">
        <v>0.18</v>
      </c>
      <c r="O750" s="67">
        <v>1</v>
      </c>
    </row>
    <row r="751" spans="1:15" customFormat="1">
      <c r="A751" t="s">
        <v>126</v>
      </c>
      <c r="B751" s="67" t="s">
        <v>123</v>
      </c>
      <c r="C751" s="67" t="s">
        <v>33</v>
      </c>
      <c r="D751" s="67" t="s">
        <v>31</v>
      </c>
      <c r="E751" s="67">
        <v>11</v>
      </c>
      <c r="F751" s="67">
        <v>1692</v>
      </c>
      <c r="G751" s="67">
        <v>1</v>
      </c>
      <c r="H751" s="67">
        <v>44</v>
      </c>
      <c r="I751" s="67" t="s">
        <v>25</v>
      </c>
      <c r="J751" s="67" t="s">
        <v>26</v>
      </c>
      <c r="K751" s="67">
        <v>3</v>
      </c>
      <c r="L751" s="67">
        <v>29</v>
      </c>
      <c r="M751" s="67">
        <v>1</v>
      </c>
      <c r="N751" s="67">
        <v>0.09</v>
      </c>
      <c r="O751" s="67">
        <v>1</v>
      </c>
    </row>
    <row r="752" spans="1:15" customFormat="1">
      <c r="A752" t="s">
        <v>126</v>
      </c>
      <c r="B752" s="67" t="s">
        <v>123</v>
      </c>
      <c r="C752" s="67" t="s">
        <v>33</v>
      </c>
      <c r="D752" s="67" t="s">
        <v>31</v>
      </c>
      <c r="E752" s="67">
        <v>11</v>
      </c>
      <c r="F752" s="67">
        <v>1692</v>
      </c>
      <c r="G752" s="67">
        <v>1</v>
      </c>
      <c r="H752" s="67">
        <v>44</v>
      </c>
      <c r="I752" s="67" t="s">
        <v>25</v>
      </c>
      <c r="J752" s="67" t="s">
        <v>26</v>
      </c>
      <c r="K752" s="67">
        <v>3</v>
      </c>
      <c r="L752" s="67">
        <v>31</v>
      </c>
      <c r="M752" s="67">
        <v>2</v>
      </c>
      <c r="N752" s="67">
        <v>0.18</v>
      </c>
      <c r="O752" s="67">
        <v>1</v>
      </c>
    </row>
    <row r="753" spans="1:15" customFormat="1">
      <c r="A753" t="s">
        <v>126</v>
      </c>
      <c r="B753" s="67" t="s">
        <v>123</v>
      </c>
      <c r="C753" s="67" t="s">
        <v>33</v>
      </c>
      <c r="D753" s="67" t="s">
        <v>31</v>
      </c>
      <c r="E753" s="67">
        <v>11</v>
      </c>
      <c r="F753" s="67">
        <v>1692</v>
      </c>
      <c r="G753" s="67">
        <v>1</v>
      </c>
      <c r="H753" s="67">
        <v>44</v>
      </c>
      <c r="I753" s="67" t="s">
        <v>25</v>
      </c>
      <c r="J753" s="67" t="s">
        <v>26</v>
      </c>
      <c r="K753" s="67">
        <v>3</v>
      </c>
      <c r="L753" s="67">
        <v>32</v>
      </c>
      <c r="M753" s="67">
        <v>1</v>
      </c>
      <c r="N753" s="67">
        <v>0.09</v>
      </c>
      <c r="O753" s="67">
        <v>1</v>
      </c>
    </row>
    <row r="754" spans="1:15" customFormat="1">
      <c r="A754" t="s">
        <v>126</v>
      </c>
      <c r="B754" s="67" t="s">
        <v>123</v>
      </c>
      <c r="C754" s="67" t="s">
        <v>33</v>
      </c>
      <c r="D754" s="67" t="s">
        <v>31</v>
      </c>
      <c r="E754" s="67">
        <v>11</v>
      </c>
      <c r="F754" s="67">
        <v>1692</v>
      </c>
      <c r="G754" s="67">
        <v>1</v>
      </c>
      <c r="H754" s="67">
        <v>44</v>
      </c>
      <c r="I754" s="67" t="s">
        <v>25</v>
      </c>
      <c r="J754" s="67" t="s">
        <v>26</v>
      </c>
      <c r="K754" s="67">
        <v>3</v>
      </c>
      <c r="L754" s="67">
        <v>33</v>
      </c>
      <c r="M754" s="67">
        <v>1</v>
      </c>
      <c r="N754" s="67">
        <v>0.09</v>
      </c>
      <c r="O754" s="67">
        <v>1</v>
      </c>
    </row>
    <row r="755" spans="1:15" customFormat="1">
      <c r="A755" t="s">
        <v>126</v>
      </c>
      <c r="B755" s="67" t="s">
        <v>123</v>
      </c>
      <c r="C755" s="67" t="s">
        <v>33</v>
      </c>
      <c r="D755" s="67" t="s">
        <v>31</v>
      </c>
      <c r="E755" s="67">
        <v>11</v>
      </c>
      <c r="F755" s="67">
        <v>1692</v>
      </c>
      <c r="G755" s="67">
        <v>1</v>
      </c>
      <c r="H755" s="67">
        <v>44</v>
      </c>
      <c r="I755" s="67" t="s">
        <v>25</v>
      </c>
      <c r="J755" s="67" t="s">
        <v>26</v>
      </c>
      <c r="K755" s="67">
        <v>3</v>
      </c>
      <c r="L755" s="67">
        <v>34</v>
      </c>
      <c r="M755" s="67">
        <v>1</v>
      </c>
      <c r="N755" s="67">
        <v>0.09</v>
      </c>
      <c r="O755" s="67">
        <v>1</v>
      </c>
    </row>
    <row r="756" spans="1:15" customFormat="1">
      <c r="A756" t="s">
        <v>126</v>
      </c>
      <c r="B756" s="67" t="s">
        <v>123</v>
      </c>
      <c r="C756" s="67" t="s">
        <v>33</v>
      </c>
      <c r="D756" s="67" t="s">
        <v>31</v>
      </c>
      <c r="E756" s="67">
        <v>11</v>
      </c>
      <c r="F756" s="67">
        <v>1692</v>
      </c>
      <c r="G756" s="67">
        <v>1</v>
      </c>
      <c r="H756" s="67">
        <v>44</v>
      </c>
      <c r="I756" s="67" t="s">
        <v>25</v>
      </c>
      <c r="J756" s="67" t="s">
        <v>26</v>
      </c>
      <c r="K756" s="67">
        <v>3</v>
      </c>
      <c r="L756" s="67">
        <v>35</v>
      </c>
      <c r="M756" s="67">
        <v>2</v>
      </c>
      <c r="N756" s="67">
        <v>0.18</v>
      </c>
      <c r="O756" s="67">
        <v>1</v>
      </c>
    </row>
    <row r="757" spans="1:15" customFormat="1">
      <c r="A757" t="s">
        <v>126</v>
      </c>
      <c r="B757" s="67" t="s">
        <v>123</v>
      </c>
      <c r="C757" s="67" t="s">
        <v>33</v>
      </c>
      <c r="D757" s="67" t="s">
        <v>31</v>
      </c>
      <c r="E757" s="67">
        <v>11</v>
      </c>
      <c r="F757" s="67">
        <v>1692</v>
      </c>
      <c r="G757" s="67">
        <v>1</v>
      </c>
      <c r="H757" s="67">
        <v>44</v>
      </c>
      <c r="I757" s="67" t="s">
        <v>25</v>
      </c>
      <c r="J757" s="67" t="s">
        <v>26</v>
      </c>
      <c r="K757" s="67">
        <v>3</v>
      </c>
      <c r="L757" s="67">
        <v>36</v>
      </c>
      <c r="M757" s="67">
        <v>1</v>
      </c>
      <c r="N757" s="67">
        <v>0.09</v>
      </c>
      <c r="O757" s="67">
        <v>1</v>
      </c>
    </row>
    <row r="758" spans="1:15" customFormat="1">
      <c r="A758" t="s">
        <v>126</v>
      </c>
      <c r="B758" s="67" t="s">
        <v>123</v>
      </c>
      <c r="C758" s="67" t="s">
        <v>33</v>
      </c>
      <c r="D758" s="67" t="s">
        <v>31</v>
      </c>
      <c r="E758" s="67">
        <v>11</v>
      </c>
      <c r="F758" s="67">
        <v>1692</v>
      </c>
      <c r="G758" s="67">
        <v>1</v>
      </c>
      <c r="H758" s="67">
        <v>44</v>
      </c>
      <c r="I758" s="67" t="s">
        <v>25</v>
      </c>
      <c r="J758" s="67" t="s">
        <v>26</v>
      </c>
      <c r="K758" s="67">
        <v>3</v>
      </c>
      <c r="L758" s="67">
        <v>37</v>
      </c>
      <c r="M758" s="67">
        <v>1</v>
      </c>
      <c r="N758" s="67">
        <v>0.09</v>
      </c>
      <c r="O758" s="67">
        <v>1</v>
      </c>
    </row>
    <row r="759" spans="1:15" customFormat="1">
      <c r="A759" t="s">
        <v>126</v>
      </c>
      <c r="B759" s="67" t="s">
        <v>123</v>
      </c>
      <c r="C759" s="67" t="s">
        <v>33</v>
      </c>
      <c r="D759" s="67" t="s">
        <v>31</v>
      </c>
      <c r="E759" s="67">
        <v>11</v>
      </c>
      <c r="F759" s="67">
        <v>1692</v>
      </c>
      <c r="G759" s="67">
        <v>1</v>
      </c>
      <c r="H759" s="67">
        <v>44</v>
      </c>
      <c r="I759" s="67" t="s">
        <v>25</v>
      </c>
      <c r="J759" s="67" t="s">
        <v>26</v>
      </c>
      <c r="K759" s="67">
        <v>3</v>
      </c>
      <c r="L759" s="67">
        <v>38</v>
      </c>
      <c r="M759" s="67">
        <v>1</v>
      </c>
      <c r="N759" s="67">
        <v>0.09</v>
      </c>
      <c r="O759" s="67">
        <v>1</v>
      </c>
    </row>
    <row r="760" spans="1:15" customFormat="1">
      <c r="A760" t="s">
        <v>126</v>
      </c>
      <c r="B760" s="67" t="s">
        <v>123</v>
      </c>
      <c r="C760" s="67" t="s">
        <v>33</v>
      </c>
      <c r="D760" s="67" t="s">
        <v>31</v>
      </c>
      <c r="E760" s="67">
        <v>11</v>
      </c>
      <c r="F760" s="67">
        <v>1692</v>
      </c>
      <c r="G760" s="67">
        <v>1</v>
      </c>
      <c r="H760" s="67">
        <v>44</v>
      </c>
      <c r="I760" s="67" t="s">
        <v>25</v>
      </c>
      <c r="J760" s="67" t="s">
        <v>26</v>
      </c>
      <c r="K760" s="67">
        <v>3</v>
      </c>
      <c r="L760" s="67">
        <v>39</v>
      </c>
      <c r="M760" s="67">
        <v>2</v>
      </c>
      <c r="N760" s="67">
        <v>0.18</v>
      </c>
      <c r="O760" s="67">
        <v>1</v>
      </c>
    </row>
    <row r="761" spans="1:15" customFormat="1">
      <c r="A761" t="s">
        <v>126</v>
      </c>
      <c r="B761" s="67" t="s">
        <v>123</v>
      </c>
      <c r="C761" s="67" t="s">
        <v>33</v>
      </c>
      <c r="D761" s="67" t="s">
        <v>31</v>
      </c>
      <c r="E761" s="67">
        <v>11</v>
      </c>
      <c r="F761" s="67">
        <v>1692</v>
      </c>
      <c r="G761" s="67">
        <v>1</v>
      </c>
      <c r="H761" s="67">
        <v>44</v>
      </c>
      <c r="I761" s="67" t="s">
        <v>25</v>
      </c>
      <c r="J761" s="67" t="s">
        <v>26</v>
      </c>
      <c r="K761" s="67">
        <v>3</v>
      </c>
      <c r="L761" s="67">
        <v>42</v>
      </c>
      <c r="M761" s="67">
        <v>1</v>
      </c>
      <c r="N761" s="67">
        <v>0.09</v>
      </c>
      <c r="O761" s="67">
        <v>1</v>
      </c>
    </row>
    <row r="762" spans="1:15" customFormat="1">
      <c r="A762" t="s">
        <v>126</v>
      </c>
      <c r="B762" s="67" t="s">
        <v>123</v>
      </c>
      <c r="C762" s="67" t="s">
        <v>33</v>
      </c>
      <c r="D762" s="67" t="s">
        <v>31</v>
      </c>
      <c r="E762" s="67">
        <v>11</v>
      </c>
      <c r="F762" s="67">
        <v>1692</v>
      </c>
      <c r="G762" s="67">
        <v>1</v>
      </c>
      <c r="H762" s="67">
        <v>44</v>
      </c>
      <c r="I762" s="67" t="s">
        <v>25</v>
      </c>
      <c r="J762" s="67" t="s">
        <v>26</v>
      </c>
      <c r="K762" s="67">
        <v>3</v>
      </c>
      <c r="L762" s="67">
        <v>47</v>
      </c>
      <c r="M762" s="67">
        <v>1</v>
      </c>
      <c r="N762" s="67">
        <v>0.09</v>
      </c>
      <c r="O762" s="67">
        <v>1</v>
      </c>
    </row>
    <row r="763" spans="1:15" customFormat="1">
      <c r="A763" t="s">
        <v>126</v>
      </c>
      <c r="B763" s="67" t="s">
        <v>123</v>
      </c>
      <c r="C763" s="67" t="s">
        <v>33</v>
      </c>
      <c r="D763" s="67" t="s">
        <v>31</v>
      </c>
      <c r="E763" s="67">
        <v>11</v>
      </c>
      <c r="F763" s="67">
        <v>1692</v>
      </c>
      <c r="G763" s="67">
        <v>1</v>
      </c>
      <c r="H763" s="67">
        <v>44</v>
      </c>
      <c r="I763" s="67" t="s">
        <v>25</v>
      </c>
      <c r="J763" s="67" t="s">
        <v>26</v>
      </c>
      <c r="K763" s="67">
        <v>3</v>
      </c>
      <c r="L763" s="67">
        <v>50</v>
      </c>
      <c r="M763" s="67">
        <v>1</v>
      </c>
      <c r="N763" s="67">
        <v>0.09</v>
      </c>
      <c r="O763" s="67">
        <v>1</v>
      </c>
    </row>
    <row r="764" spans="1:15" customFormat="1">
      <c r="A764" t="s">
        <v>126</v>
      </c>
      <c r="B764" s="67" t="s">
        <v>123</v>
      </c>
      <c r="C764" s="67" t="s">
        <v>33</v>
      </c>
      <c r="D764" s="67" t="s">
        <v>31</v>
      </c>
      <c r="E764" s="67">
        <v>11</v>
      </c>
      <c r="F764" s="67">
        <v>1692</v>
      </c>
      <c r="G764" s="67">
        <v>1</v>
      </c>
      <c r="H764" s="67">
        <v>44</v>
      </c>
      <c r="I764" s="67" t="s">
        <v>25</v>
      </c>
      <c r="J764" s="67" t="s">
        <v>26</v>
      </c>
      <c r="K764" s="67">
        <v>3</v>
      </c>
      <c r="L764" s="67">
        <v>51</v>
      </c>
      <c r="M764" s="67">
        <v>1</v>
      </c>
      <c r="N764" s="67">
        <v>0.09</v>
      </c>
      <c r="O764" s="67">
        <v>1</v>
      </c>
    </row>
    <row r="765" spans="1:15" customFormat="1">
      <c r="A765" t="s">
        <v>126</v>
      </c>
      <c r="B765" s="67" t="s">
        <v>123</v>
      </c>
      <c r="C765" s="67" t="s">
        <v>33</v>
      </c>
      <c r="D765" s="67" t="s">
        <v>31</v>
      </c>
      <c r="E765" s="67">
        <v>11</v>
      </c>
      <c r="F765" s="67">
        <v>1692</v>
      </c>
      <c r="G765" s="67">
        <v>1</v>
      </c>
      <c r="H765" s="67">
        <v>50</v>
      </c>
      <c r="I765" s="67" t="s">
        <v>20</v>
      </c>
      <c r="J765" s="67" t="s">
        <v>21</v>
      </c>
      <c r="K765" s="67">
        <v>1</v>
      </c>
      <c r="L765" s="67">
        <v>16</v>
      </c>
      <c r="M765" s="67">
        <v>1</v>
      </c>
      <c r="N765" s="67">
        <v>0.09</v>
      </c>
      <c r="O765" s="67">
        <v>1</v>
      </c>
    </row>
    <row r="766" spans="1:15" customFormat="1">
      <c r="A766" t="s">
        <v>126</v>
      </c>
      <c r="B766" s="67" t="s">
        <v>123</v>
      </c>
      <c r="C766" s="67" t="s">
        <v>33</v>
      </c>
      <c r="D766" s="67" t="s">
        <v>31</v>
      </c>
      <c r="E766" s="67">
        <v>11</v>
      </c>
      <c r="F766" s="67">
        <v>1692</v>
      </c>
      <c r="G766" s="67">
        <v>1</v>
      </c>
      <c r="H766" s="67">
        <v>50</v>
      </c>
      <c r="I766" s="67" t="s">
        <v>20</v>
      </c>
      <c r="J766" s="67" t="s">
        <v>21</v>
      </c>
      <c r="K766" s="67">
        <v>1</v>
      </c>
      <c r="L766" s="67">
        <v>17</v>
      </c>
      <c r="M766" s="67">
        <v>8</v>
      </c>
      <c r="N766" s="67">
        <v>0.72</v>
      </c>
      <c r="O766" s="67">
        <v>1</v>
      </c>
    </row>
    <row r="767" spans="1:15" customFormat="1">
      <c r="A767" t="s">
        <v>126</v>
      </c>
      <c r="B767" s="67" t="s">
        <v>123</v>
      </c>
      <c r="C767" s="67" t="s">
        <v>33</v>
      </c>
      <c r="D767" s="67" t="s">
        <v>31</v>
      </c>
      <c r="E767" s="67">
        <v>11</v>
      </c>
      <c r="F767" s="67">
        <v>1692</v>
      </c>
      <c r="G767" s="67">
        <v>1</v>
      </c>
      <c r="H767" s="67">
        <v>50</v>
      </c>
      <c r="I767" s="67" t="s">
        <v>20</v>
      </c>
      <c r="J767" s="67" t="s">
        <v>21</v>
      </c>
      <c r="K767" s="67">
        <v>1</v>
      </c>
      <c r="L767" s="67">
        <v>18</v>
      </c>
      <c r="M767" s="67">
        <v>39</v>
      </c>
      <c r="N767" s="67">
        <v>3.5399999999999996</v>
      </c>
      <c r="O767" s="67">
        <v>1</v>
      </c>
    </row>
    <row r="768" spans="1:15" customFormat="1">
      <c r="A768" t="s">
        <v>126</v>
      </c>
      <c r="B768" s="67" t="s">
        <v>123</v>
      </c>
      <c r="C768" s="67" t="s">
        <v>33</v>
      </c>
      <c r="D768" s="67" t="s">
        <v>31</v>
      </c>
      <c r="E768" s="67">
        <v>11</v>
      </c>
      <c r="F768" s="67">
        <v>1692</v>
      </c>
      <c r="G768" s="67">
        <v>1</v>
      </c>
      <c r="H768" s="67">
        <v>50</v>
      </c>
      <c r="I768" s="67" t="s">
        <v>20</v>
      </c>
      <c r="J768" s="67" t="s">
        <v>21</v>
      </c>
      <c r="K768" s="67">
        <v>1</v>
      </c>
      <c r="L768" s="67">
        <v>19</v>
      </c>
      <c r="M768" s="67">
        <v>31</v>
      </c>
      <c r="N768" s="67">
        <v>2.82</v>
      </c>
      <c r="O768" s="67">
        <v>1</v>
      </c>
    </row>
    <row r="769" spans="1:15" customFormat="1">
      <c r="A769" t="s">
        <v>126</v>
      </c>
      <c r="B769" s="67" t="s">
        <v>123</v>
      </c>
      <c r="C769" s="67" t="s">
        <v>33</v>
      </c>
      <c r="D769" s="67" t="s">
        <v>31</v>
      </c>
      <c r="E769" s="67">
        <v>11</v>
      </c>
      <c r="F769" s="67">
        <v>1692</v>
      </c>
      <c r="G769" s="67">
        <v>1</v>
      </c>
      <c r="H769" s="67">
        <v>50</v>
      </c>
      <c r="I769" s="67" t="s">
        <v>20</v>
      </c>
      <c r="J769" s="67" t="s">
        <v>21</v>
      </c>
      <c r="K769" s="67">
        <v>1</v>
      </c>
      <c r="L769" s="67">
        <v>20</v>
      </c>
      <c r="M769" s="67">
        <v>47</v>
      </c>
      <c r="N769" s="67">
        <v>4.26</v>
      </c>
      <c r="O769" s="67">
        <v>1</v>
      </c>
    </row>
    <row r="770" spans="1:15" customFormat="1">
      <c r="A770" t="s">
        <v>126</v>
      </c>
      <c r="B770" s="67" t="s">
        <v>123</v>
      </c>
      <c r="C770" s="67" t="s">
        <v>33</v>
      </c>
      <c r="D770" s="67" t="s">
        <v>31</v>
      </c>
      <c r="E770" s="67">
        <v>11</v>
      </c>
      <c r="F770" s="67">
        <v>1692</v>
      </c>
      <c r="G770" s="67">
        <v>1</v>
      </c>
      <c r="H770" s="67">
        <v>50</v>
      </c>
      <c r="I770" s="67" t="s">
        <v>20</v>
      </c>
      <c r="J770" s="67" t="s">
        <v>21</v>
      </c>
      <c r="K770" s="67">
        <v>1</v>
      </c>
      <c r="L770" s="67">
        <v>21</v>
      </c>
      <c r="M770" s="67">
        <v>23</v>
      </c>
      <c r="N770" s="67">
        <v>2.09</v>
      </c>
      <c r="O770" s="67">
        <v>1</v>
      </c>
    </row>
    <row r="771" spans="1:15" customFormat="1">
      <c r="A771" t="s">
        <v>126</v>
      </c>
      <c r="B771" s="67" t="s">
        <v>123</v>
      </c>
      <c r="C771" s="67" t="s">
        <v>33</v>
      </c>
      <c r="D771" s="67" t="s">
        <v>31</v>
      </c>
      <c r="E771" s="67">
        <v>11</v>
      </c>
      <c r="F771" s="67">
        <v>1692</v>
      </c>
      <c r="G771" s="67">
        <v>1</v>
      </c>
      <c r="H771" s="67">
        <v>50</v>
      </c>
      <c r="I771" s="67" t="s">
        <v>20</v>
      </c>
      <c r="J771" s="67" t="s">
        <v>21</v>
      </c>
      <c r="K771" s="67">
        <v>1</v>
      </c>
      <c r="L771" s="67">
        <v>22</v>
      </c>
      <c r="M771" s="67">
        <v>3</v>
      </c>
      <c r="N771" s="67">
        <v>0.27</v>
      </c>
      <c r="O771" s="67">
        <v>1</v>
      </c>
    </row>
    <row r="772" spans="1:15" customFormat="1">
      <c r="A772" t="s">
        <v>126</v>
      </c>
      <c r="B772" s="67" t="s">
        <v>123</v>
      </c>
      <c r="C772" s="67" t="s">
        <v>33</v>
      </c>
      <c r="D772" s="67" t="s">
        <v>31</v>
      </c>
      <c r="E772" s="67">
        <v>11</v>
      </c>
      <c r="F772" s="67">
        <v>1692</v>
      </c>
      <c r="G772" s="67">
        <v>1</v>
      </c>
      <c r="H772" s="67">
        <v>50</v>
      </c>
      <c r="I772" s="67" t="s">
        <v>20</v>
      </c>
      <c r="J772" s="67" t="s">
        <v>21</v>
      </c>
      <c r="K772" s="67">
        <v>1</v>
      </c>
      <c r="L772" s="67">
        <v>23</v>
      </c>
      <c r="M772" s="67">
        <v>11</v>
      </c>
      <c r="N772" s="67">
        <v>1</v>
      </c>
      <c r="O772" s="67">
        <v>1</v>
      </c>
    </row>
    <row r="773" spans="1:15" customFormat="1">
      <c r="A773" t="s">
        <v>126</v>
      </c>
      <c r="B773" s="67" t="s">
        <v>123</v>
      </c>
      <c r="C773" s="67" t="s">
        <v>33</v>
      </c>
      <c r="D773" s="67" t="s">
        <v>31</v>
      </c>
      <c r="E773" s="67">
        <v>11</v>
      </c>
      <c r="F773" s="67">
        <v>1692</v>
      </c>
      <c r="G773" s="67">
        <v>1</v>
      </c>
      <c r="H773" s="67">
        <v>50</v>
      </c>
      <c r="I773" s="67" t="s">
        <v>20</v>
      </c>
      <c r="J773" s="67" t="s">
        <v>21</v>
      </c>
      <c r="K773" s="67">
        <v>1</v>
      </c>
      <c r="L773" s="67">
        <v>24</v>
      </c>
      <c r="M773" s="67">
        <v>4</v>
      </c>
      <c r="N773" s="67">
        <v>0.36</v>
      </c>
      <c r="O773" s="67">
        <v>1</v>
      </c>
    </row>
    <row r="774" spans="1:15" customFormat="1">
      <c r="A774" t="s">
        <v>126</v>
      </c>
      <c r="B774" s="67" t="s">
        <v>123</v>
      </c>
      <c r="C774" s="67" t="s">
        <v>33</v>
      </c>
      <c r="D774" s="67" t="s">
        <v>31</v>
      </c>
      <c r="E774" s="67">
        <v>11</v>
      </c>
      <c r="F774" s="67">
        <v>1692</v>
      </c>
      <c r="G774" s="67">
        <v>1</v>
      </c>
      <c r="H774" s="67">
        <v>50</v>
      </c>
      <c r="I774" s="67" t="s">
        <v>20</v>
      </c>
      <c r="J774" s="67" t="s">
        <v>21</v>
      </c>
      <c r="K774" s="67">
        <v>1</v>
      </c>
      <c r="L774" s="67">
        <v>25</v>
      </c>
      <c r="M774" s="67">
        <v>2</v>
      </c>
      <c r="N774" s="67">
        <v>0.18</v>
      </c>
      <c r="O774" s="67">
        <v>1</v>
      </c>
    </row>
    <row r="775" spans="1:15" customFormat="1">
      <c r="A775" t="s">
        <v>126</v>
      </c>
      <c r="B775" s="67" t="s">
        <v>123</v>
      </c>
      <c r="C775" s="67" t="s">
        <v>33</v>
      </c>
      <c r="D775" s="67" t="s">
        <v>31</v>
      </c>
      <c r="E775" s="67">
        <v>11</v>
      </c>
      <c r="F775" s="67">
        <v>1692</v>
      </c>
      <c r="G775" s="67">
        <v>1</v>
      </c>
      <c r="H775" s="67">
        <v>50</v>
      </c>
      <c r="I775" s="67" t="s">
        <v>20</v>
      </c>
      <c r="J775" s="67" t="s">
        <v>21</v>
      </c>
      <c r="K775" s="67">
        <v>1</v>
      </c>
      <c r="L775" s="67">
        <v>26</v>
      </c>
      <c r="M775" s="67">
        <v>3</v>
      </c>
      <c r="N775" s="67">
        <v>0.27</v>
      </c>
      <c r="O775" s="67">
        <v>1</v>
      </c>
    </row>
    <row r="776" spans="1:15" customFormat="1">
      <c r="A776" t="s">
        <v>126</v>
      </c>
      <c r="B776" s="67" t="s">
        <v>123</v>
      </c>
      <c r="C776" s="67" t="s">
        <v>33</v>
      </c>
      <c r="D776" s="67" t="s">
        <v>31</v>
      </c>
      <c r="E776" s="67">
        <v>11</v>
      </c>
      <c r="F776" s="67">
        <v>1692</v>
      </c>
      <c r="G776" s="67">
        <v>1</v>
      </c>
      <c r="H776" s="67">
        <v>50</v>
      </c>
      <c r="I776" s="67" t="s">
        <v>20</v>
      </c>
      <c r="J776" s="67" t="s">
        <v>21</v>
      </c>
      <c r="K776" s="67">
        <v>1</v>
      </c>
      <c r="L776" s="67">
        <v>29</v>
      </c>
      <c r="M776" s="67">
        <v>1</v>
      </c>
      <c r="N776" s="67">
        <v>0.09</v>
      </c>
      <c r="O776" s="67">
        <v>1</v>
      </c>
    </row>
    <row r="777" spans="1:15" customFormat="1">
      <c r="A777" t="s">
        <v>126</v>
      </c>
      <c r="B777" s="67" t="s">
        <v>123</v>
      </c>
      <c r="C777" s="67" t="s">
        <v>33</v>
      </c>
      <c r="D777" s="67" t="s">
        <v>31</v>
      </c>
      <c r="E777" s="67">
        <v>11</v>
      </c>
      <c r="F777" s="67">
        <v>1692</v>
      </c>
      <c r="G777" s="67">
        <v>1</v>
      </c>
      <c r="H777" s="67">
        <v>50</v>
      </c>
      <c r="I777" s="67" t="s">
        <v>20</v>
      </c>
      <c r="J777" s="67" t="s">
        <v>21</v>
      </c>
      <c r="K777" s="67">
        <v>1</v>
      </c>
      <c r="L777" s="67">
        <v>31</v>
      </c>
      <c r="M777" s="67">
        <v>1</v>
      </c>
      <c r="N777" s="67">
        <v>0.09</v>
      </c>
      <c r="O777" s="67">
        <v>1</v>
      </c>
    </row>
    <row r="778" spans="1:15" customFormat="1">
      <c r="A778" t="s">
        <v>126</v>
      </c>
      <c r="B778" s="67" t="s">
        <v>123</v>
      </c>
      <c r="C778" s="67" t="s">
        <v>33</v>
      </c>
      <c r="D778" s="67" t="s">
        <v>31</v>
      </c>
      <c r="E778" s="67">
        <v>11</v>
      </c>
      <c r="F778" s="67">
        <v>1692</v>
      </c>
      <c r="G778" s="67">
        <v>1</v>
      </c>
      <c r="H778" s="67">
        <v>50</v>
      </c>
      <c r="I778" s="67" t="s">
        <v>20</v>
      </c>
      <c r="J778" s="67" t="s">
        <v>21</v>
      </c>
      <c r="K778" s="67">
        <v>2</v>
      </c>
      <c r="L778" s="67">
        <v>17</v>
      </c>
      <c r="M778" s="67">
        <v>28</v>
      </c>
      <c r="N778" s="67">
        <v>2.5499999999999998</v>
      </c>
      <c r="O778" s="67">
        <v>1</v>
      </c>
    </row>
    <row r="779" spans="1:15" customFormat="1">
      <c r="A779" t="s">
        <v>126</v>
      </c>
      <c r="B779" s="67" t="s">
        <v>123</v>
      </c>
      <c r="C779" s="67" t="s">
        <v>33</v>
      </c>
      <c r="D779" s="67" t="s">
        <v>31</v>
      </c>
      <c r="E779" s="67">
        <v>11</v>
      </c>
      <c r="F779" s="67">
        <v>1692</v>
      </c>
      <c r="G779" s="67">
        <v>1</v>
      </c>
      <c r="H779" s="67">
        <v>50</v>
      </c>
      <c r="I779" s="67" t="s">
        <v>20</v>
      </c>
      <c r="J779" s="67" t="s">
        <v>21</v>
      </c>
      <c r="K779" s="67">
        <v>2</v>
      </c>
      <c r="L779" s="67">
        <v>18</v>
      </c>
      <c r="M779" s="67">
        <v>49</v>
      </c>
      <c r="N779" s="67">
        <v>4.45</v>
      </c>
      <c r="O779" s="67">
        <v>1</v>
      </c>
    </row>
    <row r="780" spans="1:15" customFormat="1">
      <c r="A780" t="s">
        <v>126</v>
      </c>
      <c r="B780" s="67" t="s">
        <v>123</v>
      </c>
      <c r="C780" s="67" t="s">
        <v>33</v>
      </c>
      <c r="D780" s="67" t="s">
        <v>31</v>
      </c>
      <c r="E780" s="67">
        <v>11</v>
      </c>
      <c r="F780" s="67">
        <v>1692</v>
      </c>
      <c r="G780" s="67">
        <v>1</v>
      </c>
      <c r="H780" s="67">
        <v>50</v>
      </c>
      <c r="I780" s="67" t="s">
        <v>20</v>
      </c>
      <c r="J780" s="67" t="s">
        <v>21</v>
      </c>
      <c r="K780" s="67">
        <v>2</v>
      </c>
      <c r="L780" s="67">
        <v>19</v>
      </c>
      <c r="M780" s="67">
        <v>28</v>
      </c>
      <c r="N780" s="67">
        <v>2.54</v>
      </c>
      <c r="O780" s="67">
        <v>1</v>
      </c>
    </row>
    <row r="781" spans="1:15" customFormat="1">
      <c r="A781" t="s">
        <v>126</v>
      </c>
      <c r="B781" s="67" t="s">
        <v>123</v>
      </c>
      <c r="C781" s="67" t="s">
        <v>33</v>
      </c>
      <c r="D781" s="67" t="s">
        <v>31</v>
      </c>
      <c r="E781" s="67">
        <v>11</v>
      </c>
      <c r="F781" s="67">
        <v>1692</v>
      </c>
      <c r="G781" s="67">
        <v>1</v>
      </c>
      <c r="H781" s="67">
        <v>50</v>
      </c>
      <c r="I781" s="67" t="s">
        <v>20</v>
      </c>
      <c r="J781" s="67" t="s">
        <v>21</v>
      </c>
      <c r="K781" s="67">
        <v>2</v>
      </c>
      <c r="L781" s="67">
        <v>20</v>
      </c>
      <c r="M781" s="67">
        <v>15</v>
      </c>
      <c r="N781" s="67">
        <v>1.36</v>
      </c>
      <c r="O781" s="67">
        <v>1</v>
      </c>
    </row>
    <row r="782" spans="1:15" customFormat="1">
      <c r="A782" t="s">
        <v>126</v>
      </c>
      <c r="B782" s="67" t="s">
        <v>123</v>
      </c>
      <c r="C782" s="67" t="s">
        <v>33</v>
      </c>
      <c r="D782" s="67" t="s">
        <v>31</v>
      </c>
      <c r="E782" s="67">
        <v>11</v>
      </c>
      <c r="F782" s="67">
        <v>1692</v>
      </c>
      <c r="G782" s="67">
        <v>1</v>
      </c>
      <c r="H782" s="67">
        <v>50</v>
      </c>
      <c r="I782" s="67" t="s">
        <v>20</v>
      </c>
      <c r="J782" s="67" t="s">
        <v>21</v>
      </c>
      <c r="K782" s="67">
        <v>2</v>
      </c>
      <c r="L782" s="67">
        <v>21</v>
      </c>
      <c r="M782" s="67">
        <v>8</v>
      </c>
      <c r="N782" s="67">
        <v>0.72</v>
      </c>
      <c r="O782" s="67">
        <v>1</v>
      </c>
    </row>
    <row r="783" spans="1:15" customFormat="1">
      <c r="A783" t="s">
        <v>126</v>
      </c>
      <c r="B783" s="67" t="s">
        <v>123</v>
      </c>
      <c r="C783" s="67" t="s">
        <v>33</v>
      </c>
      <c r="D783" s="67" t="s">
        <v>31</v>
      </c>
      <c r="E783" s="67">
        <v>11</v>
      </c>
      <c r="F783" s="67">
        <v>1692</v>
      </c>
      <c r="G783" s="67">
        <v>1</v>
      </c>
      <c r="H783" s="67">
        <v>50</v>
      </c>
      <c r="I783" s="67" t="s">
        <v>20</v>
      </c>
      <c r="J783" s="67" t="s">
        <v>21</v>
      </c>
      <c r="K783" s="67">
        <v>2</v>
      </c>
      <c r="L783" s="67">
        <v>22</v>
      </c>
      <c r="M783" s="67">
        <v>11</v>
      </c>
      <c r="N783" s="67">
        <v>1</v>
      </c>
      <c r="O783" s="67">
        <v>1</v>
      </c>
    </row>
    <row r="784" spans="1:15" customFormat="1">
      <c r="A784" t="s">
        <v>126</v>
      </c>
      <c r="B784" s="67" t="s">
        <v>123</v>
      </c>
      <c r="C784" s="67" t="s">
        <v>33</v>
      </c>
      <c r="D784" s="67" t="s">
        <v>31</v>
      </c>
      <c r="E784" s="67">
        <v>11</v>
      </c>
      <c r="F784" s="67">
        <v>1692</v>
      </c>
      <c r="G784" s="67">
        <v>1</v>
      </c>
      <c r="H784" s="67">
        <v>50</v>
      </c>
      <c r="I784" s="67" t="s">
        <v>20</v>
      </c>
      <c r="J784" s="67" t="s">
        <v>21</v>
      </c>
      <c r="K784" s="67">
        <v>2</v>
      </c>
      <c r="L784" s="67">
        <v>23</v>
      </c>
      <c r="M784" s="67">
        <v>10</v>
      </c>
      <c r="N784" s="67">
        <v>0.9</v>
      </c>
      <c r="O784" s="67">
        <v>1</v>
      </c>
    </row>
    <row r="785" spans="1:15" customFormat="1">
      <c r="A785" t="s">
        <v>126</v>
      </c>
      <c r="B785" s="67" t="s">
        <v>123</v>
      </c>
      <c r="C785" s="67" t="s">
        <v>33</v>
      </c>
      <c r="D785" s="67" t="s">
        <v>31</v>
      </c>
      <c r="E785" s="67">
        <v>11</v>
      </c>
      <c r="F785" s="67">
        <v>1692</v>
      </c>
      <c r="G785" s="67">
        <v>1</v>
      </c>
      <c r="H785" s="67">
        <v>50</v>
      </c>
      <c r="I785" s="67" t="s">
        <v>20</v>
      </c>
      <c r="J785" s="67" t="s">
        <v>21</v>
      </c>
      <c r="K785" s="67">
        <v>2</v>
      </c>
      <c r="L785" s="67">
        <v>24</v>
      </c>
      <c r="M785" s="67">
        <v>11</v>
      </c>
      <c r="N785" s="67">
        <v>0.99</v>
      </c>
      <c r="O785" s="67">
        <v>1</v>
      </c>
    </row>
    <row r="786" spans="1:15" customFormat="1">
      <c r="A786" t="s">
        <v>126</v>
      </c>
      <c r="B786" s="67" t="s">
        <v>123</v>
      </c>
      <c r="C786" s="67" t="s">
        <v>33</v>
      </c>
      <c r="D786" s="67" t="s">
        <v>31</v>
      </c>
      <c r="E786" s="67">
        <v>11</v>
      </c>
      <c r="F786" s="67">
        <v>1692</v>
      </c>
      <c r="G786" s="67">
        <v>1</v>
      </c>
      <c r="H786" s="67">
        <v>50</v>
      </c>
      <c r="I786" s="67" t="s">
        <v>20</v>
      </c>
      <c r="J786" s="67" t="s">
        <v>21</v>
      </c>
      <c r="K786" s="67">
        <v>2</v>
      </c>
      <c r="L786" s="67">
        <v>25</v>
      </c>
      <c r="M786" s="67">
        <v>18</v>
      </c>
      <c r="N786" s="67">
        <v>1.63</v>
      </c>
      <c r="O786" s="67">
        <v>1</v>
      </c>
    </row>
    <row r="787" spans="1:15" customFormat="1">
      <c r="A787" t="s">
        <v>126</v>
      </c>
      <c r="B787" s="67" t="s">
        <v>123</v>
      </c>
      <c r="C787" s="67" t="s">
        <v>33</v>
      </c>
      <c r="D787" s="67" t="s">
        <v>31</v>
      </c>
      <c r="E787" s="67">
        <v>11</v>
      </c>
      <c r="F787" s="67">
        <v>1692</v>
      </c>
      <c r="G787" s="67">
        <v>1</v>
      </c>
      <c r="H787" s="67">
        <v>50</v>
      </c>
      <c r="I787" s="67" t="s">
        <v>20</v>
      </c>
      <c r="J787" s="67" t="s">
        <v>21</v>
      </c>
      <c r="K787" s="67">
        <v>2</v>
      </c>
      <c r="L787" s="67">
        <v>26</v>
      </c>
      <c r="M787" s="67">
        <v>6</v>
      </c>
      <c r="N787" s="67">
        <v>0.54</v>
      </c>
      <c r="O787" s="67">
        <v>1</v>
      </c>
    </row>
    <row r="788" spans="1:15" customFormat="1">
      <c r="A788" t="s">
        <v>126</v>
      </c>
      <c r="B788" s="67" t="s">
        <v>123</v>
      </c>
      <c r="C788" s="67" t="s">
        <v>33</v>
      </c>
      <c r="D788" s="67" t="s">
        <v>31</v>
      </c>
      <c r="E788" s="67">
        <v>11</v>
      </c>
      <c r="F788" s="67">
        <v>1692</v>
      </c>
      <c r="G788" s="67">
        <v>1</v>
      </c>
      <c r="H788" s="67">
        <v>50</v>
      </c>
      <c r="I788" s="67" t="s">
        <v>20</v>
      </c>
      <c r="J788" s="67" t="s">
        <v>21</v>
      </c>
      <c r="K788" s="67">
        <v>2</v>
      </c>
      <c r="L788" s="67">
        <v>27</v>
      </c>
      <c r="M788" s="67">
        <v>11</v>
      </c>
      <c r="N788" s="67">
        <v>1</v>
      </c>
      <c r="O788" s="67">
        <v>1</v>
      </c>
    </row>
    <row r="789" spans="1:15" customFormat="1">
      <c r="A789" t="s">
        <v>126</v>
      </c>
      <c r="B789" s="67" t="s">
        <v>123</v>
      </c>
      <c r="C789" s="67" t="s">
        <v>33</v>
      </c>
      <c r="D789" s="67" t="s">
        <v>31</v>
      </c>
      <c r="E789" s="67">
        <v>11</v>
      </c>
      <c r="F789" s="67">
        <v>1692</v>
      </c>
      <c r="G789" s="67">
        <v>1</v>
      </c>
      <c r="H789" s="67">
        <v>50</v>
      </c>
      <c r="I789" s="67" t="s">
        <v>20</v>
      </c>
      <c r="J789" s="67" t="s">
        <v>21</v>
      </c>
      <c r="K789" s="67">
        <v>2</v>
      </c>
      <c r="L789" s="67">
        <v>28</v>
      </c>
      <c r="M789" s="67">
        <v>5</v>
      </c>
      <c r="N789" s="67">
        <v>0.44999999999999996</v>
      </c>
      <c r="O789" s="67">
        <v>1</v>
      </c>
    </row>
    <row r="790" spans="1:15" customFormat="1">
      <c r="A790" t="s">
        <v>126</v>
      </c>
      <c r="B790" s="67" t="s">
        <v>123</v>
      </c>
      <c r="C790" s="67" t="s">
        <v>33</v>
      </c>
      <c r="D790" s="67" t="s">
        <v>31</v>
      </c>
      <c r="E790" s="67">
        <v>11</v>
      </c>
      <c r="F790" s="67">
        <v>1692</v>
      </c>
      <c r="G790" s="67">
        <v>1</v>
      </c>
      <c r="H790" s="67">
        <v>50</v>
      </c>
      <c r="I790" s="67" t="s">
        <v>20</v>
      </c>
      <c r="J790" s="67" t="s">
        <v>21</v>
      </c>
      <c r="K790" s="67">
        <v>2</v>
      </c>
      <c r="L790" s="67">
        <v>29</v>
      </c>
      <c r="M790" s="67">
        <v>3</v>
      </c>
      <c r="N790" s="67">
        <v>0.27</v>
      </c>
      <c r="O790" s="67">
        <v>1</v>
      </c>
    </row>
    <row r="791" spans="1:15" customFormat="1">
      <c r="A791" t="s">
        <v>126</v>
      </c>
      <c r="B791" s="67" t="s">
        <v>123</v>
      </c>
      <c r="C791" s="67" t="s">
        <v>33</v>
      </c>
      <c r="D791" s="67" t="s">
        <v>31</v>
      </c>
      <c r="E791" s="67">
        <v>11</v>
      </c>
      <c r="F791" s="67">
        <v>1692</v>
      </c>
      <c r="G791" s="67">
        <v>1</v>
      </c>
      <c r="H791" s="67">
        <v>50</v>
      </c>
      <c r="I791" s="67" t="s">
        <v>20</v>
      </c>
      <c r="J791" s="67" t="s">
        <v>21</v>
      </c>
      <c r="K791" s="67">
        <v>2</v>
      </c>
      <c r="L791" s="67">
        <v>30</v>
      </c>
      <c r="M791" s="67">
        <v>1</v>
      </c>
      <c r="N791" s="67">
        <v>0.09</v>
      </c>
      <c r="O791" s="67">
        <v>1</v>
      </c>
    </row>
    <row r="792" spans="1:15" customFormat="1">
      <c r="A792" t="s">
        <v>126</v>
      </c>
      <c r="B792" s="67" t="s">
        <v>123</v>
      </c>
      <c r="C792" s="67" t="s">
        <v>33</v>
      </c>
      <c r="D792" s="67" t="s">
        <v>31</v>
      </c>
      <c r="E792" s="67">
        <v>11</v>
      </c>
      <c r="F792" s="67">
        <v>1692</v>
      </c>
      <c r="G792" s="67">
        <v>1</v>
      </c>
      <c r="H792" s="67">
        <v>50</v>
      </c>
      <c r="I792" s="67" t="s">
        <v>20</v>
      </c>
      <c r="J792" s="67" t="s">
        <v>21</v>
      </c>
      <c r="K792" s="67">
        <v>2</v>
      </c>
      <c r="L792" s="67">
        <v>31</v>
      </c>
      <c r="M792" s="67">
        <v>2</v>
      </c>
      <c r="N792" s="67">
        <v>0.18</v>
      </c>
      <c r="O792" s="67">
        <v>1</v>
      </c>
    </row>
    <row r="793" spans="1:15" customFormat="1">
      <c r="A793" t="s">
        <v>126</v>
      </c>
      <c r="B793" s="67" t="s">
        <v>123</v>
      </c>
      <c r="C793" s="67" t="s">
        <v>33</v>
      </c>
      <c r="D793" s="67" t="s">
        <v>31</v>
      </c>
      <c r="E793" s="67">
        <v>11</v>
      </c>
      <c r="F793" s="67">
        <v>1692</v>
      </c>
      <c r="G793" s="67">
        <v>1</v>
      </c>
      <c r="H793" s="67">
        <v>50</v>
      </c>
      <c r="I793" s="67" t="s">
        <v>20</v>
      </c>
      <c r="J793" s="67" t="s">
        <v>21</v>
      </c>
      <c r="K793" s="67">
        <v>2</v>
      </c>
      <c r="L793" s="67">
        <v>32</v>
      </c>
      <c r="M793" s="67">
        <v>1</v>
      </c>
      <c r="N793" s="67">
        <v>0.09</v>
      </c>
      <c r="O793" s="67">
        <v>1</v>
      </c>
    </row>
    <row r="794" spans="1:15" customFormat="1">
      <c r="A794" t="s">
        <v>126</v>
      </c>
      <c r="B794" s="67" t="s">
        <v>123</v>
      </c>
      <c r="C794" s="67" t="s">
        <v>33</v>
      </c>
      <c r="D794" s="67" t="s">
        <v>31</v>
      </c>
      <c r="E794" s="67">
        <v>11</v>
      </c>
      <c r="F794" s="67">
        <v>1692</v>
      </c>
      <c r="G794" s="67">
        <v>1</v>
      </c>
      <c r="H794" s="67">
        <v>50</v>
      </c>
      <c r="I794" s="67" t="s">
        <v>20</v>
      </c>
      <c r="J794" s="67" t="s">
        <v>21</v>
      </c>
      <c r="K794" s="67">
        <v>2</v>
      </c>
      <c r="L794" s="67">
        <v>33</v>
      </c>
      <c r="M794" s="67">
        <v>3</v>
      </c>
      <c r="N794" s="67">
        <v>0.27</v>
      </c>
      <c r="O794" s="67">
        <v>1</v>
      </c>
    </row>
    <row r="795" spans="1:15" customFormat="1">
      <c r="A795" t="s">
        <v>126</v>
      </c>
      <c r="B795" s="67" t="s">
        <v>123</v>
      </c>
      <c r="C795" s="67" t="s">
        <v>33</v>
      </c>
      <c r="D795" s="67" t="s">
        <v>31</v>
      </c>
      <c r="E795" s="67">
        <v>11</v>
      </c>
      <c r="F795" s="67">
        <v>1692</v>
      </c>
      <c r="G795" s="67">
        <v>1</v>
      </c>
      <c r="H795" s="67">
        <v>50</v>
      </c>
      <c r="I795" s="67" t="s">
        <v>20</v>
      </c>
      <c r="J795" s="67" t="s">
        <v>21</v>
      </c>
      <c r="K795" s="67">
        <v>2</v>
      </c>
      <c r="L795" s="67">
        <v>36</v>
      </c>
      <c r="M795" s="67">
        <v>1</v>
      </c>
      <c r="N795" s="67">
        <v>0.09</v>
      </c>
      <c r="O795" s="67">
        <v>1</v>
      </c>
    </row>
    <row r="796" spans="1:15" customFormat="1">
      <c r="A796" t="s">
        <v>126</v>
      </c>
      <c r="B796" s="67" t="s">
        <v>123</v>
      </c>
      <c r="C796" s="67" t="s">
        <v>33</v>
      </c>
      <c r="D796" s="67" t="s">
        <v>31</v>
      </c>
      <c r="E796" s="67">
        <v>11</v>
      </c>
      <c r="F796" s="67">
        <v>1692</v>
      </c>
      <c r="G796" s="67">
        <v>1</v>
      </c>
      <c r="H796" s="67">
        <v>50</v>
      </c>
      <c r="I796" s="67" t="s">
        <v>20</v>
      </c>
      <c r="J796" s="67" t="s">
        <v>21</v>
      </c>
      <c r="K796" s="67">
        <v>2</v>
      </c>
      <c r="L796" s="67">
        <v>39</v>
      </c>
      <c r="M796" s="67">
        <v>1</v>
      </c>
      <c r="N796" s="67">
        <v>0.09</v>
      </c>
      <c r="O796" s="67">
        <v>1</v>
      </c>
    </row>
    <row r="797" spans="1:15" customFormat="1">
      <c r="A797" t="s">
        <v>126</v>
      </c>
      <c r="B797" s="67" t="s">
        <v>123</v>
      </c>
      <c r="C797" s="67" t="s">
        <v>33</v>
      </c>
      <c r="D797" s="67" t="s">
        <v>31</v>
      </c>
      <c r="E797" s="67">
        <v>11</v>
      </c>
      <c r="F797" s="67">
        <v>1692</v>
      </c>
      <c r="G797" s="67">
        <v>1</v>
      </c>
      <c r="H797" s="67">
        <v>50</v>
      </c>
      <c r="I797" s="67" t="s">
        <v>20</v>
      </c>
      <c r="J797" s="67" t="s">
        <v>21</v>
      </c>
      <c r="K797" s="67">
        <v>2</v>
      </c>
      <c r="L797" s="67">
        <v>41</v>
      </c>
      <c r="M797" s="67">
        <v>1</v>
      </c>
      <c r="N797" s="67">
        <v>0.09</v>
      </c>
      <c r="O797" s="67">
        <v>1</v>
      </c>
    </row>
    <row r="798" spans="1:15" customFormat="1">
      <c r="A798" t="s">
        <v>126</v>
      </c>
      <c r="B798" s="67" t="s">
        <v>123</v>
      </c>
      <c r="C798" s="67" t="s">
        <v>33</v>
      </c>
      <c r="D798" s="67" t="s">
        <v>31</v>
      </c>
      <c r="E798" s="67">
        <v>11</v>
      </c>
      <c r="F798" s="67">
        <v>1692</v>
      </c>
      <c r="G798" s="67">
        <v>1</v>
      </c>
      <c r="H798" s="67">
        <v>50</v>
      </c>
      <c r="I798" s="67" t="s">
        <v>20</v>
      </c>
      <c r="J798" s="67" t="s">
        <v>21</v>
      </c>
      <c r="K798" s="67">
        <v>2</v>
      </c>
      <c r="L798" s="67">
        <v>42</v>
      </c>
      <c r="M798" s="67">
        <v>1</v>
      </c>
      <c r="N798" s="67">
        <v>0.09</v>
      </c>
      <c r="O798" s="67">
        <v>1</v>
      </c>
    </row>
    <row r="799" spans="1:15" customFormat="1">
      <c r="A799" t="s">
        <v>126</v>
      </c>
      <c r="B799" s="67" t="s">
        <v>123</v>
      </c>
      <c r="C799" s="67" t="s">
        <v>33</v>
      </c>
      <c r="D799" s="67" t="s">
        <v>31</v>
      </c>
      <c r="E799" s="67">
        <v>11</v>
      </c>
      <c r="F799" s="67">
        <v>1692</v>
      </c>
      <c r="G799" s="67">
        <v>1</v>
      </c>
      <c r="H799" s="67">
        <v>50</v>
      </c>
      <c r="I799" s="67" t="s">
        <v>20</v>
      </c>
      <c r="J799" s="67" t="s">
        <v>21</v>
      </c>
      <c r="K799" s="67">
        <v>2</v>
      </c>
      <c r="L799" s="67">
        <v>46</v>
      </c>
      <c r="M799" s="67">
        <v>1</v>
      </c>
      <c r="N799" s="67">
        <v>0.09</v>
      </c>
      <c r="O799" s="67">
        <v>1</v>
      </c>
    </row>
    <row r="800" spans="1:15" customFormat="1">
      <c r="A800" t="s">
        <v>126</v>
      </c>
      <c r="B800" s="67" t="s">
        <v>123</v>
      </c>
      <c r="C800" s="67" t="s">
        <v>33</v>
      </c>
      <c r="D800" s="67" t="s">
        <v>31</v>
      </c>
      <c r="E800" s="67">
        <v>11</v>
      </c>
      <c r="F800" s="67">
        <v>1692</v>
      </c>
      <c r="G800" s="67">
        <v>1</v>
      </c>
      <c r="H800" s="67">
        <v>50</v>
      </c>
      <c r="I800" s="67" t="s">
        <v>20</v>
      </c>
      <c r="J800" s="67" t="s">
        <v>21</v>
      </c>
      <c r="K800" s="67">
        <v>2</v>
      </c>
      <c r="L800" s="67">
        <v>47</v>
      </c>
      <c r="M800" s="67">
        <v>1</v>
      </c>
      <c r="N800" s="67">
        <v>0.09</v>
      </c>
      <c r="O800" s="67">
        <v>1</v>
      </c>
    </row>
    <row r="801" spans="1:15" customFormat="1">
      <c r="A801" t="s">
        <v>126</v>
      </c>
      <c r="B801" s="67" t="s">
        <v>123</v>
      </c>
      <c r="C801" s="67" t="s">
        <v>33</v>
      </c>
      <c r="D801" s="67" t="s">
        <v>31</v>
      </c>
      <c r="E801" s="67">
        <v>11</v>
      </c>
      <c r="F801" s="67">
        <v>1692</v>
      </c>
      <c r="G801" s="67">
        <v>1</v>
      </c>
      <c r="H801" s="67">
        <v>50</v>
      </c>
      <c r="I801" s="67" t="s">
        <v>20</v>
      </c>
      <c r="J801" s="67" t="s">
        <v>21</v>
      </c>
      <c r="K801" s="67">
        <v>2</v>
      </c>
      <c r="L801" s="67">
        <v>48</v>
      </c>
      <c r="M801" s="67">
        <v>1</v>
      </c>
      <c r="N801" s="67">
        <v>0.09</v>
      </c>
      <c r="O801" s="67">
        <v>1</v>
      </c>
    </row>
    <row r="802" spans="1:15" customFormat="1">
      <c r="A802" t="s">
        <v>126</v>
      </c>
      <c r="B802" s="67" t="s">
        <v>123</v>
      </c>
      <c r="C802" s="67" t="s">
        <v>33</v>
      </c>
      <c r="D802" s="67" t="s">
        <v>31</v>
      </c>
      <c r="E802" s="67">
        <v>11</v>
      </c>
      <c r="F802" s="67">
        <v>1692</v>
      </c>
      <c r="G802" s="67">
        <v>1</v>
      </c>
      <c r="H802" s="67">
        <v>50</v>
      </c>
      <c r="I802" s="67" t="s">
        <v>20</v>
      </c>
      <c r="J802" s="67" t="s">
        <v>21</v>
      </c>
      <c r="K802" s="67">
        <v>2</v>
      </c>
      <c r="L802" s="67">
        <v>61</v>
      </c>
      <c r="M802" s="67">
        <v>1</v>
      </c>
      <c r="N802" s="67">
        <v>0.09</v>
      </c>
      <c r="O802" s="67">
        <v>1</v>
      </c>
    </row>
    <row r="803" spans="1:15" customFormat="1">
      <c r="A803" t="s">
        <v>126</v>
      </c>
      <c r="B803" s="67" t="s">
        <v>123</v>
      </c>
      <c r="C803" s="67" t="s">
        <v>33</v>
      </c>
      <c r="D803" s="67" t="s">
        <v>31</v>
      </c>
      <c r="E803" s="67">
        <v>11</v>
      </c>
      <c r="F803" s="67">
        <v>1692</v>
      </c>
      <c r="G803" s="67">
        <v>1</v>
      </c>
      <c r="H803" s="67">
        <v>50</v>
      </c>
      <c r="I803" s="67" t="s">
        <v>20</v>
      </c>
      <c r="J803" s="67" t="s">
        <v>21</v>
      </c>
      <c r="K803" s="67">
        <v>3</v>
      </c>
      <c r="L803" s="67">
        <v>4</v>
      </c>
      <c r="M803" s="67">
        <v>2</v>
      </c>
      <c r="N803" s="67">
        <v>0.18</v>
      </c>
      <c r="O803" s="67">
        <v>1</v>
      </c>
    </row>
    <row r="804" spans="1:15" customFormat="1">
      <c r="A804" t="s">
        <v>126</v>
      </c>
      <c r="B804" s="67" t="s">
        <v>123</v>
      </c>
      <c r="C804" s="67" t="s">
        <v>33</v>
      </c>
      <c r="D804" s="67" t="s">
        <v>31</v>
      </c>
      <c r="E804" s="67">
        <v>11</v>
      </c>
      <c r="F804" s="67">
        <v>1692</v>
      </c>
      <c r="G804" s="67">
        <v>1</v>
      </c>
      <c r="H804" s="67">
        <v>50</v>
      </c>
      <c r="I804" s="67" t="s">
        <v>20</v>
      </c>
      <c r="J804" s="67" t="s">
        <v>21</v>
      </c>
      <c r="K804" s="67">
        <v>3</v>
      </c>
      <c r="L804" s="67">
        <v>5</v>
      </c>
      <c r="M804" s="67">
        <v>6</v>
      </c>
      <c r="N804" s="67">
        <v>0.55000000000000004</v>
      </c>
      <c r="O804" s="67">
        <v>1</v>
      </c>
    </row>
    <row r="805" spans="1:15" customFormat="1">
      <c r="A805" t="s">
        <v>126</v>
      </c>
      <c r="B805" s="67" t="s">
        <v>123</v>
      </c>
      <c r="C805" s="67" t="s">
        <v>33</v>
      </c>
      <c r="D805" s="67" t="s">
        <v>31</v>
      </c>
      <c r="E805" s="67">
        <v>11</v>
      </c>
      <c r="F805" s="67">
        <v>1692</v>
      </c>
      <c r="G805" s="67">
        <v>1</v>
      </c>
      <c r="H805" s="67">
        <v>50</v>
      </c>
      <c r="I805" s="67" t="s">
        <v>20</v>
      </c>
      <c r="J805" s="67" t="s">
        <v>21</v>
      </c>
      <c r="K805" s="67">
        <v>3</v>
      </c>
      <c r="L805" s="67">
        <v>6</v>
      </c>
      <c r="M805" s="67">
        <v>3</v>
      </c>
      <c r="N805" s="67">
        <v>0.27</v>
      </c>
      <c r="O805" s="67">
        <v>1</v>
      </c>
    </row>
    <row r="806" spans="1:15" customFormat="1">
      <c r="A806" t="s">
        <v>126</v>
      </c>
      <c r="B806" s="67" t="s">
        <v>123</v>
      </c>
      <c r="C806" s="67" t="s">
        <v>33</v>
      </c>
      <c r="D806" s="67" t="s">
        <v>31</v>
      </c>
      <c r="E806" s="67">
        <v>11</v>
      </c>
      <c r="F806" s="67">
        <v>1692</v>
      </c>
      <c r="G806" s="67">
        <v>1</v>
      </c>
      <c r="H806" s="67">
        <v>50</v>
      </c>
      <c r="I806" s="67" t="s">
        <v>20</v>
      </c>
      <c r="J806" s="67" t="s">
        <v>21</v>
      </c>
      <c r="K806" s="67">
        <v>3</v>
      </c>
      <c r="L806" s="67">
        <v>7</v>
      </c>
      <c r="M806" s="67">
        <v>17</v>
      </c>
      <c r="N806" s="67">
        <v>1.5400000000000003</v>
      </c>
      <c r="O806" s="67">
        <v>1</v>
      </c>
    </row>
    <row r="807" spans="1:15" customFormat="1">
      <c r="A807" t="s">
        <v>126</v>
      </c>
      <c r="B807" s="67" t="s">
        <v>123</v>
      </c>
      <c r="C807" s="67" t="s">
        <v>33</v>
      </c>
      <c r="D807" s="67" t="s">
        <v>31</v>
      </c>
      <c r="E807" s="67">
        <v>11</v>
      </c>
      <c r="F807" s="67">
        <v>1692</v>
      </c>
      <c r="G807" s="67">
        <v>1</v>
      </c>
      <c r="H807" s="67">
        <v>50</v>
      </c>
      <c r="I807" s="67" t="s">
        <v>20</v>
      </c>
      <c r="J807" s="67" t="s">
        <v>21</v>
      </c>
      <c r="K807" s="67">
        <v>3</v>
      </c>
      <c r="L807" s="67">
        <v>8</v>
      </c>
      <c r="M807" s="67">
        <v>41</v>
      </c>
      <c r="N807" s="67">
        <v>3.72</v>
      </c>
      <c r="O807" s="67">
        <v>1</v>
      </c>
    </row>
    <row r="808" spans="1:15" customFormat="1">
      <c r="A808" t="s">
        <v>126</v>
      </c>
      <c r="B808" s="67" t="s">
        <v>123</v>
      </c>
      <c r="C808" s="67" t="s">
        <v>33</v>
      </c>
      <c r="D808" s="67" t="s">
        <v>31</v>
      </c>
      <c r="E808" s="67">
        <v>11</v>
      </c>
      <c r="F808" s="67">
        <v>1692</v>
      </c>
      <c r="G808" s="67">
        <v>1</v>
      </c>
      <c r="H808" s="67">
        <v>50</v>
      </c>
      <c r="I808" s="67" t="s">
        <v>20</v>
      </c>
      <c r="J808" s="67" t="s">
        <v>21</v>
      </c>
      <c r="K808" s="67">
        <v>3</v>
      </c>
      <c r="L808" s="67">
        <v>9</v>
      </c>
      <c r="M808" s="67">
        <v>88</v>
      </c>
      <c r="N808" s="67">
        <v>7.99</v>
      </c>
      <c r="O808" s="67">
        <v>1</v>
      </c>
    </row>
    <row r="809" spans="1:15" customFormat="1">
      <c r="A809" t="s">
        <v>126</v>
      </c>
      <c r="B809" s="67" t="s">
        <v>123</v>
      </c>
      <c r="C809" s="67" t="s">
        <v>33</v>
      </c>
      <c r="D809" s="67" t="s">
        <v>31</v>
      </c>
      <c r="E809" s="67">
        <v>11</v>
      </c>
      <c r="F809" s="67">
        <v>1692</v>
      </c>
      <c r="G809" s="67">
        <v>1</v>
      </c>
      <c r="H809" s="67">
        <v>50</v>
      </c>
      <c r="I809" s="67" t="s">
        <v>20</v>
      </c>
      <c r="J809" s="67" t="s">
        <v>21</v>
      </c>
      <c r="K809" s="67">
        <v>3</v>
      </c>
      <c r="L809" s="67">
        <v>10</v>
      </c>
      <c r="M809" s="67">
        <v>267</v>
      </c>
      <c r="N809" s="67">
        <v>24.27</v>
      </c>
      <c r="O809" s="67">
        <v>1</v>
      </c>
    </row>
    <row r="810" spans="1:15" customFormat="1">
      <c r="A810" t="s">
        <v>126</v>
      </c>
      <c r="B810" s="67" t="s">
        <v>123</v>
      </c>
      <c r="C810" s="67" t="s">
        <v>33</v>
      </c>
      <c r="D810" s="67" t="s">
        <v>31</v>
      </c>
      <c r="E810" s="67">
        <v>11</v>
      </c>
      <c r="F810" s="67">
        <v>1692</v>
      </c>
      <c r="G810" s="67">
        <v>1</v>
      </c>
      <c r="H810" s="67">
        <v>50</v>
      </c>
      <c r="I810" s="67" t="s">
        <v>20</v>
      </c>
      <c r="J810" s="67" t="s">
        <v>21</v>
      </c>
      <c r="K810" s="67">
        <v>3</v>
      </c>
      <c r="L810" s="67">
        <v>11</v>
      </c>
      <c r="M810" s="67">
        <v>278</v>
      </c>
      <c r="N810" s="67">
        <v>25.27</v>
      </c>
      <c r="O810" s="67">
        <v>1</v>
      </c>
    </row>
    <row r="811" spans="1:15" customFormat="1">
      <c r="A811" t="s">
        <v>126</v>
      </c>
      <c r="B811" s="67" t="s">
        <v>123</v>
      </c>
      <c r="C811" s="67" t="s">
        <v>33</v>
      </c>
      <c r="D811" s="67" t="s">
        <v>31</v>
      </c>
      <c r="E811" s="67">
        <v>11</v>
      </c>
      <c r="F811" s="67">
        <v>1692</v>
      </c>
      <c r="G811" s="67">
        <v>1</v>
      </c>
      <c r="H811" s="67">
        <v>50</v>
      </c>
      <c r="I811" s="67" t="s">
        <v>20</v>
      </c>
      <c r="J811" s="67" t="s">
        <v>21</v>
      </c>
      <c r="K811" s="67">
        <v>3</v>
      </c>
      <c r="L811" s="67">
        <v>12</v>
      </c>
      <c r="M811" s="67">
        <v>194</v>
      </c>
      <c r="N811" s="67">
        <v>17.63</v>
      </c>
      <c r="O811" s="67">
        <v>1</v>
      </c>
    </row>
    <row r="812" spans="1:15" customFormat="1">
      <c r="A812" t="s">
        <v>126</v>
      </c>
      <c r="B812" s="67" t="s">
        <v>123</v>
      </c>
      <c r="C812" s="67" t="s">
        <v>33</v>
      </c>
      <c r="D812" s="67" t="s">
        <v>31</v>
      </c>
      <c r="E812" s="67">
        <v>11</v>
      </c>
      <c r="F812" s="67">
        <v>1692</v>
      </c>
      <c r="G812" s="67">
        <v>1</v>
      </c>
      <c r="H812" s="67">
        <v>50</v>
      </c>
      <c r="I812" s="67" t="s">
        <v>20</v>
      </c>
      <c r="J812" s="67" t="s">
        <v>21</v>
      </c>
      <c r="K812" s="67">
        <v>3</v>
      </c>
      <c r="L812" s="67">
        <v>13</v>
      </c>
      <c r="M812" s="67">
        <v>176</v>
      </c>
      <c r="N812" s="67">
        <v>16</v>
      </c>
      <c r="O812" s="67">
        <v>1</v>
      </c>
    </row>
    <row r="813" spans="1:15" customFormat="1">
      <c r="A813" t="s">
        <v>126</v>
      </c>
      <c r="B813" s="67" t="s">
        <v>123</v>
      </c>
      <c r="C813" s="67" t="s">
        <v>33</v>
      </c>
      <c r="D813" s="67" t="s">
        <v>31</v>
      </c>
      <c r="E813" s="67">
        <v>11</v>
      </c>
      <c r="F813" s="67">
        <v>1692</v>
      </c>
      <c r="G813" s="67">
        <v>1</v>
      </c>
      <c r="H813" s="67">
        <v>50</v>
      </c>
      <c r="I813" s="67" t="s">
        <v>20</v>
      </c>
      <c r="J813" s="67" t="s">
        <v>21</v>
      </c>
      <c r="K813" s="67">
        <v>3</v>
      </c>
      <c r="L813" s="67">
        <v>14</v>
      </c>
      <c r="M813" s="67">
        <v>202</v>
      </c>
      <c r="N813" s="67">
        <v>18.36</v>
      </c>
      <c r="O813" s="67">
        <v>1</v>
      </c>
    </row>
    <row r="814" spans="1:15" customFormat="1">
      <c r="A814" t="s">
        <v>126</v>
      </c>
      <c r="B814" s="67" t="s">
        <v>123</v>
      </c>
      <c r="C814" s="67" t="s">
        <v>33</v>
      </c>
      <c r="D814" s="67" t="s">
        <v>31</v>
      </c>
      <c r="E814" s="67">
        <v>11</v>
      </c>
      <c r="F814" s="67">
        <v>1692</v>
      </c>
      <c r="G814" s="67">
        <v>1</v>
      </c>
      <c r="H814" s="67">
        <v>50</v>
      </c>
      <c r="I814" s="67" t="s">
        <v>20</v>
      </c>
      <c r="J814" s="67" t="s">
        <v>21</v>
      </c>
      <c r="K814" s="67">
        <v>3</v>
      </c>
      <c r="L814" s="67">
        <v>15</v>
      </c>
      <c r="M814" s="67">
        <v>119</v>
      </c>
      <c r="N814" s="67">
        <v>10.82</v>
      </c>
      <c r="O814" s="67">
        <v>1</v>
      </c>
    </row>
    <row r="815" spans="1:15" customFormat="1">
      <c r="A815" t="s">
        <v>126</v>
      </c>
      <c r="B815" s="67" t="s">
        <v>123</v>
      </c>
      <c r="C815" s="67" t="s">
        <v>33</v>
      </c>
      <c r="D815" s="67" t="s">
        <v>31</v>
      </c>
      <c r="E815" s="67">
        <v>11</v>
      </c>
      <c r="F815" s="67">
        <v>1692</v>
      </c>
      <c r="G815" s="67">
        <v>1</v>
      </c>
      <c r="H815" s="67">
        <v>50</v>
      </c>
      <c r="I815" s="67" t="s">
        <v>20</v>
      </c>
      <c r="J815" s="67" t="s">
        <v>21</v>
      </c>
      <c r="K815" s="67">
        <v>3</v>
      </c>
      <c r="L815" s="67">
        <v>16</v>
      </c>
      <c r="M815" s="67">
        <v>323</v>
      </c>
      <c r="N815" s="67">
        <v>29.36</v>
      </c>
      <c r="O815" s="67">
        <v>1</v>
      </c>
    </row>
    <row r="816" spans="1:15" customFormat="1">
      <c r="A816" t="s">
        <v>126</v>
      </c>
      <c r="B816" s="67" t="s">
        <v>123</v>
      </c>
      <c r="C816" s="67" t="s">
        <v>33</v>
      </c>
      <c r="D816" s="67" t="s">
        <v>31</v>
      </c>
      <c r="E816" s="67">
        <v>11</v>
      </c>
      <c r="F816" s="67">
        <v>1692</v>
      </c>
      <c r="G816" s="67">
        <v>1</v>
      </c>
      <c r="H816" s="67">
        <v>50</v>
      </c>
      <c r="I816" s="67" t="s">
        <v>20</v>
      </c>
      <c r="J816" s="67" t="s">
        <v>21</v>
      </c>
      <c r="K816" s="67">
        <v>3</v>
      </c>
      <c r="L816" s="67">
        <v>17</v>
      </c>
      <c r="M816" s="67">
        <v>19</v>
      </c>
      <c r="N816" s="67">
        <v>1.72</v>
      </c>
      <c r="O816" s="67">
        <v>1</v>
      </c>
    </row>
    <row r="817" spans="1:15" customFormat="1">
      <c r="A817" t="s">
        <v>126</v>
      </c>
      <c r="B817" s="67" t="s">
        <v>123</v>
      </c>
      <c r="C817" s="67" t="s">
        <v>33</v>
      </c>
      <c r="D817" s="67" t="s">
        <v>31</v>
      </c>
      <c r="E817" s="67">
        <v>11</v>
      </c>
      <c r="F817" s="67">
        <v>1692</v>
      </c>
      <c r="G817" s="67">
        <v>1</v>
      </c>
      <c r="H817" s="67">
        <v>50</v>
      </c>
      <c r="I817" s="67" t="s">
        <v>20</v>
      </c>
      <c r="J817" s="67" t="s">
        <v>21</v>
      </c>
      <c r="K817" s="67">
        <v>3</v>
      </c>
      <c r="L817" s="67">
        <v>18</v>
      </c>
      <c r="M817" s="67">
        <v>1</v>
      </c>
      <c r="N817" s="67">
        <v>0.09</v>
      </c>
      <c r="O817" s="67">
        <v>1</v>
      </c>
    </row>
    <row r="818" spans="1:15" customFormat="1">
      <c r="A818" t="s">
        <v>126</v>
      </c>
      <c r="B818" s="67" t="s">
        <v>123</v>
      </c>
      <c r="C818" s="67" t="s">
        <v>33</v>
      </c>
      <c r="D818" s="67" t="s">
        <v>31</v>
      </c>
      <c r="E818" s="67">
        <v>11</v>
      </c>
      <c r="F818" s="67">
        <v>1692</v>
      </c>
      <c r="G818" s="67">
        <v>1</v>
      </c>
      <c r="H818" s="67">
        <v>50</v>
      </c>
      <c r="I818" s="67" t="s">
        <v>20</v>
      </c>
      <c r="J818" s="67" t="s">
        <v>21</v>
      </c>
      <c r="K818" s="67">
        <v>3</v>
      </c>
      <c r="L818" s="67">
        <v>19</v>
      </c>
      <c r="M818" s="67">
        <v>2</v>
      </c>
      <c r="N818" s="67">
        <v>0.18</v>
      </c>
      <c r="O818" s="67">
        <v>1</v>
      </c>
    </row>
    <row r="819" spans="1:15" customFormat="1">
      <c r="A819" t="s">
        <v>126</v>
      </c>
      <c r="B819" s="67" t="s">
        <v>123</v>
      </c>
      <c r="C819" s="67" t="s">
        <v>33</v>
      </c>
      <c r="D819" s="67" t="s">
        <v>31</v>
      </c>
      <c r="E819" s="67">
        <v>11</v>
      </c>
      <c r="F819" s="67">
        <v>1692</v>
      </c>
      <c r="G819" s="67">
        <v>1</v>
      </c>
      <c r="H819" s="67">
        <v>50</v>
      </c>
      <c r="I819" s="67" t="s">
        <v>20</v>
      </c>
      <c r="J819" s="67" t="s">
        <v>21</v>
      </c>
      <c r="K819" s="67">
        <v>3</v>
      </c>
      <c r="L819" s="67">
        <v>21</v>
      </c>
      <c r="M819" s="67">
        <v>2</v>
      </c>
      <c r="N819" s="67">
        <v>0.18</v>
      </c>
      <c r="O819" s="67">
        <v>1</v>
      </c>
    </row>
    <row r="820" spans="1:15" customFormat="1">
      <c r="A820" t="s">
        <v>126</v>
      </c>
      <c r="B820" s="67" t="s">
        <v>123</v>
      </c>
      <c r="C820" s="67" t="s">
        <v>33</v>
      </c>
      <c r="D820" s="67" t="s">
        <v>31</v>
      </c>
      <c r="E820" s="67">
        <v>11</v>
      </c>
      <c r="F820" s="67">
        <v>1692</v>
      </c>
      <c r="G820" s="67">
        <v>2</v>
      </c>
      <c r="H820" s="67">
        <v>19</v>
      </c>
      <c r="I820" s="67" t="s">
        <v>122</v>
      </c>
      <c r="J820" s="67" t="s">
        <v>30</v>
      </c>
      <c r="K820" s="67">
        <v>1</v>
      </c>
      <c r="L820" s="67">
        <v>18</v>
      </c>
      <c r="M820" s="67">
        <v>2</v>
      </c>
      <c r="N820" s="67">
        <v>0.18</v>
      </c>
      <c r="O820" s="67">
        <v>1</v>
      </c>
    </row>
    <row r="821" spans="1:15" customFormat="1">
      <c r="A821" t="s">
        <v>126</v>
      </c>
      <c r="B821" s="67" t="s">
        <v>123</v>
      </c>
      <c r="C821" s="67" t="s">
        <v>33</v>
      </c>
      <c r="D821" s="67" t="s">
        <v>31</v>
      </c>
      <c r="E821" s="67">
        <v>11</v>
      </c>
      <c r="F821" s="67">
        <v>1692</v>
      </c>
      <c r="G821" s="67">
        <v>2</v>
      </c>
      <c r="H821" s="67">
        <v>19</v>
      </c>
      <c r="I821" s="67" t="s">
        <v>122</v>
      </c>
      <c r="J821" s="67" t="s">
        <v>30</v>
      </c>
      <c r="K821" s="67">
        <v>1</v>
      </c>
      <c r="L821" s="67">
        <v>19</v>
      </c>
      <c r="M821" s="67">
        <v>3</v>
      </c>
      <c r="N821" s="67">
        <v>0.27</v>
      </c>
      <c r="O821" s="67">
        <v>1</v>
      </c>
    </row>
    <row r="822" spans="1:15" customFormat="1">
      <c r="A822" t="s">
        <v>126</v>
      </c>
      <c r="B822" s="67" t="s">
        <v>123</v>
      </c>
      <c r="C822" s="67" t="s">
        <v>33</v>
      </c>
      <c r="D822" s="67" t="s">
        <v>31</v>
      </c>
      <c r="E822" s="67">
        <v>11</v>
      </c>
      <c r="F822" s="67">
        <v>1692</v>
      </c>
      <c r="G822" s="67">
        <v>2</v>
      </c>
      <c r="H822" s="67">
        <v>19</v>
      </c>
      <c r="I822" s="67" t="s">
        <v>122</v>
      </c>
      <c r="J822" s="67" t="s">
        <v>30</v>
      </c>
      <c r="K822" s="67">
        <v>1</v>
      </c>
      <c r="L822" s="67">
        <v>20</v>
      </c>
      <c r="M822" s="67">
        <v>13</v>
      </c>
      <c r="N822" s="67">
        <v>1.1800000000000002</v>
      </c>
      <c r="O822" s="67">
        <v>1</v>
      </c>
    </row>
    <row r="823" spans="1:15" customFormat="1">
      <c r="A823" t="s">
        <v>126</v>
      </c>
      <c r="B823" s="67" t="s">
        <v>123</v>
      </c>
      <c r="C823" s="67" t="s">
        <v>33</v>
      </c>
      <c r="D823" s="67" t="s">
        <v>31</v>
      </c>
      <c r="E823" s="67">
        <v>11</v>
      </c>
      <c r="F823" s="67">
        <v>1692</v>
      </c>
      <c r="G823" s="67">
        <v>2</v>
      </c>
      <c r="H823" s="67">
        <v>19</v>
      </c>
      <c r="I823" s="67" t="s">
        <v>122</v>
      </c>
      <c r="J823" s="67" t="s">
        <v>30</v>
      </c>
      <c r="K823" s="67">
        <v>1</v>
      </c>
      <c r="L823" s="67">
        <v>21</v>
      </c>
      <c r="M823" s="67">
        <v>15</v>
      </c>
      <c r="N823" s="67">
        <v>1.3599999999999999</v>
      </c>
      <c r="O823" s="67">
        <v>1</v>
      </c>
    </row>
    <row r="824" spans="1:15" customFormat="1">
      <c r="A824" t="s">
        <v>126</v>
      </c>
      <c r="B824" s="67" t="s">
        <v>123</v>
      </c>
      <c r="C824" s="67" t="s">
        <v>33</v>
      </c>
      <c r="D824" s="67" t="s">
        <v>31</v>
      </c>
      <c r="E824" s="67">
        <v>11</v>
      </c>
      <c r="F824" s="67">
        <v>1692</v>
      </c>
      <c r="G824" s="67">
        <v>2</v>
      </c>
      <c r="H824" s="67">
        <v>19</v>
      </c>
      <c r="I824" s="67" t="s">
        <v>122</v>
      </c>
      <c r="J824" s="67" t="s">
        <v>30</v>
      </c>
      <c r="K824" s="67">
        <v>1</v>
      </c>
      <c r="L824" s="67">
        <v>22</v>
      </c>
      <c r="M824" s="67">
        <v>19</v>
      </c>
      <c r="N824" s="67">
        <v>1.7300000000000002</v>
      </c>
      <c r="O824" s="67">
        <v>1</v>
      </c>
    </row>
    <row r="825" spans="1:15" customFormat="1">
      <c r="A825" t="s">
        <v>126</v>
      </c>
      <c r="B825" s="67" t="s">
        <v>123</v>
      </c>
      <c r="C825" s="67" t="s">
        <v>33</v>
      </c>
      <c r="D825" s="67" t="s">
        <v>31</v>
      </c>
      <c r="E825" s="67">
        <v>11</v>
      </c>
      <c r="F825" s="67">
        <v>1692</v>
      </c>
      <c r="G825" s="67">
        <v>2</v>
      </c>
      <c r="H825" s="67">
        <v>19</v>
      </c>
      <c r="I825" s="67" t="s">
        <v>122</v>
      </c>
      <c r="J825" s="67" t="s">
        <v>30</v>
      </c>
      <c r="K825" s="67">
        <v>1</v>
      </c>
      <c r="L825" s="67">
        <v>23</v>
      </c>
      <c r="M825" s="67">
        <v>59</v>
      </c>
      <c r="N825" s="67">
        <v>5.37</v>
      </c>
      <c r="O825" s="67">
        <v>1</v>
      </c>
    </row>
    <row r="826" spans="1:15" customFormat="1">
      <c r="A826" t="s">
        <v>126</v>
      </c>
      <c r="B826" s="67" t="s">
        <v>123</v>
      </c>
      <c r="C826" s="67" t="s">
        <v>33</v>
      </c>
      <c r="D826" s="67" t="s">
        <v>31</v>
      </c>
      <c r="E826" s="67">
        <v>11</v>
      </c>
      <c r="F826" s="67">
        <v>1692</v>
      </c>
      <c r="G826" s="67">
        <v>2</v>
      </c>
      <c r="H826" s="67">
        <v>19</v>
      </c>
      <c r="I826" s="67" t="s">
        <v>122</v>
      </c>
      <c r="J826" s="67" t="s">
        <v>30</v>
      </c>
      <c r="K826" s="67">
        <v>1</v>
      </c>
      <c r="L826" s="67">
        <v>24</v>
      </c>
      <c r="M826" s="67">
        <v>93</v>
      </c>
      <c r="N826" s="67">
        <v>8.4600000000000009</v>
      </c>
      <c r="O826" s="67">
        <v>1</v>
      </c>
    </row>
    <row r="827" spans="1:15" customFormat="1">
      <c r="A827" t="s">
        <v>126</v>
      </c>
      <c r="B827" s="67" t="s">
        <v>123</v>
      </c>
      <c r="C827" s="67" t="s">
        <v>33</v>
      </c>
      <c r="D827" s="67" t="s">
        <v>31</v>
      </c>
      <c r="E827" s="67">
        <v>11</v>
      </c>
      <c r="F827" s="67">
        <v>1692</v>
      </c>
      <c r="G827" s="67">
        <v>2</v>
      </c>
      <c r="H827" s="67">
        <v>19</v>
      </c>
      <c r="I827" s="67" t="s">
        <v>122</v>
      </c>
      <c r="J827" s="67" t="s">
        <v>30</v>
      </c>
      <c r="K827" s="67">
        <v>1</v>
      </c>
      <c r="L827" s="67">
        <v>25</v>
      </c>
      <c r="M827" s="67">
        <v>43</v>
      </c>
      <c r="N827" s="67">
        <v>3.91</v>
      </c>
      <c r="O827" s="67">
        <v>1</v>
      </c>
    </row>
    <row r="828" spans="1:15" customFormat="1">
      <c r="A828" t="s">
        <v>126</v>
      </c>
      <c r="B828" s="67" t="s">
        <v>123</v>
      </c>
      <c r="C828" s="67" t="s">
        <v>33</v>
      </c>
      <c r="D828" s="67" t="s">
        <v>31</v>
      </c>
      <c r="E828" s="67">
        <v>11</v>
      </c>
      <c r="F828" s="67">
        <v>1692</v>
      </c>
      <c r="G828" s="67">
        <v>2</v>
      </c>
      <c r="H828" s="67">
        <v>19</v>
      </c>
      <c r="I828" s="67" t="s">
        <v>122</v>
      </c>
      <c r="J828" s="67" t="s">
        <v>30</v>
      </c>
      <c r="K828" s="67">
        <v>1</v>
      </c>
      <c r="L828" s="67">
        <v>26</v>
      </c>
      <c r="M828" s="67">
        <v>36</v>
      </c>
      <c r="N828" s="67">
        <v>3.26</v>
      </c>
      <c r="O828" s="67">
        <v>1</v>
      </c>
    </row>
    <row r="829" spans="1:15" customFormat="1">
      <c r="A829" t="s">
        <v>126</v>
      </c>
      <c r="B829" s="67" t="s">
        <v>123</v>
      </c>
      <c r="C829" s="67" t="s">
        <v>33</v>
      </c>
      <c r="D829" s="67" t="s">
        <v>31</v>
      </c>
      <c r="E829" s="67">
        <v>11</v>
      </c>
      <c r="F829" s="67">
        <v>1692</v>
      </c>
      <c r="G829" s="67">
        <v>2</v>
      </c>
      <c r="H829" s="67">
        <v>19</v>
      </c>
      <c r="I829" s="67" t="s">
        <v>122</v>
      </c>
      <c r="J829" s="67" t="s">
        <v>30</v>
      </c>
      <c r="K829" s="67">
        <v>1</v>
      </c>
      <c r="L829" s="67">
        <v>27</v>
      </c>
      <c r="M829" s="67">
        <v>37</v>
      </c>
      <c r="N829" s="67">
        <v>3.36</v>
      </c>
      <c r="O829" s="67">
        <v>1</v>
      </c>
    </row>
    <row r="830" spans="1:15" customFormat="1">
      <c r="A830" t="s">
        <v>126</v>
      </c>
      <c r="B830" s="67" t="s">
        <v>123</v>
      </c>
      <c r="C830" s="67" t="s">
        <v>33</v>
      </c>
      <c r="D830" s="67" t="s">
        <v>31</v>
      </c>
      <c r="E830" s="67">
        <v>11</v>
      </c>
      <c r="F830" s="67">
        <v>1692</v>
      </c>
      <c r="G830" s="67">
        <v>2</v>
      </c>
      <c r="H830" s="67">
        <v>19</v>
      </c>
      <c r="I830" s="67" t="s">
        <v>122</v>
      </c>
      <c r="J830" s="67" t="s">
        <v>30</v>
      </c>
      <c r="K830" s="67">
        <v>1</v>
      </c>
      <c r="L830" s="67">
        <v>28</v>
      </c>
      <c r="M830" s="67">
        <v>60</v>
      </c>
      <c r="N830" s="67">
        <v>5.45</v>
      </c>
      <c r="O830" s="67">
        <v>1</v>
      </c>
    </row>
    <row r="831" spans="1:15" customFormat="1">
      <c r="A831" t="s">
        <v>126</v>
      </c>
      <c r="B831" s="67" t="s">
        <v>123</v>
      </c>
      <c r="C831" s="67" t="s">
        <v>33</v>
      </c>
      <c r="D831" s="67" t="s">
        <v>31</v>
      </c>
      <c r="E831" s="67">
        <v>11</v>
      </c>
      <c r="F831" s="67">
        <v>1692</v>
      </c>
      <c r="G831" s="67">
        <v>2</v>
      </c>
      <c r="H831" s="67">
        <v>19</v>
      </c>
      <c r="I831" s="67" t="s">
        <v>122</v>
      </c>
      <c r="J831" s="67" t="s">
        <v>30</v>
      </c>
      <c r="K831" s="67">
        <v>1</v>
      </c>
      <c r="L831" s="67">
        <v>29</v>
      </c>
      <c r="M831" s="67">
        <v>31</v>
      </c>
      <c r="N831" s="67">
        <v>2.81</v>
      </c>
      <c r="O831" s="67">
        <v>1</v>
      </c>
    </row>
    <row r="832" spans="1:15" customFormat="1">
      <c r="A832" t="s">
        <v>126</v>
      </c>
      <c r="B832" s="67" t="s">
        <v>123</v>
      </c>
      <c r="C832" s="67" t="s">
        <v>33</v>
      </c>
      <c r="D832" s="67" t="s">
        <v>31</v>
      </c>
      <c r="E832" s="67">
        <v>11</v>
      </c>
      <c r="F832" s="67">
        <v>1692</v>
      </c>
      <c r="G832" s="67">
        <v>2</v>
      </c>
      <c r="H832" s="67">
        <v>19</v>
      </c>
      <c r="I832" s="67" t="s">
        <v>122</v>
      </c>
      <c r="J832" s="67" t="s">
        <v>30</v>
      </c>
      <c r="K832" s="67">
        <v>1</v>
      </c>
      <c r="L832" s="67">
        <v>30</v>
      </c>
      <c r="M832" s="67">
        <v>45</v>
      </c>
      <c r="N832" s="67">
        <v>4.09</v>
      </c>
      <c r="O832" s="67">
        <v>1</v>
      </c>
    </row>
    <row r="833" spans="1:15" customFormat="1">
      <c r="A833" t="s">
        <v>126</v>
      </c>
      <c r="B833" s="67" t="s">
        <v>123</v>
      </c>
      <c r="C833" s="67" t="s">
        <v>33</v>
      </c>
      <c r="D833" s="67" t="s">
        <v>31</v>
      </c>
      <c r="E833" s="67">
        <v>11</v>
      </c>
      <c r="F833" s="67">
        <v>1692</v>
      </c>
      <c r="G833" s="67">
        <v>2</v>
      </c>
      <c r="H833" s="67">
        <v>19</v>
      </c>
      <c r="I833" s="67" t="s">
        <v>122</v>
      </c>
      <c r="J833" s="67" t="s">
        <v>30</v>
      </c>
      <c r="K833" s="67">
        <v>1</v>
      </c>
      <c r="L833" s="67">
        <v>31</v>
      </c>
      <c r="M833" s="67">
        <v>50</v>
      </c>
      <c r="N833" s="67">
        <v>4.54</v>
      </c>
      <c r="O833" s="67">
        <v>1</v>
      </c>
    </row>
    <row r="834" spans="1:15" customFormat="1">
      <c r="A834" t="s">
        <v>126</v>
      </c>
      <c r="B834" s="67" t="s">
        <v>123</v>
      </c>
      <c r="C834" s="67" t="s">
        <v>33</v>
      </c>
      <c r="D834" s="67" t="s">
        <v>31</v>
      </c>
      <c r="E834" s="67">
        <v>11</v>
      </c>
      <c r="F834" s="67">
        <v>1692</v>
      </c>
      <c r="G834" s="67">
        <v>2</v>
      </c>
      <c r="H834" s="67">
        <v>19</v>
      </c>
      <c r="I834" s="67" t="s">
        <v>122</v>
      </c>
      <c r="J834" s="67" t="s">
        <v>30</v>
      </c>
      <c r="K834" s="67">
        <v>1</v>
      </c>
      <c r="L834" s="67">
        <v>32</v>
      </c>
      <c r="M834" s="67">
        <v>55</v>
      </c>
      <c r="N834" s="67">
        <v>4.99</v>
      </c>
      <c r="O834" s="67">
        <v>1</v>
      </c>
    </row>
    <row r="835" spans="1:15" customFormat="1">
      <c r="A835" t="s">
        <v>126</v>
      </c>
      <c r="B835" s="67" t="s">
        <v>123</v>
      </c>
      <c r="C835" s="67" t="s">
        <v>33</v>
      </c>
      <c r="D835" s="67" t="s">
        <v>31</v>
      </c>
      <c r="E835" s="67">
        <v>11</v>
      </c>
      <c r="F835" s="67">
        <v>1692</v>
      </c>
      <c r="G835" s="67">
        <v>2</v>
      </c>
      <c r="H835" s="67">
        <v>19</v>
      </c>
      <c r="I835" s="67" t="s">
        <v>122</v>
      </c>
      <c r="J835" s="67" t="s">
        <v>30</v>
      </c>
      <c r="K835" s="67">
        <v>1</v>
      </c>
      <c r="L835" s="67">
        <v>33</v>
      </c>
      <c r="M835" s="67">
        <v>82</v>
      </c>
      <c r="N835" s="67">
        <v>7.4700000000000006</v>
      </c>
      <c r="O835" s="67">
        <v>1</v>
      </c>
    </row>
    <row r="836" spans="1:15" customFormat="1">
      <c r="A836" t="s">
        <v>126</v>
      </c>
      <c r="B836" s="67" t="s">
        <v>123</v>
      </c>
      <c r="C836" s="67" t="s">
        <v>33</v>
      </c>
      <c r="D836" s="67" t="s">
        <v>31</v>
      </c>
      <c r="E836" s="67">
        <v>11</v>
      </c>
      <c r="F836" s="67">
        <v>1692</v>
      </c>
      <c r="G836" s="67">
        <v>2</v>
      </c>
      <c r="H836" s="67">
        <v>19</v>
      </c>
      <c r="I836" s="67" t="s">
        <v>122</v>
      </c>
      <c r="J836" s="67" t="s">
        <v>30</v>
      </c>
      <c r="K836" s="67">
        <v>1</v>
      </c>
      <c r="L836" s="67">
        <v>34</v>
      </c>
      <c r="M836" s="67">
        <v>118</v>
      </c>
      <c r="N836" s="67">
        <v>10.739999999999998</v>
      </c>
      <c r="O836" s="67">
        <v>1</v>
      </c>
    </row>
    <row r="837" spans="1:15" customFormat="1">
      <c r="A837" t="s">
        <v>126</v>
      </c>
      <c r="B837" s="67" t="s">
        <v>123</v>
      </c>
      <c r="C837" s="67" t="s">
        <v>33</v>
      </c>
      <c r="D837" s="67" t="s">
        <v>31</v>
      </c>
      <c r="E837" s="67">
        <v>11</v>
      </c>
      <c r="F837" s="67">
        <v>1692</v>
      </c>
      <c r="G837" s="67">
        <v>2</v>
      </c>
      <c r="H837" s="67">
        <v>19</v>
      </c>
      <c r="I837" s="67" t="s">
        <v>122</v>
      </c>
      <c r="J837" s="67" t="s">
        <v>30</v>
      </c>
      <c r="K837" s="67">
        <v>1</v>
      </c>
      <c r="L837" s="67">
        <v>35</v>
      </c>
      <c r="M837" s="67">
        <v>29</v>
      </c>
      <c r="N837" s="67">
        <v>2.62</v>
      </c>
      <c r="O837" s="67">
        <v>1</v>
      </c>
    </row>
    <row r="838" spans="1:15" customFormat="1">
      <c r="A838" t="s">
        <v>126</v>
      </c>
      <c r="B838" s="67" t="s">
        <v>123</v>
      </c>
      <c r="C838" s="67" t="s">
        <v>33</v>
      </c>
      <c r="D838" s="67" t="s">
        <v>31</v>
      </c>
      <c r="E838" s="67">
        <v>11</v>
      </c>
      <c r="F838" s="67">
        <v>1692</v>
      </c>
      <c r="G838" s="67">
        <v>2</v>
      </c>
      <c r="H838" s="67">
        <v>19</v>
      </c>
      <c r="I838" s="67" t="s">
        <v>122</v>
      </c>
      <c r="J838" s="67" t="s">
        <v>30</v>
      </c>
      <c r="K838" s="67">
        <v>1</v>
      </c>
      <c r="L838" s="67">
        <v>36</v>
      </c>
      <c r="M838" s="67">
        <v>35</v>
      </c>
      <c r="N838" s="67">
        <v>3.19</v>
      </c>
      <c r="O838" s="67">
        <v>1</v>
      </c>
    </row>
    <row r="839" spans="1:15" customFormat="1">
      <c r="A839" t="s">
        <v>126</v>
      </c>
      <c r="B839" s="67" t="s">
        <v>123</v>
      </c>
      <c r="C839" s="67" t="s">
        <v>33</v>
      </c>
      <c r="D839" s="67" t="s">
        <v>31</v>
      </c>
      <c r="E839" s="67">
        <v>11</v>
      </c>
      <c r="F839" s="67">
        <v>1692</v>
      </c>
      <c r="G839" s="67">
        <v>2</v>
      </c>
      <c r="H839" s="67">
        <v>19</v>
      </c>
      <c r="I839" s="67" t="s">
        <v>122</v>
      </c>
      <c r="J839" s="67" t="s">
        <v>30</v>
      </c>
      <c r="K839" s="67">
        <v>1</v>
      </c>
      <c r="L839" s="67">
        <v>37</v>
      </c>
      <c r="M839" s="67">
        <v>21</v>
      </c>
      <c r="N839" s="67">
        <v>1.9</v>
      </c>
      <c r="O839" s="67">
        <v>1</v>
      </c>
    </row>
    <row r="840" spans="1:15" customFormat="1">
      <c r="A840" t="s">
        <v>126</v>
      </c>
      <c r="B840" s="67" t="s">
        <v>123</v>
      </c>
      <c r="C840" s="67" t="s">
        <v>33</v>
      </c>
      <c r="D840" s="67" t="s">
        <v>31</v>
      </c>
      <c r="E840" s="67">
        <v>11</v>
      </c>
      <c r="F840" s="67">
        <v>1692</v>
      </c>
      <c r="G840" s="67">
        <v>2</v>
      </c>
      <c r="H840" s="67">
        <v>19</v>
      </c>
      <c r="I840" s="67" t="s">
        <v>122</v>
      </c>
      <c r="J840" s="67" t="s">
        <v>30</v>
      </c>
      <c r="K840" s="67">
        <v>1</v>
      </c>
      <c r="L840" s="67">
        <v>38</v>
      </c>
      <c r="M840" s="67">
        <v>37</v>
      </c>
      <c r="N840" s="67">
        <v>3.36</v>
      </c>
      <c r="O840" s="67">
        <v>1</v>
      </c>
    </row>
    <row r="841" spans="1:15" customFormat="1">
      <c r="A841" t="s">
        <v>126</v>
      </c>
      <c r="B841" s="67" t="s">
        <v>123</v>
      </c>
      <c r="C841" s="67" t="s">
        <v>33</v>
      </c>
      <c r="D841" s="67" t="s">
        <v>31</v>
      </c>
      <c r="E841" s="67">
        <v>11</v>
      </c>
      <c r="F841" s="67">
        <v>1692</v>
      </c>
      <c r="G841" s="67">
        <v>2</v>
      </c>
      <c r="H841" s="67">
        <v>19</v>
      </c>
      <c r="I841" s="67" t="s">
        <v>122</v>
      </c>
      <c r="J841" s="67" t="s">
        <v>30</v>
      </c>
      <c r="K841" s="67">
        <v>1</v>
      </c>
      <c r="L841" s="67">
        <v>39</v>
      </c>
      <c r="M841" s="67">
        <v>26</v>
      </c>
      <c r="N841" s="67">
        <v>2.3600000000000003</v>
      </c>
      <c r="O841" s="67">
        <v>1</v>
      </c>
    </row>
    <row r="842" spans="1:15" customFormat="1">
      <c r="A842" t="s">
        <v>126</v>
      </c>
      <c r="B842" s="67" t="s">
        <v>123</v>
      </c>
      <c r="C842" s="67" t="s">
        <v>33</v>
      </c>
      <c r="D842" s="67" t="s">
        <v>31</v>
      </c>
      <c r="E842" s="67">
        <v>11</v>
      </c>
      <c r="F842" s="67">
        <v>1692</v>
      </c>
      <c r="G842" s="67">
        <v>2</v>
      </c>
      <c r="H842" s="67">
        <v>19</v>
      </c>
      <c r="I842" s="67" t="s">
        <v>122</v>
      </c>
      <c r="J842" s="67" t="s">
        <v>30</v>
      </c>
      <c r="K842" s="67">
        <v>1</v>
      </c>
      <c r="L842" s="67">
        <v>40</v>
      </c>
      <c r="M842" s="67">
        <v>17</v>
      </c>
      <c r="N842" s="67">
        <v>1.54</v>
      </c>
      <c r="O842" s="67">
        <v>1</v>
      </c>
    </row>
    <row r="843" spans="1:15" customFormat="1">
      <c r="A843" t="s">
        <v>126</v>
      </c>
      <c r="B843" s="67" t="s">
        <v>123</v>
      </c>
      <c r="C843" s="67" t="s">
        <v>33</v>
      </c>
      <c r="D843" s="67" t="s">
        <v>31</v>
      </c>
      <c r="E843" s="67">
        <v>11</v>
      </c>
      <c r="F843" s="67">
        <v>1692</v>
      </c>
      <c r="G843" s="67">
        <v>2</v>
      </c>
      <c r="H843" s="67">
        <v>19</v>
      </c>
      <c r="I843" s="67" t="s">
        <v>122</v>
      </c>
      <c r="J843" s="67" t="s">
        <v>30</v>
      </c>
      <c r="K843" s="67">
        <v>1</v>
      </c>
      <c r="L843" s="67">
        <v>41</v>
      </c>
      <c r="M843" s="67">
        <v>10</v>
      </c>
      <c r="N843" s="67">
        <v>0.9</v>
      </c>
      <c r="O843" s="67">
        <v>1</v>
      </c>
    </row>
    <row r="844" spans="1:15" customFormat="1">
      <c r="A844" t="s">
        <v>126</v>
      </c>
      <c r="B844" s="67" t="s">
        <v>123</v>
      </c>
      <c r="C844" s="67" t="s">
        <v>33</v>
      </c>
      <c r="D844" s="67" t="s">
        <v>31</v>
      </c>
      <c r="E844" s="67">
        <v>11</v>
      </c>
      <c r="F844" s="67">
        <v>1692</v>
      </c>
      <c r="G844" s="67">
        <v>2</v>
      </c>
      <c r="H844" s="67">
        <v>19</v>
      </c>
      <c r="I844" s="67" t="s">
        <v>122</v>
      </c>
      <c r="J844" s="67" t="s">
        <v>30</v>
      </c>
      <c r="K844" s="67">
        <v>1</v>
      </c>
      <c r="L844" s="67">
        <v>42</v>
      </c>
      <c r="M844" s="67">
        <v>2</v>
      </c>
      <c r="N844" s="67">
        <v>0.18</v>
      </c>
      <c r="O844" s="67">
        <v>1</v>
      </c>
    </row>
    <row r="845" spans="1:15" customFormat="1">
      <c r="A845" t="s">
        <v>126</v>
      </c>
      <c r="B845" s="67" t="s">
        <v>123</v>
      </c>
      <c r="C845" s="67" t="s">
        <v>33</v>
      </c>
      <c r="D845" s="67" t="s">
        <v>31</v>
      </c>
      <c r="E845" s="67">
        <v>11</v>
      </c>
      <c r="F845" s="67">
        <v>1692</v>
      </c>
      <c r="G845" s="67">
        <v>2</v>
      </c>
      <c r="H845" s="67">
        <v>19</v>
      </c>
      <c r="I845" s="67" t="s">
        <v>122</v>
      </c>
      <c r="J845" s="67" t="s">
        <v>30</v>
      </c>
      <c r="K845" s="67">
        <v>1</v>
      </c>
      <c r="L845" s="67">
        <v>43</v>
      </c>
      <c r="M845" s="67">
        <v>8</v>
      </c>
      <c r="N845" s="67">
        <v>0.72</v>
      </c>
      <c r="O845" s="67">
        <v>1</v>
      </c>
    </row>
    <row r="846" spans="1:15" customFormat="1">
      <c r="A846" t="s">
        <v>126</v>
      </c>
      <c r="B846" s="67" t="s">
        <v>123</v>
      </c>
      <c r="C846" s="67" t="s">
        <v>33</v>
      </c>
      <c r="D846" s="67" t="s">
        <v>31</v>
      </c>
      <c r="E846" s="67">
        <v>11</v>
      </c>
      <c r="F846" s="67">
        <v>1692</v>
      </c>
      <c r="G846" s="67">
        <v>2</v>
      </c>
      <c r="H846" s="67">
        <v>19</v>
      </c>
      <c r="I846" s="67" t="s">
        <v>122</v>
      </c>
      <c r="J846" s="67" t="s">
        <v>30</v>
      </c>
      <c r="K846" s="67">
        <v>1</v>
      </c>
      <c r="L846" s="67">
        <v>44</v>
      </c>
      <c r="M846" s="67">
        <v>5</v>
      </c>
      <c r="N846" s="67">
        <v>0.45</v>
      </c>
      <c r="O846" s="67">
        <v>1</v>
      </c>
    </row>
    <row r="847" spans="1:15" customFormat="1">
      <c r="A847" t="s">
        <v>126</v>
      </c>
      <c r="B847" s="67" t="s">
        <v>123</v>
      </c>
      <c r="C847" s="67" t="s">
        <v>33</v>
      </c>
      <c r="D847" s="67" t="s">
        <v>31</v>
      </c>
      <c r="E847" s="67">
        <v>11</v>
      </c>
      <c r="F847" s="67">
        <v>1692</v>
      </c>
      <c r="G847" s="67">
        <v>2</v>
      </c>
      <c r="H847" s="67">
        <v>19</v>
      </c>
      <c r="I847" s="67" t="s">
        <v>122</v>
      </c>
      <c r="J847" s="67" t="s">
        <v>30</v>
      </c>
      <c r="K847" s="67">
        <v>1</v>
      </c>
      <c r="L847" s="67">
        <v>45</v>
      </c>
      <c r="M847" s="67">
        <v>11</v>
      </c>
      <c r="N847" s="67">
        <v>1</v>
      </c>
      <c r="O847" s="67">
        <v>1</v>
      </c>
    </row>
    <row r="848" spans="1:15" customFormat="1">
      <c r="A848" t="s">
        <v>126</v>
      </c>
      <c r="B848" s="67" t="s">
        <v>123</v>
      </c>
      <c r="C848" s="67" t="s">
        <v>33</v>
      </c>
      <c r="D848" s="67" t="s">
        <v>31</v>
      </c>
      <c r="E848" s="67">
        <v>11</v>
      </c>
      <c r="F848" s="67">
        <v>1692</v>
      </c>
      <c r="G848" s="67">
        <v>2</v>
      </c>
      <c r="H848" s="67">
        <v>19</v>
      </c>
      <c r="I848" s="67" t="s">
        <v>122</v>
      </c>
      <c r="J848" s="67" t="s">
        <v>30</v>
      </c>
      <c r="K848" s="67">
        <v>1</v>
      </c>
      <c r="L848" s="67">
        <v>46</v>
      </c>
      <c r="M848" s="67">
        <v>6</v>
      </c>
      <c r="N848" s="67">
        <v>0.54</v>
      </c>
      <c r="O848" s="67">
        <v>1</v>
      </c>
    </row>
    <row r="849" spans="1:15" customFormat="1">
      <c r="A849" t="s">
        <v>126</v>
      </c>
      <c r="B849" s="67" t="s">
        <v>123</v>
      </c>
      <c r="C849" s="67" t="s">
        <v>33</v>
      </c>
      <c r="D849" s="67" t="s">
        <v>31</v>
      </c>
      <c r="E849" s="67">
        <v>11</v>
      </c>
      <c r="F849" s="67">
        <v>1692</v>
      </c>
      <c r="G849" s="67">
        <v>2</v>
      </c>
      <c r="H849" s="67">
        <v>19</v>
      </c>
      <c r="I849" s="67" t="s">
        <v>122</v>
      </c>
      <c r="J849" s="67" t="s">
        <v>30</v>
      </c>
      <c r="K849" s="67">
        <v>1</v>
      </c>
      <c r="L849" s="67">
        <v>47</v>
      </c>
      <c r="M849" s="67">
        <v>7</v>
      </c>
      <c r="N849" s="67">
        <v>0.63</v>
      </c>
      <c r="O849" s="67">
        <v>1</v>
      </c>
    </row>
    <row r="850" spans="1:15" customFormat="1">
      <c r="A850" t="s">
        <v>126</v>
      </c>
      <c r="B850" s="67" t="s">
        <v>123</v>
      </c>
      <c r="C850" s="67" t="s">
        <v>33</v>
      </c>
      <c r="D850" s="67" t="s">
        <v>31</v>
      </c>
      <c r="E850" s="67">
        <v>11</v>
      </c>
      <c r="F850" s="67">
        <v>1692</v>
      </c>
      <c r="G850" s="67">
        <v>2</v>
      </c>
      <c r="H850" s="67">
        <v>19</v>
      </c>
      <c r="I850" s="67" t="s">
        <v>122</v>
      </c>
      <c r="J850" s="67" t="s">
        <v>30</v>
      </c>
      <c r="K850" s="67">
        <v>1</v>
      </c>
      <c r="L850" s="67">
        <v>48</v>
      </c>
      <c r="M850" s="67">
        <v>2</v>
      </c>
      <c r="N850" s="67">
        <v>0.18</v>
      </c>
      <c r="O850" s="67">
        <v>1</v>
      </c>
    </row>
    <row r="851" spans="1:15" customFormat="1">
      <c r="A851" t="s">
        <v>126</v>
      </c>
      <c r="B851" s="67" t="s">
        <v>123</v>
      </c>
      <c r="C851" s="67" t="s">
        <v>33</v>
      </c>
      <c r="D851" s="67" t="s">
        <v>31</v>
      </c>
      <c r="E851" s="67">
        <v>11</v>
      </c>
      <c r="F851" s="67">
        <v>1692</v>
      </c>
      <c r="G851" s="67">
        <v>2</v>
      </c>
      <c r="H851" s="67">
        <v>19</v>
      </c>
      <c r="I851" s="67" t="s">
        <v>122</v>
      </c>
      <c r="J851" s="67" t="s">
        <v>30</v>
      </c>
      <c r="K851" s="67">
        <v>1</v>
      </c>
      <c r="L851" s="67">
        <v>49</v>
      </c>
      <c r="M851" s="67">
        <v>1</v>
      </c>
      <c r="N851" s="67">
        <v>0.09</v>
      </c>
      <c r="O851" s="67">
        <v>1</v>
      </c>
    </row>
    <row r="852" spans="1:15" customFormat="1">
      <c r="A852" t="s">
        <v>126</v>
      </c>
      <c r="B852" s="67" t="s">
        <v>123</v>
      </c>
      <c r="C852" s="67" t="s">
        <v>33</v>
      </c>
      <c r="D852" s="67" t="s">
        <v>31</v>
      </c>
      <c r="E852" s="67">
        <v>11</v>
      </c>
      <c r="F852" s="67">
        <v>1692</v>
      </c>
      <c r="G852" s="67">
        <v>2</v>
      </c>
      <c r="H852" s="67">
        <v>19</v>
      </c>
      <c r="I852" s="67" t="s">
        <v>122</v>
      </c>
      <c r="J852" s="67" t="s">
        <v>30</v>
      </c>
      <c r="K852" s="67">
        <v>1</v>
      </c>
      <c r="L852" s="67">
        <v>54</v>
      </c>
      <c r="M852" s="67">
        <v>1</v>
      </c>
      <c r="N852" s="67">
        <v>0.09</v>
      </c>
      <c r="O852" s="67">
        <v>1</v>
      </c>
    </row>
    <row r="853" spans="1:15" customFormat="1">
      <c r="A853" t="s">
        <v>126</v>
      </c>
      <c r="B853" s="67" t="s">
        <v>123</v>
      </c>
      <c r="C853" s="67" t="s">
        <v>33</v>
      </c>
      <c r="D853" s="67" t="s">
        <v>31</v>
      </c>
      <c r="E853" s="67">
        <v>11</v>
      </c>
      <c r="F853" s="67">
        <v>1692</v>
      </c>
      <c r="G853" s="67">
        <v>2</v>
      </c>
      <c r="H853" s="67">
        <v>19</v>
      </c>
      <c r="I853" s="67" t="s">
        <v>122</v>
      </c>
      <c r="J853" s="67" t="s">
        <v>30</v>
      </c>
      <c r="K853" s="67">
        <v>2</v>
      </c>
      <c r="L853" s="67">
        <v>14</v>
      </c>
      <c r="M853" s="67">
        <v>1</v>
      </c>
      <c r="N853" s="67">
        <v>0.09</v>
      </c>
      <c r="O853" s="67">
        <v>1</v>
      </c>
    </row>
    <row r="854" spans="1:15" customFormat="1">
      <c r="A854" t="s">
        <v>126</v>
      </c>
      <c r="B854" s="67" t="s">
        <v>123</v>
      </c>
      <c r="C854" s="67" t="s">
        <v>33</v>
      </c>
      <c r="D854" s="67" t="s">
        <v>31</v>
      </c>
      <c r="E854" s="67">
        <v>11</v>
      </c>
      <c r="F854" s="67">
        <v>1692</v>
      </c>
      <c r="G854" s="67">
        <v>2</v>
      </c>
      <c r="H854" s="67">
        <v>19</v>
      </c>
      <c r="I854" s="67" t="s">
        <v>122</v>
      </c>
      <c r="J854" s="67" t="s">
        <v>30</v>
      </c>
      <c r="K854" s="67">
        <v>2</v>
      </c>
      <c r="L854" s="67">
        <v>15</v>
      </c>
      <c r="M854" s="67">
        <v>2</v>
      </c>
      <c r="N854" s="67">
        <v>0.18</v>
      </c>
      <c r="O854" s="67">
        <v>1</v>
      </c>
    </row>
    <row r="855" spans="1:15" customFormat="1">
      <c r="A855" t="s">
        <v>126</v>
      </c>
      <c r="B855" s="67" t="s">
        <v>123</v>
      </c>
      <c r="C855" s="67" t="s">
        <v>33</v>
      </c>
      <c r="D855" s="67" t="s">
        <v>31</v>
      </c>
      <c r="E855" s="67">
        <v>11</v>
      </c>
      <c r="F855" s="67">
        <v>1692</v>
      </c>
      <c r="G855" s="67">
        <v>2</v>
      </c>
      <c r="H855" s="67">
        <v>19</v>
      </c>
      <c r="I855" s="67" t="s">
        <v>122</v>
      </c>
      <c r="J855" s="67" t="s">
        <v>30</v>
      </c>
      <c r="K855" s="67">
        <v>2</v>
      </c>
      <c r="L855" s="67">
        <v>17</v>
      </c>
      <c r="M855" s="67">
        <v>3</v>
      </c>
      <c r="N855" s="67">
        <v>0.27</v>
      </c>
      <c r="O855" s="67">
        <v>1</v>
      </c>
    </row>
    <row r="856" spans="1:15" customFormat="1">
      <c r="A856" t="s">
        <v>126</v>
      </c>
      <c r="B856" s="67" t="s">
        <v>123</v>
      </c>
      <c r="C856" s="67" t="s">
        <v>33</v>
      </c>
      <c r="D856" s="67" t="s">
        <v>31</v>
      </c>
      <c r="E856" s="67">
        <v>11</v>
      </c>
      <c r="F856" s="67">
        <v>1692</v>
      </c>
      <c r="G856" s="67">
        <v>2</v>
      </c>
      <c r="H856" s="67">
        <v>19</v>
      </c>
      <c r="I856" s="67" t="s">
        <v>122</v>
      </c>
      <c r="J856" s="67" t="s">
        <v>30</v>
      </c>
      <c r="K856" s="67">
        <v>2</v>
      </c>
      <c r="L856" s="67">
        <v>19</v>
      </c>
      <c r="M856" s="67">
        <v>2</v>
      </c>
      <c r="N856" s="67">
        <v>0.18</v>
      </c>
      <c r="O856" s="67">
        <v>1</v>
      </c>
    </row>
    <row r="857" spans="1:15" customFormat="1">
      <c r="A857" t="s">
        <v>126</v>
      </c>
      <c r="B857" s="67" t="s">
        <v>123</v>
      </c>
      <c r="C857" s="67" t="s">
        <v>33</v>
      </c>
      <c r="D857" s="67" t="s">
        <v>31</v>
      </c>
      <c r="E857" s="67">
        <v>11</v>
      </c>
      <c r="F857" s="67">
        <v>1692</v>
      </c>
      <c r="G857" s="67">
        <v>2</v>
      </c>
      <c r="H857" s="67">
        <v>19</v>
      </c>
      <c r="I857" s="67" t="s">
        <v>122</v>
      </c>
      <c r="J857" s="67" t="s">
        <v>30</v>
      </c>
      <c r="K857" s="67">
        <v>2</v>
      </c>
      <c r="L857" s="67">
        <v>20</v>
      </c>
      <c r="M857" s="67">
        <v>14</v>
      </c>
      <c r="N857" s="67">
        <v>1.27</v>
      </c>
      <c r="O857" s="67">
        <v>1</v>
      </c>
    </row>
    <row r="858" spans="1:15" customFormat="1">
      <c r="A858" t="s">
        <v>126</v>
      </c>
      <c r="B858" s="67" t="s">
        <v>123</v>
      </c>
      <c r="C858" s="67" t="s">
        <v>33</v>
      </c>
      <c r="D858" s="67" t="s">
        <v>31</v>
      </c>
      <c r="E858" s="67">
        <v>11</v>
      </c>
      <c r="F858" s="67">
        <v>1692</v>
      </c>
      <c r="G858" s="67">
        <v>2</v>
      </c>
      <c r="H858" s="67">
        <v>19</v>
      </c>
      <c r="I858" s="67" t="s">
        <v>122</v>
      </c>
      <c r="J858" s="67" t="s">
        <v>30</v>
      </c>
      <c r="K858" s="67">
        <v>2</v>
      </c>
      <c r="L858" s="67">
        <v>21</v>
      </c>
      <c r="M858" s="67">
        <v>19</v>
      </c>
      <c r="N858" s="67">
        <v>1.73</v>
      </c>
      <c r="O858" s="67">
        <v>1</v>
      </c>
    </row>
    <row r="859" spans="1:15" customFormat="1">
      <c r="A859" t="s">
        <v>126</v>
      </c>
      <c r="B859" s="67" t="s">
        <v>123</v>
      </c>
      <c r="C859" s="67" t="s">
        <v>33</v>
      </c>
      <c r="D859" s="67" t="s">
        <v>31</v>
      </c>
      <c r="E859" s="67">
        <v>11</v>
      </c>
      <c r="F859" s="67">
        <v>1692</v>
      </c>
      <c r="G859" s="67">
        <v>2</v>
      </c>
      <c r="H859" s="67">
        <v>19</v>
      </c>
      <c r="I859" s="67" t="s">
        <v>122</v>
      </c>
      <c r="J859" s="67" t="s">
        <v>30</v>
      </c>
      <c r="K859" s="67">
        <v>2</v>
      </c>
      <c r="L859" s="67">
        <v>22</v>
      </c>
      <c r="M859" s="67">
        <v>25</v>
      </c>
      <c r="N859" s="67">
        <v>2.2800000000000002</v>
      </c>
      <c r="O859" s="67">
        <v>1</v>
      </c>
    </row>
    <row r="860" spans="1:15" customFormat="1">
      <c r="A860" t="s">
        <v>126</v>
      </c>
      <c r="B860" s="67" t="s">
        <v>123</v>
      </c>
      <c r="C860" s="67" t="s">
        <v>33</v>
      </c>
      <c r="D860" s="67" t="s">
        <v>31</v>
      </c>
      <c r="E860" s="67">
        <v>11</v>
      </c>
      <c r="F860" s="67">
        <v>1692</v>
      </c>
      <c r="G860" s="67">
        <v>2</v>
      </c>
      <c r="H860" s="67">
        <v>19</v>
      </c>
      <c r="I860" s="67" t="s">
        <v>122</v>
      </c>
      <c r="J860" s="67" t="s">
        <v>30</v>
      </c>
      <c r="K860" s="67">
        <v>2</v>
      </c>
      <c r="L860" s="67">
        <v>23</v>
      </c>
      <c r="M860" s="67">
        <v>54</v>
      </c>
      <c r="N860" s="67">
        <v>4.91</v>
      </c>
      <c r="O860" s="67">
        <v>1</v>
      </c>
    </row>
    <row r="861" spans="1:15" customFormat="1">
      <c r="A861" t="s">
        <v>126</v>
      </c>
      <c r="B861" s="67" t="s">
        <v>123</v>
      </c>
      <c r="C861" s="67" t="s">
        <v>33</v>
      </c>
      <c r="D861" s="67" t="s">
        <v>31</v>
      </c>
      <c r="E861" s="67">
        <v>11</v>
      </c>
      <c r="F861" s="67">
        <v>1692</v>
      </c>
      <c r="G861" s="67">
        <v>2</v>
      </c>
      <c r="H861" s="67">
        <v>19</v>
      </c>
      <c r="I861" s="67" t="s">
        <v>122</v>
      </c>
      <c r="J861" s="67" t="s">
        <v>30</v>
      </c>
      <c r="K861" s="67">
        <v>2</v>
      </c>
      <c r="L861" s="67">
        <v>24</v>
      </c>
      <c r="M861" s="67">
        <v>61</v>
      </c>
      <c r="N861" s="67">
        <v>5.54</v>
      </c>
      <c r="O861" s="67">
        <v>1</v>
      </c>
    </row>
    <row r="862" spans="1:15" customFormat="1">
      <c r="A862" t="s">
        <v>126</v>
      </c>
      <c r="B862" s="67" t="s">
        <v>123</v>
      </c>
      <c r="C862" s="67" t="s">
        <v>33</v>
      </c>
      <c r="D862" s="67" t="s">
        <v>31</v>
      </c>
      <c r="E862" s="67">
        <v>11</v>
      </c>
      <c r="F862" s="67">
        <v>1692</v>
      </c>
      <c r="G862" s="67">
        <v>2</v>
      </c>
      <c r="H862" s="67">
        <v>19</v>
      </c>
      <c r="I862" s="67" t="s">
        <v>122</v>
      </c>
      <c r="J862" s="67" t="s">
        <v>30</v>
      </c>
      <c r="K862" s="67">
        <v>2</v>
      </c>
      <c r="L862" s="67">
        <v>25</v>
      </c>
      <c r="M862" s="67">
        <v>82</v>
      </c>
      <c r="N862" s="67">
        <v>7.4499999999999993</v>
      </c>
      <c r="O862" s="67">
        <v>1</v>
      </c>
    </row>
    <row r="863" spans="1:15" customFormat="1">
      <c r="A863" t="s">
        <v>126</v>
      </c>
      <c r="B863" s="67" t="s">
        <v>123</v>
      </c>
      <c r="C863" s="67" t="s">
        <v>33</v>
      </c>
      <c r="D863" s="67" t="s">
        <v>31</v>
      </c>
      <c r="E863" s="67">
        <v>11</v>
      </c>
      <c r="F863" s="67">
        <v>1692</v>
      </c>
      <c r="G863" s="67">
        <v>2</v>
      </c>
      <c r="H863" s="67">
        <v>19</v>
      </c>
      <c r="I863" s="67" t="s">
        <v>122</v>
      </c>
      <c r="J863" s="67" t="s">
        <v>30</v>
      </c>
      <c r="K863" s="67">
        <v>2</v>
      </c>
      <c r="L863" s="67">
        <v>26</v>
      </c>
      <c r="M863" s="67">
        <v>36</v>
      </c>
      <c r="N863" s="67">
        <v>3.27</v>
      </c>
      <c r="O863" s="67">
        <v>1</v>
      </c>
    </row>
    <row r="864" spans="1:15" customFormat="1">
      <c r="A864" t="s">
        <v>126</v>
      </c>
      <c r="B864" s="67" t="s">
        <v>123</v>
      </c>
      <c r="C864" s="67" t="s">
        <v>33</v>
      </c>
      <c r="D864" s="67" t="s">
        <v>31</v>
      </c>
      <c r="E864" s="67">
        <v>11</v>
      </c>
      <c r="F864" s="67">
        <v>1692</v>
      </c>
      <c r="G864" s="67">
        <v>2</v>
      </c>
      <c r="H864" s="67">
        <v>19</v>
      </c>
      <c r="I864" s="67" t="s">
        <v>122</v>
      </c>
      <c r="J864" s="67" t="s">
        <v>30</v>
      </c>
      <c r="K864" s="67">
        <v>2</v>
      </c>
      <c r="L864" s="67">
        <v>27</v>
      </c>
      <c r="M864" s="67">
        <v>36</v>
      </c>
      <c r="N864" s="67">
        <v>3.2600000000000002</v>
      </c>
      <c r="O864" s="67">
        <v>1</v>
      </c>
    </row>
    <row r="865" spans="1:15" customFormat="1">
      <c r="A865" t="s">
        <v>126</v>
      </c>
      <c r="B865" s="67" t="s">
        <v>123</v>
      </c>
      <c r="C865" s="67" t="s">
        <v>33</v>
      </c>
      <c r="D865" s="67" t="s">
        <v>31</v>
      </c>
      <c r="E865" s="67">
        <v>11</v>
      </c>
      <c r="F865" s="67">
        <v>1692</v>
      </c>
      <c r="G865" s="67">
        <v>2</v>
      </c>
      <c r="H865" s="67">
        <v>19</v>
      </c>
      <c r="I865" s="67" t="s">
        <v>122</v>
      </c>
      <c r="J865" s="67" t="s">
        <v>30</v>
      </c>
      <c r="K865" s="67">
        <v>2</v>
      </c>
      <c r="L865" s="67">
        <v>28</v>
      </c>
      <c r="M865" s="67">
        <v>44</v>
      </c>
      <c r="N865" s="67">
        <v>4</v>
      </c>
      <c r="O865" s="67">
        <v>1</v>
      </c>
    </row>
    <row r="866" spans="1:15" customFormat="1">
      <c r="A866" t="s">
        <v>126</v>
      </c>
      <c r="B866" s="67" t="s">
        <v>123</v>
      </c>
      <c r="C866" s="67" t="s">
        <v>33</v>
      </c>
      <c r="D866" s="67" t="s">
        <v>31</v>
      </c>
      <c r="E866" s="67">
        <v>11</v>
      </c>
      <c r="F866" s="67">
        <v>1692</v>
      </c>
      <c r="G866" s="67">
        <v>2</v>
      </c>
      <c r="H866" s="67">
        <v>19</v>
      </c>
      <c r="I866" s="67" t="s">
        <v>122</v>
      </c>
      <c r="J866" s="67" t="s">
        <v>30</v>
      </c>
      <c r="K866" s="67">
        <v>2</v>
      </c>
      <c r="L866" s="67">
        <v>29</v>
      </c>
      <c r="M866" s="67">
        <v>49</v>
      </c>
      <c r="N866" s="67">
        <v>4.45</v>
      </c>
      <c r="O866" s="67">
        <v>1</v>
      </c>
    </row>
    <row r="867" spans="1:15" customFormat="1">
      <c r="A867" t="s">
        <v>126</v>
      </c>
      <c r="B867" s="67" t="s">
        <v>123</v>
      </c>
      <c r="C867" s="67" t="s">
        <v>33</v>
      </c>
      <c r="D867" s="67" t="s">
        <v>31</v>
      </c>
      <c r="E867" s="67">
        <v>11</v>
      </c>
      <c r="F867" s="67">
        <v>1692</v>
      </c>
      <c r="G867" s="67">
        <v>2</v>
      </c>
      <c r="H867" s="67">
        <v>19</v>
      </c>
      <c r="I867" s="67" t="s">
        <v>122</v>
      </c>
      <c r="J867" s="67" t="s">
        <v>30</v>
      </c>
      <c r="K867" s="67">
        <v>2</v>
      </c>
      <c r="L867" s="67">
        <v>30</v>
      </c>
      <c r="M867" s="67">
        <v>36</v>
      </c>
      <c r="N867" s="67">
        <v>3.2699999999999996</v>
      </c>
      <c r="O867" s="67">
        <v>1</v>
      </c>
    </row>
    <row r="868" spans="1:15" customFormat="1">
      <c r="A868" t="s">
        <v>126</v>
      </c>
      <c r="B868" s="67" t="s">
        <v>123</v>
      </c>
      <c r="C868" s="67" t="s">
        <v>33</v>
      </c>
      <c r="D868" s="67" t="s">
        <v>31</v>
      </c>
      <c r="E868" s="67">
        <v>11</v>
      </c>
      <c r="F868" s="67">
        <v>1692</v>
      </c>
      <c r="G868" s="67">
        <v>2</v>
      </c>
      <c r="H868" s="67">
        <v>19</v>
      </c>
      <c r="I868" s="67" t="s">
        <v>122</v>
      </c>
      <c r="J868" s="67" t="s">
        <v>30</v>
      </c>
      <c r="K868" s="67">
        <v>2</v>
      </c>
      <c r="L868" s="67">
        <v>31</v>
      </c>
      <c r="M868" s="67">
        <v>58</v>
      </c>
      <c r="N868" s="67">
        <v>5.2700000000000005</v>
      </c>
      <c r="O868" s="67">
        <v>1</v>
      </c>
    </row>
    <row r="869" spans="1:15" customFormat="1">
      <c r="A869" t="s">
        <v>126</v>
      </c>
      <c r="B869" s="67" t="s">
        <v>123</v>
      </c>
      <c r="C869" s="67" t="s">
        <v>33</v>
      </c>
      <c r="D869" s="67" t="s">
        <v>31</v>
      </c>
      <c r="E869" s="67">
        <v>11</v>
      </c>
      <c r="F869" s="67">
        <v>1692</v>
      </c>
      <c r="G869" s="67">
        <v>2</v>
      </c>
      <c r="H869" s="67">
        <v>19</v>
      </c>
      <c r="I869" s="67" t="s">
        <v>122</v>
      </c>
      <c r="J869" s="67" t="s">
        <v>30</v>
      </c>
      <c r="K869" s="67">
        <v>2</v>
      </c>
      <c r="L869" s="67">
        <v>32</v>
      </c>
      <c r="M869" s="67">
        <v>45</v>
      </c>
      <c r="N869" s="67">
        <v>4.09</v>
      </c>
      <c r="O869" s="67">
        <v>1</v>
      </c>
    </row>
    <row r="870" spans="1:15" customFormat="1">
      <c r="A870" t="s">
        <v>126</v>
      </c>
      <c r="B870" s="67" t="s">
        <v>123</v>
      </c>
      <c r="C870" s="67" t="s">
        <v>33</v>
      </c>
      <c r="D870" s="67" t="s">
        <v>31</v>
      </c>
      <c r="E870" s="67">
        <v>11</v>
      </c>
      <c r="F870" s="67">
        <v>1692</v>
      </c>
      <c r="G870" s="67">
        <v>2</v>
      </c>
      <c r="H870" s="67">
        <v>19</v>
      </c>
      <c r="I870" s="67" t="s">
        <v>122</v>
      </c>
      <c r="J870" s="67" t="s">
        <v>30</v>
      </c>
      <c r="K870" s="67">
        <v>2</v>
      </c>
      <c r="L870" s="67">
        <v>33</v>
      </c>
      <c r="M870" s="67">
        <v>20</v>
      </c>
      <c r="N870" s="67">
        <v>1.81</v>
      </c>
      <c r="O870" s="67">
        <v>1</v>
      </c>
    </row>
    <row r="871" spans="1:15" customFormat="1">
      <c r="A871" t="s">
        <v>126</v>
      </c>
      <c r="B871" s="67" t="s">
        <v>123</v>
      </c>
      <c r="C871" s="67" t="s">
        <v>33</v>
      </c>
      <c r="D871" s="67" t="s">
        <v>31</v>
      </c>
      <c r="E871" s="67">
        <v>11</v>
      </c>
      <c r="F871" s="67">
        <v>1692</v>
      </c>
      <c r="G871" s="67">
        <v>2</v>
      </c>
      <c r="H871" s="67">
        <v>19</v>
      </c>
      <c r="I871" s="67" t="s">
        <v>122</v>
      </c>
      <c r="J871" s="67" t="s">
        <v>30</v>
      </c>
      <c r="K871" s="67">
        <v>2</v>
      </c>
      <c r="L871" s="67">
        <v>34</v>
      </c>
      <c r="M871" s="67">
        <v>11</v>
      </c>
      <c r="N871" s="67">
        <v>0.99999999999999989</v>
      </c>
      <c r="O871" s="67">
        <v>1</v>
      </c>
    </row>
    <row r="872" spans="1:15" customFormat="1">
      <c r="A872" t="s">
        <v>126</v>
      </c>
      <c r="B872" s="67" t="s">
        <v>123</v>
      </c>
      <c r="C872" s="67" t="s">
        <v>33</v>
      </c>
      <c r="D872" s="67" t="s">
        <v>31</v>
      </c>
      <c r="E872" s="67">
        <v>11</v>
      </c>
      <c r="F872" s="67">
        <v>1692</v>
      </c>
      <c r="G872" s="67">
        <v>2</v>
      </c>
      <c r="H872" s="67">
        <v>19</v>
      </c>
      <c r="I872" s="67" t="s">
        <v>122</v>
      </c>
      <c r="J872" s="67" t="s">
        <v>30</v>
      </c>
      <c r="K872" s="67">
        <v>2</v>
      </c>
      <c r="L872" s="67">
        <v>35</v>
      </c>
      <c r="M872" s="67">
        <v>13</v>
      </c>
      <c r="N872" s="67">
        <v>1.1900000000000002</v>
      </c>
      <c r="O872" s="67">
        <v>1</v>
      </c>
    </row>
    <row r="873" spans="1:15" customFormat="1">
      <c r="A873" t="s">
        <v>126</v>
      </c>
      <c r="B873" s="67" t="s">
        <v>123</v>
      </c>
      <c r="C873" s="67" t="s">
        <v>33</v>
      </c>
      <c r="D873" s="67" t="s">
        <v>31</v>
      </c>
      <c r="E873" s="67">
        <v>11</v>
      </c>
      <c r="F873" s="67">
        <v>1692</v>
      </c>
      <c r="G873" s="67">
        <v>2</v>
      </c>
      <c r="H873" s="67">
        <v>19</v>
      </c>
      <c r="I873" s="67" t="s">
        <v>122</v>
      </c>
      <c r="J873" s="67" t="s">
        <v>30</v>
      </c>
      <c r="K873" s="67">
        <v>2</v>
      </c>
      <c r="L873" s="67">
        <v>36</v>
      </c>
      <c r="M873" s="67">
        <v>14</v>
      </c>
      <c r="N873" s="67">
        <v>1.27</v>
      </c>
      <c r="O873" s="67">
        <v>1</v>
      </c>
    </row>
    <row r="874" spans="1:15" customFormat="1">
      <c r="A874" t="s">
        <v>126</v>
      </c>
      <c r="B874" s="67" t="s">
        <v>123</v>
      </c>
      <c r="C874" s="67" t="s">
        <v>33</v>
      </c>
      <c r="D874" s="67" t="s">
        <v>31</v>
      </c>
      <c r="E874" s="67">
        <v>11</v>
      </c>
      <c r="F874" s="67">
        <v>1692</v>
      </c>
      <c r="G874" s="67">
        <v>2</v>
      </c>
      <c r="H874" s="67">
        <v>19</v>
      </c>
      <c r="I874" s="67" t="s">
        <v>122</v>
      </c>
      <c r="J874" s="67" t="s">
        <v>30</v>
      </c>
      <c r="K874" s="67">
        <v>2</v>
      </c>
      <c r="L874" s="67">
        <v>37</v>
      </c>
      <c r="M874" s="67">
        <v>7</v>
      </c>
      <c r="N874" s="67">
        <v>0.62999999999999989</v>
      </c>
      <c r="O874" s="67">
        <v>1</v>
      </c>
    </row>
    <row r="875" spans="1:15" customFormat="1">
      <c r="A875" t="s">
        <v>126</v>
      </c>
      <c r="B875" s="67" t="s">
        <v>123</v>
      </c>
      <c r="C875" s="67" t="s">
        <v>33</v>
      </c>
      <c r="D875" s="67" t="s">
        <v>31</v>
      </c>
      <c r="E875" s="67">
        <v>11</v>
      </c>
      <c r="F875" s="67">
        <v>1692</v>
      </c>
      <c r="G875" s="67">
        <v>2</v>
      </c>
      <c r="H875" s="67">
        <v>19</v>
      </c>
      <c r="I875" s="67" t="s">
        <v>122</v>
      </c>
      <c r="J875" s="67" t="s">
        <v>30</v>
      </c>
      <c r="K875" s="67">
        <v>2</v>
      </c>
      <c r="L875" s="67">
        <v>38</v>
      </c>
      <c r="M875" s="67">
        <v>9</v>
      </c>
      <c r="N875" s="67">
        <v>0.82000000000000006</v>
      </c>
      <c r="O875" s="67">
        <v>1</v>
      </c>
    </row>
    <row r="876" spans="1:15" customFormat="1">
      <c r="A876" t="s">
        <v>126</v>
      </c>
      <c r="B876" s="67" t="s">
        <v>123</v>
      </c>
      <c r="C876" s="67" t="s">
        <v>33</v>
      </c>
      <c r="D876" s="67" t="s">
        <v>31</v>
      </c>
      <c r="E876" s="67">
        <v>11</v>
      </c>
      <c r="F876" s="67">
        <v>1692</v>
      </c>
      <c r="G876" s="67">
        <v>2</v>
      </c>
      <c r="H876" s="67">
        <v>19</v>
      </c>
      <c r="I876" s="67" t="s">
        <v>122</v>
      </c>
      <c r="J876" s="67" t="s">
        <v>30</v>
      </c>
      <c r="K876" s="67">
        <v>2</v>
      </c>
      <c r="L876" s="67">
        <v>39</v>
      </c>
      <c r="M876" s="67">
        <v>5</v>
      </c>
      <c r="N876" s="67">
        <v>0.45</v>
      </c>
      <c r="O876" s="67">
        <v>1</v>
      </c>
    </row>
    <row r="877" spans="1:15" customFormat="1">
      <c r="A877" t="s">
        <v>126</v>
      </c>
      <c r="B877" s="67" t="s">
        <v>123</v>
      </c>
      <c r="C877" s="67" t="s">
        <v>33</v>
      </c>
      <c r="D877" s="67" t="s">
        <v>31</v>
      </c>
      <c r="E877" s="67">
        <v>11</v>
      </c>
      <c r="F877" s="67">
        <v>1692</v>
      </c>
      <c r="G877" s="67">
        <v>2</v>
      </c>
      <c r="H877" s="67">
        <v>19</v>
      </c>
      <c r="I877" s="67" t="s">
        <v>122</v>
      </c>
      <c r="J877" s="67" t="s">
        <v>30</v>
      </c>
      <c r="K877" s="67">
        <v>2</v>
      </c>
      <c r="L877" s="67">
        <v>40</v>
      </c>
      <c r="M877" s="67">
        <v>1</v>
      </c>
      <c r="N877" s="67">
        <v>0.09</v>
      </c>
      <c r="O877" s="67">
        <v>1</v>
      </c>
    </row>
    <row r="878" spans="1:15" customFormat="1">
      <c r="A878" t="s">
        <v>126</v>
      </c>
      <c r="B878" s="67" t="s">
        <v>123</v>
      </c>
      <c r="C878" s="67" t="s">
        <v>33</v>
      </c>
      <c r="D878" s="67" t="s">
        <v>31</v>
      </c>
      <c r="E878" s="67">
        <v>11</v>
      </c>
      <c r="F878" s="67">
        <v>1692</v>
      </c>
      <c r="G878" s="67">
        <v>2</v>
      </c>
      <c r="H878" s="67">
        <v>19</v>
      </c>
      <c r="I878" s="67" t="s">
        <v>122</v>
      </c>
      <c r="J878" s="67" t="s">
        <v>30</v>
      </c>
      <c r="K878" s="67">
        <v>2</v>
      </c>
      <c r="L878" s="67">
        <v>42</v>
      </c>
      <c r="M878" s="67">
        <v>1</v>
      </c>
      <c r="N878" s="67">
        <v>0.09</v>
      </c>
      <c r="O878" s="67">
        <v>1</v>
      </c>
    </row>
    <row r="879" spans="1:15" customFormat="1">
      <c r="A879" t="s">
        <v>126</v>
      </c>
      <c r="B879" s="67" t="s">
        <v>123</v>
      </c>
      <c r="C879" s="67" t="s">
        <v>33</v>
      </c>
      <c r="D879" s="67" t="s">
        <v>31</v>
      </c>
      <c r="E879" s="67">
        <v>11</v>
      </c>
      <c r="F879" s="67">
        <v>1692</v>
      </c>
      <c r="G879" s="67">
        <v>2</v>
      </c>
      <c r="H879" s="67">
        <v>19</v>
      </c>
      <c r="I879" s="67" t="s">
        <v>122</v>
      </c>
      <c r="J879" s="67" t="s">
        <v>30</v>
      </c>
      <c r="K879" s="67">
        <v>2</v>
      </c>
      <c r="L879" s="67">
        <v>43</v>
      </c>
      <c r="M879" s="67">
        <v>1</v>
      </c>
      <c r="N879" s="67">
        <v>0.09</v>
      </c>
      <c r="O879" s="67">
        <v>1</v>
      </c>
    </row>
    <row r="880" spans="1:15" customFormat="1">
      <c r="A880" t="s">
        <v>126</v>
      </c>
      <c r="B880" s="67" t="s">
        <v>123</v>
      </c>
      <c r="C880" s="67" t="s">
        <v>33</v>
      </c>
      <c r="D880" s="67" t="s">
        <v>31</v>
      </c>
      <c r="E880" s="67">
        <v>11</v>
      </c>
      <c r="F880" s="67">
        <v>1692</v>
      </c>
      <c r="G880" s="67">
        <v>2</v>
      </c>
      <c r="H880" s="67">
        <v>19</v>
      </c>
      <c r="I880" s="67" t="s">
        <v>122</v>
      </c>
      <c r="J880" s="67" t="s">
        <v>30</v>
      </c>
      <c r="K880" s="67">
        <v>2</v>
      </c>
      <c r="L880" s="67">
        <v>44</v>
      </c>
      <c r="M880" s="67">
        <v>1</v>
      </c>
      <c r="N880" s="67">
        <v>0.09</v>
      </c>
      <c r="O880" s="67">
        <v>1</v>
      </c>
    </row>
    <row r="881" spans="1:15" customFormat="1">
      <c r="A881" t="s">
        <v>126</v>
      </c>
      <c r="B881" s="67" t="s">
        <v>123</v>
      </c>
      <c r="C881" s="67" t="s">
        <v>33</v>
      </c>
      <c r="D881" s="67" t="s">
        <v>32</v>
      </c>
      <c r="E881" s="67">
        <v>5</v>
      </c>
      <c r="F881" s="67">
        <v>1250</v>
      </c>
      <c r="G881" s="67">
        <v>1</v>
      </c>
      <c r="H881" s="67">
        <v>42</v>
      </c>
      <c r="I881" s="67" t="s">
        <v>28</v>
      </c>
      <c r="J881" s="67" t="s">
        <v>29</v>
      </c>
      <c r="K881" s="67">
        <v>3</v>
      </c>
      <c r="L881" s="67">
        <v>17</v>
      </c>
      <c r="M881" s="67">
        <v>1</v>
      </c>
      <c r="N881" s="67">
        <v>0.2</v>
      </c>
      <c r="O881" s="67">
        <v>1</v>
      </c>
    </row>
    <row r="882" spans="1:15" customFormat="1">
      <c r="A882" t="s">
        <v>126</v>
      </c>
      <c r="B882" s="67" t="s">
        <v>123</v>
      </c>
      <c r="C882" s="67" t="s">
        <v>33</v>
      </c>
      <c r="D882" s="67" t="s">
        <v>32</v>
      </c>
      <c r="E882" s="67">
        <v>5</v>
      </c>
      <c r="F882" s="67">
        <v>1250</v>
      </c>
      <c r="G882" s="67">
        <v>1</v>
      </c>
      <c r="H882" s="67">
        <v>42</v>
      </c>
      <c r="I882" s="67" t="s">
        <v>28</v>
      </c>
      <c r="J882" s="67" t="s">
        <v>29</v>
      </c>
      <c r="K882" s="67">
        <v>3</v>
      </c>
      <c r="L882" s="67">
        <v>18</v>
      </c>
      <c r="M882" s="67">
        <v>1</v>
      </c>
      <c r="N882" s="67">
        <v>0.2</v>
      </c>
      <c r="O882" s="67">
        <v>1</v>
      </c>
    </row>
    <row r="883" spans="1:15" customFormat="1">
      <c r="A883" t="s">
        <v>126</v>
      </c>
      <c r="B883" s="67" t="s">
        <v>123</v>
      </c>
      <c r="C883" s="67" t="s">
        <v>33</v>
      </c>
      <c r="D883" s="67" t="s">
        <v>32</v>
      </c>
      <c r="E883" s="67">
        <v>5</v>
      </c>
      <c r="F883" s="67">
        <v>1250</v>
      </c>
      <c r="G883" s="67">
        <v>1</v>
      </c>
      <c r="H883" s="67">
        <v>42</v>
      </c>
      <c r="I883" s="67" t="s">
        <v>28</v>
      </c>
      <c r="J883" s="67" t="s">
        <v>29</v>
      </c>
      <c r="K883" s="67">
        <v>3</v>
      </c>
      <c r="L883" s="67">
        <v>25</v>
      </c>
      <c r="M883" s="67">
        <v>1</v>
      </c>
      <c r="N883" s="67">
        <v>0.2</v>
      </c>
      <c r="O883" s="67">
        <v>1</v>
      </c>
    </row>
    <row r="884" spans="1:15" customFormat="1">
      <c r="A884" t="s">
        <v>126</v>
      </c>
      <c r="B884" s="67" t="s">
        <v>123</v>
      </c>
      <c r="C884" s="67" t="s">
        <v>33</v>
      </c>
      <c r="D884" s="67" t="s">
        <v>32</v>
      </c>
      <c r="E884" s="67">
        <v>5</v>
      </c>
      <c r="F884" s="67">
        <v>1250</v>
      </c>
      <c r="G884" s="67">
        <v>1</v>
      </c>
      <c r="H884" s="67">
        <v>42</v>
      </c>
      <c r="I884" s="67" t="s">
        <v>28</v>
      </c>
      <c r="J884" s="67" t="s">
        <v>29</v>
      </c>
      <c r="K884" s="67">
        <v>3</v>
      </c>
      <c r="L884" s="67">
        <v>26</v>
      </c>
      <c r="M884" s="67">
        <v>1</v>
      </c>
      <c r="N884" s="67">
        <v>0.2</v>
      </c>
      <c r="O884" s="67">
        <v>1</v>
      </c>
    </row>
    <row r="885" spans="1:15" customFormat="1">
      <c r="A885" t="s">
        <v>126</v>
      </c>
      <c r="B885" s="67" t="s">
        <v>123</v>
      </c>
      <c r="C885" s="67" t="s">
        <v>33</v>
      </c>
      <c r="D885" s="67" t="s">
        <v>32</v>
      </c>
      <c r="E885" s="67">
        <v>5</v>
      </c>
      <c r="F885" s="67">
        <v>1250</v>
      </c>
      <c r="G885" s="67">
        <v>1</v>
      </c>
      <c r="H885" s="67">
        <v>42</v>
      </c>
      <c r="I885" s="67" t="s">
        <v>28</v>
      </c>
      <c r="J885" s="67" t="s">
        <v>29</v>
      </c>
      <c r="K885" s="67">
        <v>3</v>
      </c>
      <c r="L885" s="67">
        <v>28</v>
      </c>
      <c r="M885" s="67">
        <v>1</v>
      </c>
      <c r="N885" s="67">
        <v>0.2</v>
      </c>
      <c r="O885" s="67">
        <v>1</v>
      </c>
    </row>
    <row r="886" spans="1:15" customFormat="1">
      <c r="A886" t="s">
        <v>126</v>
      </c>
      <c r="B886" s="67" t="s">
        <v>123</v>
      </c>
      <c r="C886" s="67" t="s">
        <v>33</v>
      </c>
      <c r="D886" s="67" t="s">
        <v>32</v>
      </c>
      <c r="E886" s="67">
        <v>5</v>
      </c>
      <c r="F886" s="67">
        <v>1250</v>
      </c>
      <c r="G886" s="67">
        <v>1</v>
      </c>
      <c r="H886" s="67">
        <v>42</v>
      </c>
      <c r="I886" s="67" t="s">
        <v>28</v>
      </c>
      <c r="J886" s="67" t="s">
        <v>29</v>
      </c>
      <c r="K886" s="67">
        <v>3</v>
      </c>
      <c r="L886" s="67">
        <v>29</v>
      </c>
      <c r="M886" s="67">
        <v>1</v>
      </c>
      <c r="N886" s="67">
        <v>0.2</v>
      </c>
      <c r="O886" s="67">
        <v>1</v>
      </c>
    </row>
    <row r="887" spans="1:15" customFormat="1">
      <c r="A887" t="s">
        <v>126</v>
      </c>
      <c r="B887" s="67" t="s">
        <v>123</v>
      </c>
      <c r="C887" s="67" t="s">
        <v>33</v>
      </c>
      <c r="D887" s="67" t="s">
        <v>32</v>
      </c>
      <c r="E887" s="67">
        <v>5</v>
      </c>
      <c r="F887" s="67">
        <v>1250</v>
      </c>
      <c r="G887" s="67">
        <v>1</v>
      </c>
      <c r="H887" s="67">
        <v>42</v>
      </c>
      <c r="I887" s="67" t="s">
        <v>28</v>
      </c>
      <c r="J887" s="67" t="s">
        <v>29</v>
      </c>
      <c r="K887" s="67">
        <v>3</v>
      </c>
      <c r="L887" s="67">
        <v>30</v>
      </c>
      <c r="M887" s="67">
        <v>6</v>
      </c>
      <c r="N887" s="67">
        <v>1.2</v>
      </c>
      <c r="O887" s="67">
        <v>1</v>
      </c>
    </row>
    <row r="888" spans="1:15" customFormat="1">
      <c r="A888" t="s">
        <v>126</v>
      </c>
      <c r="B888" s="67" t="s">
        <v>123</v>
      </c>
      <c r="C888" s="67" t="s">
        <v>33</v>
      </c>
      <c r="D888" s="67" t="s">
        <v>32</v>
      </c>
      <c r="E888" s="67">
        <v>5</v>
      </c>
      <c r="F888" s="67">
        <v>1250</v>
      </c>
      <c r="G888" s="67">
        <v>1</v>
      </c>
      <c r="H888" s="67">
        <v>42</v>
      </c>
      <c r="I888" s="67" t="s">
        <v>28</v>
      </c>
      <c r="J888" s="67" t="s">
        <v>29</v>
      </c>
      <c r="K888" s="67">
        <v>3</v>
      </c>
      <c r="L888" s="67">
        <v>31</v>
      </c>
      <c r="M888" s="67">
        <v>1</v>
      </c>
      <c r="N888" s="67">
        <v>0.2</v>
      </c>
      <c r="O888" s="67">
        <v>1</v>
      </c>
    </row>
    <row r="889" spans="1:15" customFormat="1">
      <c r="A889" t="s">
        <v>126</v>
      </c>
      <c r="B889" s="67" t="s">
        <v>123</v>
      </c>
      <c r="C889" s="67" t="s">
        <v>33</v>
      </c>
      <c r="D889" s="67" t="s">
        <v>32</v>
      </c>
      <c r="E889" s="67">
        <v>5</v>
      </c>
      <c r="F889" s="67">
        <v>1250</v>
      </c>
      <c r="G889" s="67">
        <v>1</v>
      </c>
      <c r="H889" s="67">
        <v>42</v>
      </c>
      <c r="I889" s="67" t="s">
        <v>28</v>
      </c>
      <c r="J889" s="67" t="s">
        <v>29</v>
      </c>
      <c r="K889" s="67">
        <v>3</v>
      </c>
      <c r="L889" s="67">
        <v>32</v>
      </c>
      <c r="M889" s="67">
        <v>1</v>
      </c>
      <c r="N889" s="67">
        <v>0.2</v>
      </c>
      <c r="O889" s="67">
        <v>1</v>
      </c>
    </row>
    <row r="890" spans="1:15" customFormat="1">
      <c r="A890" t="s">
        <v>126</v>
      </c>
      <c r="B890" s="67" t="s">
        <v>123</v>
      </c>
      <c r="C890" s="67" t="s">
        <v>33</v>
      </c>
      <c r="D890" s="67" t="s">
        <v>32</v>
      </c>
      <c r="E890" s="67">
        <v>5</v>
      </c>
      <c r="F890" s="67">
        <v>1250</v>
      </c>
      <c r="G890" s="67">
        <v>1</v>
      </c>
      <c r="H890" s="67">
        <v>44</v>
      </c>
      <c r="I890" s="67" t="s">
        <v>25</v>
      </c>
      <c r="J890" s="67" t="s">
        <v>26</v>
      </c>
      <c r="K890" s="67">
        <v>3</v>
      </c>
      <c r="L890" s="67">
        <v>13</v>
      </c>
      <c r="M890" s="67">
        <v>1</v>
      </c>
      <c r="N890" s="67">
        <v>0.2</v>
      </c>
      <c r="O890" s="67">
        <v>1</v>
      </c>
    </row>
    <row r="891" spans="1:15" customFormat="1">
      <c r="A891" t="s">
        <v>126</v>
      </c>
      <c r="B891" s="67" t="s">
        <v>123</v>
      </c>
      <c r="C891" s="67" t="s">
        <v>33</v>
      </c>
      <c r="D891" s="67" t="s">
        <v>32</v>
      </c>
      <c r="E891" s="67">
        <v>5</v>
      </c>
      <c r="F891" s="67">
        <v>1250</v>
      </c>
      <c r="G891" s="67">
        <v>1</v>
      </c>
      <c r="H891" s="67">
        <v>44</v>
      </c>
      <c r="I891" s="67" t="s">
        <v>25</v>
      </c>
      <c r="J891" s="67" t="s">
        <v>26</v>
      </c>
      <c r="K891" s="67">
        <v>3</v>
      </c>
      <c r="L891" s="67">
        <v>30</v>
      </c>
      <c r="M891" s="67">
        <v>1</v>
      </c>
      <c r="N891" s="67">
        <v>0.2</v>
      </c>
      <c r="O891" s="67">
        <v>1</v>
      </c>
    </row>
    <row r="892" spans="1:15" customFormat="1">
      <c r="A892" t="s">
        <v>126</v>
      </c>
      <c r="B892" s="67" t="s">
        <v>123</v>
      </c>
      <c r="C892" s="67" t="s">
        <v>33</v>
      </c>
      <c r="D892" s="67" t="s">
        <v>32</v>
      </c>
      <c r="E892" s="67">
        <v>5</v>
      </c>
      <c r="F892" s="67">
        <v>1250</v>
      </c>
      <c r="G892" s="67">
        <v>1</v>
      </c>
      <c r="H892" s="67">
        <v>44</v>
      </c>
      <c r="I892" s="67" t="s">
        <v>25</v>
      </c>
      <c r="J892" s="67" t="s">
        <v>26</v>
      </c>
      <c r="K892" s="67">
        <v>3</v>
      </c>
      <c r="L892" s="67">
        <v>32</v>
      </c>
      <c r="M892" s="67">
        <v>1</v>
      </c>
      <c r="N892" s="67">
        <v>0.2</v>
      </c>
      <c r="O892" s="67">
        <v>1</v>
      </c>
    </row>
    <row r="893" spans="1:15" customFormat="1">
      <c r="A893" t="s">
        <v>126</v>
      </c>
      <c r="B893" s="67" t="s">
        <v>123</v>
      </c>
      <c r="C893" s="67" t="s">
        <v>33</v>
      </c>
      <c r="D893" s="67" t="s">
        <v>32</v>
      </c>
      <c r="E893" s="67">
        <v>5</v>
      </c>
      <c r="F893" s="67">
        <v>1250</v>
      </c>
      <c r="G893" s="67">
        <v>1</v>
      </c>
      <c r="H893" s="67">
        <v>44</v>
      </c>
      <c r="I893" s="67" t="s">
        <v>25</v>
      </c>
      <c r="J893" s="67" t="s">
        <v>26</v>
      </c>
      <c r="K893" s="67">
        <v>3</v>
      </c>
      <c r="L893" s="67">
        <v>33</v>
      </c>
      <c r="M893" s="67">
        <v>1</v>
      </c>
      <c r="N893" s="67">
        <v>0.2</v>
      </c>
      <c r="O893" s="67">
        <v>1</v>
      </c>
    </row>
    <row r="894" spans="1:15" customFormat="1">
      <c r="A894" t="s">
        <v>126</v>
      </c>
      <c r="B894" s="67" t="s">
        <v>123</v>
      </c>
      <c r="C894" s="67" t="s">
        <v>33</v>
      </c>
      <c r="D894" s="67" t="s">
        <v>32</v>
      </c>
      <c r="E894" s="67">
        <v>5</v>
      </c>
      <c r="F894" s="67">
        <v>1250</v>
      </c>
      <c r="G894" s="67">
        <v>1</v>
      </c>
      <c r="H894" s="67">
        <v>44</v>
      </c>
      <c r="I894" s="67" t="s">
        <v>25</v>
      </c>
      <c r="J894" s="67" t="s">
        <v>26</v>
      </c>
      <c r="K894" s="67">
        <v>3</v>
      </c>
      <c r="L894" s="67">
        <v>35</v>
      </c>
      <c r="M894" s="67">
        <v>1</v>
      </c>
      <c r="N894" s="67">
        <v>0.2</v>
      </c>
      <c r="O894" s="67">
        <v>1</v>
      </c>
    </row>
    <row r="895" spans="1:15" customFormat="1">
      <c r="A895" t="s">
        <v>126</v>
      </c>
      <c r="B895" s="67" t="s">
        <v>123</v>
      </c>
      <c r="C895" s="67" t="s">
        <v>33</v>
      </c>
      <c r="D895" s="67" t="s">
        <v>32</v>
      </c>
      <c r="E895" s="67">
        <v>5</v>
      </c>
      <c r="F895" s="67">
        <v>1250</v>
      </c>
      <c r="G895" s="67">
        <v>1</v>
      </c>
      <c r="H895" s="67">
        <v>44</v>
      </c>
      <c r="I895" s="67" t="s">
        <v>25</v>
      </c>
      <c r="J895" s="67" t="s">
        <v>26</v>
      </c>
      <c r="K895" s="67">
        <v>3</v>
      </c>
      <c r="L895" s="67">
        <v>38</v>
      </c>
      <c r="M895" s="67">
        <v>1</v>
      </c>
      <c r="N895" s="67">
        <v>0.2</v>
      </c>
      <c r="O895" s="67">
        <v>1</v>
      </c>
    </row>
    <row r="896" spans="1:15" customFormat="1">
      <c r="A896" t="s">
        <v>126</v>
      </c>
      <c r="B896" s="67" t="s">
        <v>123</v>
      </c>
      <c r="C896" s="67" t="s">
        <v>33</v>
      </c>
      <c r="D896" s="67" t="s">
        <v>32</v>
      </c>
      <c r="E896" s="67">
        <v>5</v>
      </c>
      <c r="F896" s="67">
        <v>1250</v>
      </c>
      <c r="G896" s="67">
        <v>1</v>
      </c>
      <c r="H896" s="67">
        <v>44</v>
      </c>
      <c r="I896" s="67" t="s">
        <v>25</v>
      </c>
      <c r="J896" s="67" t="s">
        <v>26</v>
      </c>
      <c r="K896" s="67">
        <v>3</v>
      </c>
      <c r="L896" s="67">
        <v>39</v>
      </c>
      <c r="M896" s="67">
        <v>1</v>
      </c>
      <c r="N896" s="67">
        <v>0.2</v>
      </c>
      <c r="O896" s="67">
        <v>1</v>
      </c>
    </row>
    <row r="897" spans="1:15" customFormat="1">
      <c r="A897" t="s">
        <v>126</v>
      </c>
      <c r="B897" s="67" t="s">
        <v>123</v>
      </c>
      <c r="C897" s="67" t="s">
        <v>33</v>
      </c>
      <c r="D897" s="67" t="s">
        <v>32</v>
      </c>
      <c r="E897" s="67">
        <v>5</v>
      </c>
      <c r="F897" s="67">
        <v>1250</v>
      </c>
      <c r="G897" s="67">
        <v>1</v>
      </c>
      <c r="H897" s="67">
        <v>44</v>
      </c>
      <c r="I897" s="67" t="s">
        <v>25</v>
      </c>
      <c r="J897" s="67" t="s">
        <v>26</v>
      </c>
      <c r="K897" s="67">
        <v>3</v>
      </c>
      <c r="L897" s="67">
        <v>40</v>
      </c>
      <c r="M897" s="67">
        <v>1</v>
      </c>
      <c r="N897" s="67">
        <v>0.2</v>
      </c>
      <c r="O897" s="67">
        <v>1</v>
      </c>
    </row>
    <row r="898" spans="1:15" customFormat="1">
      <c r="A898" t="s">
        <v>126</v>
      </c>
      <c r="B898" s="67" t="s">
        <v>123</v>
      </c>
      <c r="C898" s="67" t="s">
        <v>33</v>
      </c>
      <c r="D898" s="67" t="s">
        <v>32</v>
      </c>
      <c r="E898" s="67">
        <v>5</v>
      </c>
      <c r="F898" s="67">
        <v>1250</v>
      </c>
      <c r="G898" s="67">
        <v>1</v>
      </c>
      <c r="H898" s="67">
        <v>44</v>
      </c>
      <c r="I898" s="67" t="s">
        <v>25</v>
      </c>
      <c r="J898" s="67" t="s">
        <v>26</v>
      </c>
      <c r="K898" s="67">
        <v>3</v>
      </c>
      <c r="L898" s="67">
        <v>48</v>
      </c>
      <c r="M898" s="67">
        <v>2</v>
      </c>
      <c r="N898" s="67">
        <v>0.4</v>
      </c>
      <c r="O898" s="67">
        <v>1</v>
      </c>
    </row>
    <row r="899" spans="1:15" customFormat="1">
      <c r="A899" t="s">
        <v>126</v>
      </c>
      <c r="B899" s="67" t="s">
        <v>123</v>
      </c>
      <c r="C899" s="67" t="s">
        <v>33</v>
      </c>
      <c r="D899" s="67" t="s">
        <v>32</v>
      </c>
      <c r="E899" s="67">
        <v>5</v>
      </c>
      <c r="F899" s="67">
        <v>1250</v>
      </c>
      <c r="G899" s="67">
        <v>1</v>
      </c>
      <c r="H899" s="67">
        <v>44</v>
      </c>
      <c r="I899" s="67" t="s">
        <v>25</v>
      </c>
      <c r="J899" s="67" t="s">
        <v>26</v>
      </c>
      <c r="K899" s="67">
        <v>3</v>
      </c>
      <c r="L899" s="67">
        <v>49</v>
      </c>
      <c r="M899" s="67">
        <v>1</v>
      </c>
      <c r="N899" s="67">
        <v>0.2</v>
      </c>
      <c r="O899" s="67">
        <v>1</v>
      </c>
    </row>
    <row r="900" spans="1:15" customFormat="1">
      <c r="A900" t="s">
        <v>126</v>
      </c>
      <c r="B900" s="67" t="s">
        <v>123</v>
      </c>
      <c r="C900" s="67" t="s">
        <v>33</v>
      </c>
      <c r="D900" s="67" t="s">
        <v>32</v>
      </c>
      <c r="E900" s="67">
        <v>5</v>
      </c>
      <c r="F900" s="67">
        <v>1250</v>
      </c>
      <c r="G900" s="67">
        <v>1</v>
      </c>
      <c r="H900" s="67">
        <v>44</v>
      </c>
      <c r="I900" s="67" t="s">
        <v>25</v>
      </c>
      <c r="J900" s="67" t="s">
        <v>26</v>
      </c>
      <c r="K900" s="67">
        <v>3</v>
      </c>
      <c r="L900" s="67">
        <v>53</v>
      </c>
      <c r="M900" s="67">
        <v>1</v>
      </c>
      <c r="N900" s="67">
        <v>0.2</v>
      </c>
      <c r="O900" s="67">
        <v>1</v>
      </c>
    </row>
    <row r="901" spans="1:15" customFormat="1">
      <c r="A901" t="s">
        <v>126</v>
      </c>
      <c r="B901" s="67" t="s">
        <v>123</v>
      </c>
      <c r="C901" s="67" t="s">
        <v>33</v>
      </c>
      <c r="D901" s="67" t="s">
        <v>32</v>
      </c>
      <c r="E901" s="67">
        <v>5</v>
      </c>
      <c r="F901" s="67">
        <v>1250</v>
      </c>
      <c r="G901" s="67">
        <v>1</v>
      </c>
      <c r="H901" s="67">
        <v>50</v>
      </c>
      <c r="I901" s="67" t="s">
        <v>20</v>
      </c>
      <c r="J901" s="67" t="s">
        <v>21</v>
      </c>
      <c r="K901" s="67">
        <v>2</v>
      </c>
      <c r="L901" s="67">
        <v>27</v>
      </c>
      <c r="M901" s="67">
        <v>1</v>
      </c>
      <c r="N901" s="67">
        <v>0.2</v>
      </c>
      <c r="O901" s="67">
        <v>1</v>
      </c>
    </row>
    <row r="902" spans="1:15" customFormat="1">
      <c r="A902" t="s">
        <v>126</v>
      </c>
      <c r="B902" s="67" t="s">
        <v>123</v>
      </c>
      <c r="C902" s="67" t="s">
        <v>33</v>
      </c>
      <c r="D902" s="67" t="s">
        <v>32</v>
      </c>
      <c r="E902" s="67">
        <v>5</v>
      </c>
      <c r="F902" s="67">
        <v>1250</v>
      </c>
      <c r="G902" s="67">
        <v>1</v>
      </c>
      <c r="H902" s="67">
        <v>50</v>
      </c>
      <c r="I902" s="67" t="s">
        <v>20</v>
      </c>
      <c r="J902" s="67" t="s">
        <v>21</v>
      </c>
      <c r="K902" s="67">
        <v>2</v>
      </c>
      <c r="L902" s="67">
        <v>42</v>
      </c>
      <c r="M902" s="67">
        <v>2</v>
      </c>
      <c r="N902" s="67">
        <v>0.4</v>
      </c>
      <c r="O902" s="67">
        <v>1</v>
      </c>
    </row>
    <row r="903" spans="1:15" customFormat="1">
      <c r="A903" t="s">
        <v>126</v>
      </c>
      <c r="B903" s="67" t="s">
        <v>123</v>
      </c>
      <c r="C903" s="67" t="s">
        <v>33</v>
      </c>
      <c r="D903" s="67" t="s">
        <v>32</v>
      </c>
      <c r="E903" s="67">
        <v>5</v>
      </c>
      <c r="F903" s="67">
        <v>1250</v>
      </c>
      <c r="G903" s="67">
        <v>1</v>
      </c>
      <c r="H903" s="67">
        <v>50</v>
      </c>
      <c r="I903" s="67" t="s">
        <v>20</v>
      </c>
      <c r="J903" s="67" t="s">
        <v>21</v>
      </c>
      <c r="K903" s="67">
        <v>3</v>
      </c>
      <c r="L903" s="67">
        <v>15</v>
      </c>
      <c r="M903" s="67">
        <v>1</v>
      </c>
      <c r="N903" s="67">
        <v>0.2</v>
      </c>
      <c r="O903" s="67">
        <v>1</v>
      </c>
    </row>
    <row r="904" spans="1:15" customFormat="1">
      <c r="A904" t="s">
        <v>126</v>
      </c>
      <c r="B904" s="67" t="s">
        <v>123</v>
      </c>
      <c r="C904" s="67" t="s">
        <v>33</v>
      </c>
      <c r="D904" s="67" t="s">
        <v>32</v>
      </c>
      <c r="E904" s="67">
        <v>5</v>
      </c>
      <c r="F904" s="67">
        <v>1250</v>
      </c>
      <c r="G904" s="67">
        <v>2</v>
      </c>
      <c r="H904" s="67">
        <v>19</v>
      </c>
      <c r="I904" s="67" t="s">
        <v>122</v>
      </c>
      <c r="J904" s="67" t="s">
        <v>30</v>
      </c>
      <c r="K904" s="67">
        <v>1</v>
      </c>
      <c r="L904" s="67">
        <v>25</v>
      </c>
      <c r="M904" s="67">
        <v>2</v>
      </c>
      <c r="N904" s="67">
        <v>0.4</v>
      </c>
      <c r="O904" s="67">
        <v>1</v>
      </c>
    </row>
    <row r="905" spans="1:15" customFormat="1">
      <c r="A905" t="s">
        <v>126</v>
      </c>
      <c r="B905" s="67" t="s">
        <v>123</v>
      </c>
      <c r="C905" s="67" t="s">
        <v>33</v>
      </c>
      <c r="D905" s="67" t="s">
        <v>32</v>
      </c>
      <c r="E905" s="67">
        <v>5</v>
      </c>
      <c r="F905" s="67">
        <v>1250</v>
      </c>
      <c r="G905" s="67">
        <v>2</v>
      </c>
      <c r="H905" s="67">
        <v>19</v>
      </c>
      <c r="I905" s="67" t="s">
        <v>122</v>
      </c>
      <c r="J905" s="67" t="s">
        <v>30</v>
      </c>
      <c r="K905" s="67">
        <v>1</v>
      </c>
      <c r="L905" s="67">
        <v>26</v>
      </c>
      <c r="M905" s="67">
        <v>2</v>
      </c>
      <c r="N905" s="67">
        <v>0.4</v>
      </c>
      <c r="O905" s="67">
        <v>1</v>
      </c>
    </row>
    <row r="906" spans="1:15" customFormat="1">
      <c r="A906" t="s">
        <v>126</v>
      </c>
      <c r="B906" s="67" t="s">
        <v>123</v>
      </c>
      <c r="C906" s="67" t="s">
        <v>33</v>
      </c>
      <c r="D906" s="67" t="s">
        <v>32</v>
      </c>
      <c r="E906" s="67">
        <v>5</v>
      </c>
      <c r="F906" s="67">
        <v>1250</v>
      </c>
      <c r="G906" s="67">
        <v>2</v>
      </c>
      <c r="H906" s="67">
        <v>19</v>
      </c>
      <c r="I906" s="67" t="s">
        <v>122</v>
      </c>
      <c r="J906" s="67" t="s">
        <v>30</v>
      </c>
      <c r="K906" s="67">
        <v>1</v>
      </c>
      <c r="L906" s="67">
        <v>27</v>
      </c>
      <c r="M906" s="67">
        <v>1</v>
      </c>
      <c r="N906" s="67">
        <v>0.2</v>
      </c>
      <c r="O906" s="67">
        <v>1</v>
      </c>
    </row>
    <row r="907" spans="1:15" customFormat="1">
      <c r="A907" t="s">
        <v>126</v>
      </c>
      <c r="B907" s="67" t="s">
        <v>123</v>
      </c>
      <c r="C907" s="67" t="s">
        <v>33</v>
      </c>
      <c r="D907" s="67" t="s">
        <v>32</v>
      </c>
      <c r="E907" s="67">
        <v>5</v>
      </c>
      <c r="F907" s="67">
        <v>1250</v>
      </c>
      <c r="G907" s="67">
        <v>2</v>
      </c>
      <c r="H907" s="67">
        <v>19</v>
      </c>
      <c r="I907" s="67" t="s">
        <v>122</v>
      </c>
      <c r="J907" s="67" t="s">
        <v>30</v>
      </c>
      <c r="K907" s="67">
        <v>1</v>
      </c>
      <c r="L907" s="67">
        <v>29</v>
      </c>
      <c r="M907" s="67">
        <v>2</v>
      </c>
      <c r="N907" s="67">
        <v>0.4</v>
      </c>
      <c r="O907" s="67">
        <v>1</v>
      </c>
    </row>
    <row r="908" spans="1:15" customFormat="1">
      <c r="A908" t="s">
        <v>126</v>
      </c>
      <c r="B908" s="67" t="s">
        <v>123</v>
      </c>
      <c r="C908" s="67" t="s">
        <v>33</v>
      </c>
      <c r="D908" s="67" t="s">
        <v>32</v>
      </c>
      <c r="E908" s="67">
        <v>5</v>
      </c>
      <c r="F908" s="67">
        <v>1250</v>
      </c>
      <c r="G908" s="67">
        <v>2</v>
      </c>
      <c r="H908" s="67">
        <v>19</v>
      </c>
      <c r="I908" s="67" t="s">
        <v>122</v>
      </c>
      <c r="J908" s="67" t="s">
        <v>30</v>
      </c>
      <c r="K908" s="67">
        <v>1</v>
      </c>
      <c r="L908" s="67">
        <v>30</v>
      </c>
      <c r="M908" s="67">
        <v>1</v>
      </c>
      <c r="N908" s="67">
        <v>0.2</v>
      </c>
      <c r="O908" s="67">
        <v>1</v>
      </c>
    </row>
    <row r="909" spans="1:15" customFormat="1">
      <c r="A909" t="s">
        <v>126</v>
      </c>
      <c r="B909" s="67" t="s">
        <v>123</v>
      </c>
      <c r="C909" s="67" t="s">
        <v>33</v>
      </c>
      <c r="D909" s="67" t="s">
        <v>32</v>
      </c>
      <c r="E909" s="67">
        <v>5</v>
      </c>
      <c r="F909" s="67">
        <v>1250</v>
      </c>
      <c r="G909" s="67">
        <v>2</v>
      </c>
      <c r="H909" s="67">
        <v>19</v>
      </c>
      <c r="I909" s="67" t="s">
        <v>122</v>
      </c>
      <c r="J909" s="67" t="s">
        <v>30</v>
      </c>
      <c r="K909" s="67">
        <v>1</v>
      </c>
      <c r="L909" s="67">
        <v>31</v>
      </c>
      <c r="M909" s="67">
        <v>1</v>
      </c>
      <c r="N909" s="67">
        <v>0.2</v>
      </c>
      <c r="O909" s="67">
        <v>1</v>
      </c>
    </row>
    <row r="910" spans="1:15" customFormat="1">
      <c r="A910" t="s">
        <v>126</v>
      </c>
      <c r="B910" s="67" t="s">
        <v>123</v>
      </c>
      <c r="C910" s="67" t="s">
        <v>33</v>
      </c>
      <c r="D910" s="67" t="s">
        <v>32</v>
      </c>
      <c r="E910" s="67">
        <v>5</v>
      </c>
      <c r="F910" s="67">
        <v>1250</v>
      </c>
      <c r="G910" s="67">
        <v>2</v>
      </c>
      <c r="H910" s="67">
        <v>19</v>
      </c>
      <c r="I910" s="67" t="s">
        <v>122</v>
      </c>
      <c r="J910" s="67" t="s">
        <v>30</v>
      </c>
      <c r="K910" s="67">
        <v>1</v>
      </c>
      <c r="L910" s="67">
        <v>32</v>
      </c>
      <c r="M910" s="67">
        <v>3</v>
      </c>
      <c r="N910" s="67">
        <v>0.60000000000000009</v>
      </c>
      <c r="O910" s="67">
        <v>1</v>
      </c>
    </row>
    <row r="911" spans="1:15" customFormat="1">
      <c r="A911" t="s">
        <v>126</v>
      </c>
      <c r="B911" s="67" t="s">
        <v>123</v>
      </c>
      <c r="C911" s="67" t="s">
        <v>33</v>
      </c>
      <c r="D911" s="67" t="s">
        <v>32</v>
      </c>
      <c r="E911" s="67">
        <v>5</v>
      </c>
      <c r="F911" s="67">
        <v>1250</v>
      </c>
      <c r="G911" s="67">
        <v>2</v>
      </c>
      <c r="H911" s="67">
        <v>19</v>
      </c>
      <c r="I911" s="67" t="s">
        <v>122</v>
      </c>
      <c r="J911" s="67" t="s">
        <v>30</v>
      </c>
      <c r="K911" s="67">
        <v>1</v>
      </c>
      <c r="L911" s="67">
        <v>33</v>
      </c>
      <c r="M911" s="67">
        <v>3</v>
      </c>
      <c r="N911" s="67">
        <v>0.60000000000000009</v>
      </c>
      <c r="O911" s="67">
        <v>1</v>
      </c>
    </row>
    <row r="912" spans="1:15" customFormat="1">
      <c r="A912" t="s">
        <v>126</v>
      </c>
      <c r="B912" s="67" t="s">
        <v>123</v>
      </c>
      <c r="C912" s="67" t="s">
        <v>33</v>
      </c>
      <c r="D912" s="67" t="s">
        <v>32</v>
      </c>
      <c r="E912" s="67">
        <v>5</v>
      </c>
      <c r="F912" s="67">
        <v>1250</v>
      </c>
      <c r="G912" s="67">
        <v>2</v>
      </c>
      <c r="H912" s="67">
        <v>19</v>
      </c>
      <c r="I912" s="67" t="s">
        <v>122</v>
      </c>
      <c r="J912" s="67" t="s">
        <v>30</v>
      </c>
      <c r="K912" s="67">
        <v>1</v>
      </c>
      <c r="L912" s="67">
        <v>34</v>
      </c>
      <c r="M912" s="67">
        <v>6</v>
      </c>
      <c r="N912" s="67">
        <v>1.2000000000000002</v>
      </c>
      <c r="O912" s="67">
        <v>1</v>
      </c>
    </row>
    <row r="913" spans="1:15" customFormat="1">
      <c r="A913" t="s">
        <v>126</v>
      </c>
      <c r="B913" s="67" t="s">
        <v>123</v>
      </c>
      <c r="C913" s="67" t="s">
        <v>33</v>
      </c>
      <c r="D913" s="67" t="s">
        <v>32</v>
      </c>
      <c r="E913" s="67">
        <v>5</v>
      </c>
      <c r="F913" s="67">
        <v>1250</v>
      </c>
      <c r="G913" s="67">
        <v>2</v>
      </c>
      <c r="H913" s="67">
        <v>19</v>
      </c>
      <c r="I913" s="67" t="s">
        <v>122</v>
      </c>
      <c r="J913" s="67" t="s">
        <v>30</v>
      </c>
      <c r="K913" s="67">
        <v>1</v>
      </c>
      <c r="L913" s="67">
        <v>35</v>
      </c>
      <c r="M913" s="67">
        <v>7</v>
      </c>
      <c r="N913" s="67">
        <v>1.4</v>
      </c>
      <c r="O913" s="67">
        <v>1</v>
      </c>
    </row>
    <row r="914" spans="1:15" customFormat="1">
      <c r="A914" t="s">
        <v>126</v>
      </c>
      <c r="B914" s="67" t="s">
        <v>123</v>
      </c>
      <c r="C914" s="67" t="s">
        <v>33</v>
      </c>
      <c r="D914" s="67" t="s">
        <v>32</v>
      </c>
      <c r="E914" s="67">
        <v>5</v>
      </c>
      <c r="F914" s="67">
        <v>1250</v>
      </c>
      <c r="G914" s="67">
        <v>2</v>
      </c>
      <c r="H914" s="67">
        <v>19</v>
      </c>
      <c r="I914" s="67" t="s">
        <v>122</v>
      </c>
      <c r="J914" s="67" t="s">
        <v>30</v>
      </c>
      <c r="K914" s="67">
        <v>1</v>
      </c>
      <c r="L914" s="67">
        <v>36</v>
      </c>
      <c r="M914" s="67">
        <v>5</v>
      </c>
      <c r="N914" s="67">
        <v>1</v>
      </c>
      <c r="O914" s="67">
        <v>1</v>
      </c>
    </row>
    <row r="915" spans="1:15" customFormat="1">
      <c r="A915" t="s">
        <v>126</v>
      </c>
      <c r="B915" s="67" t="s">
        <v>123</v>
      </c>
      <c r="C915" s="67" t="s">
        <v>33</v>
      </c>
      <c r="D915" s="67" t="s">
        <v>32</v>
      </c>
      <c r="E915" s="67">
        <v>5</v>
      </c>
      <c r="F915" s="67">
        <v>1250</v>
      </c>
      <c r="G915" s="67">
        <v>2</v>
      </c>
      <c r="H915" s="67">
        <v>19</v>
      </c>
      <c r="I915" s="67" t="s">
        <v>122</v>
      </c>
      <c r="J915" s="67" t="s">
        <v>30</v>
      </c>
      <c r="K915" s="67">
        <v>1</v>
      </c>
      <c r="L915" s="67">
        <v>37</v>
      </c>
      <c r="M915" s="67">
        <v>5</v>
      </c>
      <c r="N915" s="67">
        <v>1</v>
      </c>
      <c r="O915" s="67">
        <v>1</v>
      </c>
    </row>
    <row r="916" spans="1:15" customFormat="1">
      <c r="A916" t="s">
        <v>126</v>
      </c>
      <c r="B916" s="67" t="s">
        <v>123</v>
      </c>
      <c r="C916" s="67" t="s">
        <v>33</v>
      </c>
      <c r="D916" s="67" t="s">
        <v>32</v>
      </c>
      <c r="E916" s="67">
        <v>5</v>
      </c>
      <c r="F916" s="67">
        <v>1250</v>
      </c>
      <c r="G916" s="67">
        <v>2</v>
      </c>
      <c r="H916" s="67">
        <v>19</v>
      </c>
      <c r="I916" s="67" t="s">
        <v>122</v>
      </c>
      <c r="J916" s="67" t="s">
        <v>30</v>
      </c>
      <c r="K916" s="67">
        <v>1</v>
      </c>
      <c r="L916" s="67">
        <v>38</v>
      </c>
      <c r="M916" s="67">
        <v>1</v>
      </c>
      <c r="N916" s="67">
        <v>0.2</v>
      </c>
      <c r="O916" s="67">
        <v>1</v>
      </c>
    </row>
    <row r="917" spans="1:15" customFormat="1">
      <c r="A917" t="s">
        <v>126</v>
      </c>
      <c r="B917" s="67" t="s">
        <v>123</v>
      </c>
      <c r="C917" s="67" t="s">
        <v>33</v>
      </c>
      <c r="D917" s="67" t="s">
        <v>32</v>
      </c>
      <c r="E917" s="67">
        <v>5</v>
      </c>
      <c r="F917" s="67">
        <v>1250</v>
      </c>
      <c r="G917" s="67">
        <v>2</v>
      </c>
      <c r="H917" s="67">
        <v>19</v>
      </c>
      <c r="I917" s="67" t="s">
        <v>122</v>
      </c>
      <c r="J917" s="67" t="s">
        <v>30</v>
      </c>
      <c r="K917" s="67">
        <v>1</v>
      </c>
      <c r="L917" s="67">
        <v>39</v>
      </c>
      <c r="M917" s="67">
        <v>4</v>
      </c>
      <c r="N917" s="67">
        <v>0.8</v>
      </c>
      <c r="O917" s="67">
        <v>1</v>
      </c>
    </row>
    <row r="918" spans="1:15" customFormat="1">
      <c r="A918" t="s">
        <v>126</v>
      </c>
      <c r="B918" s="67" t="s">
        <v>123</v>
      </c>
      <c r="C918" s="67" t="s">
        <v>33</v>
      </c>
      <c r="D918" s="67" t="s">
        <v>32</v>
      </c>
      <c r="E918" s="67">
        <v>5</v>
      </c>
      <c r="F918" s="67">
        <v>1250</v>
      </c>
      <c r="G918" s="67">
        <v>2</v>
      </c>
      <c r="H918" s="67">
        <v>19</v>
      </c>
      <c r="I918" s="67" t="s">
        <v>122</v>
      </c>
      <c r="J918" s="67" t="s">
        <v>30</v>
      </c>
      <c r="K918" s="67">
        <v>1</v>
      </c>
      <c r="L918" s="67">
        <v>40</v>
      </c>
      <c r="M918" s="67">
        <v>3</v>
      </c>
      <c r="N918" s="67">
        <v>0.6</v>
      </c>
      <c r="O918" s="67">
        <v>1</v>
      </c>
    </row>
    <row r="919" spans="1:15" customFormat="1">
      <c r="A919" t="s">
        <v>126</v>
      </c>
      <c r="B919" s="67" t="s">
        <v>123</v>
      </c>
      <c r="C919" s="67" t="s">
        <v>33</v>
      </c>
      <c r="D919" s="67" t="s">
        <v>32</v>
      </c>
      <c r="E919" s="67">
        <v>5</v>
      </c>
      <c r="F919" s="67">
        <v>1250</v>
      </c>
      <c r="G919" s="67">
        <v>2</v>
      </c>
      <c r="H919" s="67">
        <v>19</v>
      </c>
      <c r="I919" s="67" t="s">
        <v>122</v>
      </c>
      <c r="J919" s="67" t="s">
        <v>30</v>
      </c>
      <c r="K919" s="67">
        <v>1</v>
      </c>
      <c r="L919" s="67">
        <v>41</v>
      </c>
      <c r="M919" s="67">
        <v>2</v>
      </c>
      <c r="N919" s="67">
        <v>0.4</v>
      </c>
      <c r="O919" s="67">
        <v>1</v>
      </c>
    </row>
    <row r="920" spans="1:15" customFormat="1">
      <c r="A920" t="s">
        <v>126</v>
      </c>
      <c r="B920" s="67" t="s">
        <v>123</v>
      </c>
      <c r="C920" s="67" t="s">
        <v>33</v>
      </c>
      <c r="D920" s="67" t="s">
        <v>32</v>
      </c>
      <c r="E920" s="67">
        <v>5</v>
      </c>
      <c r="F920" s="67">
        <v>1250</v>
      </c>
      <c r="G920" s="67">
        <v>2</v>
      </c>
      <c r="H920" s="67">
        <v>19</v>
      </c>
      <c r="I920" s="67" t="s">
        <v>122</v>
      </c>
      <c r="J920" s="67" t="s">
        <v>30</v>
      </c>
      <c r="K920" s="67">
        <v>1</v>
      </c>
      <c r="L920" s="67">
        <v>42</v>
      </c>
      <c r="M920" s="67">
        <v>6</v>
      </c>
      <c r="N920" s="67">
        <v>1.2000000000000002</v>
      </c>
      <c r="O920" s="67">
        <v>1</v>
      </c>
    </row>
    <row r="921" spans="1:15" customFormat="1">
      <c r="A921" t="s">
        <v>126</v>
      </c>
      <c r="B921" s="67" t="s">
        <v>123</v>
      </c>
      <c r="C921" s="67" t="s">
        <v>33</v>
      </c>
      <c r="D921" s="67" t="s">
        <v>32</v>
      </c>
      <c r="E921" s="67">
        <v>5</v>
      </c>
      <c r="F921" s="67">
        <v>1250</v>
      </c>
      <c r="G921" s="67">
        <v>2</v>
      </c>
      <c r="H921" s="67">
        <v>19</v>
      </c>
      <c r="I921" s="67" t="s">
        <v>122</v>
      </c>
      <c r="J921" s="67" t="s">
        <v>30</v>
      </c>
      <c r="K921" s="67">
        <v>1</v>
      </c>
      <c r="L921" s="67">
        <v>43</v>
      </c>
      <c r="M921" s="67">
        <v>3</v>
      </c>
      <c r="N921" s="67">
        <v>0.60000000000000009</v>
      </c>
      <c r="O921" s="67">
        <v>1</v>
      </c>
    </row>
    <row r="922" spans="1:15" customFormat="1">
      <c r="A922" t="s">
        <v>126</v>
      </c>
      <c r="B922" s="67" t="s">
        <v>123</v>
      </c>
      <c r="C922" s="67" t="s">
        <v>33</v>
      </c>
      <c r="D922" s="67" t="s">
        <v>32</v>
      </c>
      <c r="E922" s="67">
        <v>5</v>
      </c>
      <c r="F922" s="67">
        <v>1250</v>
      </c>
      <c r="G922" s="67">
        <v>2</v>
      </c>
      <c r="H922" s="67">
        <v>19</v>
      </c>
      <c r="I922" s="67" t="s">
        <v>122</v>
      </c>
      <c r="J922" s="67" t="s">
        <v>30</v>
      </c>
      <c r="K922" s="67">
        <v>1</v>
      </c>
      <c r="L922" s="67">
        <v>44</v>
      </c>
      <c r="M922" s="67">
        <v>5</v>
      </c>
      <c r="N922" s="67">
        <v>1</v>
      </c>
      <c r="O922" s="67">
        <v>1</v>
      </c>
    </row>
    <row r="923" spans="1:15" customFormat="1">
      <c r="A923" t="s">
        <v>126</v>
      </c>
      <c r="B923" s="67" t="s">
        <v>123</v>
      </c>
      <c r="C923" s="67" t="s">
        <v>33</v>
      </c>
      <c r="D923" s="67" t="s">
        <v>32</v>
      </c>
      <c r="E923" s="67">
        <v>5</v>
      </c>
      <c r="F923" s="67">
        <v>1250</v>
      </c>
      <c r="G923" s="67">
        <v>2</v>
      </c>
      <c r="H923" s="67">
        <v>19</v>
      </c>
      <c r="I923" s="67" t="s">
        <v>122</v>
      </c>
      <c r="J923" s="67" t="s">
        <v>30</v>
      </c>
      <c r="K923" s="67">
        <v>1</v>
      </c>
      <c r="L923" s="67">
        <v>45</v>
      </c>
      <c r="M923" s="67">
        <v>3</v>
      </c>
      <c r="N923" s="67">
        <v>0.60000000000000009</v>
      </c>
      <c r="O923" s="67">
        <v>1</v>
      </c>
    </row>
    <row r="924" spans="1:15" customFormat="1">
      <c r="A924" t="s">
        <v>126</v>
      </c>
      <c r="B924" s="67" t="s">
        <v>123</v>
      </c>
      <c r="C924" s="67" t="s">
        <v>33</v>
      </c>
      <c r="D924" s="67" t="s">
        <v>32</v>
      </c>
      <c r="E924" s="67">
        <v>5</v>
      </c>
      <c r="F924" s="67">
        <v>1250</v>
      </c>
      <c r="G924" s="67">
        <v>2</v>
      </c>
      <c r="H924" s="67">
        <v>19</v>
      </c>
      <c r="I924" s="67" t="s">
        <v>122</v>
      </c>
      <c r="J924" s="67" t="s">
        <v>30</v>
      </c>
      <c r="K924" s="67">
        <v>1</v>
      </c>
      <c r="L924" s="67">
        <v>46</v>
      </c>
      <c r="M924" s="67">
        <v>3</v>
      </c>
      <c r="N924" s="67">
        <v>0.60000000000000009</v>
      </c>
      <c r="O924" s="67">
        <v>1</v>
      </c>
    </row>
    <row r="925" spans="1:15" customFormat="1">
      <c r="A925" t="s">
        <v>126</v>
      </c>
      <c r="B925" s="67" t="s">
        <v>123</v>
      </c>
      <c r="C925" s="67" t="s">
        <v>33</v>
      </c>
      <c r="D925" s="67" t="s">
        <v>32</v>
      </c>
      <c r="E925" s="67">
        <v>5</v>
      </c>
      <c r="F925" s="67">
        <v>1250</v>
      </c>
      <c r="G925" s="67">
        <v>2</v>
      </c>
      <c r="H925" s="67">
        <v>19</v>
      </c>
      <c r="I925" s="67" t="s">
        <v>122</v>
      </c>
      <c r="J925" s="67" t="s">
        <v>30</v>
      </c>
      <c r="K925" s="67">
        <v>1</v>
      </c>
      <c r="L925" s="67">
        <v>47</v>
      </c>
      <c r="M925" s="67">
        <v>3</v>
      </c>
      <c r="N925" s="67">
        <v>0.60000000000000009</v>
      </c>
      <c r="O925" s="67">
        <v>1</v>
      </c>
    </row>
    <row r="926" spans="1:15" customFormat="1">
      <c r="A926" t="s">
        <v>126</v>
      </c>
      <c r="B926" s="67" t="s">
        <v>123</v>
      </c>
      <c r="C926" s="67" t="s">
        <v>33</v>
      </c>
      <c r="D926" s="67" t="s">
        <v>32</v>
      </c>
      <c r="E926" s="67">
        <v>5</v>
      </c>
      <c r="F926" s="67">
        <v>1250</v>
      </c>
      <c r="G926" s="67">
        <v>2</v>
      </c>
      <c r="H926" s="67">
        <v>19</v>
      </c>
      <c r="I926" s="67" t="s">
        <v>122</v>
      </c>
      <c r="J926" s="67" t="s">
        <v>30</v>
      </c>
      <c r="K926" s="67">
        <v>1</v>
      </c>
      <c r="L926" s="67">
        <v>48</v>
      </c>
      <c r="M926" s="67">
        <v>1</v>
      </c>
      <c r="N926" s="67">
        <v>0.2</v>
      </c>
      <c r="O926" s="67">
        <v>1</v>
      </c>
    </row>
    <row r="927" spans="1:15" customFormat="1">
      <c r="A927" t="s">
        <v>126</v>
      </c>
      <c r="B927" s="67" t="s">
        <v>123</v>
      </c>
      <c r="C927" s="67" t="s">
        <v>33</v>
      </c>
      <c r="D927" s="67" t="s">
        <v>32</v>
      </c>
      <c r="E927" s="67">
        <v>5</v>
      </c>
      <c r="F927" s="67">
        <v>1250</v>
      </c>
      <c r="G927" s="67">
        <v>2</v>
      </c>
      <c r="H927" s="67">
        <v>19</v>
      </c>
      <c r="I927" s="67" t="s">
        <v>122</v>
      </c>
      <c r="J927" s="67" t="s">
        <v>30</v>
      </c>
      <c r="K927" s="67">
        <v>1</v>
      </c>
      <c r="L927" s="67">
        <v>50</v>
      </c>
      <c r="M927" s="67">
        <v>2</v>
      </c>
      <c r="N927" s="67">
        <v>0.4</v>
      </c>
      <c r="O927" s="67">
        <v>1</v>
      </c>
    </row>
    <row r="928" spans="1:15" customFormat="1">
      <c r="A928" t="s">
        <v>126</v>
      </c>
      <c r="B928" s="67" t="s">
        <v>123</v>
      </c>
      <c r="C928" s="67" t="s">
        <v>33</v>
      </c>
      <c r="D928" s="67" t="s">
        <v>32</v>
      </c>
      <c r="E928" s="67">
        <v>5</v>
      </c>
      <c r="F928" s="67">
        <v>1250</v>
      </c>
      <c r="G928" s="67">
        <v>2</v>
      </c>
      <c r="H928" s="67">
        <v>19</v>
      </c>
      <c r="I928" s="67" t="s">
        <v>122</v>
      </c>
      <c r="J928" s="67" t="s">
        <v>30</v>
      </c>
      <c r="K928" s="67">
        <v>1</v>
      </c>
      <c r="L928" s="67">
        <v>55</v>
      </c>
      <c r="M928" s="67">
        <v>1</v>
      </c>
      <c r="N928" s="67">
        <v>0.2</v>
      </c>
      <c r="O928" s="67">
        <v>1</v>
      </c>
    </row>
    <row r="929" spans="1:15" customFormat="1">
      <c r="A929" t="s">
        <v>126</v>
      </c>
      <c r="B929" s="67" t="s">
        <v>123</v>
      </c>
      <c r="C929" s="67" t="s">
        <v>33</v>
      </c>
      <c r="D929" s="67" t="s">
        <v>32</v>
      </c>
      <c r="E929" s="67">
        <v>5</v>
      </c>
      <c r="F929" s="67">
        <v>1250</v>
      </c>
      <c r="G929" s="67">
        <v>2</v>
      </c>
      <c r="H929" s="67">
        <v>19</v>
      </c>
      <c r="I929" s="67" t="s">
        <v>122</v>
      </c>
      <c r="J929" s="67" t="s">
        <v>30</v>
      </c>
      <c r="K929" s="67">
        <v>2</v>
      </c>
      <c r="L929" s="67">
        <v>27</v>
      </c>
      <c r="M929" s="67">
        <v>4</v>
      </c>
      <c r="N929" s="67">
        <v>0.8</v>
      </c>
      <c r="O929" s="67">
        <v>1</v>
      </c>
    </row>
    <row r="930" spans="1:15" customFormat="1">
      <c r="A930" t="s">
        <v>126</v>
      </c>
      <c r="B930" s="67" t="s">
        <v>123</v>
      </c>
      <c r="C930" s="67" t="s">
        <v>33</v>
      </c>
      <c r="D930" s="67" t="s">
        <v>32</v>
      </c>
      <c r="E930" s="67">
        <v>5</v>
      </c>
      <c r="F930" s="67">
        <v>1250</v>
      </c>
      <c r="G930" s="67">
        <v>2</v>
      </c>
      <c r="H930" s="67">
        <v>19</v>
      </c>
      <c r="I930" s="67" t="s">
        <v>122</v>
      </c>
      <c r="J930" s="67" t="s">
        <v>30</v>
      </c>
      <c r="K930" s="67">
        <v>2</v>
      </c>
      <c r="L930" s="67">
        <v>28</v>
      </c>
      <c r="M930" s="67">
        <v>3</v>
      </c>
      <c r="N930" s="67">
        <v>0.60000000000000009</v>
      </c>
      <c r="O930" s="67">
        <v>1</v>
      </c>
    </row>
    <row r="931" spans="1:15" customFormat="1">
      <c r="A931" t="s">
        <v>126</v>
      </c>
      <c r="B931" s="67" t="s">
        <v>123</v>
      </c>
      <c r="C931" s="67" t="s">
        <v>33</v>
      </c>
      <c r="D931" s="67" t="s">
        <v>32</v>
      </c>
      <c r="E931" s="67">
        <v>5</v>
      </c>
      <c r="F931" s="67">
        <v>1250</v>
      </c>
      <c r="G931" s="67">
        <v>2</v>
      </c>
      <c r="H931" s="67">
        <v>19</v>
      </c>
      <c r="I931" s="67" t="s">
        <v>122</v>
      </c>
      <c r="J931" s="67" t="s">
        <v>30</v>
      </c>
      <c r="K931" s="67">
        <v>2</v>
      </c>
      <c r="L931" s="67">
        <v>29</v>
      </c>
      <c r="M931" s="67">
        <v>2</v>
      </c>
      <c r="N931" s="67">
        <v>0.4</v>
      </c>
      <c r="O931" s="67">
        <v>1</v>
      </c>
    </row>
    <row r="932" spans="1:15" customFormat="1">
      <c r="A932" t="s">
        <v>126</v>
      </c>
      <c r="B932" s="67" t="s">
        <v>123</v>
      </c>
      <c r="C932" s="67" t="s">
        <v>33</v>
      </c>
      <c r="D932" s="67" t="s">
        <v>32</v>
      </c>
      <c r="E932" s="67">
        <v>5</v>
      </c>
      <c r="F932" s="67">
        <v>1250</v>
      </c>
      <c r="G932" s="67">
        <v>2</v>
      </c>
      <c r="H932" s="67">
        <v>19</v>
      </c>
      <c r="I932" s="67" t="s">
        <v>122</v>
      </c>
      <c r="J932" s="67" t="s">
        <v>30</v>
      </c>
      <c r="K932" s="67">
        <v>2</v>
      </c>
      <c r="L932" s="67">
        <v>30</v>
      </c>
      <c r="M932" s="67">
        <v>1</v>
      </c>
      <c r="N932" s="67">
        <v>0.2</v>
      </c>
      <c r="O932" s="67">
        <v>1</v>
      </c>
    </row>
    <row r="933" spans="1:15" customFormat="1">
      <c r="A933" t="s">
        <v>126</v>
      </c>
      <c r="B933" s="67" t="s">
        <v>123</v>
      </c>
      <c r="C933" s="67" t="s">
        <v>33</v>
      </c>
      <c r="D933" s="67" t="s">
        <v>32</v>
      </c>
      <c r="E933" s="67">
        <v>5</v>
      </c>
      <c r="F933" s="67">
        <v>1250</v>
      </c>
      <c r="G933" s="67">
        <v>2</v>
      </c>
      <c r="H933" s="67">
        <v>19</v>
      </c>
      <c r="I933" s="67" t="s">
        <v>122</v>
      </c>
      <c r="J933" s="67" t="s">
        <v>30</v>
      </c>
      <c r="K933" s="67">
        <v>2</v>
      </c>
      <c r="L933" s="67">
        <v>32</v>
      </c>
      <c r="M933" s="67">
        <v>2</v>
      </c>
      <c r="N933" s="67">
        <v>0.4</v>
      </c>
      <c r="O933" s="67">
        <v>1</v>
      </c>
    </row>
    <row r="934" spans="1:15" customFormat="1">
      <c r="A934" t="s">
        <v>126</v>
      </c>
      <c r="B934" s="67" t="s">
        <v>123</v>
      </c>
      <c r="C934" s="67" t="s">
        <v>33</v>
      </c>
      <c r="D934" s="67" t="s">
        <v>32</v>
      </c>
      <c r="E934" s="67">
        <v>5</v>
      </c>
      <c r="F934" s="67">
        <v>1250</v>
      </c>
      <c r="G934" s="67">
        <v>2</v>
      </c>
      <c r="H934" s="67">
        <v>19</v>
      </c>
      <c r="I934" s="67" t="s">
        <v>122</v>
      </c>
      <c r="J934" s="67" t="s">
        <v>30</v>
      </c>
      <c r="K934" s="67">
        <v>2</v>
      </c>
      <c r="L934" s="67">
        <v>33</v>
      </c>
      <c r="M934" s="67">
        <v>2</v>
      </c>
      <c r="N934" s="67">
        <v>0.4</v>
      </c>
      <c r="O934" s="67">
        <v>1</v>
      </c>
    </row>
    <row r="935" spans="1:15" customFormat="1">
      <c r="A935" t="s">
        <v>126</v>
      </c>
      <c r="B935" s="67" t="s">
        <v>123</v>
      </c>
      <c r="C935" s="67" t="s">
        <v>33</v>
      </c>
      <c r="D935" s="67" t="s">
        <v>32</v>
      </c>
      <c r="E935" s="67">
        <v>5</v>
      </c>
      <c r="F935" s="67">
        <v>1250</v>
      </c>
      <c r="G935" s="67">
        <v>2</v>
      </c>
      <c r="H935" s="67">
        <v>19</v>
      </c>
      <c r="I935" s="67" t="s">
        <v>122</v>
      </c>
      <c r="J935" s="67" t="s">
        <v>30</v>
      </c>
      <c r="K935" s="67">
        <v>2</v>
      </c>
      <c r="L935" s="67">
        <v>34</v>
      </c>
      <c r="M935" s="67">
        <v>3</v>
      </c>
      <c r="N935" s="67">
        <v>0.60000000000000009</v>
      </c>
      <c r="O935" s="67">
        <v>1</v>
      </c>
    </row>
    <row r="936" spans="1:15" customFormat="1">
      <c r="A936" t="s">
        <v>126</v>
      </c>
      <c r="B936" s="67" t="s">
        <v>123</v>
      </c>
      <c r="C936" s="67" t="s">
        <v>33</v>
      </c>
      <c r="D936" s="67" t="s">
        <v>32</v>
      </c>
      <c r="E936" s="67">
        <v>5</v>
      </c>
      <c r="F936" s="67">
        <v>1250</v>
      </c>
      <c r="G936" s="67">
        <v>2</v>
      </c>
      <c r="H936" s="67">
        <v>19</v>
      </c>
      <c r="I936" s="67" t="s">
        <v>122</v>
      </c>
      <c r="J936" s="67" t="s">
        <v>30</v>
      </c>
      <c r="K936" s="67">
        <v>2</v>
      </c>
      <c r="L936" s="67">
        <v>35</v>
      </c>
      <c r="M936" s="67">
        <v>1</v>
      </c>
      <c r="N936" s="67">
        <v>0.2</v>
      </c>
      <c r="O936" s="67">
        <v>1</v>
      </c>
    </row>
    <row r="937" spans="1:15" customFormat="1">
      <c r="A937" t="s">
        <v>126</v>
      </c>
      <c r="B937" s="67" t="s">
        <v>123</v>
      </c>
      <c r="C937" s="67" t="s">
        <v>33</v>
      </c>
      <c r="D937" s="67" t="s">
        <v>32</v>
      </c>
      <c r="E937" s="67">
        <v>5</v>
      </c>
      <c r="F937" s="67">
        <v>1250</v>
      </c>
      <c r="G937" s="67">
        <v>2</v>
      </c>
      <c r="H937" s="67">
        <v>19</v>
      </c>
      <c r="I937" s="67" t="s">
        <v>122</v>
      </c>
      <c r="J937" s="67" t="s">
        <v>30</v>
      </c>
      <c r="K937" s="67">
        <v>2</v>
      </c>
      <c r="L937" s="67">
        <v>36</v>
      </c>
      <c r="M937" s="67">
        <v>1</v>
      </c>
      <c r="N937" s="67">
        <v>0.2</v>
      </c>
      <c r="O937" s="67">
        <v>1</v>
      </c>
    </row>
    <row r="938" spans="1:15" customFormat="1">
      <c r="A938" t="s">
        <v>126</v>
      </c>
      <c r="B938" s="67" t="s">
        <v>123</v>
      </c>
      <c r="C938" s="67" t="s">
        <v>33</v>
      </c>
      <c r="D938" s="67" t="s">
        <v>32</v>
      </c>
      <c r="E938" s="67">
        <v>5</v>
      </c>
      <c r="F938" s="67">
        <v>1250</v>
      </c>
      <c r="G938" s="67">
        <v>2</v>
      </c>
      <c r="H938" s="67">
        <v>19</v>
      </c>
      <c r="I938" s="67" t="s">
        <v>122</v>
      </c>
      <c r="J938" s="67" t="s">
        <v>30</v>
      </c>
      <c r="K938" s="67">
        <v>2</v>
      </c>
      <c r="L938" s="67">
        <v>38</v>
      </c>
      <c r="M938" s="67">
        <v>1</v>
      </c>
      <c r="N938" s="67">
        <v>0.2</v>
      </c>
      <c r="O938" s="67">
        <v>1</v>
      </c>
    </row>
    <row r="939" spans="1:15" customFormat="1">
      <c r="A939" t="s">
        <v>126</v>
      </c>
      <c r="B939" s="67" t="s">
        <v>123</v>
      </c>
      <c r="C939" s="67" t="s">
        <v>33</v>
      </c>
      <c r="D939" s="67" t="s">
        <v>32</v>
      </c>
      <c r="E939" s="67">
        <v>5</v>
      </c>
      <c r="F939" s="67">
        <v>1250</v>
      </c>
      <c r="G939" s="67">
        <v>2</v>
      </c>
      <c r="H939" s="67">
        <v>19</v>
      </c>
      <c r="I939" s="67" t="s">
        <v>122</v>
      </c>
      <c r="J939" s="67" t="s">
        <v>30</v>
      </c>
      <c r="K939" s="67">
        <v>2</v>
      </c>
      <c r="L939" s="67">
        <v>39</v>
      </c>
      <c r="M939" s="67">
        <v>2</v>
      </c>
      <c r="N939" s="67">
        <v>0.4</v>
      </c>
      <c r="O939" s="67">
        <v>1</v>
      </c>
    </row>
    <row r="940" spans="1:15" customFormat="1">
      <c r="A940" t="s">
        <v>126</v>
      </c>
      <c r="B940" s="67" t="s">
        <v>123</v>
      </c>
      <c r="C940" s="67" t="s">
        <v>33</v>
      </c>
      <c r="D940" s="67" t="s">
        <v>32</v>
      </c>
      <c r="E940" s="67">
        <v>5</v>
      </c>
      <c r="F940" s="67">
        <v>1250</v>
      </c>
      <c r="G940" s="67">
        <v>2</v>
      </c>
      <c r="H940" s="67">
        <v>19</v>
      </c>
      <c r="I940" s="67" t="s">
        <v>122</v>
      </c>
      <c r="J940" s="67" t="s">
        <v>30</v>
      </c>
      <c r="K940" s="67">
        <v>2</v>
      </c>
      <c r="L940" s="67">
        <v>40</v>
      </c>
      <c r="M940" s="67">
        <v>1</v>
      </c>
      <c r="N940" s="67">
        <v>0.2</v>
      </c>
      <c r="O940" s="67">
        <v>1</v>
      </c>
    </row>
    <row r="941" spans="1:15" customFormat="1">
      <c r="A941" t="s">
        <v>126</v>
      </c>
      <c r="B941" s="67" t="s">
        <v>123</v>
      </c>
      <c r="C941" s="67" t="s">
        <v>33</v>
      </c>
      <c r="D941" s="67" t="s">
        <v>32</v>
      </c>
      <c r="E941" s="67">
        <v>5</v>
      </c>
      <c r="F941" s="67">
        <v>1250</v>
      </c>
      <c r="G941" s="67">
        <v>2</v>
      </c>
      <c r="H941" s="67">
        <v>19</v>
      </c>
      <c r="I941" s="67" t="s">
        <v>122</v>
      </c>
      <c r="J941" s="67" t="s">
        <v>30</v>
      </c>
      <c r="K941" s="67">
        <v>2</v>
      </c>
      <c r="L941" s="67">
        <v>41</v>
      </c>
      <c r="M941" s="67">
        <v>1</v>
      </c>
      <c r="N941" s="67">
        <v>0.2</v>
      </c>
      <c r="O941" s="67">
        <v>1</v>
      </c>
    </row>
    <row r="942" spans="1:15" customFormat="1">
      <c r="A942" t="s">
        <v>126</v>
      </c>
      <c r="B942" s="67" t="s">
        <v>123</v>
      </c>
      <c r="C942" s="67" t="s">
        <v>33</v>
      </c>
      <c r="D942" s="67" t="s">
        <v>32</v>
      </c>
      <c r="E942" s="67">
        <v>5</v>
      </c>
      <c r="F942" s="67">
        <v>1250</v>
      </c>
      <c r="G942" s="67">
        <v>2</v>
      </c>
      <c r="H942" s="67">
        <v>19</v>
      </c>
      <c r="I942" s="67" t="s">
        <v>122</v>
      </c>
      <c r="J942" s="67" t="s">
        <v>30</v>
      </c>
      <c r="K942" s="67">
        <v>2</v>
      </c>
      <c r="L942" s="67">
        <v>43</v>
      </c>
      <c r="M942" s="67">
        <v>2</v>
      </c>
      <c r="N942" s="67">
        <v>0.4</v>
      </c>
      <c r="O942" s="67">
        <v>1</v>
      </c>
    </row>
    <row r="943" spans="1:15" customFormat="1">
      <c r="A943" t="s">
        <v>126</v>
      </c>
      <c r="B943" s="67" t="s">
        <v>123</v>
      </c>
      <c r="C943" s="67" t="s">
        <v>33</v>
      </c>
      <c r="D943" s="67" t="s">
        <v>33</v>
      </c>
      <c r="E943" s="67">
        <v>45</v>
      </c>
      <c r="F943" s="67">
        <v>7224</v>
      </c>
      <c r="G943" s="67">
        <v>1</v>
      </c>
      <c r="H943" s="67">
        <v>42</v>
      </c>
      <c r="I943" s="67" t="s">
        <v>28</v>
      </c>
      <c r="J943" s="67" t="s">
        <v>29</v>
      </c>
      <c r="K943" s="67">
        <v>3</v>
      </c>
      <c r="L943" s="67">
        <v>7</v>
      </c>
      <c r="M943" s="67">
        <v>1</v>
      </c>
      <c r="N943" s="67">
        <v>2.1079734219269102E-2</v>
      </c>
      <c r="O943" s="67">
        <v>1</v>
      </c>
    </row>
    <row r="944" spans="1:15" customFormat="1">
      <c r="A944" t="s">
        <v>126</v>
      </c>
      <c r="B944" s="67" t="s">
        <v>123</v>
      </c>
      <c r="C944" s="67" t="s">
        <v>33</v>
      </c>
      <c r="D944" s="67" t="s">
        <v>33</v>
      </c>
      <c r="E944" s="67">
        <v>45</v>
      </c>
      <c r="F944" s="67">
        <v>7224</v>
      </c>
      <c r="G944" s="67">
        <v>1</v>
      </c>
      <c r="H944" s="67">
        <v>42</v>
      </c>
      <c r="I944" s="67" t="s">
        <v>28</v>
      </c>
      <c r="J944" s="67" t="s">
        <v>29</v>
      </c>
      <c r="K944" s="67">
        <v>3</v>
      </c>
      <c r="L944" s="67">
        <v>8</v>
      </c>
      <c r="M944" s="67">
        <v>3</v>
      </c>
      <c r="N944" s="67">
        <v>6.3239202657807317E-2</v>
      </c>
      <c r="O944" s="67">
        <v>1</v>
      </c>
    </row>
    <row r="945" spans="1:15" customFormat="1">
      <c r="A945" t="s">
        <v>126</v>
      </c>
      <c r="B945" s="67" t="s">
        <v>123</v>
      </c>
      <c r="C945" s="67" t="s">
        <v>33</v>
      </c>
      <c r="D945" s="67" t="s">
        <v>33</v>
      </c>
      <c r="E945" s="67">
        <v>45</v>
      </c>
      <c r="F945" s="67">
        <v>7224</v>
      </c>
      <c r="G945" s="67">
        <v>1</v>
      </c>
      <c r="H945" s="67">
        <v>42</v>
      </c>
      <c r="I945" s="67" t="s">
        <v>28</v>
      </c>
      <c r="J945" s="67" t="s">
        <v>29</v>
      </c>
      <c r="K945" s="67">
        <v>3</v>
      </c>
      <c r="L945" s="67">
        <v>9</v>
      </c>
      <c r="M945" s="67">
        <v>2</v>
      </c>
      <c r="N945" s="67">
        <v>4.2159468438538204E-2</v>
      </c>
      <c r="O945" s="67">
        <v>1</v>
      </c>
    </row>
    <row r="946" spans="1:15" customFormat="1">
      <c r="A946" t="s">
        <v>126</v>
      </c>
      <c r="B946" s="67" t="s">
        <v>123</v>
      </c>
      <c r="C946" s="67" t="s">
        <v>33</v>
      </c>
      <c r="D946" s="67" t="s">
        <v>33</v>
      </c>
      <c r="E946" s="67">
        <v>45</v>
      </c>
      <c r="F946" s="67">
        <v>7224</v>
      </c>
      <c r="G946" s="67">
        <v>1</v>
      </c>
      <c r="H946" s="67">
        <v>42</v>
      </c>
      <c r="I946" s="67" t="s">
        <v>28</v>
      </c>
      <c r="J946" s="67" t="s">
        <v>29</v>
      </c>
      <c r="K946" s="67">
        <v>3</v>
      </c>
      <c r="L946" s="67">
        <v>10</v>
      </c>
      <c r="M946" s="67">
        <v>4</v>
      </c>
      <c r="N946" s="67">
        <v>8.4318936877076409E-2</v>
      </c>
      <c r="O946" s="67">
        <v>1</v>
      </c>
    </row>
    <row r="947" spans="1:15" customFormat="1">
      <c r="A947" t="s">
        <v>126</v>
      </c>
      <c r="B947" s="67" t="s">
        <v>123</v>
      </c>
      <c r="C947" s="67" t="s">
        <v>33</v>
      </c>
      <c r="D947" s="67" t="s">
        <v>33</v>
      </c>
      <c r="E947" s="67">
        <v>45</v>
      </c>
      <c r="F947" s="67">
        <v>7224</v>
      </c>
      <c r="G947" s="67">
        <v>1</v>
      </c>
      <c r="H947" s="67">
        <v>42</v>
      </c>
      <c r="I947" s="67" t="s">
        <v>28</v>
      </c>
      <c r="J947" s="67" t="s">
        <v>29</v>
      </c>
      <c r="K947" s="67">
        <v>3</v>
      </c>
      <c r="L947" s="67">
        <v>15</v>
      </c>
      <c r="M947" s="67">
        <v>1</v>
      </c>
      <c r="N947" s="67">
        <v>2.1079734219269102E-2</v>
      </c>
      <c r="O947" s="67">
        <v>1</v>
      </c>
    </row>
    <row r="948" spans="1:15" customFormat="1">
      <c r="A948" t="s">
        <v>126</v>
      </c>
      <c r="B948" s="67" t="s">
        <v>123</v>
      </c>
      <c r="C948" s="67" t="s">
        <v>33</v>
      </c>
      <c r="D948" s="67" t="s">
        <v>33</v>
      </c>
      <c r="E948" s="67">
        <v>45</v>
      </c>
      <c r="F948" s="67">
        <v>7224</v>
      </c>
      <c r="G948" s="67">
        <v>1</v>
      </c>
      <c r="H948" s="67">
        <v>42</v>
      </c>
      <c r="I948" s="67" t="s">
        <v>28</v>
      </c>
      <c r="J948" s="67" t="s">
        <v>29</v>
      </c>
      <c r="K948" s="67">
        <v>3</v>
      </c>
      <c r="L948" s="67">
        <v>16</v>
      </c>
      <c r="M948" s="67">
        <v>1</v>
      </c>
      <c r="N948" s="67">
        <v>2.1079734219269102E-2</v>
      </c>
      <c r="O948" s="67">
        <v>1</v>
      </c>
    </row>
    <row r="949" spans="1:15" customFormat="1">
      <c r="A949" t="s">
        <v>126</v>
      </c>
      <c r="B949" s="67" t="s">
        <v>123</v>
      </c>
      <c r="C949" s="67" t="s">
        <v>33</v>
      </c>
      <c r="D949" s="67" t="s">
        <v>33</v>
      </c>
      <c r="E949" s="67">
        <v>45</v>
      </c>
      <c r="F949" s="67">
        <v>7224</v>
      </c>
      <c r="G949" s="67">
        <v>1</v>
      </c>
      <c r="H949" s="67">
        <v>42</v>
      </c>
      <c r="I949" s="67" t="s">
        <v>28</v>
      </c>
      <c r="J949" s="67" t="s">
        <v>29</v>
      </c>
      <c r="K949" s="67">
        <v>3</v>
      </c>
      <c r="L949" s="67">
        <v>17</v>
      </c>
      <c r="M949" s="67">
        <v>5</v>
      </c>
      <c r="N949" s="67">
        <v>0.11892580287929125</v>
      </c>
      <c r="O949" s="67">
        <v>1</v>
      </c>
    </row>
    <row r="950" spans="1:15" customFormat="1">
      <c r="A950" t="s">
        <v>126</v>
      </c>
      <c r="B950" s="67" t="s">
        <v>123</v>
      </c>
      <c r="C950" s="67" t="s">
        <v>33</v>
      </c>
      <c r="D950" s="67" t="s">
        <v>33</v>
      </c>
      <c r="E950" s="67">
        <v>45</v>
      </c>
      <c r="F950" s="67">
        <v>7224</v>
      </c>
      <c r="G950" s="67">
        <v>1</v>
      </c>
      <c r="H950" s="67">
        <v>42</v>
      </c>
      <c r="I950" s="67" t="s">
        <v>28</v>
      </c>
      <c r="J950" s="67" t="s">
        <v>29</v>
      </c>
      <c r="K950" s="67">
        <v>3</v>
      </c>
      <c r="L950" s="67">
        <v>18</v>
      </c>
      <c r="M950" s="67">
        <v>7</v>
      </c>
      <c r="N950" s="67">
        <v>0.16108527131782946</v>
      </c>
      <c r="O950" s="67">
        <v>1</v>
      </c>
    </row>
    <row r="951" spans="1:15" customFormat="1">
      <c r="A951" t="s">
        <v>126</v>
      </c>
      <c r="B951" s="67" t="s">
        <v>123</v>
      </c>
      <c r="C951" s="67" t="s">
        <v>33</v>
      </c>
      <c r="D951" s="67" t="s">
        <v>33</v>
      </c>
      <c r="E951" s="67">
        <v>45</v>
      </c>
      <c r="F951" s="67">
        <v>7224</v>
      </c>
      <c r="G951" s="67">
        <v>1</v>
      </c>
      <c r="H951" s="67">
        <v>42</v>
      </c>
      <c r="I951" s="67" t="s">
        <v>28</v>
      </c>
      <c r="J951" s="67" t="s">
        <v>29</v>
      </c>
      <c r="K951" s="67">
        <v>3</v>
      </c>
      <c r="L951" s="67">
        <v>19</v>
      </c>
      <c r="M951" s="67">
        <v>11</v>
      </c>
      <c r="N951" s="67">
        <v>0.23421926910299004</v>
      </c>
      <c r="O951" s="67">
        <v>1</v>
      </c>
    </row>
    <row r="952" spans="1:15" customFormat="1">
      <c r="A952" t="s">
        <v>126</v>
      </c>
      <c r="B952" s="67" t="s">
        <v>123</v>
      </c>
      <c r="C952" s="67" t="s">
        <v>33</v>
      </c>
      <c r="D952" s="67" t="s">
        <v>33</v>
      </c>
      <c r="E952" s="67">
        <v>45</v>
      </c>
      <c r="F952" s="67">
        <v>7224</v>
      </c>
      <c r="G952" s="67">
        <v>1</v>
      </c>
      <c r="H952" s="67">
        <v>42</v>
      </c>
      <c r="I952" s="67" t="s">
        <v>28</v>
      </c>
      <c r="J952" s="67" t="s">
        <v>29</v>
      </c>
      <c r="K952" s="67">
        <v>3</v>
      </c>
      <c r="L952" s="67">
        <v>20</v>
      </c>
      <c r="M952" s="67">
        <v>2</v>
      </c>
      <c r="N952" s="67">
        <v>4.2159468438538204E-2</v>
      </c>
      <c r="O952" s="67">
        <v>1</v>
      </c>
    </row>
    <row r="953" spans="1:15" customFormat="1">
      <c r="A953" t="s">
        <v>126</v>
      </c>
      <c r="B953" s="67" t="s">
        <v>123</v>
      </c>
      <c r="C953" s="67" t="s">
        <v>33</v>
      </c>
      <c r="D953" s="67" t="s">
        <v>33</v>
      </c>
      <c r="E953" s="67">
        <v>45</v>
      </c>
      <c r="F953" s="67">
        <v>7224</v>
      </c>
      <c r="G953" s="67">
        <v>1</v>
      </c>
      <c r="H953" s="67">
        <v>42</v>
      </c>
      <c r="I953" s="67" t="s">
        <v>28</v>
      </c>
      <c r="J953" s="67" t="s">
        <v>29</v>
      </c>
      <c r="K953" s="67">
        <v>3</v>
      </c>
      <c r="L953" s="67">
        <v>23</v>
      </c>
      <c r="M953" s="67">
        <v>3</v>
      </c>
      <c r="N953" s="67">
        <v>6.3239202657807317E-2</v>
      </c>
      <c r="O953" s="67">
        <v>1</v>
      </c>
    </row>
    <row r="954" spans="1:15" customFormat="1">
      <c r="A954" t="s">
        <v>126</v>
      </c>
      <c r="B954" s="67" t="s">
        <v>123</v>
      </c>
      <c r="C954" s="67" t="s">
        <v>33</v>
      </c>
      <c r="D954" s="67" t="s">
        <v>33</v>
      </c>
      <c r="E954" s="67">
        <v>45</v>
      </c>
      <c r="F954" s="67">
        <v>7224</v>
      </c>
      <c r="G954" s="67">
        <v>1</v>
      </c>
      <c r="H954" s="67">
        <v>42</v>
      </c>
      <c r="I954" s="67" t="s">
        <v>28</v>
      </c>
      <c r="J954" s="67" t="s">
        <v>29</v>
      </c>
      <c r="K954" s="67">
        <v>3</v>
      </c>
      <c r="L954" s="67">
        <v>24</v>
      </c>
      <c r="M954" s="67">
        <v>4</v>
      </c>
      <c r="N954" s="67">
        <v>8.4318936877076409E-2</v>
      </c>
      <c r="O954" s="67">
        <v>1</v>
      </c>
    </row>
    <row r="955" spans="1:15" customFormat="1">
      <c r="A955" t="s">
        <v>126</v>
      </c>
      <c r="B955" s="67" t="s">
        <v>123</v>
      </c>
      <c r="C955" s="67" t="s">
        <v>33</v>
      </c>
      <c r="D955" s="67" t="s">
        <v>33</v>
      </c>
      <c r="E955" s="67">
        <v>45</v>
      </c>
      <c r="F955" s="67">
        <v>7224</v>
      </c>
      <c r="G955" s="67">
        <v>1</v>
      </c>
      <c r="H955" s="67">
        <v>42</v>
      </c>
      <c r="I955" s="67" t="s">
        <v>28</v>
      </c>
      <c r="J955" s="67" t="s">
        <v>29</v>
      </c>
      <c r="K955" s="67">
        <v>3</v>
      </c>
      <c r="L955" s="67">
        <v>25</v>
      </c>
      <c r="M955" s="67">
        <v>2</v>
      </c>
      <c r="N955" s="67">
        <v>5.5686600221483945E-2</v>
      </c>
      <c r="O955" s="67">
        <v>1</v>
      </c>
    </row>
    <row r="956" spans="1:15" customFormat="1">
      <c r="A956" t="s">
        <v>126</v>
      </c>
      <c r="B956" s="67" t="s">
        <v>123</v>
      </c>
      <c r="C956" s="67" t="s">
        <v>33</v>
      </c>
      <c r="D956" s="67" t="s">
        <v>33</v>
      </c>
      <c r="E956" s="67">
        <v>45</v>
      </c>
      <c r="F956" s="67">
        <v>7224</v>
      </c>
      <c r="G956" s="67">
        <v>1</v>
      </c>
      <c r="H956" s="67">
        <v>42</v>
      </c>
      <c r="I956" s="67" t="s">
        <v>28</v>
      </c>
      <c r="J956" s="67" t="s">
        <v>29</v>
      </c>
      <c r="K956" s="67">
        <v>3</v>
      </c>
      <c r="L956" s="67">
        <v>26</v>
      </c>
      <c r="M956" s="67">
        <v>5</v>
      </c>
      <c r="N956" s="67">
        <v>0.11892580287929125</v>
      </c>
      <c r="O956" s="67">
        <v>1</v>
      </c>
    </row>
    <row r="957" spans="1:15" customFormat="1">
      <c r="A957" t="s">
        <v>126</v>
      </c>
      <c r="B957" s="67" t="s">
        <v>123</v>
      </c>
      <c r="C957" s="67" t="s">
        <v>33</v>
      </c>
      <c r="D957" s="67" t="s">
        <v>33</v>
      </c>
      <c r="E957" s="67">
        <v>45</v>
      </c>
      <c r="F957" s="67">
        <v>7224</v>
      </c>
      <c r="G957" s="67">
        <v>1</v>
      </c>
      <c r="H957" s="67">
        <v>42</v>
      </c>
      <c r="I957" s="67" t="s">
        <v>28</v>
      </c>
      <c r="J957" s="67" t="s">
        <v>29</v>
      </c>
      <c r="K957" s="67">
        <v>3</v>
      </c>
      <c r="L957" s="67">
        <v>27</v>
      </c>
      <c r="M957" s="67">
        <v>1</v>
      </c>
      <c r="N957" s="67">
        <v>2.1079734219269102E-2</v>
      </c>
      <c r="O957" s="67">
        <v>1</v>
      </c>
    </row>
    <row r="958" spans="1:15" customFormat="1">
      <c r="A958" t="s">
        <v>126</v>
      </c>
      <c r="B958" s="67" t="s">
        <v>123</v>
      </c>
      <c r="C958" s="67" t="s">
        <v>33</v>
      </c>
      <c r="D958" s="67" t="s">
        <v>33</v>
      </c>
      <c r="E958" s="67">
        <v>45</v>
      </c>
      <c r="F958" s="67">
        <v>7224</v>
      </c>
      <c r="G958" s="67">
        <v>1</v>
      </c>
      <c r="H958" s="67">
        <v>42</v>
      </c>
      <c r="I958" s="67" t="s">
        <v>28</v>
      </c>
      <c r="J958" s="67" t="s">
        <v>29</v>
      </c>
      <c r="K958" s="67">
        <v>3</v>
      </c>
      <c r="L958" s="67">
        <v>28</v>
      </c>
      <c r="M958" s="67">
        <v>5</v>
      </c>
      <c r="N958" s="67">
        <v>0.11892580287929125</v>
      </c>
      <c r="O958" s="67">
        <v>1</v>
      </c>
    </row>
    <row r="959" spans="1:15" customFormat="1">
      <c r="A959" t="s">
        <v>126</v>
      </c>
      <c r="B959" s="67" t="s">
        <v>123</v>
      </c>
      <c r="C959" s="67" t="s">
        <v>33</v>
      </c>
      <c r="D959" s="67" t="s">
        <v>33</v>
      </c>
      <c r="E959" s="67">
        <v>45</v>
      </c>
      <c r="F959" s="67">
        <v>7224</v>
      </c>
      <c r="G959" s="67">
        <v>1</v>
      </c>
      <c r="H959" s="67">
        <v>42</v>
      </c>
      <c r="I959" s="67" t="s">
        <v>28</v>
      </c>
      <c r="J959" s="67" t="s">
        <v>29</v>
      </c>
      <c r="K959" s="67">
        <v>3</v>
      </c>
      <c r="L959" s="67">
        <v>29</v>
      </c>
      <c r="M959" s="67">
        <v>2</v>
      </c>
      <c r="N959" s="67">
        <v>5.5686600221483945E-2</v>
      </c>
      <c r="O959" s="67">
        <v>1</v>
      </c>
    </row>
    <row r="960" spans="1:15" customFormat="1">
      <c r="A960" t="s">
        <v>126</v>
      </c>
      <c r="B960" s="67" t="s">
        <v>123</v>
      </c>
      <c r="C960" s="67" t="s">
        <v>33</v>
      </c>
      <c r="D960" s="67" t="s">
        <v>33</v>
      </c>
      <c r="E960" s="67">
        <v>45</v>
      </c>
      <c r="F960" s="67">
        <v>7224</v>
      </c>
      <c r="G960" s="67">
        <v>1</v>
      </c>
      <c r="H960" s="67">
        <v>42</v>
      </c>
      <c r="I960" s="67" t="s">
        <v>28</v>
      </c>
      <c r="J960" s="67" t="s">
        <v>29</v>
      </c>
      <c r="K960" s="67">
        <v>3</v>
      </c>
      <c r="L960" s="67">
        <v>30</v>
      </c>
      <c r="M960" s="67">
        <v>8</v>
      </c>
      <c r="N960" s="67">
        <v>0.24980066445182725</v>
      </c>
      <c r="O960" s="67">
        <v>1</v>
      </c>
    </row>
    <row r="961" spans="1:15" customFormat="1">
      <c r="A961" t="s">
        <v>126</v>
      </c>
      <c r="B961" s="67" t="s">
        <v>123</v>
      </c>
      <c r="C961" s="67" t="s">
        <v>33</v>
      </c>
      <c r="D961" s="67" t="s">
        <v>33</v>
      </c>
      <c r="E961" s="67">
        <v>45</v>
      </c>
      <c r="F961" s="67">
        <v>7224</v>
      </c>
      <c r="G961" s="67">
        <v>1</v>
      </c>
      <c r="H961" s="67">
        <v>42</v>
      </c>
      <c r="I961" s="67" t="s">
        <v>28</v>
      </c>
      <c r="J961" s="67" t="s">
        <v>29</v>
      </c>
      <c r="K961" s="67">
        <v>3</v>
      </c>
      <c r="L961" s="67">
        <v>31</v>
      </c>
      <c r="M961" s="67">
        <v>3</v>
      </c>
      <c r="N961" s="67">
        <v>7.6766334440753037E-2</v>
      </c>
      <c r="O961" s="67">
        <v>1</v>
      </c>
    </row>
    <row r="962" spans="1:15" customFormat="1">
      <c r="A962" t="s">
        <v>126</v>
      </c>
      <c r="B962" s="67" t="s">
        <v>123</v>
      </c>
      <c r="C962" s="67" t="s">
        <v>33</v>
      </c>
      <c r="D962" s="67" t="s">
        <v>33</v>
      </c>
      <c r="E962" s="67">
        <v>45</v>
      </c>
      <c r="F962" s="67">
        <v>7224</v>
      </c>
      <c r="G962" s="67">
        <v>1</v>
      </c>
      <c r="H962" s="67">
        <v>42</v>
      </c>
      <c r="I962" s="67" t="s">
        <v>28</v>
      </c>
      <c r="J962" s="67" t="s">
        <v>29</v>
      </c>
      <c r="K962" s="67">
        <v>3</v>
      </c>
      <c r="L962" s="67">
        <v>32</v>
      </c>
      <c r="M962" s="67">
        <v>5</v>
      </c>
      <c r="N962" s="67">
        <v>0.11892580287929125</v>
      </c>
      <c r="O962" s="67">
        <v>1</v>
      </c>
    </row>
    <row r="963" spans="1:15" customFormat="1">
      <c r="A963" t="s">
        <v>126</v>
      </c>
      <c r="B963" s="67" t="s">
        <v>123</v>
      </c>
      <c r="C963" s="67" t="s">
        <v>33</v>
      </c>
      <c r="D963" s="67" t="s">
        <v>33</v>
      </c>
      <c r="E963" s="67">
        <v>45</v>
      </c>
      <c r="F963" s="67">
        <v>7224</v>
      </c>
      <c r="G963" s="67">
        <v>1</v>
      </c>
      <c r="H963" s="67">
        <v>42</v>
      </c>
      <c r="I963" s="67" t="s">
        <v>28</v>
      </c>
      <c r="J963" s="67" t="s">
        <v>29</v>
      </c>
      <c r="K963" s="67">
        <v>3</v>
      </c>
      <c r="L963" s="67">
        <v>33</v>
      </c>
      <c r="M963" s="67">
        <v>1</v>
      </c>
      <c r="N963" s="67">
        <v>2.1079734219269102E-2</v>
      </c>
      <c r="O963" s="67">
        <v>1</v>
      </c>
    </row>
    <row r="964" spans="1:15" customFormat="1">
      <c r="A964" t="s">
        <v>126</v>
      </c>
      <c r="B964" s="67" t="s">
        <v>123</v>
      </c>
      <c r="C964" s="67" t="s">
        <v>33</v>
      </c>
      <c r="D964" s="67" t="s">
        <v>33</v>
      </c>
      <c r="E964" s="67">
        <v>45</v>
      </c>
      <c r="F964" s="67">
        <v>7224</v>
      </c>
      <c r="G964" s="67">
        <v>1</v>
      </c>
      <c r="H964" s="67">
        <v>42</v>
      </c>
      <c r="I964" s="67" t="s">
        <v>28</v>
      </c>
      <c r="J964" s="67" t="s">
        <v>29</v>
      </c>
      <c r="K964" s="67">
        <v>3</v>
      </c>
      <c r="L964" s="67">
        <v>34</v>
      </c>
      <c r="M964" s="67">
        <v>2</v>
      </c>
      <c r="N964" s="67">
        <v>4.2159468438538204E-2</v>
      </c>
      <c r="O964" s="67">
        <v>1</v>
      </c>
    </row>
    <row r="965" spans="1:15" customFormat="1">
      <c r="A965" t="s">
        <v>126</v>
      </c>
      <c r="B965" s="67" t="s">
        <v>123</v>
      </c>
      <c r="C965" s="67" t="s">
        <v>33</v>
      </c>
      <c r="D965" s="67" t="s">
        <v>33</v>
      </c>
      <c r="E965" s="67">
        <v>45</v>
      </c>
      <c r="F965" s="67">
        <v>7224</v>
      </c>
      <c r="G965" s="67">
        <v>1</v>
      </c>
      <c r="H965" s="67">
        <v>42</v>
      </c>
      <c r="I965" s="67" t="s">
        <v>28</v>
      </c>
      <c r="J965" s="67" t="s">
        <v>29</v>
      </c>
      <c r="K965" s="67">
        <v>3</v>
      </c>
      <c r="L965" s="67">
        <v>36</v>
      </c>
      <c r="M965" s="67">
        <v>2</v>
      </c>
      <c r="N965" s="67">
        <v>4.2159468438538204E-2</v>
      </c>
      <c r="O965" s="67">
        <v>1</v>
      </c>
    </row>
    <row r="966" spans="1:15" customFormat="1">
      <c r="A966" t="s">
        <v>126</v>
      </c>
      <c r="B966" s="67" t="s">
        <v>123</v>
      </c>
      <c r="C966" s="67" t="s">
        <v>33</v>
      </c>
      <c r="D966" s="67" t="s">
        <v>33</v>
      </c>
      <c r="E966" s="67">
        <v>45</v>
      </c>
      <c r="F966" s="67">
        <v>7224</v>
      </c>
      <c r="G966" s="67">
        <v>1</v>
      </c>
      <c r="H966" s="67">
        <v>42</v>
      </c>
      <c r="I966" s="67" t="s">
        <v>28</v>
      </c>
      <c r="J966" s="67" t="s">
        <v>29</v>
      </c>
      <c r="K966" s="67">
        <v>3</v>
      </c>
      <c r="L966" s="67">
        <v>37</v>
      </c>
      <c r="M966" s="67">
        <v>1</v>
      </c>
      <c r="N966" s="67">
        <v>2.1079734219269102E-2</v>
      </c>
      <c r="O966" s="67">
        <v>1</v>
      </c>
    </row>
    <row r="967" spans="1:15" customFormat="1">
      <c r="A967" t="s">
        <v>126</v>
      </c>
      <c r="B967" s="67" t="s">
        <v>123</v>
      </c>
      <c r="C967" s="67" t="s">
        <v>33</v>
      </c>
      <c r="D967" s="67" t="s">
        <v>33</v>
      </c>
      <c r="E967" s="67">
        <v>45</v>
      </c>
      <c r="F967" s="67">
        <v>7224</v>
      </c>
      <c r="G967" s="67">
        <v>1</v>
      </c>
      <c r="H967" s="67">
        <v>44</v>
      </c>
      <c r="I967" s="67" t="s">
        <v>25</v>
      </c>
      <c r="J967" s="67" t="s">
        <v>26</v>
      </c>
      <c r="K967" s="67">
        <v>3</v>
      </c>
      <c r="L967" s="67">
        <v>13</v>
      </c>
      <c r="M967" s="67">
        <v>1</v>
      </c>
      <c r="N967" s="67">
        <v>3.4606866002214839E-2</v>
      </c>
      <c r="O967" s="67">
        <v>1</v>
      </c>
    </row>
    <row r="968" spans="1:15" customFormat="1">
      <c r="A968" t="s">
        <v>126</v>
      </c>
      <c r="B968" s="67" t="s">
        <v>123</v>
      </c>
      <c r="C968" s="67" t="s">
        <v>33</v>
      </c>
      <c r="D968" s="67" t="s">
        <v>33</v>
      </c>
      <c r="E968" s="67">
        <v>45</v>
      </c>
      <c r="F968" s="67">
        <v>7224</v>
      </c>
      <c r="G968" s="67">
        <v>1</v>
      </c>
      <c r="H968" s="67">
        <v>44</v>
      </c>
      <c r="I968" s="67" t="s">
        <v>25</v>
      </c>
      <c r="J968" s="67" t="s">
        <v>26</v>
      </c>
      <c r="K968" s="67">
        <v>3</v>
      </c>
      <c r="L968" s="67">
        <v>14</v>
      </c>
      <c r="M968" s="67">
        <v>1</v>
      </c>
      <c r="N968" s="67">
        <v>2.1079734219269102E-2</v>
      </c>
      <c r="O968" s="67">
        <v>1</v>
      </c>
    </row>
    <row r="969" spans="1:15" customFormat="1">
      <c r="A969" t="s">
        <v>126</v>
      </c>
      <c r="B969" s="67" t="s">
        <v>123</v>
      </c>
      <c r="C969" s="67" t="s">
        <v>33</v>
      </c>
      <c r="D969" s="67" t="s">
        <v>33</v>
      </c>
      <c r="E969" s="67">
        <v>45</v>
      </c>
      <c r="F969" s="67">
        <v>7224</v>
      </c>
      <c r="G969" s="67">
        <v>1</v>
      </c>
      <c r="H969" s="67">
        <v>44</v>
      </c>
      <c r="I969" s="67" t="s">
        <v>25</v>
      </c>
      <c r="J969" s="67" t="s">
        <v>26</v>
      </c>
      <c r="K969" s="67">
        <v>3</v>
      </c>
      <c r="L969" s="67">
        <v>15</v>
      </c>
      <c r="M969" s="67">
        <v>2</v>
      </c>
      <c r="N969" s="67">
        <v>4.4083610188261353E-2</v>
      </c>
      <c r="O969" s="67">
        <v>1</v>
      </c>
    </row>
    <row r="970" spans="1:15" customFormat="1">
      <c r="A970" t="s">
        <v>126</v>
      </c>
      <c r="B970" s="67" t="s">
        <v>123</v>
      </c>
      <c r="C970" s="67" t="s">
        <v>33</v>
      </c>
      <c r="D970" s="67" t="s">
        <v>33</v>
      </c>
      <c r="E970" s="67">
        <v>45</v>
      </c>
      <c r="F970" s="67">
        <v>7224</v>
      </c>
      <c r="G970" s="67">
        <v>1</v>
      </c>
      <c r="H970" s="67">
        <v>44</v>
      </c>
      <c r="I970" s="67" t="s">
        <v>25</v>
      </c>
      <c r="J970" s="67" t="s">
        <v>26</v>
      </c>
      <c r="K970" s="67">
        <v>3</v>
      </c>
      <c r="L970" s="67">
        <v>16</v>
      </c>
      <c r="M970" s="67">
        <v>2</v>
      </c>
      <c r="N970" s="67">
        <v>4.2159468438538204E-2</v>
      </c>
      <c r="O970" s="67">
        <v>1</v>
      </c>
    </row>
    <row r="971" spans="1:15" customFormat="1">
      <c r="A971" t="s">
        <v>126</v>
      </c>
      <c r="B971" s="67" t="s">
        <v>123</v>
      </c>
      <c r="C971" s="67" t="s">
        <v>33</v>
      </c>
      <c r="D971" s="67" t="s">
        <v>33</v>
      </c>
      <c r="E971" s="67">
        <v>45</v>
      </c>
      <c r="F971" s="67">
        <v>7224</v>
      </c>
      <c r="G971" s="67">
        <v>1</v>
      </c>
      <c r="H971" s="67">
        <v>44</v>
      </c>
      <c r="I971" s="67" t="s">
        <v>25</v>
      </c>
      <c r="J971" s="67" t="s">
        <v>26</v>
      </c>
      <c r="K971" s="67">
        <v>3</v>
      </c>
      <c r="L971" s="67">
        <v>17</v>
      </c>
      <c r="M971" s="67">
        <v>3.0526315789473681</v>
      </c>
      <c r="N971" s="67">
        <v>6.2188538205980068E-2</v>
      </c>
      <c r="O971" s="67">
        <v>1</v>
      </c>
    </row>
    <row r="972" spans="1:15" customFormat="1">
      <c r="A972" t="s">
        <v>126</v>
      </c>
      <c r="B972" s="67" t="s">
        <v>123</v>
      </c>
      <c r="C972" s="67" t="s">
        <v>33</v>
      </c>
      <c r="D972" s="67" t="s">
        <v>33</v>
      </c>
      <c r="E972" s="67">
        <v>45</v>
      </c>
      <c r="F972" s="67">
        <v>7224</v>
      </c>
      <c r="G972" s="67">
        <v>1</v>
      </c>
      <c r="H972" s="67">
        <v>44</v>
      </c>
      <c r="I972" s="67" t="s">
        <v>25</v>
      </c>
      <c r="J972" s="67" t="s">
        <v>26</v>
      </c>
      <c r="K972" s="67">
        <v>3</v>
      </c>
      <c r="L972" s="67">
        <v>18</v>
      </c>
      <c r="M972" s="67">
        <v>6</v>
      </c>
      <c r="N972" s="67">
        <v>0.122452934662237</v>
      </c>
      <c r="O972" s="67">
        <v>1</v>
      </c>
    </row>
    <row r="973" spans="1:15" customFormat="1">
      <c r="A973" t="s">
        <v>126</v>
      </c>
      <c r="B973" s="67" t="s">
        <v>123</v>
      </c>
      <c r="C973" s="67" t="s">
        <v>33</v>
      </c>
      <c r="D973" s="67" t="s">
        <v>33</v>
      </c>
      <c r="E973" s="67">
        <v>45</v>
      </c>
      <c r="F973" s="67">
        <v>7224</v>
      </c>
      <c r="G973" s="67">
        <v>1</v>
      </c>
      <c r="H973" s="67">
        <v>44</v>
      </c>
      <c r="I973" s="67" t="s">
        <v>25</v>
      </c>
      <c r="J973" s="67" t="s">
        <v>26</v>
      </c>
      <c r="K973" s="67">
        <v>3</v>
      </c>
      <c r="L973" s="67">
        <v>19</v>
      </c>
      <c r="M973" s="67">
        <v>5.0526315789473681</v>
      </c>
      <c r="N973" s="67">
        <v>0.10627214839424143</v>
      </c>
      <c r="O973" s="67">
        <v>1</v>
      </c>
    </row>
    <row r="974" spans="1:15" customFormat="1">
      <c r="A974" t="s">
        <v>126</v>
      </c>
      <c r="B974" s="67" t="s">
        <v>123</v>
      </c>
      <c r="C974" s="67" t="s">
        <v>33</v>
      </c>
      <c r="D974" s="67" t="s">
        <v>33</v>
      </c>
      <c r="E974" s="67">
        <v>45</v>
      </c>
      <c r="F974" s="67">
        <v>7224</v>
      </c>
      <c r="G974" s="67">
        <v>1</v>
      </c>
      <c r="H974" s="67">
        <v>44</v>
      </c>
      <c r="I974" s="67" t="s">
        <v>25</v>
      </c>
      <c r="J974" s="67" t="s">
        <v>26</v>
      </c>
      <c r="K974" s="67">
        <v>3</v>
      </c>
      <c r="L974" s="67">
        <v>20</v>
      </c>
      <c r="M974" s="67">
        <v>2</v>
      </c>
      <c r="N974" s="67">
        <v>3.6209856035437429E-2</v>
      </c>
      <c r="O974" s="67">
        <v>1</v>
      </c>
    </row>
    <row r="975" spans="1:15" customFormat="1">
      <c r="A975" t="s">
        <v>126</v>
      </c>
      <c r="B975" s="67" t="s">
        <v>123</v>
      </c>
      <c r="C975" s="67" t="s">
        <v>33</v>
      </c>
      <c r="D975" s="67" t="s">
        <v>33</v>
      </c>
      <c r="E975" s="67">
        <v>45</v>
      </c>
      <c r="F975" s="67">
        <v>7224</v>
      </c>
      <c r="G975" s="67">
        <v>1</v>
      </c>
      <c r="H975" s="67">
        <v>44</v>
      </c>
      <c r="I975" s="67" t="s">
        <v>25</v>
      </c>
      <c r="J975" s="67" t="s">
        <v>26</v>
      </c>
      <c r="K975" s="67">
        <v>3</v>
      </c>
      <c r="L975" s="67">
        <v>21</v>
      </c>
      <c r="M975" s="67">
        <v>3.0526315789473681</v>
      </c>
      <c r="N975" s="67">
        <v>7.0062292358803985E-2</v>
      </c>
      <c r="O975" s="67">
        <v>1</v>
      </c>
    </row>
    <row r="976" spans="1:15" customFormat="1">
      <c r="A976" t="s">
        <v>126</v>
      </c>
      <c r="B976" s="67" t="s">
        <v>123</v>
      </c>
      <c r="C976" s="67" t="s">
        <v>33</v>
      </c>
      <c r="D976" s="67" t="s">
        <v>33</v>
      </c>
      <c r="E976" s="67">
        <v>45</v>
      </c>
      <c r="F976" s="67">
        <v>7224</v>
      </c>
      <c r="G976" s="67">
        <v>1</v>
      </c>
      <c r="H976" s="67">
        <v>44</v>
      </c>
      <c r="I976" s="67" t="s">
        <v>25</v>
      </c>
      <c r="J976" s="67" t="s">
        <v>26</v>
      </c>
      <c r="K976" s="67">
        <v>3</v>
      </c>
      <c r="L976" s="67">
        <v>23</v>
      </c>
      <c r="M976" s="67">
        <v>1</v>
      </c>
      <c r="N976" s="67">
        <v>2.5978682170542639E-2</v>
      </c>
      <c r="O976" s="67">
        <v>1</v>
      </c>
    </row>
    <row r="977" spans="1:15" customFormat="1">
      <c r="A977" t="s">
        <v>126</v>
      </c>
      <c r="B977" s="67" t="s">
        <v>123</v>
      </c>
      <c r="C977" s="67" t="s">
        <v>33</v>
      </c>
      <c r="D977" s="67" t="s">
        <v>33</v>
      </c>
      <c r="E977" s="67">
        <v>45</v>
      </c>
      <c r="F977" s="67">
        <v>7224</v>
      </c>
      <c r="G977" s="67">
        <v>1</v>
      </c>
      <c r="H977" s="67">
        <v>44</v>
      </c>
      <c r="I977" s="67" t="s">
        <v>25</v>
      </c>
      <c r="J977" s="67" t="s">
        <v>26</v>
      </c>
      <c r="K977" s="67">
        <v>3</v>
      </c>
      <c r="L977" s="67">
        <v>26</v>
      </c>
      <c r="M977" s="67">
        <v>3</v>
      </c>
      <c r="N977" s="67">
        <v>5.7289590254706535E-2</v>
      </c>
      <c r="O977" s="67">
        <v>1</v>
      </c>
    </row>
    <row r="978" spans="1:15" customFormat="1">
      <c r="A978" t="s">
        <v>126</v>
      </c>
      <c r="B978" s="67" t="s">
        <v>123</v>
      </c>
      <c r="C978" s="67" t="s">
        <v>33</v>
      </c>
      <c r="D978" s="67" t="s">
        <v>33</v>
      </c>
      <c r="E978" s="67">
        <v>45</v>
      </c>
      <c r="F978" s="67">
        <v>7224</v>
      </c>
      <c r="G978" s="67">
        <v>1</v>
      </c>
      <c r="H978" s="67">
        <v>44</v>
      </c>
      <c r="I978" s="67" t="s">
        <v>25</v>
      </c>
      <c r="J978" s="67" t="s">
        <v>26</v>
      </c>
      <c r="K978" s="67">
        <v>3</v>
      </c>
      <c r="L978" s="67">
        <v>27</v>
      </c>
      <c r="M978" s="67">
        <v>2.0526315789473681</v>
      </c>
      <c r="N978" s="67">
        <v>4.7058416389811744E-2</v>
      </c>
      <c r="O978" s="67">
        <v>1</v>
      </c>
    </row>
    <row r="979" spans="1:15" customFormat="1">
      <c r="A979" t="s">
        <v>126</v>
      </c>
      <c r="B979" s="67" t="s">
        <v>123</v>
      </c>
      <c r="C979" s="67" t="s">
        <v>33</v>
      </c>
      <c r="D979" s="67" t="s">
        <v>33</v>
      </c>
      <c r="E979" s="67">
        <v>45</v>
      </c>
      <c r="F979" s="67">
        <v>7224</v>
      </c>
      <c r="G979" s="67">
        <v>1</v>
      </c>
      <c r="H979" s="67">
        <v>44</v>
      </c>
      <c r="I979" s="67" t="s">
        <v>25</v>
      </c>
      <c r="J979" s="67" t="s">
        <v>26</v>
      </c>
      <c r="K979" s="67">
        <v>3</v>
      </c>
      <c r="L979" s="67">
        <v>28</v>
      </c>
      <c r="M979" s="67">
        <v>3</v>
      </c>
      <c r="N979" s="67">
        <v>6.0264396456256919E-2</v>
      </c>
      <c r="O979" s="67">
        <v>1</v>
      </c>
    </row>
    <row r="980" spans="1:15" customFormat="1">
      <c r="A980" t="s">
        <v>126</v>
      </c>
      <c r="B980" s="67" t="s">
        <v>123</v>
      </c>
      <c r="C980" s="67" t="s">
        <v>33</v>
      </c>
      <c r="D980" s="67" t="s">
        <v>33</v>
      </c>
      <c r="E980" s="67">
        <v>45</v>
      </c>
      <c r="F980" s="67">
        <v>7224</v>
      </c>
      <c r="G980" s="67">
        <v>1</v>
      </c>
      <c r="H980" s="67">
        <v>44</v>
      </c>
      <c r="I980" s="67" t="s">
        <v>25</v>
      </c>
      <c r="J980" s="67" t="s">
        <v>26</v>
      </c>
      <c r="K980" s="67">
        <v>3</v>
      </c>
      <c r="L980" s="67">
        <v>29</v>
      </c>
      <c r="M980" s="67">
        <v>2</v>
      </c>
      <c r="N980" s="67">
        <v>3.9184662236987813E-2</v>
      </c>
      <c r="O980" s="67">
        <v>1</v>
      </c>
    </row>
    <row r="981" spans="1:15" customFormat="1">
      <c r="A981" t="s">
        <v>126</v>
      </c>
      <c r="B981" s="67" t="s">
        <v>123</v>
      </c>
      <c r="C981" s="67" t="s">
        <v>33</v>
      </c>
      <c r="D981" s="67" t="s">
        <v>33</v>
      </c>
      <c r="E981" s="67">
        <v>45</v>
      </c>
      <c r="F981" s="67">
        <v>7224</v>
      </c>
      <c r="G981" s="67">
        <v>1</v>
      </c>
      <c r="H981" s="67">
        <v>44</v>
      </c>
      <c r="I981" s="67" t="s">
        <v>25</v>
      </c>
      <c r="J981" s="67" t="s">
        <v>26</v>
      </c>
      <c r="K981" s="67">
        <v>3</v>
      </c>
      <c r="L981" s="67">
        <v>30</v>
      </c>
      <c r="M981" s="67">
        <v>3</v>
      </c>
      <c r="N981" s="67">
        <v>7.0816722037652269E-2</v>
      </c>
      <c r="O981" s="67">
        <v>1</v>
      </c>
    </row>
    <row r="982" spans="1:15" customFormat="1">
      <c r="A982" t="s">
        <v>126</v>
      </c>
      <c r="B982" s="67" t="s">
        <v>123</v>
      </c>
      <c r="C982" s="67" t="s">
        <v>33</v>
      </c>
      <c r="D982" s="67" t="s">
        <v>33</v>
      </c>
      <c r="E982" s="67">
        <v>45</v>
      </c>
      <c r="F982" s="67">
        <v>7224</v>
      </c>
      <c r="G982" s="67">
        <v>1</v>
      </c>
      <c r="H982" s="67">
        <v>44</v>
      </c>
      <c r="I982" s="67" t="s">
        <v>25</v>
      </c>
      <c r="J982" s="67" t="s">
        <v>26</v>
      </c>
      <c r="K982" s="67">
        <v>3</v>
      </c>
      <c r="L982" s="67">
        <v>31</v>
      </c>
      <c r="M982" s="67">
        <v>5</v>
      </c>
      <c r="N982" s="67">
        <v>0.10434800664451827</v>
      </c>
      <c r="O982" s="67">
        <v>1</v>
      </c>
    </row>
    <row r="983" spans="1:15" customFormat="1">
      <c r="A983" t="s">
        <v>126</v>
      </c>
      <c r="B983" s="67" t="s">
        <v>123</v>
      </c>
      <c r="C983" s="67" t="s">
        <v>33</v>
      </c>
      <c r="D983" s="67" t="s">
        <v>33</v>
      </c>
      <c r="E983" s="67">
        <v>45</v>
      </c>
      <c r="F983" s="67">
        <v>7224</v>
      </c>
      <c r="G983" s="67">
        <v>1</v>
      </c>
      <c r="H983" s="67">
        <v>44</v>
      </c>
      <c r="I983" s="67" t="s">
        <v>25</v>
      </c>
      <c r="J983" s="67" t="s">
        <v>26</v>
      </c>
      <c r="K983" s="67">
        <v>3</v>
      </c>
      <c r="L983" s="67">
        <v>32</v>
      </c>
      <c r="M983" s="67">
        <v>6</v>
      </c>
      <c r="N983" s="67">
        <v>0.15172757475083057</v>
      </c>
      <c r="O983" s="67">
        <v>1</v>
      </c>
    </row>
    <row r="984" spans="1:15" customFormat="1">
      <c r="A984" t="s">
        <v>126</v>
      </c>
      <c r="B984" s="67" t="s">
        <v>123</v>
      </c>
      <c r="C984" s="67" t="s">
        <v>33</v>
      </c>
      <c r="D984" s="67" t="s">
        <v>33</v>
      </c>
      <c r="E984" s="67">
        <v>45</v>
      </c>
      <c r="F984" s="67">
        <v>7224</v>
      </c>
      <c r="G984" s="67">
        <v>1</v>
      </c>
      <c r="H984" s="67">
        <v>44</v>
      </c>
      <c r="I984" s="67" t="s">
        <v>25</v>
      </c>
      <c r="J984" s="67" t="s">
        <v>26</v>
      </c>
      <c r="K984" s="67">
        <v>3</v>
      </c>
      <c r="L984" s="67">
        <v>33</v>
      </c>
      <c r="M984" s="67">
        <v>2</v>
      </c>
      <c r="N984" s="67">
        <v>5.5686600221483945E-2</v>
      </c>
      <c r="O984" s="67">
        <v>1</v>
      </c>
    </row>
    <row r="985" spans="1:15" customFormat="1">
      <c r="A985" t="s">
        <v>126</v>
      </c>
      <c r="B985" s="67" t="s">
        <v>123</v>
      </c>
      <c r="C985" s="67" t="s">
        <v>33</v>
      </c>
      <c r="D985" s="67" t="s">
        <v>33</v>
      </c>
      <c r="E985" s="67">
        <v>45</v>
      </c>
      <c r="F985" s="67">
        <v>7224</v>
      </c>
      <c r="G985" s="67">
        <v>1</v>
      </c>
      <c r="H985" s="67">
        <v>44</v>
      </c>
      <c r="I985" s="67" t="s">
        <v>25</v>
      </c>
      <c r="J985" s="67" t="s">
        <v>26</v>
      </c>
      <c r="K985" s="67">
        <v>3</v>
      </c>
      <c r="L985" s="67">
        <v>34</v>
      </c>
      <c r="M985" s="67">
        <v>5</v>
      </c>
      <c r="N985" s="67">
        <v>9.3499446290143964E-2</v>
      </c>
      <c r="O985" s="67">
        <v>1</v>
      </c>
    </row>
    <row r="986" spans="1:15" customFormat="1">
      <c r="A986" t="s">
        <v>126</v>
      </c>
      <c r="B986" s="67" t="s">
        <v>123</v>
      </c>
      <c r="C986" s="67" t="s">
        <v>33</v>
      </c>
      <c r="D986" s="67" t="s">
        <v>33</v>
      </c>
      <c r="E986" s="67">
        <v>45</v>
      </c>
      <c r="F986" s="67">
        <v>7224</v>
      </c>
      <c r="G986" s="67">
        <v>1</v>
      </c>
      <c r="H986" s="67">
        <v>44</v>
      </c>
      <c r="I986" s="67" t="s">
        <v>25</v>
      </c>
      <c r="J986" s="67" t="s">
        <v>26</v>
      </c>
      <c r="K986" s="67">
        <v>3</v>
      </c>
      <c r="L986" s="67">
        <v>35</v>
      </c>
      <c r="M986" s="67">
        <v>4</v>
      </c>
      <c r="N986" s="67">
        <v>9.4871262458471758E-2</v>
      </c>
      <c r="O986" s="67">
        <v>1</v>
      </c>
    </row>
    <row r="987" spans="1:15" customFormat="1">
      <c r="A987" t="s">
        <v>126</v>
      </c>
      <c r="B987" s="67" t="s">
        <v>123</v>
      </c>
      <c r="C987" s="67" t="s">
        <v>33</v>
      </c>
      <c r="D987" s="67" t="s">
        <v>33</v>
      </c>
      <c r="E987" s="67">
        <v>45</v>
      </c>
      <c r="F987" s="67">
        <v>7224</v>
      </c>
      <c r="G987" s="67">
        <v>1</v>
      </c>
      <c r="H987" s="67">
        <v>44</v>
      </c>
      <c r="I987" s="67" t="s">
        <v>25</v>
      </c>
      <c r="J987" s="67" t="s">
        <v>26</v>
      </c>
      <c r="K987" s="67">
        <v>3</v>
      </c>
      <c r="L987" s="67">
        <v>36</v>
      </c>
      <c r="M987" s="67">
        <v>2</v>
      </c>
      <c r="N987" s="67">
        <v>3.9184662236987813E-2</v>
      </c>
      <c r="O987" s="67">
        <v>1</v>
      </c>
    </row>
    <row r="988" spans="1:15" customFormat="1">
      <c r="A988" t="s">
        <v>126</v>
      </c>
      <c r="B988" s="67" t="s">
        <v>123</v>
      </c>
      <c r="C988" s="67" t="s">
        <v>33</v>
      </c>
      <c r="D988" s="67" t="s">
        <v>33</v>
      </c>
      <c r="E988" s="67">
        <v>45</v>
      </c>
      <c r="F988" s="67">
        <v>7224</v>
      </c>
      <c r="G988" s="67">
        <v>1</v>
      </c>
      <c r="H988" s="67">
        <v>44</v>
      </c>
      <c r="I988" s="67" t="s">
        <v>25</v>
      </c>
      <c r="J988" s="67" t="s">
        <v>26</v>
      </c>
      <c r="K988" s="67">
        <v>3</v>
      </c>
      <c r="L988" s="67">
        <v>37</v>
      </c>
      <c r="M988" s="67">
        <v>1</v>
      </c>
      <c r="N988" s="67">
        <v>2.1079734219269102E-2</v>
      </c>
      <c r="O988" s="67">
        <v>1</v>
      </c>
    </row>
    <row r="989" spans="1:15" customFormat="1">
      <c r="A989" t="s">
        <v>126</v>
      </c>
      <c r="B989" s="67" t="s">
        <v>123</v>
      </c>
      <c r="C989" s="67" t="s">
        <v>33</v>
      </c>
      <c r="D989" s="67" t="s">
        <v>33</v>
      </c>
      <c r="E989" s="67">
        <v>45</v>
      </c>
      <c r="F989" s="67">
        <v>7224</v>
      </c>
      <c r="G989" s="67">
        <v>1</v>
      </c>
      <c r="H989" s="67">
        <v>44</v>
      </c>
      <c r="I989" s="67" t="s">
        <v>25</v>
      </c>
      <c r="J989" s="67" t="s">
        <v>26</v>
      </c>
      <c r="K989" s="67">
        <v>3</v>
      </c>
      <c r="L989" s="67">
        <v>38</v>
      </c>
      <c r="M989" s="67">
        <v>4</v>
      </c>
      <c r="N989" s="67">
        <v>9.1896456256921374E-2</v>
      </c>
      <c r="O989" s="67">
        <v>1</v>
      </c>
    </row>
    <row r="990" spans="1:15" customFormat="1">
      <c r="A990" t="s">
        <v>126</v>
      </c>
      <c r="B990" s="67" t="s">
        <v>123</v>
      </c>
      <c r="C990" s="67" t="s">
        <v>33</v>
      </c>
      <c r="D990" s="67" t="s">
        <v>33</v>
      </c>
      <c r="E990" s="67">
        <v>45</v>
      </c>
      <c r="F990" s="67">
        <v>7224</v>
      </c>
      <c r="G990" s="67">
        <v>1</v>
      </c>
      <c r="H990" s="67">
        <v>44</v>
      </c>
      <c r="I990" s="67" t="s">
        <v>25</v>
      </c>
      <c r="J990" s="67" t="s">
        <v>26</v>
      </c>
      <c r="K990" s="67">
        <v>3</v>
      </c>
      <c r="L990" s="67">
        <v>39</v>
      </c>
      <c r="M990" s="67">
        <v>4</v>
      </c>
      <c r="N990" s="67">
        <v>9.4871262458471758E-2</v>
      </c>
      <c r="O990" s="67">
        <v>1</v>
      </c>
    </row>
    <row r="991" spans="1:15" customFormat="1">
      <c r="A991" t="s">
        <v>126</v>
      </c>
      <c r="B991" s="67" t="s">
        <v>123</v>
      </c>
      <c r="C991" s="67" t="s">
        <v>33</v>
      </c>
      <c r="D991" s="67" t="s">
        <v>33</v>
      </c>
      <c r="E991" s="67">
        <v>45</v>
      </c>
      <c r="F991" s="67">
        <v>7224</v>
      </c>
      <c r="G991" s="67">
        <v>1</v>
      </c>
      <c r="H991" s="67">
        <v>44</v>
      </c>
      <c r="I991" s="67" t="s">
        <v>25</v>
      </c>
      <c r="J991" s="67" t="s">
        <v>26</v>
      </c>
      <c r="K991" s="67">
        <v>3</v>
      </c>
      <c r="L991" s="67">
        <v>40</v>
      </c>
      <c r="M991" s="67">
        <v>2</v>
      </c>
      <c r="N991" s="67">
        <v>5.2711794019933554E-2</v>
      </c>
      <c r="O991" s="67">
        <v>1</v>
      </c>
    </row>
    <row r="992" spans="1:15" customFormat="1">
      <c r="A992" t="s">
        <v>126</v>
      </c>
      <c r="B992" s="67" t="s">
        <v>123</v>
      </c>
      <c r="C992" s="67" t="s">
        <v>33</v>
      </c>
      <c r="D992" s="67" t="s">
        <v>33</v>
      </c>
      <c r="E992" s="67">
        <v>45</v>
      </c>
      <c r="F992" s="67">
        <v>7224</v>
      </c>
      <c r="G992" s="67">
        <v>1</v>
      </c>
      <c r="H992" s="67">
        <v>44</v>
      </c>
      <c r="I992" s="67" t="s">
        <v>25</v>
      </c>
      <c r="J992" s="67" t="s">
        <v>26</v>
      </c>
      <c r="K992" s="67">
        <v>3</v>
      </c>
      <c r="L992" s="67">
        <v>42</v>
      </c>
      <c r="M992" s="67">
        <v>1</v>
      </c>
      <c r="N992" s="67">
        <v>2.1079734219269102E-2</v>
      </c>
      <c r="O992" s="67">
        <v>1</v>
      </c>
    </row>
    <row r="993" spans="1:15" customFormat="1">
      <c r="A993" t="s">
        <v>126</v>
      </c>
      <c r="B993" s="67" t="s">
        <v>123</v>
      </c>
      <c r="C993" s="67" t="s">
        <v>33</v>
      </c>
      <c r="D993" s="67" t="s">
        <v>33</v>
      </c>
      <c r="E993" s="67">
        <v>45</v>
      </c>
      <c r="F993" s="67">
        <v>7224</v>
      </c>
      <c r="G993" s="67">
        <v>1</v>
      </c>
      <c r="H993" s="67">
        <v>44</v>
      </c>
      <c r="I993" s="67" t="s">
        <v>25</v>
      </c>
      <c r="J993" s="67" t="s">
        <v>26</v>
      </c>
      <c r="K993" s="67">
        <v>3</v>
      </c>
      <c r="L993" s="67">
        <v>44</v>
      </c>
      <c r="M993" s="67">
        <v>2</v>
      </c>
      <c r="N993" s="67">
        <v>3.6209856035437429E-2</v>
      </c>
      <c r="O993" s="67">
        <v>1</v>
      </c>
    </row>
    <row r="994" spans="1:15" customFormat="1">
      <c r="A994" t="s">
        <v>126</v>
      </c>
      <c r="B994" s="67" t="s">
        <v>123</v>
      </c>
      <c r="C994" s="67" t="s">
        <v>33</v>
      </c>
      <c r="D994" s="67" t="s">
        <v>33</v>
      </c>
      <c r="E994" s="67">
        <v>45</v>
      </c>
      <c r="F994" s="67">
        <v>7224</v>
      </c>
      <c r="G994" s="67">
        <v>1</v>
      </c>
      <c r="H994" s="67">
        <v>44</v>
      </c>
      <c r="I994" s="67" t="s">
        <v>25</v>
      </c>
      <c r="J994" s="67" t="s">
        <v>26</v>
      </c>
      <c r="K994" s="67">
        <v>3</v>
      </c>
      <c r="L994" s="67">
        <v>47</v>
      </c>
      <c r="M994" s="67">
        <v>1</v>
      </c>
      <c r="N994" s="67">
        <v>2.1079734219269102E-2</v>
      </c>
      <c r="O994" s="67">
        <v>1</v>
      </c>
    </row>
    <row r="995" spans="1:15" customFormat="1">
      <c r="A995" t="s">
        <v>126</v>
      </c>
      <c r="B995" s="67" t="s">
        <v>123</v>
      </c>
      <c r="C995" s="67" t="s">
        <v>33</v>
      </c>
      <c r="D995" s="67" t="s">
        <v>33</v>
      </c>
      <c r="E995" s="67">
        <v>45</v>
      </c>
      <c r="F995" s="67">
        <v>7224</v>
      </c>
      <c r="G995" s="67">
        <v>1</v>
      </c>
      <c r="H995" s="67">
        <v>44</v>
      </c>
      <c r="I995" s="67" t="s">
        <v>25</v>
      </c>
      <c r="J995" s="67" t="s">
        <v>26</v>
      </c>
      <c r="K995" s="67">
        <v>3</v>
      </c>
      <c r="L995" s="67">
        <v>48</v>
      </c>
      <c r="M995" s="67">
        <v>2</v>
      </c>
      <c r="N995" s="67">
        <v>6.9213732004429679E-2</v>
      </c>
      <c r="O995" s="67">
        <v>1</v>
      </c>
    </row>
    <row r="996" spans="1:15" customFormat="1">
      <c r="A996" t="s">
        <v>126</v>
      </c>
      <c r="B996" s="67" t="s">
        <v>123</v>
      </c>
      <c r="C996" s="67" t="s">
        <v>33</v>
      </c>
      <c r="D996" s="67" t="s">
        <v>33</v>
      </c>
      <c r="E996" s="67">
        <v>45</v>
      </c>
      <c r="F996" s="67">
        <v>7224</v>
      </c>
      <c r="G996" s="67">
        <v>1</v>
      </c>
      <c r="H996" s="67">
        <v>44</v>
      </c>
      <c r="I996" s="67" t="s">
        <v>25</v>
      </c>
      <c r="J996" s="67" t="s">
        <v>26</v>
      </c>
      <c r="K996" s="67">
        <v>3</v>
      </c>
      <c r="L996" s="67">
        <v>49</v>
      </c>
      <c r="M996" s="67">
        <v>1</v>
      </c>
      <c r="N996" s="67">
        <v>3.4606866002214839E-2</v>
      </c>
      <c r="O996" s="67">
        <v>1</v>
      </c>
    </row>
    <row r="997" spans="1:15" customFormat="1">
      <c r="A997" t="s">
        <v>126</v>
      </c>
      <c r="B997" s="67" t="s">
        <v>123</v>
      </c>
      <c r="C997" s="67" t="s">
        <v>33</v>
      </c>
      <c r="D997" s="67" t="s">
        <v>33</v>
      </c>
      <c r="E997" s="67">
        <v>45</v>
      </c>
      <c r="F997" s="67">
        <v>7224</v>
      </c>
      <c r="G997" s="67">
        <v>1</v>
      </c>
      <c r="H997" s="67">
        <v>44</v>
      </c>
      <c r="I997" s="67" t="s">
        <v>25</v>
      </c>
      <c r="J997" s="67" t="s">
        <v>26</v>
      </c>
      <c r="K997" s="67">
        <v>3</v>
      </c>
      <c r="L997" s="67">
        <v>50</v>
      </c>
      <c r="M997" s="67">
        <v>1</v>
      </c>
      <c r="N997" s="67">
        <v>2.1079734219269102E-2</v>
      </c>
      <c r="O997" s="67">
        <v>1</v>
      </c>
    </row>
    <row r="998" spans="1:15" customFormat="1">
      <c r="A998" t="s">
        <v>126</v>
      </c>
      <c r="B998" s="67" t="s">
        <v>123</v>
      </c>
      <c r="C998" s="67" t="s">
        <v>33</v>
      </c>
      <c r="D998" s="67" t="s">
        <v>33</v>
      </c>
      <c r="E998" s="67">
        <v>45</v>
      </c>
      <c r="F998" s="67">
        <v>7224</v>
      </c>
      <c r="G998" s="67">
        <v>1</v>
      </c>
      <c r="H998" s="67">
        <v>44</v>
      </c>
      <c r="I998" s="67" t="s">
        <v>25</v>
      </c>
      <c r="J998" s="67" t="s">
        <v>26</v>
      </c>
      <c r="K998" s="67">
        <v>3</v>
      </c>
      <c r="L998" s="67">
        <v>51</v>
      </c>
      <c r="M998" s="67">
        <v>2</v>
      </c>
      <c r="N998" s="67">
        <v>3.9184662236987813E-2</v>
      </c>
      <c r="O998" s="67">
        <v>1</v>
      </c>
    </row>
    <row r="999" spans="1:15" customFormat="1">
      <c r="A999" t="s">
        <v>126</v>
      </c>
      <c r="B999" s="67" t="s">
        <v>123</v>
      </c>
      <c r="C999" s="67" t="s">
        <v>33</v>
      </c>
      <c r="D999" s="67" t="s">
        <v>33</v>
      </c>
      <c r="E999" s="67">
        <v>45</v>
      </c>
      <c r="F999" s="67">
        <v>7224</v>
      </c>
      <c r="G999" s="67">
        <v>1</v>
      </c>
      <c r="H999" s="67">
        <v>44</v>
      </c>
      <c r="I999" s="67" t="s">
        <v>25</v>
      </c>
      <c r="J999" s="67" t="s">
        <v>26</v>
      </c>
      <c r="K999" s="67">
        <v>3</v>
      </c>
      <c r="L999" s="67">
        <v>53</v>
      </c>
      <c r="M999" s="67">
        <v>1</v>
      </c>
      <c r="N999" s="67">
        <v>3.4606866002214839E-2</v>
      </c>
      <c r="O999" s="67">
        <v>1</v>
      </c>
    </row>
    <row r="1000" spans="1:15" customFormat="1">
      <c r="A1000" t="s">
        <v>126</v>
      </c>
      <c r="B1000" s="67" t="s">
        <v>123</v>
      </c>
      <c r="C1000" s="67" t="s">
        <v>33</v>
      </c>
      <c r="D1000" s="67" t="s">
        <v>33</v>
      </c>
      <c r="E1000" s="67">
        <v>45</v>
      </c>
      <c r="F1000" s="67">
        <v>7224</v>
      </c>
      <c r="G1000" s="67">
        <v>1</v>
      </c>
      <c r="H1000" s="67">
        <v>44</v>
      </c>
      <c r="I1000" s="67" t="s">
        <v>25</v>
      </c>
      <c r="J1000" s="67" t="s">
        <v>26</v>
      </c>
      <c r="K1000" s="67">
        <v>3</v>
      </c>
      <c r="L1000" s="67">
        <v>87</v>
      </c>
      <c r="M1000" s="67">
        <v>1</v>
      </c>
      <c r="N1000" s="67">
        <v>1.8104928017718715E-2</v>
      </c>
      <c r="O1000" s="67">
        <v>1</v>
      </c>
    </row>
    <row r="1001" spans="1:15" customFormat="1">
      <c r="A1001" t="s">
        <v>126</v>
      </c>
      <c r="B1001" s="67" t="s">
        <v>123</v>
      </c>
      <c r="C1001" s="67" t="s">
        <v>33</v>
      </c>
      <c r="D1001" s="67" t="s">
        <v>33</v>
      </c>
      <c r="E1001" s="67">
        <v>45</v>
      </c>
      <c r="F1001" s="67">
        <v>7224</v>
      </c>
      <c r="G1001" s="67">
        <v>1</v>
      </c>
      <c r="H1001" s="67">
        <v>50</v>
      </c>
      <c r="I1001" s="67" t="s">
        <v>20</v>
      </c>
      <c r="J1001" s="67" t="s">
        <v>21</v>
      </c>
      <c r="K1001" s="67">
        <v>1</v>
      </c>
      <c r="L1001" s="67">
        <v>16</v>
      </c>
      <c r="M1001" s="67">
        <v>1</v>
      </c>
      <c r="N1001" s="67">
        <v>2.1079734219269102E-2</v>
      </c>
      <c r="O1001" s="67">
        <v>1</v>
      </c>
    </row>
    <row r="1002" spans="1:15" customFormat="1">
      <c r="A1002" t="s">
        <v>126</v>
      </c>
      <c r="B1002" s="67" t="s">
        <v>123</v>
      </c>
      <c r="C1002" s="67" t="s">
        <v>33</v>
      </c>
      <c r="D1002" s="67" t="s">
        <v>33</v>
      </c>
      <c r="E1002" s="67">
        <v>45</v>
      </c>
      <c r="F1002" s="67">
        <v>7224</v>
      </c>
      <c r="G1002" s="67">
        <v>1</v>
      </c>
      <c r="H1002" s="67">
        <v>50</v>
      </c>
      <c r="I1002" s="67" t="s">
        <v>20</v>
      </c>
      <c r="J1002" s="67" t="s">
        <v>21</v>
      </c>
      <c r="K1002" s="67">
        <v>1</v>
      </c>
      <c r="L1002" s="67">
        <v>17</v>
      </c>
      <c r="M1002" s="67">
        <v>38.463414634146339</v>
      </c>
      <c r="N1002" s="67">
        <v>0.80375415282392038</v>
      </c>
      <c r="O1002" s="67">
        <v>1</v>
      </c>
    </row>
    <row r="1003" spans="1:15" customFormat="1">
      <c r="A1003" t="s">
        <v>126</v>
      </c>
      <c r="B1003" s="67" t="s">
        <v>123</v>
      </c>
      <c r="C1003" s="67" t="s">
        <v>33</v>
      </c>
      <c r="D1003" s="67" t="s">
        <v>33</v>
      </c>
      <c r="E1003" s="67">
        <v>45</v>
      </c>
      <c r="F1003" s="67">
        <v>7224</v>
      </c>
      <c r="G1003" s="67">
        <v>1</v>
      </c>
      <c r="H1003" s="67">
        <v>50</v>
      </c>
      <c r="I1003" s="67" t="s">
        <v>20</v>
      </c>
      <c r="J1003" s="67" t="s">
        <v>21</v>
      </c>
      <c r="K1003" s="67">
        <v>1</v>
      </c>
      <c r="L1003" s="67">
        <v>18</v>
      </c>
      <c r="M1003" s="67">
        <v>77.558408215661103</v>
      </c>
      <c r="N1003" s="67">
        <v>1.7128045404208194</v>
      </c>
      <c r="O1003" s="67">
        <v>1</v>
      </c>
    </row>
    <row r="1004" spans="1:15" customFormat="1">
      <c r="A1004" t="s">
        <v>126</v>
      </c>
      <c r="B1004" s="67" t="s">
        <v>123</v>
      </c>
      <c r="C1004" s="67" t="s">
        <v>33</v>
      </c>
      <c r="D1004" s="67" t="s">
        <v>33</v>
      </c>
      <c r="E1004" s="67">
        <v>45</v>
      </c>
      <c r="F1004" s="67">
        <v>7224</v>
      </c>
      <c r="G1004" s="67">
        <v>1</v>
      </c>
      <c r="H1004" s="67">
        <v>50</v>
      </c>
      <c r="I1004" s="67" t="s">
        <v>20</v>
      </c>
      <c r="J1004" s="67" t="s">
        <v>21</v>
      </c>
      <c r="K1004" s="67">
        <v>1</v>
      </c>
      <c r="L1004" s="67">
        <v>19</v>
      </c>
      <c r="M1004" s="67">
        <v>74.094993581514757</v>
      </c>
      <c r="N1004" s="67">
        <v>1.6633776301218162</v>
      </c>
      <c r="O1004" s="67">
        <v>1</v>
      </c>
    </row>
    <row r="1005" spans="1:15" customFormat="1">
      <c r="A1005" t="s">
        <v>126</v>
      </c>
      <c r="B1005" s="67" t="s">
        <v>123</v>
      </c>
      <c r="C1005" s="67" t="s">
        <v>33</v>
      </c>
      <c r="D1005" s="67" t="s">
        <v>33</v>
      </c>
      <c r="E1005" s="67">
        <v>45</v>
      </c>
      <c r="F1005" s="67">
        <v>7224</v>
      </c>
      <c r="G1005" s="67">
        <v>1</v>
      </c>
      <c r="H1005" s="67">
        <v>50</v>
      </c>
      <c r="I1005" s="67" t="s">
        <v>20</v>
      </c>
      <c r="J1005" s="67" t="s">
        <v>21</v>
      </c>
      <c r="K1005" s="67">
        <v>1</v>
      </c>
      <c r="L1005" s="67">
        <v>20</v>
      </c>
      <c r="M1005" s="67">
        <v>83.926829268292678</v>
      </c>
      <c r="N1005" s="67">
        <v>1.8202574750830567</v>
      </c>
      <c r="O1005" s="67">
        <v>1</v>
      </c>
    </row>
    <row r="1006" spans="1:15" customFormat="1">
      <c r="A1006" t="s">
        <v>126</v>
      </c>
      <c r="B1006" s="67" t="s">
        <v>123</v>
      </c>
      <c r="C1006" s="67" t="s">
        <v>33</v>
      </c>
      <c r="D1006" s="67" t="s">
        <v>33</v>
      </c>
      <c r="E1006" s="67">
        <v>45</v>
      </c>
      <c r="F1006" s="67">
        <v>7224</v>
      </c>
      <c r="G1006" s="67">
        <v>1</v>
      </c>
      <c r="H1006" s="67">
        <v>50</v>
      </c>
      <c r="I1006" s="67" t="s">
        <v>20</v>
      </c>
      <c r="J1006" s="67" t="s">
        <v>21</v>
      </c>
      <c r="K1006" s="67">
        <v>1</v>
      </c>
      <c r="L1006" s="67">
        <v>21</v>
      </c>
      <c r="M1006" s="67">
        <v>106.67394094993581</v>
      </c>
      <c r="N1006" s="67">
        <v>2.4048532668881508</v>
      </c>
      <c r="O1006" s="67">
        <v>1</v>
      </c>
    </row>
    <row r="1007" spans="1:15" customFormat="1">
      <c r="A1007" t="s">
        <v>126</v>
      </c>
      <c r="B1007" s="67" t="s">
        <v>123</v>
      </c>
      <c r="C1007" s="67" t="s">
        <v>33</v>
      </c>
      <c r="D1007" s="67" t="s">
        <v>33</v>
      </c>
      <c r="E1007" s="67">
        <v>45</v>
      </c>
      <c r="F1007" s="67">
        <v>7224</v>
      </c>
      <c r="G1007" s="67">
        <v>1</v>
      </c>
      <c r="H1007" s="67">
        <v>50</v>
      </c>
      <c r="I1007" s="67" t="s">
        <v>20</v>
      </c>
      <c r="J1007" s="67" t="s">
        <v>21</v>
      </c>
      <c r="K1007" s="67">
        <v>1</v>
      </c>
      <c r="L1007" s="67">
        <v>22</v>
      </c>
      <c r="M1007" s="67">
        <v>54.926829268292678</v>
      </c>
      <c r="N1007" s="67">
        <v>1.2112500000000002</v>
      </c>
      <c r="O1007" s="67">
        <v>1</v>
      </c>
    </row>
    <row r="1008" spans="1:15" customFormat="1">
      <c r="A1008" t="s">
        <v>126</v>
      </c>
      <c r="B1008" s="67" t="s">
        <v>123</v>
      </c>
      <c r="C1008" s="67" t="s">
        <v>33</v>
      </c>
      <c r="D1008" s="67" t="s">
        <v>33</v>
      </c>
      <c r="E1008" s="67">
        <v>45</v>
      </c>
      <c r="F1008" s="67">
        <v>7224</v>
      </c>
      <c r="G1008" s="67">
        <v>1</v>
      </c>
      <c r="H1008" s="67">
        <v>50</v>
      </c>
      <c r="I1008" s="67" t="s">
        <v>20</v>
      </c>
      <c r="J1008" s="67" t="s">
        <v>21</v>
      </c>
      <c r="K1008" s="67">
        <v>1</v>
      </c>
      <c r="L1008" s="67">
        <v>23</v>
      </c>
      <c r="M1008" s="67">
        <v>63</v>
      </c>
      <c r="N1008" s="67">
        <v>1.4319892026578074</v>
      </c>
      <c r="O1008" s="67">
        <v>1</v>
      </c>
    </row>
    <row r="1009" spans="1:15" customFormat="1">
      <c r="A1009" t="s">
        <v>126</v>
      </c>
      <c r="B1009" s="67" t="s">
        <v>123</v>
      </c>
      <c r="C1009" s="67" t="s">
        <v>33</v>
      </c>
      <c r="D1009" s="67" t="s">
        <v>33</v>
      </c>
      <c r="E1009" s="67">
        <v>45</v>
      </c>
      <c r="F1009" s="67">
        <v>7224</v>
      </c>
      <c r="G1009" s="67">
        <v>1</v>
      </c>
      <c r="H1009" s="67">
        <v>50</v>
      </c>
      <c r="I1009" s="67" t="s">
        <v>20</v>
      </c>
      <c r="J1009" s="67" t="s">
        <v>21</v>
      </c>
      <c r="K1009" s="67">
        <v>1</v>
      </c>
      <c r="L1009" s="67">
        <v>24</v>
      </c>
      <c r="M1009" s="67">
        <v>89.463414634146346</v>
      </c>
      <c r="N1009" s="67">
        <v>2.0254734219269102</v>
      </c>
      <c r="O1009" s="67">
        <v>1</v>
      </c>
    </row>
    <row r="1010" spans="1:15" customFormat="1">
      <c r="A1010" t="s">
        <v>126</v>
      </c>
      <c r="B1010" s="67" t="s">
        <v>123</v>
      </c>
      <c r="C1010" s="67" t="s">
        <v>33</v>
      </c>
      <c r="D1010" s="67" t="s">
        <v>33</v>
      </c>
      <c r="E1010" s="67">
        <v>45</v>
      </c>
      <c r="F1010" s="67">
        <v>7224</v>
      </c>
      <c r="G1010" s="67">
        <v>1</v>
      </c>
      <c r="H1010" s="67">
        <v>50</v>
      </c>
      <c r="I1010" s="67" t="s">
        <v>20</v>
      </c>
      <c r="J1010" s="67" t="s">
        <v>21</v>
      </c>
      <c r="K1010" s="67">
        <v>1</v>
      </c>
      <c r="L1010" s="67">
        <v>25</v>
      </c>
      <c r="M1010" s="67">
        <v>46.926829268292678</v>
      </c>
      <c r="N1010" s="67">
        <v>1.0638552048726468</v>
      </c>
      <c r="O1010" s="67">
        <v>1</v>
      </c>
    </row>
    <row r="1011" spans="1:15" customFormat="1">
      <c r="A1011" t="s">
        <v>126</v>
      </c>
      <c r="B1011" s="67" t="s">
        <v>123</v>
      </c>
      <c r="C1011" s="67" t="s">
        <v>33</v>
      </c>
      <c r="D1011" s="67" t="s">
        <v>33</v>
      </c>
      <c r="E1011" s="67">
        <v>45</v>
      </c>
      <c r="F1011" s="67">
        <v>7224</v>
      </c>
      <c r="G1011" s="67">
        <v>1</v>
      </c>
      <c r="H1011" s="67">
        <v>50</v>
      </c>
      <c r="I1011" s="67" t="s">
        <v>20</v>
      </c>
      <c r="J1011" s="67" t="s">
        <v>21</v>
      </c>
      <c r="K1011" s="67">
        <v>1</v>
      </c>
      <c r="L1011" s="67">
        <v>26</v>
      </c>
      <c r="M1011" s="67">
        <v>50</v>
      </c>
      <c r="N1011" s="67">
        <v>1.1290185492801772</v>
      </c>
      <c r="O1011" s="67">
        <v>1</v>
      </c>
    </row>
    <row r="1012" spans="1:15" customFormat="1">
      <c r="A1012" t="s">
        <v>126</v>
      </c>
      <c r="B1012" s="67" t="s">
        <v>123</v>
      </c>
      <c r="C1012" s="67" t="s">
        <v>33</v>
      </c>
      <c r="D1012" s="67" t="s">
        <v>33</v>
      </c>
      <c r="E1012" s="67">
        <v>45</v>
      </c>
      <c r="F1012" s="67">
        <v>7224</v>
      </c>
      <c r="G1012" s="67">
        <v>1</v>
      </c>
      <c r="H1012" s="67">
        <v>50</v>
      </c>
      <c r="I1012" s="67" t="s">
        <v>20</v>
      </c>
      <c r="J1012" s="67" t="s">
        <v>21</v>
      </c>
      <c r="K1012" s="67">
        <v>1</v>
      </c>
      <c r="L1012" s="67">
        <v>27</v>
      </c>
      <c r="M1012" s="67">
        <v>45.094993581514764</v>
      </c>
      <c r="N1012" s="67">
        <v>1.0731007751937987</v>
      </c>
      <c r="O1012" s="67">
        <v>1</v>
      </c>
    </row>
    <row r="1013" spans="1:15" customFormat="1">
      <c r="A1013" t="s">
        <v>126</v>
      </c>
      <c r="B1013" s="67" t="s">
        <v>123</v>
      </c>
      <c r="C1013" s="67" t="s">
        <v>33</v>
      </c>
      <c r="D1013" s="67" t="s">
        <v>33</v>
      </c>
      <c r="E1013" s="67">
        <v>45</v>
      </c>
      <c r="F1013" s="67">
        <v>7224</v>
      </c>
      <c r="G1013" s="67">
        <v>1</v>
      </c>
      <c r="H1013" s="67">
        <v>50</v>
      </c>
      <c r="I1013" s="67" t="s">
        <v>20</v>
      </c>
      <c r="J1013" s="67" t="s">
        <v>21</v>
      </c>
      <c r="K1013" s="67">
        <v>1</v>
      </c>
      <c r="L1013" s="67">
        <v>28</v>
      </c>
      <c r="M1013" s="67">
        <v>26</v>
      </c>
      <c r="N1013" s="67">
        <v>0.59018826135105207</v>
      </c>
      <c r="O1013" s="67">
        <v>1</v>
      </c>
    </row>
    <row r="1014" spans="1:15" customFormat="1">
      <c r="A1014" t="s">
        <v>126</v>
      </c>
      <c r="B1014" s="67" t="s">
        <v>123</v>
      </c>
      <c r="C1014" s="67" t="s">
        <v>33</v>
      </c>
      <c r="D1014" s="67" t="s">
        <v>33</v>
      </c>
      <c r="E1014" s="67">
        <v>45</v>
      </c>
      <c r="F1014" s="67">
        <v>7224</v>
      </c>
      <c r="G1014" s="67">
        <v>1</v>
      </c>
      <c r="H1014" s="67">
        <v>50</v>
      </c>
      <c r="I1014" s="67" t="s">
        <v>20</v>
      </c>
      <c r="J1014" s="67" t="s">
        <v>21</v>
      </c>
      <c r="K1014" s="67">
        <v>1</v>
      </c>
      <c r="L1014" s="67">
        <v>29</v>
      </c>
      <c r="M1014" s="67">
        <v>43.842105263157897</v>
      </c>
      <c r="N1014" s="67">
        <v>1.0584219269102988</v>
      </c>
      <c r="O1014" s="67">
        <v>1</v>
      </c>
    </row>
    <row r="1015" spans="1:15" customFormat="1">
      <c r="A1015" t="s">
        <v>126</v>
      </c>
      <c r="B1015" s="67" t="s">
        <v>123</v>
      </c>
      <c r="C1015" s="67" t="s">
        <v>33</v>
      </c>
      <c r="D1015" s="67" t="s">
        <v>33</v>
      </c>
      <c r="E1015" s="67">
        <v>45</v>
      </c>
      <c r="F1015" s="67">
        <v>7224</v>
      </c>
      <c r="G1015" s="67">
        <v>1</v>
      </c>
      <c r="H1015" s="67">
        <v>50</v>
      </c>
      <c r="I1015" s="67" t="s">
        <v>20</v>
      </c>
      <c r="J1015" s="67" t="s">
        <v>21</v>
      </c>
      <c r="K1015" s="67">
        <v>1</v>
      </c>
      <c r="L1015" s="67">
        <v>30</v>
      </c>
      <c r="M1015" s="67">
        <v>6</v>
      </c>
      <c r="N1015" s="67">
        <v>0.12437707641196014</v>
      </c>
      <c r="O1015" s="67">
        <v>1</v>
      </c>
    </row>
    <row r="1016" spans="1:15" customFormat="1">
      <c r="A1016" t="s">
        <v>126</v>
      </c>
      <c r="B1016" s="67" t="s">
        <v>123</v>
      </c>
      <c r="C1016" s="67" t="s">
        <v>33</v>
      </c>
      <c r="D1016" s="67" t="s">
        <v>33</v>
      </c>
      <c r="E1016" s="67">
        <v>45</v>
      </c>
      <c r="F1016" s="67">
        <v>7224</v>
      </c>
      <c r="G1016" s="67">
        <v>1</v>
      </c>
      <c r="H1016" s="67">
        <v>50</v>
      </c>
      <c r="I1016" s="67" t="s">
        <v>20</v>
      </c>
      <c r="J1016" s="67" t="s">
        <v>21</v>
      </c>
      <c r="K1016" s="67">
        <v>1</v>
      </c>
      <c r="L1016" s="67">
        <v>31</v>
      </c>
      <c r="M1016" s="67">
        <v>10</v>
      </c>
      <c r="N1016" s="67">
        <v>0.23959163898117386</v>
      </c>
      <c r="O1016" s="67">
        <v>1</v>
      </c>
    </row>
    <row r="1017" spans="1:15" customFormat="1">
      <c r="A1017" t="s">
        <v>126</v>
      </c>
      <c r="B1017" s="67" t="s">
        <v>123</v>
      </c>
      <c r="C1017" s="67" t="s">
        <v>33</v>
      </c>
      <c r="D1017" s="67" t="s">
        <v>33</v>
      </c>
      <c r="E1017" s="67">
        <v>45</v>
      </c>
      <c r="F1017" s="67">
        <v>7224</v>
      </c>
      <c r="G1017" s="67">
        <v>1</v>
      </c>
      <c r="H1017" s="67">
        <v>50</v>
      </c>
      <c r="I1017" s="67" t="s">
        <v>20</v>
      </c>
      <c r="J1017" s="67" t="s">
        <v>21</v>
      </c>
      <c r="K1017" s="67">
        <v>1</v>
      </c>
      <c r="L1017" s="67">
        <v>32</v>
      </c>
      <c r="M1017" s="67">
        <v>14</v>
      </c>
      <c r="N1017" s="67">
        <v>0.31319905869324477</v>
      </c>
      <c r="O1017" s="67">
        <v>1</v>
      </c>
    </row>
    <row r="1018" spans="1:15" customFormat="1">
      <c r="A1018" t="s">
        <v>126</v>
      </c>
      <c r="B1018" s="67" t="s">
        <v>123</v>
      </c>
      <c r="C1018" s="67" t="s">
        <v>33</v>
      </c>
      <c r="D1018" s="67" t="s">
        <v>33</v>
      </c>
      <c r="E1018" s="67">
        <v>45</v>
      </c>
      <c r="F1018" s="67">
        <v>7224</v>
      </c>
      <c r="G1018" s="67">
        <v>1</v>
      </c>
      <c r="H1018" s="67">
        <v>50</v>
      </c>
      <c r="I1018" s="67" t="s">
        <v>20</v>
      </c>
      <c r="J1018" s="67" t="s">
        <v>21</v>
      </c>
      <c r="K1018" s="67">
        <v>1</v>
      </c>
      <c r="L1018" s="67">
        <v>33</v>
      </c>
      <c r="M1018" s="67">
        <v>5</v>
      </c>
      <c r="N1018" s="67">
        <v>0.11043466223698782</v>
      </c>
      <c r="O1018" s="67">
        <v>1</v>
      </c>
    </row>
    <row r="1019" spans="1:15" customFormat="1">
      <c r="A1019" t="s">
        <v>126</v>
      </c>
      <c r="B1019" s="67" t="s">
        <v>123</v>
      </c>
      <c r="C1019" s="67" t="s">
        <v>33</v>
      </c>
      <c r="D1019" s="67" t="s">
        <v>33</v>
      </c>
      <c r="E1019" s="67">
        <v>45</v>
      </c>
      <c r="F1019" s="67">
        <v>7224</v>
      </c>
      <c r="G1019" s="67">
        <v>1</v>
      </c>
      <c r="H1019" s="67">
        <v>50</v>
      </c>
      <c r="I1019" s="67" t="s">
        <v>20</v>
      </c>
      <c r="J1019" s="67" t="s">
        <v>21</v>
      </c>
      <c r="K1019" s="67">
        <v>1</v>
      </c>
      <c r="L1019" s="67">
        <v>34</v>
      </c>
      <c r="M1019" s="67">
        <v>3</v>
      </c>
      <c r="N1019" s="67">
        <v>6.2188538205980068E-2</v>
      </c>
      <c r="O1019" s="67">
        <v>1</v>
      </c>
    </row>
    <row r="1020" spans="1:15" customFormat="1">
      <c r="A1020" t="s">
        <v>126</v>
      </c>
      <c r="B1020" s="67" t="s">
        <v>123</v>
      </c>
      <c r="C1020" s="67" t="s">
        <v>33</v>
      </c>
      <c r="D1020" s="67" t="s">
        <v>33</v>
      </c>
      <c r="E1020" s="67">
        <v>45</v>
      </c>
      <c r="F1020" s="67">
        <v>7224</v>
      </c>
      <c r="G1020" s="67">
        <v>1</v>
      </c>
      <c r="H1020" s="67">
        <v>50</v>
      </c>
      <c r="I1020" s="67" t="s">
        <v>20</v>
      </c>
      <c r="J1020" s="67" t="s">
        <v>21</v>
      </c>
      <c r="K1020" s="67">
        <v>1</v>
      </c>
      <c r="L1020" s="67">
        <v>35</v>
      </c>
      <c r="M1020" s="67">
        <v>10</v>
      </c>
      <c r="N1020" s="67">
        <v>0.24077934662236988</v>
      </c>
      <c r="O1020" s="67">
        <v>1</v>
      </c>
    </row>
    <row r="1021" spans="1:15" customFormat="1">
      <c r="A1021" t="s">
        <v>126</v>
      </c>
      <c r="B1021" s="67" t="s">
        <v>123</v>
      </c>
      <c r="C1021" s="67" t="s">
        <v>33</v>
      </c>
      <c r="D1021" s="67" t="s">
        <v>33</v>
      </c>
      <c r="E1021" s="67">
        <v>45</v>
      </c>
      <c r="F1021" s="67">
        <v>7224</v>
      </c>
      <c r="G1021" s="67">
        <v>1</v>
      </c>
      <c r="H1021" s="67">
        <v>50</v>
      </c>
      <c r="I1021" s="67" t="s">
        <v>20</v>
      </c>
      <c r="J1021" s="67" t="s">
        <v>21</v>
      </c>
      <c r="K1021" s="67">
        <v>1</v>
      </c>
      <c r="L1021" s="67">
        <v>36</v>
      </c>
      <c r="M1021" s="67">
        <v>1</v>
      </c>
      <c r="N1021" s="67">
        <v>1.8104928017718715E-2</v>
      </c>
      <c r="O1021" s="67">
        <v>1</v>
      </c>
    </row>
    <row r="1022" spans="1:15" customFormat="1">
      <c r="A1022" t="s">
        <v>126</v>
      </c>
      <c r="B1022" s="67" t="s">
        <v>123</v>
      </c>
      <c r="C1022" s="67" t="s">
        <v>33</v>
      </c>
      <c r="D1022" s="67" t="s">
        <v>33</v>
      </c>
      <c r="E1022" s="67">
        <v>45</v>
      </c>
      <c r="F1022" s="67">
        <v>7224</v>
      </c>
      <c r="G1022" s="67">
        <v>1</v>
      </c>
      <c r="H1022" s="67">
        <v>50</v>
      </c>
      <c r="I1022" s="67" t="s">
        <v>20</v>
      </c>
      <c r="J1022" s="67" t="s">
        <v>21</v>
      </c>
      <c r="K1022" s="67">
        <v>2</v>
      </c>
      <c r="L1022" s="67">
        <v>17</v>
      </c>
      <c r="M1022" s="67">
        <v>29</v>
      </c>
      <c r="N1022" s="67">
        <v>0.62323781838316716</v>
      </c>
      <c r="O1022" s="67">
        <v>1</v>
      </c>
    </row>
    <row r="1023" spans="1:15" customFormat="1">
      <c r="A1023" t="s">
        <v>126</v>
      </c>
      <c r="B1023" s="67" t="s">
        <v>123</v>
      </c>
      <c r="C1023" s="67" t="s">
        <v>33</v>
      </c>
      <c r="D1023" s="67" t="s">
        <v>33</v>
      </c>
      <c r="E1023" s="67">
        <v>45</v>
      </c>
      <c r="F1023" s="67">
        <v>7224</v>
      </c>
      <c r="G1023" s="67">
        <v>1</v>
      </c>
      <c r="H1023" s="67">
        <v>50</v>
      </c>
      <c r="I1023" s="67" t="s">
        <v>20</v>
      </c>
      <c r="J1023" s="67" t="s">
        <v>21</v>
      </c>
      <c r="K1023" s="67">
        <v>2</v>
      </c>
      <c r="L1023" s="67">
        <v>18</v>
      </c>
      <c r="M1023" s="67">
        <v>66</v>
      </c>
      <c r="N1023" s="67">
        <v>1.3878142303433003</v>
      </c>
      <c r="O1023" s="67">
        <v>1</v>
      </c>
    </row>
    <row r="1024" spans="1:15" customFormat="1">
      <c r="A1024" t="s">
        <v>126</v>
      </c>
      <c r="B1024" s="67" t="s">
        <v>123</v>
      </c>
      <c r="C1024" s="67" t="s">
        <v>33</v>
      </c>
      <c r="D1024" s="67" t="s">
        <v>33</v>
      </c>
      <c r="E1024" s="67">
        <v>45</v>
      </c>
      <c r="F1024" s="67">
        <v>7224</v>
      </c>
      <c r="G1024" s="67">
        <v>1</v>
      </c>
      <c r="H1024" s="67">
        <v>50</v>
      </c>
      <c r="I1024" s="67" t="s">
        <v>20</v>
      </c>
      <c r="J1024" s="67" t="s">
        <v>21</v>
      </c>
      <c r="K1024" s="67">
        <v>2</v>
      </c>
      <c r="L1024" s="67">
        <v>19</v>
      </c>
      <c r="M1024" s="67">
        <v>58.631578947368425</v>
      </c>
      <c r="N1024" s="67">
        <v>1.2698532668881506</v>
      </c>
      <c r="O1024" s="67">
        <v>1</v>
      </c>
    </row>
    <row r="1025" spans="1:15" customFormat="1">
      <c r="A1025" t="s">
        <v>126</v>
      </c>
      <c r="B1025" s="67" t="s">
        <v>123</v>
      </c>
      <c r="C1025" s="67" t="s">
        <v>33</v>
      </c>
      <c r="D1025" s="67" t="s">
        <v>33</v>
      </c>
      <c r="E1025" s="67">
        <v>45</v>
      </c>
      <c r="F1025" s="67">
        <v>7224</v>
      </c>
      <c r="G1025" s="67">
        <v>1</v>
      </c>
      <c r="H1025" s="67">
        <v>50</v>
      </c>
      <c r="I1025" s="67" t="s">
        <v>20</v>
      </c>
      <c r="J1025" s="67" t="s">
        <v>21</v>
      </c>
      <c r="K1025" s="67">
        <v>2</v>
      </c>
      <c r="L1025" s="67">
        <v>20</v>
      </c>
      <c r="M1025" s="67">
        <v>40</v>
      </c>
      <c r="N1025" s="67">
        <v>0.81633859357696581</v>
      </c>
      <c r="O1025" s="67">
        <v>1</v>
      </c>
    </row>
    <row r="1026" spans="1:15" customFormat="1">
      <c r="A1026" t="s">
        <v>126</v>
      </c>
      <c r="B1026" s="67" t="s">
        <v>123</v>
      </c>
      <c r="C1026" s="67" t="s">
        <v>33</v>
      </c>
      <c r="D1026" s="67" t="s">
        <v>33</v>
      </c>
      <c r="E1026" s="67">
        <v>45</v>
      </c>
      <c r="F1026" s="67">
        <v>7224</v>
      </c>
      <c r="G1026" s="67">
        <v>1</v>
      </c>
      <c r="H1026" s="67">
        <v>50</v>
      </c>
      <c r="I1026" s="67" t="s">
        <v>20</v>
      </c>
      <c r="J1026" s="67" t="s">
        <v>21</v>
      </c>
      <c r="K1026" s="67">
        <v>2</v>
      </c>
      <c r="L1026" s="67">
        <v>21</v>
      </c>
      <c r="M1026" s="67">
        <v>31</v>
      </c>
      <c r="N1026" s="67">
        <v>0.68043881506090809</v>
      </c>
      <c r="O1026" s="67">
        <v>1</v>
      </c>
    </row>
    <row r="1027" spans="1:15" customFormat="1">
      <c r="A1027" t="s">
        <v>126</v>
      </c>
      <c r="B1027" s="67" t="s">
        <v>123</v>
      </c>
      <c r="C1027" s="67" t="s">
        <v>33</v>
      </c>
      <c r="D1027" s="67" t="s">
        <v>33</v>
      </c>
      <c r="E1027" s="67">
        <v>45</v>
      </c>
      <c r="F1027" s="67">
        <v>7224</v>
      </c>
      <c r="G1027" s="67">
        <v>1</v>
      </c>
      <c r="H1027" s="67">
        <v>50</v>
      </c>
      <c r="I1027" s="67" t="s">
        <v>20</v>
      </c>
      <c r="J1027" s="67" t="s">
        <v>21</v>
      </c>
      <c r="K1027" s="67">
        <v>2</v>
      </c>
      <c r="L1027" s="67">
        <v>22</v>
      </c>
      <c r="M1027" s="67">
        <v>58.210526315789473</v>
      </c>
      <c r="N1027" s="67">
        <v>1.3236198781838318</v>
      </c>
      <c r="O1027" s="67">
        <v>1</v>
      </c>
    </row>
    <row r="1028" spans="1:15" customFormat="1">
      <c r="A1028" t="s">
        <v>126</v>
      </c>
      <c r="B1028" s="67" t="s">
        <v>123</v>
      </c>
      <c r="C1028" s="67" t="s">
        <v>33</v>
      </c>
      <c r="D1028" s="67" t="s">
        <v>33</v>
      </c>
      <c r="E1028" s="67">
        <v>45</v>
      </c>
      <c r="F1028" s="67">
        <v>7224</v>
      </c>
      <c r="G1028" s="67">
        <v>1</v>
      </c>
      <c r="H1028" s="67">
        <v>50</v>
      </c>
      <c r="I1028" s="67" t="s">
        <v>20</v>
      </c>
      <c r="J1028" s="67" t="s">
        <v>21</v>
      </c>
      <c r="K1028" s="67">
        <v>2</v>
      </c>
      <c r="L1028" s="67">
        <v>23</v>
      </c>
      <c r="M1028" s="67">
        <v>59.673940949935812</v>
      </c>
      <c r="N1028" s="67">
        <v>1.3956866002214838</v>
      </c>
      <c r="O1028" s="67">
        <v>1</v>
      </c>
    </row>
    <row r="1029" spans="1:15" customFormat="1">
      <c r="A1029" t="s">
        <v>126</v>
      </c>
      <c r="B1029" s="67" t="s">
        <v>123</v>
      </c>
      <c r="C1029" s="67" t="s">
        <v>33</v>
      </c>
      <c r="D1029" s="67" t="s">
        <v>33</v>
      </c>
      <c r="E1029" s="67">
        <v>45</v>
      </c>
      <c r="F1029" s="67">
        <v>7224</v>
      </c>
      <c r="G1029" s="67">
        <v>1</v>
      </c>
      <c r="H1029" s="67">
        <v>50</v>
      </c>
      <c r="I1029" s="67" t="s">
        <v>20</v>
      </c>
      <c r="J1029" s="67" t="s">
        <v>21</v>
      </c>
      <c r="K1029" s="67">
        <v>2</v>
      </c>
      <c r="L1029" s="67">
        <v>24</v>
      </c>
      <c r="M1029" s="67">
        <v>57.673940949935812</v>
      </c>
      <c r="N1029" s="67">
        <v>1.3420902547065336</v>
      </c>
      <c r="O1029" s="67">
        <v>1</v>
      </c>
    </row>
    <row r="1030" spans="1:15" customFormat="1">
      <c r="A1030" t="s">
        <v>126</v>
      </c>
      <c r="B1030" s="67" t="s">
        <v>123</v>
      </c>
      <c r="C1030" s="67" t="s">
        <v>33</v>
      </c>
      <c r="D1030" s="67" t="s">
        <v>33</v>
      </c>
      <c r="E1030" s="67">
        <v>45</v>
      </c>
      <c r="F1030" s="67">
        <v>7224</v>
      </c>
      <c r="G1030" s="67">
        <v>1</v>
      </c>
      <c r="H1030" s="67">
        <v>50</v>
      </c>
      <c r="I1030" s="67" t="s">
        <v>20</v>
      </c>
      <c r="J1030" s="67" t="s">
        <v>21</v>
      </c>
      <c r="K1030" s="67">
        <v>2</v>
      </c>
      <c r="L1030" s="67">
        <v>25</v>
      </c>
      <c r="M1030" s="67">
        <v>56.926829268292678</v>
      </c>
      <c r="N1030" s="67">
        <v>1.3027173311184939</v>
      </c>
      <c r="O1030" s="67">
        <v>1</v>
      </c>
    </row>
    <row r="1031" spans="1:15" customFormat="1">
      <c r="A1031" t="s">
        <v>126</v>
      </c>
      <c r="B1031" s="67" t="s">
        <v>123</v>
      </c>
      <c r="C1031" s="67" t="s">
        <v>33</v>
      </c>
      <c r="D1031" s="67" t="s">
        <v>33</v>
      </c>
      <c r="E1031" s="67">
        <v>45</v>
      </c>
      <c r="F1031" s="67">
        <v>7224</v>
      </c>
      <c r="G1031" s="67">
        <v>1</v>
      </c>
      <c r="H1031" s="67">
        <v>50</v>
      </c>
      <c r="I1031" s="67" t="s">
        <v>20</v>
      </c>
      <c r="J1031" s="67" t="s">
        <v>21</v>
      </c>
      <c r="K1031" s="67">
        <v>2</v>
      </c>
      <c r="L1031" s="67">
        <v>26</v>
      </c>
      <c r="M1031" s="67">
        <v>51.631578947368425</v>
      </c>
      <c r="N1031" s="67">
        <v>1.1870916389811741</v>
      </c>
      <c r="O1031" s="67">
        <v>1</v>
      </c>
    </row>
    <row r="1032" spans="1:15" customFormat="1">
      <c r="A1032" t="s">
        <v>126</v>
      </c>
      <c r="B1032" s="67" t="s">
        <v>123</v>
      </c>
      <c r="C1032" s="67" t="s">
        <v>33</v>
      </c>
      <c r="D1032" s="67" t="s">
        <v>33</v>
      </c>
      <c r="E1032" s="67">
        <v>45</v>
      </c>
      <c r="F1032" s="67">
        <v>7224</v>
      </c>
      <c r="G1032" s="67">
        <v>1</v>
      </c>
      <c r="H1032" s="67">
        <v>50</v>
      </c>
      <c r="I1032" s="67" t="s">
        <v>20</v>
      </c>
      <c r="J1032" s="67" t="s">
        <v>21</v>
      </c>
      <c r="K1032" s="67">
        <v>2</v>
      </c>
      <c r="L1032" s="67">
        <v>27</v>
      </c>
      <c r="M1032" s="67">
        <v>78.673940949935812</v>
      </c>
      <c r="N1032" s="67">
        <v>1.8684717607973422</v>
      </c>
      <c r="O1032" s="67">
        <v>1</v>
      </c>
    </row>
    <row r="1033" spans="1:15" customFormat="1">
      <c r="A1033" t="s">
        <v>126</v>
      </c>
      <c r="B1033" s="67" t="s">
        <v>123</v>
      </c>
      <c r="C1033" s="67" t="s">
        <v>33</v>
      </c>
      <c r="D1033" s="67" t="s">
        <v>33</v>
      </c>
      <c r="E1033" s="67">
        <v>45</v>
      </c>
      <c r="F1033" s="67">
        <v>7224</v>
      </c>
      <c r="G1033" s="67">
        <v>1</v>
      </c>
      <c r="H1033" s="67">
        <v>50</v>
      </c>
      <c r="I1033" s="67" t="s">
        <v>20</v>
      </c>
      <c r="J1033" s="67" t="s">
        <v>21</v>
      </c>
      <c r="K1033" s="67">
        <v>2</v>
      </c>
      <c r="L1033" s="67">
        <v>28</v>
      </c>
      <c r="M1033" s="67">
        <v>71.305519897304237</v>
      </c>
      <c r="N1033" s="67">
        <v>1.7254055924695462</v>
      </c>
      <c r="O1033" s="67">
        <v>1</v>
      </c>
    </row>
    <row r="1034" spans="1:15" customFormat="1">
      <c r="A1034" t="s">
        <v>126</v>
      </c>
      <c r="B1034" s="67" t="s">
        <v>123</v>
      </c>
      <c r="C1034" s="67" t="s">
        <v>33</v>
      </c>
      <c r="D1034" s="67" t="s">
        <v>33</v>
      </c>
      <c r="E1034" s="67">
        <v>45</v>
      </c>
      <c r="F1034" s="67">
        <v>7224</v>
      </c>
      <c r="G1034" s="67">
        <v>1</v>
      </c>
      <c r="H1034" s="67">
        <v>50</v>
      </c>
      <c r="I1034" s="67" t="s">
        <v>20</v>
      </c>
      <c r="J1034" s="67" t="s">
        <v>21</v>
      </c>
      <c r="K1034" s="67">
        <v>2</v>
      </c>
      <c r="L1034" s="67">
        <v>29</v>
      </c>
      <c r="M1034" s="67">
        <v>34</v>
      </c>
      <c r="N1034" s="67">
        <v>0.7393701550387598</v>
      </c>
      <c r="O1034" s="67">
        <v>1</v>
      </c>
    </row>
    <row r="1035" spans="1:15" customFormat="1">
      <c r="A1035" t="s">
        <v>126</v>
      </c>
      <c r="B1035" s="67" t="s">
        <v>123</v>
      </c>
      <c r="C1035" s="67" t="s">
        <v>33</v>
      </c>
      <c r="D1035" s="67" t="s">
        <v>33</v>
      </c>
      <c r="E1035" s="67">
        <v>45</v>
      </c>
      <c r="F1035" s="67">
        <v>7224</v>
      </c>
      <c r="G1035" s="67">
        <v>1</v>
      </c>
      <c r="H1035" s="67">
        <v>50</v>
      </c>
      <c r="I1035" s="67" t="s">
        <v>20</v>
      </c>
      <c r="J1035" s="67" t="s">
        <v>21</v>
      </c>
      <c r="K1035" s="67">
        <v>2</v>
      </c>
      <c r="L1035" s="67">
        <v>30</v>
      </c>
      <c r="M1035" s="67">
        <v>25.631578947368421</v>
      </c>
      <c r="N1035" s="67">
        <v>0.60981312292358802</v>
      </c>
      <c r="O1035" s="67">
        <v>1</v>
      </c>
    </row>
    <row r="1036" spans="1:15" customFormat="1">
      <c r="A1036" t="s">
        <v>126</v>
      </c>
      <c r="B1036" s="67" t="s">
        <v>123</v>
      </c>
      <c r="C1036" s="67" t="s">
        <v>33</v>
      </c>
      <c r="D1036" s="67" t="s">
        <v>33</v>
      </c>
      <c r="E1036" s="67">
        <v>45</v>
      </c>
      <c r="F1036" s="67">
        <v>7224</v>
      </c>
      <c r="G1036" s="67">
        <v>1</v>
      </c>
      <c r="H1036" s="67">
        <v>50</v>
      </c>
      <c r="I1036" s="67" t="s">
        <v>20</v>
      </c>
      <c r="J1036" s="67" t="s">
        <v>21</v>
      </c>
      <c r="K1036" s="67">
        <v>2</v>
      </c>
      <c r="L1036" s="67">
        <v>31</v>
      </c>
      <c r="M1036" s="67">
        <v>59.768934531450583</v>
      </c>
      <c r="N1036" s="67">
        <v>1.478409468438538</v>
      </c>
      <c r="O1036" s="67">
        <v>1</v>
      </c>
    </row>
    <row r="1037" spans="1:15" customFormat="1">
      <c r="A1037" t="s">
        <v>126</v>
      </c>
      <c r="B1037" s="67" t="s">
        <v>123</v>
      </c>
      <c r="C1037" s="67" t="s">
        <v>33</v>
      </c>
      <c r="D1037" s="67" t="s">
        <v>33</v>
      </c>
      <c r="E1037" s="67">
        <v>45</v>
      </c>
      <c r="F1037" s="67">
        <v>7224</v>
      </c>
      <c r="G1037" s="67">
        <v>1</v>
      </c>
      <c r="H1037" s="67">
        <v>50</v>
      </c>
      <c r="I1037" s="67" t="s">
        <v>20</v>
      </c>
      <c r="J1037" s="67" t="s">
        <v>21</v>
      </c>
      <c r="K1037" s="67">
        <v>2</v>
      </c>
      <c r="L1037" s="67">
        <v>32</v>
      </c>
      <c r="M1037" s="67">
        <v>31.631578947368421</v>
      </c>
      <c r="N1037" s="67">
        <v>0.73835271317829465</v>
      </c>
      <c r="O1037" s="67">
        <v>1</v>
      </c>
    </row>
    <row r="1038" spans="1:15" customFormat="1">
      <c r="A1038" t="s">
        <v>126</v>
      </c>
      <c r="B1038" s="67" t="s">
        <v>123</v>
      </c>
      <c r="C1038" s="67" t="s">
        <v>33</v>
      </c>
      <c r="D1038" s="67" t="s">
        <v>33</v>
      </c>
      <c r="E1038" s="67">
        <v>45</v>
      </c>
      <c r="F1038" s="67">
        <v>7224</v>
      </c>
      <c r="G1038" s="67">
        <v>1</v>
      </c>
      <c r="H1038" s="67">
        <v>50</v>
      </c>
      <c r="I1038" s="67" t="s">
        <v>20</v>
      </c>
      <c r="J1038" s="67" t="s">
        <v>21</v>
      </c>
      <c r="K1038" s="67">
        <v>2</v>
      </c>
      <c r="L1038" s="67">
        <v>33</v>
      </c>
      <c r="M1038" s="67">
        <v>51.842105263157897</v>
      </c>
      <c r="N1038" s="67">
        <v>1.249031007751938</v>
      </c>
      <c r="O1038" s="67">
        <v>1</v>
      </c>
    </row>
    <row r="1039" spans="1:15" customFormat="1">
      <c r="A1039" t="s">
        <v>126</v>
      </c>
      <c r="B1039" s="67" t="s">
        <v>123</v>
      </c>
      <c r="C1039" s="67" t="s">
        <v>33</v>
      </c>
      <c r="D1039" s="67" t="s">
        <v>33</v>
      </c>
      <c r="E1039" s="67">
        <v>45</v>
      </c>
      <c r="F1039" s="67">
        <v>7224</v>
      </c>
      <c r="G1039" s="67">
        <v>1</v>
      </c>
      <c r="H1039" s="67">
        <v>50</v>
      </c>
      <c r="I1039" s="67" t="s">
        <v>20</v>
      </c>
      <c r="J1039" s="67" t="s">
        <v>21</v>
      </c>
      <c r="K1039" s="67">
        <v>2</v>
      </c>
      <c r="L1039" s="67">
        <v>34</v>
      </c>
      <c r="M1039" s="67">
        <v>70.81129653401797</v>
      </c>
      <c r="N1039" s="67">
        <v>1.7155966223698782</v>
      </c>
      <c r="O1039" s="67">
        <v>1</v>
      </c>
    </row>
    <row r="1040" spans="1:15" customFormat="1">
      <c r="A1040" t="s">
        <v>126</v>
      </c>
      <c r="B1040" s="67" t="s">
        <v>123</v>
      </c>
      <c r="C1040" s="67" t="s">
        <v>33</v>
      </c>
      <c r="D1040" s="67" t="s">
        <v>33</v>
      </c>
      <c r="E1040" s="67">
        <v>45</v>
      </c>
      <c r="F1040" s="67">
        <v>7224</v>
      </c>
      <c r="G1040" s="67">
        <v>1</v>
      </c>
      <c r="H1040" s="67">
        <v>50</v>
      </c>
      <c r="I1040" s="67" t="s">
        <v>20</v>
      </c>
      <c r="J1040" s="67" t="s">
        <v>21</v>
      </c>
      <c r="K1040" s="67">
        <v>2</v>
      </c>
      <c r="L1040" s="67">
        <v>35</v>
      </c>
      <c r="M1040" s="67">
        <v>7</v>
      </c>
      <c r="N1040" s="67">
        <v>0.15822951273532671</v>
      </c>
      <c r="O1040" s="67">
        <v>1</v>
      </c>
    </row>
    <row r="1041" spans="1:15" customFormat="1">
      <c r="A1041" t="s">
        <v>126</v>
      </c>
      <c r="B1041" s="67" t="s">
        <v>123</v>
      </c>
      <c r="C1041" s="67" t="s">
        <v>33</v>
      </c>
      <c r="D1041" s="67" t="s">
        <v>33</v>
      </c>
      <c r="E1041" s="67">
        <v>45</v>
      </c>
      <c r="F1041" s="67">
        <v>7224</v>
      </c>
      <c r="G1041" s="67">
        <v>1</v>
      </c>
      <c r="H1041" s="67">
        <v>50</v>
      </c>
      <c r="I1041" s="67" t="s">
        <v>20</v>
      </c>
      <c r="J1041" s="67" t="s">
        <v>21</v>
      </c>
      <c r="K1041" s="67">
        <v>2</v>
      </c>
      <c r="L1041" s="67">
        <v>36</v>
      </c>
      <c r="M1041" s="67">
        <v>56.842105263157897</v>
      </c>
      <c r="N1041" s="67">
        <v>1.3891735880398668</v>
      </c>
      <c r="O1041" s="67">
        <v>1</v>
      </c>
    </row>
    <row r="1042" spans="1:15" customFormat="1">
      <c r="A1042" t="s">
        <v>126</v>
      </c>
      <c r="B1042" s="67" t="s">
        <v>123</v>
      </c>
      <c r="C1042" s="67" t="s">
        <v>33</v>
      </c>
      <c r="D1042" s="67" t="s">
        <v>33</v>
      </c>
      <c r="E1042" s="67">
        <v>45</v>
      </c>
      <c r="F1042" s="67">
        <v>7224</v>
      </c>
      <c r="G1042" s="67">
        <v>1</v>
      </c>
      <c r="H1042" s="67">
        <v>50</v>
      </c>
      <c r="I1042" s="67" t="s">
        <v>20</v>
      </c>
      <c r="J1042" s="67" t="s">
        <v>21</v>
      </c>
      <c r="K1042" s="67">
        <v>2</v>
      </c>
      <c r="L1042" s="67">
        <v>37</v>
      </c>
      <c r="M1042" s="67">
        <v>2</v>
      </c>
      <c r="N1042" s="67">
        <v>5.1957364341085277E-2</v>
      </c>
      <c r="O1042" s="67">
        <v>1</v>
      </c>
    </row>
    <row r="1043" spans="1:15" customFormat="1">
      <c r="A1043" t="s">
        <v>126</v>
      </c>
      <c r="B1043" s="67" t="s">
        <v>123</v>
      </c>
      <c r="C1043" s="67" t="s">
        <v>33</v>
      </c>
      <c r="D1043" s="67" t="s">
        <v>33</v>
      </c>
      <c r="E1043" s="67">
        <v>45</v>
      </c>
      <c r="F1043" s="67">
        <v>7224</v>
      </c>
      <c r="G1043" s="67">
        <v>1</v>
      </c>
      <c r="H1043" s="67">
        <v>50</v>
      </c>
      <c r="I1043" s="67" t="s">
        <v>20</v>
      </c>
      <c r="J1043" s="67" t="s">
        <v>21</v>
      </c>
      <c r="K1043" s="67">
        <v>2</v>
      </c>
      <c r="L1043" s="67">
        <v>38</v>
      </c>
      <c r="M1043" s="67">
        <v>28.210526315789473</v>
      </c>
      <c r="N1043" s="67">
        <v>0.69355066445182734</v>
      </c>
      <c r="O1043" s="67">
        <v>1</v>
      </c>
    </row>
    <row r="1044" spans="1:15" customFormat="1">
      <c r="A1044" t="s">
        <v>126</v>
      </c>
      <c r="B1044" s="67" t="s">
        <v>123</v>
      </c>
      <c r="C1044" s="67" t="s">
        <v>33</v>
      </c>
      <c r="D1044" s="67" t="s">
        <v>33</v>
      </c>
      <c r="E1044" s="67">
        <v>45</v>
      </c>
      <c r="F1044" s="67">
        <v>7224</v>
      </c>
      <c r="G1044" s="67">
        <v>1</v>
      </c>
      <c r="H1044" s="67">
        <v>50</v>
      </c>
      <c r="I1044" s="67" t="s">
        <v>20</v>
      </c>
      <c r="J1044" s="67" t="s">
        <v>21</v>
      </c>
      <c r="K1044" s="67">
        <v>2</v>
      </c>
      <c r="L1044" s="67">
        <v>39</v>
      </c>
      <c r="M1044" s="67">
        <v>7</v>
      </c>
      <c r="N1044" s="67">
        <v>0.16536683277962347</v>
      </c>
      <c r="O1044" s="67">
        <v>1</v>
      </c>
    </row>
    <row r="1045" spans="1:15" customFormat="1">
      <c r="A1045" t="s">
        <v>126</v>
      </c>
      <c r="B1045" s="67" t="s">
        <v>123</v>
      </c>
      <c r="C1045" s="67" t="s">
        <v>33</v>
      </c>
      <c r="D1045" s="67" t="s">
        <v>33</v>
      </c>
      <c r="E1045" s="67">
        <v>45</v>
      </c>
      <c r="F1045" s="67">
        <v>7224</v>
      </c>
      <c r="G1045" s="67">
        <v>1</v>
      </c>
      <c r="H1045" s="67">
        <v>50</v>
      </c>
      <c r="I1045" s="67" t="s">
        <v>20</v>
      </c>
      <c r="J1045" s="67" t="s">
        <v>21</v>
      </c>
      <c r="K1045" s="67">
        <v>2</v>
      </c>
      <c r="L1045" s="67">
        <v>40</v>
      </c>
      <c r="M1045" s="67">
        <v>3</v>
      </c>
      <c r="N1045" s="67">
        <v>6.2188538205980068E-2</v>
      </c>
      <c r="O1045" s="67">
        <v>1</v>
      </c>
    </row>
    <row r="1046" spans="1:15" customFormat="1">
      <c r="A1046" t="s">
        <v>126</v>
      </c>
      <c r="B1046" s="67" t="s">
        <v>123</v>
      </c>
      <c r="C1046" s="67" t="s">
        <v>33</v>
      </c>
      <c r="D1046" s="67" t="s">
        <v>33</v>
      </c>
      <c r="E1046" s="67">
        <v>45</v>
      </c>
      <c r="F1046" s="67">
        <v>7224</v>
      </c>
      <c r="G1046" s="67">
        <v>1</v>
      </c>
      <c r="H1046" s="67">
        <v>50</v>
      </c>
      <c r="I1046" s="67" t="s">
        <v>20</v>
      </c>
      <c r="J1046" s="67" t="s">
        <v>21</v>
      </c>
      <c r="K1046" s="67">
        <v>2</v>
      </c>
      <c r="L1046" s="67">
        <v>41</v>
      </c>
      <c r="M1046" s="67">
        <v>4</v>
      </c>
      <c r="N1046" s="67">
        <v>8.3268272425249173E-2</v>
      </c>
      <c r="O1046" s="67">
        <v>1</v>
      </c>
    </row>
    <row r="1047" spans="1:15" customFormat="1">
      <c r="A1047" t="s">
        <v>126</v>
      </c>
      <c r="B1047" s="67" t="s">
        <v>123</v>
      </c>
      <c r="C1047" s="67" t="s">
        <v>33</v>
      </c>
      <c r="D1047" s="67" t="s">
        <v>33</v>
      </c>
      <c r="E1047" s="67">
        <v>45</v>
      </c>
      <c r="F1047" s="67">
        <v>7224</v>
      </c>
      <c r="G1047" s="67">
        <v>1</v>
      </c>
      <c r="H1047" s="67">
        <v>50</v>
      </c>
      <c r="I1047" s="67" t="s">
        <v>20</v>
      </c>
      <c r="J1047" s="67" t="s">
        <v>21</v>
      </c>
      <c r="K1047" s="67">
        <v>2</v>
      </c>
      <c r="L1047" s="67">
        <v>42</v>
      </c>
      <c r="M1047" s="67">
        <v>6</v>
      </c>
      <c r="N1047" s="67">
        <v>0.15664451827242526</v>
      </c>
      <c r="O1047" s="67">
        <v>1</v>
      </c>
    </row>
    <row r="1048" spans="1:15" customFormat="1">
      <c r="A1048" t="s">
        <v>126</v>
      </c>
      <c r="B1048" s="67" t="s">
        <v>123</v>
      </c>
      <c r="C1048" s="67" t="s">
        <v>33</v>
      </c>
      <c r="D1048" s="67" t="s">
        <v>33</v>
      </c>
      <c r="E1048" s="67">
        <v>45</v>
      </c>
      <c r="F1048" s="67">
        <v>7224</v>
      </c>
      <c r="G1048" s="67">
        <v>1</v>
      </c>
      <c r="H1048" s="67">
        <v>50</v>
      </c>
      <c r="I1048" s="67" t="s">
        <v>20</v>
      </c>
      <c r="J1048" s="67" t="s">
        <v>21</v>
      </c>
      <c r="K1048" s="67">
        <v>2</v>
      </c>
      <c r="L1048" s="67">
        <v>43</v>
      </c>
      <c r="M1048" s="67">
        <v>14.094993581514762</v>
      </c>
      <c r="N1048" s="67">
        <v>0.34885658914728679</v>
      </c>
      <c r="O1048" s="67">
        <v>1</v>
      </c>
    </row>
    <row r="1049" spans="1:15" customFormat="1">
      <c r="A1049" t="s">
        <v>126</v>
      </c>
      <c r="B1049" s="67" t="s">
        <v>123</v>
      </c>
      <c r="C1049" s="67" t="s">
        <v>33</v>
      </c>
      <c r="D1049" s="67" t="s">
        <v>33</v>
      </c>
      <c r="E1049" s="67">
        <v>45</v>
      </c>
      <c r="F1049" s="67">
        <v>7224</v>
      </c>
      <c r="G1049" s="67">
        <v>1</v>
      </c>
      <c r="H1049" s="67">
        <v>50</v>
      </c>
      <c r="I1049" s="67" t="s">
        <v>20</v>
      </c>
      <c r="J1049" s="67" t="s">
        <v>21</v>
      </c>
      <c r="K1049" s="67">
        <v>2</v>
      </c>
      <c r="L1049" s="67">
        <v>44</v>
      </c>
      <c r="M1049" s="67">
        <v>1</v>
      </c>
      <c r="N1049" s="67">
        <v>2.5978682170542639E-2</v>
      </c>
      <c r="O1049" s="67">
        <v>1</v>
      </c>
    </row>
    <row r="1050" spans="1:15" customFormat="1">
      <c r="A1050" t="s">
        <v>126</v>
      </c>
      <c r="B1050" s="67" t="s">
        <v>123</v>
      </c>
      <c r="C1050" s="67" t="s">
        <v>33</v>
      </c>
      <c r="D1050" s="67" t="s">
        <v>33</v>
      </c>
      <c r="E1050" s="67">
        <v>45</v>
      </c>
      <c r="F1050" s="67">
        <v>7224</v>
      </c>
      <c r="G1050" s="67">
        <v>1</v>
      </c>
      <c r="H1050" s="67">
        <v>50</v>
      </c>
      <c r="I1050" s="67" t="s">
        <v>20</v>
      </c>
      <c r="J1050" s="67" t="s">
        <v>21</v>
      </c>
      <c r="K1050" s="67">
        <v>2</v>
      </c>
      <c r="L1050" s="67">
        <v>45</v>
      </c>
      <c r="M1050" s="67">
        <v>1</v>
      </c>
      <c r="N1050" s="67">
        <v>1.8104928017718715E-2</v>
      </c>
      <c r="O1050" s="67">
        <v>1</v>
      </c>
    </row>
    <row r="1051" spans="1:15" customFormat="1">
      <c r="A1051" t="s">
        <v>126</v>
      </c>
      <c r="B1051" s="67" t="s">
        <v>123</v>
      </c>
      <c r="C1051" s="67" t="s">
        <v>33</v>
      </c>
      <c r="D1051" s="67" t="s">
        <v>33</v>
      </c>
      <c r="E1051" s="67">
        <v>45</v>
      </c>
      <c r="F1051" s="67">
        <v>7224</v>
      </c>
      <c r="G1051" s="67">
        <v>1</v>
      </c>
      <c r="H1051" s="67">
        <v>50</v>
      </c>
      <c r="I1051" s="67" t="s">
        <v>20</v>
      </c>
      <c r="J1051" s="67" t="s">
        <v>21</v>
      </c>
      <c r="K1051" s="67">
        <v>2</v>
      </c>
      <c r="L1051" s="67">
        <v>46</v>
      </c>
      <c r="M1051" s="67">
        <v>1</v>
      </c>
      <c r="N1051" s="67">
        <v>2.1079734219269102E-2</v>
      </c>
      <c r="O1051" s="67">
        <v>1</v>
      </c>
    </row>
    <row r="1052" spans="1:15" customFormat="1">
      <c r="A1052" t="s">
        <v>126</v>
      </c>
      <c r="B1052" s="67" t="s">
        <v>123</v>
      </c>
      <c r="C1052" s="67" t="s">
        <v>33</v>
      </c>
      <c r="D1052" s="67" t="s">
        <v>33</v>
      </c>
      <c r="E1052" s="67">
        <v>45</v>
      </c>
      <c r="F1052" s="67">
        <v>7224</v>
      </c>
      <c r="G1052" s="67">
        <v>1</v>
      </c>
      <c r="H1052" s="67">
        <v>50</v>
      </c>
      <c r="I1052" s="67" t="s">
        <v>20</v>
      </c>
      <c r="J1052" s="67" t="s">
        <v>21</v>
      </c>
      <c r="K1052" s="67">
        <v>2</v>
      </c>
      <c r="L1052" s="67">
        <v>47</v>
      </c>
      <c r="M1052" s="67">
        <v>1</v>
      </c>
      <c r="N1052" s="67">
        <v>2.1079734219269102E-2</v>
      </c>
      <c r="O1052" s="67">
        <v>1</v>
      </c>
    </row>
    <row r="1053" spans="1:15" customFormat="1">
      <c r="A1053" t="s">
        <v>126</v>
      </c>
      <c r="B1053" s="67" t="s">
        <v>123</v>
      </c>
      <c r="C1053" s="67" t="s">
        <v>33</v>
      </c>
      <c r="D1053" s="67" t="s">
        <v>33</v>
      </c>
      <c r="E1053" s="67">
        <v>45</v>
      </c>
      <c r="F1053" s="67">
        <v>7224</v>
      </c>
      <c r="G1053" s="67">
        <v>1</v>
      </c>
      <c r="H1053" s="67">
        <v>50</v>
      </c>
      <c r="I1053" s="67" t="s">
        <v>20</v>
      </c>
      <c r="J1053" s="67" t="s">
        <v>21</v>
      </c>
      <c r="K1053" s="67">
        <v>2</v>
      </c>
      <c r="L1053" s="67">
        <v>48</v>
      </c>
      <c r="M1053" s="67">
        <v>1</v>
      </c>
      <c r="N1053" s="67">
        <v>2.1079734219269102E-2</v>
      </c>
      <c r="O1053" s="67">
        <v>1</v>
      </c>
    </row>
    <row r="1054" spans="1:15" customFormat="1">
      <c r="A1054" t="s">
        <v>126</v>
      </c>
      <c r="B1054" s="67" t="s">
        <v>123</v>
      </c>
      <c r="C1054" s="67" t="s">
        <v>33</v>
      </c>
      <c r="D1054" s="67" t="s">
        <v>33</v>
      </c>
      <c r="E1054" s="67">
        <v>45</v>
      </c>
      <c r="F1054" s="67">
        <v>7224</v>
      </c>
      <c r="G1054" s="67">
        <v>1</v>
      </c>
      <c r="H1054" s="67">
        <v>50</v>
      </c>
      <c r="I1054" s="67" t="s">
        <v>20</v>
      </c>
      <c r="J1054" s="67" t="s">
        <v>21</v>
      </c>
      <c r="K1054" s="67">
        <v>2</v>
      </c>
      <c r="L1054" s="67">
        <v>50</v>
      </c>
      <c r="M1054" s="67">
        <v>1</v>
      </c>
      <c r="N1054" s="67">
        <v>1.8104928017718715E-2</v>
      </c>
      <c r="O1054" s="67">
        <v>1</v>
      </c>
    </row>
    <row r="1055" spans="1:15" customFormat="1">
      <c r="A1055" t="s">
        <v>126</v>
      </c>
      <c r="B1055" s="67" t="s">
        <v>123</v>
      </c>
      <c r="C1055" s="67" t="s">
        <v>33</v>
      </c>
      <c r="D1055" s="67" t="s">
        <v>33</v>
      </c>
      <c r="E1055" s="67">
        <v>45</v>
      </c>
      <c r="F1055" s="67">
        <v>7224</v>
      </c>
      <c r="G1055" s="67">
        <v>1</v>
      </c>
      <c r="H1055" s="67">
        <v>50</v>
      </c>
      <c r="I1055" s="67" t="s">
        <v>20</v>
      </c>
      <c r="J1055" s="67" t="s">
        <v>21</v>
      </c>
      <c r="K1055" s="67">
        <v>2</v>
      </c>
      <c r="L1055" s="67">
        <v>61</v>
      </c>
      <c r="M1055" s="67">
        <v>1</v>
      </c>
      <c r="N1055" s="67">
        <v>2.1079734219269102E-2</v>
      </c>
      <c r="O1055" s="67">
        <v>1</v>
      </c>
    </row>
    <row r="1056" spans="1:15" customFormat="1">
      <c r="A1056" t="s">
        <v>126</v>
      </c>
      <c r="B1056" s="67" t="s">
        <v>123</v>
      </c>
      <c r="C1056" s="67" t="s">
        <v>33</v>
      </c>
      <c r="D1056" s="67" t="s">
        <v>33</v>
      </c>
      <c r="E1056" s="67">
        <v>45</v>
      </c>
      <c r="F1056" s="67">
        <v>7224</v>
      </c>
      <c r="G1056" s="67">
        <v>1</v>
      </c>
      <c r="H1056" s="67">
        <v>50</v>
      </c>
      <c r="I1056" s="67" t="s">
        <v>20</v>
      </c>
      <c r="J1056" s="67" t="s">
        <v>21</v>
      </c>
      <c r="K1056" s="67">
        <v>2</v>
      </c>
      <c r="L1056" s="67">
        <v>64</v>
      </c>
      <c r="M1056" s="67">
        <v>1</v>
      </c>
      <c r="N1056" s="67">
        <v>1.8104928017718715E-2</v>
      </c>
      <c r="O1056" s="67">
        <v>1</v>
      </c>
    </row>
    <row r="1057" spans="1:15" customFormat="1">
      <c r="A1057" t="s">
        <v>126</v>
      </c>
      <c r="B1057" s="67" t="s">
        <v>123</v>
      </c>
      <c r="C1057" s="67" t="s">
        <v>33</v>
      </c>
      <c r="D1057" s="67" t="s">
        <v>33</v>
      </c>
      <c r="E1057" s="67">
        <v>45</v>
      </c>
      <c r="F1057" s="67">
        <v>7224</v>
      </c>
      <c r="G1057" s="67">
        <v>1</v>
      </c>
      <c r="H1057" s="67">
        <v>50</v>
      </c>
      <c r="I1057" s="67" t="s">
        <v>20</v>
      </c>
      <c r="J1057" s="67" t="s">
        <v>21</v>
      </c>
      <c r="K1057" s="67">
        <v>3</v>
      </c>
      <c r="L1057" s="67">
        <v>3</v>
      </c>
      <c r="M1057" s="67">
        <v>1</v>
      </c>
      <c r="N1057" s="67">
        <v>1.8104928017718715E-2</v>
      </c>
      <c r="O1057" s="67">
        <v>1</v>
      </c>
    </row>
    <row r="1058" spans="1:15" customFormat="1">
      <c r="A1058" t="s">
        <v>126</v>
      </c>
      <c r="B1058" s="67" t="s">
        <v>123</v>
      </c>
      <c r="C1058" s="67" t="s">
        <v>33</v>
      </c>
      <c r="D1058" s="67" t="s">
        <v>33</v>
      </c>
      <c r="E1058" s="67">
        <v>45</v>
      </c>
      <c r="F1058" s="67">
        <v>7224</v>
      </c>
      <c r="G1058" s="67">
        <v>1</v>
      </c>
      <c r="H1058" s="67">
        <v>50</v>
      </c>
      <c r="I1058" s="67" t="s">
        <v>20</v>
      </c>
      <c r="J1058" s="67" t="s">
        <v>21</v>
      </c>
      <c r="K1058" s="67">
        <v>3</v>
      </c>
      <c r="L1058" s="67">
        <v>4</v>
      </c>
      <c r="M1058" s="67">
        <v>23</v>
      </c>
      <c r="N1058" s="67">
        <v>0.42565476190476187</v>
      </c>
      <c r="O1058" s="67">
        <v>1</v>
      </c>
    </row>
    <row r="1059" spans="1:15" customFormat="1">
      <c r="A1059" t="s">
        <v>126</v>
      </c>
      <c r="B1059" s="67" t="s">
        <v>123</v>
      </c>
      <c r="C1059" s="67" t="s">
        <v>33</v>
      </c>
      <c r="D1059" s="67" t="s">
        <v>33</v>
      </c>
      <c r="E1059" s="67">
        <v>45</v>
      </c>
      <c r="F1059" s="67">
        <v>7224</v>
      </c>
      <c r="G1059" s="67">
        <v>1</v>
      </c>
      <c r="H1059" s="67">
        <v>50</v>
      </c>
      <c r="I1059" s="67" t="s">
        <v>20</v>
      </c>
      <c r="J1059" s="67" t="s">
        <v>21</v>
      </c>
      <c r="K1059" s="67">
        <v>3</v>
      </c>
      <c r="L1059" s="67">
        <v>5</v>
      </c>
      <c r="M1059" s="67">
        <v>75</v>
      </c>
      <c r="N1059" s="67">
        <v>1.4094919712070877</v>
      </c>
      <c r="O1059" s="67">
        <v>1</v>
      </c>
    </row>
    <row r="1060" spans="1:15" customFormat="1">
      <c r="A1060" t="s">
        <v>126</v>
      </c>
      <c r="B1060" s="67" t="s">
        <v>123</v>
      </c>
      <c r="C1060" s="67" t="s">
        <v>33</v>
      </c>
      <c r="D1060" s="67" t="s">
        <v>33</v>
      </c>
      <c r="E1060" s="67">
        <v>45</v>
      </c>
      <c r="F1060" s="67">
        <v>7224</v>
      </c>
      <c r="G1060" s="67">
        <v>1</v>
      </c>
      <c r="H1060" s="67">
        <v>50</v>
      </c>
      <c r="I1060" s="67" t="s">
        <v>20</v>
      </c>
      <c r="J1060" s="67" t="s">
        <v>21</v>
      </c>
      <c r="K1060" s="67">
        <v>3</v>
      </c>
      <c r="L1060" s="67">
        <v>6</v>
      </c>
      <c r="M1060" s="67">
        <v>170</v>
      </c>
      <c r="N1060" s="67">
        <v>3.1624363233665558</v>
      </c>
      <c r="O1060" s="67">
        <v>1</v>
      </c>
    </row>
    <row r="1061" spans="1:15" customFormat="1">
      <c r="A1061" t="s">
        <v>126</v>
      </c>
      <c r="B1061" s="67" t="s">
        <v>123</v>
      </c>
      <c r="C1061" s="67" t="s">
        <v>33</v>
      </c>
      <c r="D1061" s="67" t="s">
        <v>33</v>
      </c>
      <c r="E1061" s="67">
        <v>45</v>
      </c>
      <c r="F1061" s="67">
        <v>7224</v>
      </c>
      <c r="G1061" s="67">
        <v>1</v>
      </c>
      <c r="H1061" s="67">
        <v>50</v>
      </c>
      <c r="I1061" s="67" t="s">
        <v>20</v>
      </c>
      <c r="J1061" s="67" t="s">
        <v>21</v>
      </c>
      <c r="K1061" s="67">
        <v>3</v>
      </c>
      <c r="L1061" s="67">
        <v>7</v>
      </c>
      <c r="M1061" s="67">
        <v>261</v>
      </c>
      <c r="N1061" s="67">
        <v>4.8870514950166113</v>
      </c>
      <c r="O1061" s="67">
        <v>1</v>
      </c>
    </row>
    <row r="1062" spans="1:15" customFormat="1">
      <c r="A1062" t="s">
        <v>126</v>
      </c>
      <c r="B1062" s="67" t="s">
        <v>123</v>
      </c>
      <c r="C1062" s="67" t="s">
        <v>33</v>
      </c>
      <c r="D1062" s="67" t="s">
        <v>33</v>
      </c>
      <c r="E1062" s="67">
        <v>45</v>
      </c>
      <c r="F1062" s="67">
        <v>7224</v>
      </c>
      <c r="G1062" s="67">
        <v>1</v>
      </c>
      <c r="H1062" s="67">
        <v>50</v>
      </c>
      <c r="I1062" s="67" t="s">
        <v>20</v>
      </c>
      <c r="J1062" s="67" t="s">
        <v>21</v>
      </c>
      <c r="K1062" s="67">
        <v>3</v>
      </c>
      <c r="L1062" s="67">
        <v>8</v>
      </c>
      <c r="M1062" s="67">
        <v>321</v>
      </c>
      <c r="N1062" s="67">
        <v>6.0472660575858246</v>
      </c>
      <c r="O1062" s="67">
        <v>1</v>
      </c>
    </row>
    <row r="1063" spans="1:15" customFormat="1">
      <c r="A1063" t="s">
        <v>126</v>
      </c>
      <c r="B1063" s="67" t="s">
        <v>123</v>
      </c>
      <c r="C1063" s="67" t="s">
        <v>33</v>
      </c>
      <c r="D1063" s="67" t="s">
        <v>33</v>
      </c>
      <c r="E1063" s="67">
        <v>45</v>
      </c>
      <c r="F1063" s="67">
        <v>7224</v>
      </c>
      <c r="G1063" s="67">
        <v>1</v>
      </c>
      <c r="H1063" s="67">
        <v>50</v>
      </c>
      <c r="I1063" s="67" t="s">
        <v>20</v>
      </c>
      <c r="J1063" s="67" t="s">
        <v>21</v>
      </c>
      <c r="K1063" s="67">
        <v>3</v>
      </c>
      <c r="L1063" s="67">
        <v>9</v>
      </c>
      <c r="M1063" s="67">
        <v>250</v>
      </c>
      <c r="N1063" s="67">
        <v>4.938168604651163</v>
      </c>
      <c r="O1063" s="67">
        <v>1</v>
      </c>
    </row>
    <row r="1064" spans="1:15" customFormat="1">
      <c r="A1064" t="s">
        <v>126</v>
      </c>
      <c r="B1064" s="67" t="s">
        <v>123</v>
      </c>
      <c r="C1064" s="67" t="s">
        <v>33</v>
      </c>
      <c r="D1064" s="67" t="s">
        <v>33</v>
      </c>
      <c r="E1064" s="67">
        <v>45</v>
      </c>
      <c r="F1064" s="67">
        <v>7224</v>
      </c>
      <c r="G1064" s="67">
        <v>1</v>
      </c>
      <c r="H1064" s="67">
        <v>50</v>
      </c>
      <c r="I1064" s="67" t="s">
        <v>20</v>
      </c>
      <c r="J1064" s="67" t="s">
        <v>21</v>
      </c>
      <c r="K1064" s="67">
        <v>3</v>
      </c>
      <c r="L1064" s="67">
        <v>10</v>
      </c>
      <c r="M1064" s="67">
        <v>640</v>
      </c>
      <c r="N1064" s="67">
        <v>12.637488925802879</v>
      </c>
      <c r="O1064" s="67">
        <v>1</v>
      </c>
    </row>
    <row r="1065" spans="1:15" customFormat="1">
      <c r="A1065" t="s">
        <v>126</v>
      </c>
      <c r="B1065" s="67" t="s">
        <v>123</v>
      </c>
      <c r="C1065" s="67" t="s">
        <v>33</v>
      </c>
      <c r="D1065" s="67" t="s">
        <v>33</v>
      </c>
      <c r="E1065" s="67">
        <v>45</v>
      </c>
      <c r="F1065" s="67">
        <v>7224</v>
      </c>
      <c r="G1065" s="67">
        <v>1</v>
      </c>
      <c r="H1065" s="67">
        <v>50</v>
      </c>
      <c r="I1065" s="67" t="s">
        <v>20</v>
      </c>
      <c r="J1065" s="67" t="s">
        <v>21</v>
      </c>
      <c r="K1065" s="67">
        <v>3</v>
      </c>
      <c r="L1065" s="67">
        <v>11</v>
      </c>
      <c r="M1065" s="67">
        <v>493</v>
      </c>
      <c r="N1065" s="67">
        <v>9.9465891472868222</v>
      </c>
      <c r="O1065" s="67">
        <v>1</v>
      </c>
    </row>
    <row r="1066" spans="1:15" customFormat="1">
      <c r="A1066" t="s">
        <v>126</v>
      </c>
      <c r="B1066" s="67" t="s">
        <v>123</v>
      </c>
      <c r="C1066" s="67" t="s">
        <v>33</v>
      </c>
      <c r="D1066" s="67" t="s">
        <v>33</v>
      </c>
      <c r="E1066" s="67">
        <v>45</v>
      </c>
      <c r="F1066" s="67">
        <v>7224</v>
      </c>
      <c r="G1066" s="67">
        <v>1</v>
      </c>
      <c r="H1066" s="67">
        <v>50</v>
      </c>
      <c r="I1066" s="67" t="s">
        <v>20</v>
      </c>
      <c r="J1066" s="67" t="s">
        <v>21</v>
      </c>
      <c r="K1066" s="67">
        <v>3</v>
      </c>
      <c r="L1066" s="67">
        <v>12</v>
      </c>
      <c r="M1066" s="67">
        <v>308</v>
      </c>
      <c r="N1066" s="67">
        <v>6.2806021594684385</v>
      </c>
      <c r="O1066" s="67">
        <v>1</v>
      </c>
    </row>
    <row r="1067" spans="1:15" customFormat="1">
      <c r="A1067" t="s">
        <v>126</v>
      </c>
      <c r="B1067" s="67" t="s">
        <v>123</v>
      </c>
      <c r="C1067" s="67" t="s">
        <v>33</v>
      </c>
      <c r="D1067" s="67" t="s">
        <v>33</v>
      </c>
      <c r="E1067" s="67">
        <v>45</v>
      </c>
      <c r="F1067" s="67">
        <v>7224</v>
      </c>
      <c r="G1067" s="67">
        <v>1</v>
      </c>
      <c r="H1067" s="67">
        <v>50</v>
      </c>
      <c r="I1067" s="67" t="s">
        <v>20</v>
      </c>
      <c r="J1067" s="67" t="s">
        <v>21</v>
      </c>
      <c r="K1067" s="67">
        <v>3</v>
      </c>
      <c r="L1067" s="67">
        <v>13</v>
      </c>
      <c r="M1067" s="67">
        <v>213.63157894736844</v>
      </c>
      <c r="N1067" s="67">
        <v>4.530915005537099</v>
      </c>
      <c r="O1067" s="67">
        <v>1</v>
      </c>
    </row>
    <row r="1068" spans="1:15" customFormat="1">
      <c r="A1068" t="s">
        <v>126</v>
      </c>
      <c r="B1068" s="67" t="s">
        <v>123</v>
      </c>
      <c r="C1068" s="67" t="s">
        <v>33</v>
      </c>
      <c r="D1068" s="67" t="s">
        <v>33</v>
      </c>
      <c r="E1068" s="67">
        <v>45</v>
      </c>
      <c r="F1068" s="67">
        <v>7224</v>
      </c>
      <c r="G1068" s="67">
        <v>1</v>
      </c>
      <c r="H1068" s="67">
        <v>50</v>
      </c>
      <c r="I1068" s="67" t="s">
        <v>20</v>
      </c>
      <c r="J1068" s="67" t="s">
        <v>21</v>
      </c>
      <c r="K1068" s="67">
        <v>3</v>
      </c>
      <c r="L1068" s="67">
        <v>14</v>
      </c>
      <c r="M1068" s="67">
        <v>228</v>
      </c>
      <c r="N1068" s="67">
        <v>4.8377270210409744</v>
      </c>
      <c r="O1068" s="67">
        <v>1</v>
      </c>
    </row>
    <row r="1069" spans="1:15" customFormat="1">
      <c r="A1069" t="s">
        <v>126</v>
      </c>
      <c r="B1069" s="67" t="s">
        <v>123</v>
      </c>
      <c r="C1069" s="67" t="s">
        <v>33</v>
      </c>
      <c r="D1069" s="67" t="s">
        <v>33</v>
      </c>
      <c r="E1069" s="67">
        <v>45</v>
      </c>
      <c r="F1069" s="67">
        <v>7224</v>
      </c>
      <c r="G1069" s="67">
        <v>1</v>
      </c>
      <c r="H1069" s="67">
        <v>50</v>
      </c>
      <c r="I1069" s="67" t="s">
        <v>20</v>
      </c>
      <c r="J1069" s="67" t="s">
        <v>21</v>
      </c>
      <c r="K1069" s="67">
        <v>3</v>
      </c>
      <c r="L1069" s="67">
        <v>15</v>
      </c>
      <c r="M1069" s="67">
        <v>151.92682926829269</v>
      </c>
      <c r="N1069" s="67">
        <v>3.273034330011074</v>
      </c>
      <c r="O1069" s="67">
        <v>1</v>
      </c>
    </row>
    <row r="1070" spans="1:15" customFormat="1">
      <c r="A1070" t="s">
        <v>126</v>
      </c>
      <c r="B1070" s="67" t="s">
        <v>123</v>
      </c>
      <c r="C1070" s="67" t="s">
        <v>33</v>
      </c>
      <c r="D1070" s="67" t="s">
        <v>33</v>
      </c>
      <c r="E1070" s="67">
        <v>45</v>
      </c>
      <c r="F1070" s="67">
        <v>7224</v>
      </c>
      <c r="G1070" s="67">
        <v>1</v>
      </c>
      <c r="H1070" s="67">
        <v>50</v>
      </c>
      <c r="I1070" s="67" t="s">
        <v>20</v>
      </c>
      <c r="J1070" s="67" t="s">
        <v>21</v>
      </c>
      <c r="K1070" s="67">
        <v>3</v>
      </c>
      <c r="L1070" s="67">
        <v>16</v>
      </c>
      <c r="M1070" s="67">
        <v>388.63157894736844</v>
      </c>
      <c r="N1070" s="67">
        <v>8.2881284606866004</v>
      </c>
      <c r="O1070" s="67">
        <v>1</v>
      </c>
    </row>
    <row r="1071" spans="1:15" customFormat="1">
      <c r="A1071" t="s">
        <v>126</v>
      </c>
      <c r="B1071" s="67" t="s">
        <v>123</v>
      </c>
      <c r="C1071" s="67" t="s">
        <v>33</v>
      </c>
      <c r="D1071" s="67" t="s">
        <v>33</v>
      </c>
      <c r="E1071" s="67">
        <v>45</v>
      </c>
      <c r="F1071" s="67">
        <v>7224</v>
      </c>
      <c r="G1071" s="67">
        <v>1</v>
      </c>
      <c r="H1071" s="67">
        <v>50</v>
      </c>
      <c r="I1071" s="67" t="s">
        <v>20</v>
      </c>
      <c r="J1071" s="67" t="s">
        <v>21</v>
      </c>
      <c r="K1071" s="67">
        <v>3</v>
      </c>
      <c r="L1071" s="67">
        <v>17</v>
      </c>
      <c r="M1071" s="67">
        <v>23</v>
      </c>
      <c r="N1071" s="67">
        <v>0.50306063122923583</v>
      </c>
      <c r="O1071" s="67">
        <v>1</v>
      </c>
    </row>
    <row r="1072" spans="1:15" customFormat="1">
      <c r="A1072" t="s">
        <v>126</v>
      </c>
      <c r="B1072" s="67" t="s">
        <v>123</v>
      </c>
      <c r="C1072" s="67" t="s">
        <v>33</v>
      </c>
      <c r="D1072" s="67" t="s">
        <v>33</v>
      </c>
      <c r="E1072" s="67">
        <v>45</v>
      </c>
      <c r="F1072" s="67">
        <v>7224</v>
      </c>
      <c r="G1072" s="67">
        <v>1</v>
      </c>
      <c r="H1072" s="67">
        <v>50</v>
      </c>
      <c r="I1072" s="67" t="s">
        <v>20</v>
      </c>
      <c r="J1072" s="67" t="s">
        <v>21</v>
      </c>
      <c r="K1072" s="67">
        <v>3</v>
      </c>
      <c r="L1072" s="67">
        <v>18</v>
      </c>
      <c r="M1072" s="67">
        <v>3.4634146341463414</v>
      </c>
      <c r="N1072" s="67">
        <v>8.417081949058694E-2</v>
      </c>
      <c r="O1072" s="67">
        <v>1</v>
      </c>
    </row>
    <row r="1073" spans="1:15" customFormat="1">
      <c r="A1073" t="s">
        <v>126</v>
      </c>
      <c r="B1073" s="67" t="s">
        <v>123</v>
      </c>
      <c r="C1073" s="67" t="s">
        <v>33</v>
      </c>
      <c r="D1073" s="67" t="s">
        <v>33</v>
      </c>
      <c r="E1073" s="67">
        <v>45</v>
      </c>
      <c r="F1073" s="67">
        <v>7224</v>
      </c>
      <c r="G1073" s="67">
        <v>1</v>
      </c>
      <c r="H1073" s="67">
        <v>50</v>
      </c>
      <c r="I1073" s="67" t="s">
        <v>20</v>
      </c>
      <c r="J1073" s="67" t="s">
        <v>21</v>
      </c>
      <c r="K1073" s="67">
        <v>3</v>
      </c>
      <c r="L1073" s="67">
        <v>19</v>
      </c>
      <c r="M1073" s="67">
        <v>27.210526315789473</v>
      </c>
      <c r="N1073" s="67">
        <v>0.66564784053156156</v>
      </c>
      <c r="O1073" s="67">
        <v>1</v>
      </c>
    </row>
    <row r="1074" spans="1:15" customFormat="1">
      <c r="A1074" t="s">
        <v>126</v>
      </c>
      <c r="B1074" s="67" t="s">
        <v>123</v>
      </c>
      <c r="C1074" s="67" t="s">
        <v>33</v>
      </c>
      <c r="D1074" s="67" t="s">
        <v>33</v>
      </c>
      <c r="E1074" s="67">
        <v>45</v>
      </c>
      <c r="F1074" s="67">
        <v>7224</v>
      </c>
      <c r="G1074" s="67">
        <v>1</v>
      </c>
      <c r="H1074" s="67">
        <v>50</v>
      </c>
      <c r="I1074" s="67" t="s">
        <v>20</v>
      </c>
      <c r="J1074" s="67" t="s">
        <v>21</v>
      </c>
      <c r="K1074" s="67">
        <v>3</v>
      </c>
      <c r="L1074" s="67">
        <v>20</v>
      </c>
      <c r="M1074" s="67">
        <v>1</v>
      </c>
      <c r="N1074" s="67">
        <v>1.8104928017718715E-2</v>
      </c>
      <c r="O1074" s="67">
        <v>1</v>
      </c>
    </row>
    <row r="1075" spans="1:15" customFormat="1">
      <c r="A1075" t="s">
        <v>126</v>
      </c>
      <c r="B1075" s="67" t="s">
        <v>123</v>
      </c>
      <c r="C1075" s="67" t="s">
        <v>33</v>
      </c>
      <c r="D1075" s="67" t="s">
        <v>33</v>
      </c>
      <c r="E1075" s="67">
        <v>45</v>
      </c>
      <c r="F1075" s="67">
        <v>7224</v>
      </c>
      <c r="G1075" s="67">
        <v>1</v>
      </c>
      <c r="H1075" s="67">
        <v>50</v>
      </c>
      <c r="I1075" s="67" t="s">
        <v>20</v>
      </c>
      <c r="J1075" s="67" t="s">
        <v>21</v>
      </c>
      <c r="K1075" s="67">
        <v>3</v>
      </c>
      <c r="L1075" s="67">
        <v>21</v>
      </c>
      <c r="M1075" s="67">
        <v>2</v>
      </c>
      <c r="N1075" s="67">
        <v>4.2159468438538204E-2</v>
      </c>
      <c r="O1075" s="67">
        <v>1</v>
      </c>
    </row>
    <row r="1076" spans="1:15" customFormat="1">
      <c r="A1076" t="s">
        <v>126</v>
      </c>
      <c r="B1076" s="67" t="s">
        <v>123</v>
      </c>
      <c r="C1076" s="67" t="s">
        <v>33</v>
      </c>
      <c r="D1076" s="67" t="s">
        <v>33</v>
      </c>
      <c r="E1076" s="67">
        <v>45</v>
      </c>
      <c r="F1076" s="67">
        <v>7224</v>
      </c>
      <c r="G1076" s="67">
        <v>1</v>
      </c>
      <c r="H1076" s="67">
        <v>50</v>
      </c>
      <c r="I1076" s="67" t="s">
        <v>20</v>
      </c>
      <c r="J1076" s="67" t="s">
        <v>21</v>
      </c>
      <c r="K1076" s="67">
        <v>3</v>
      </c>
      <c r="L1076" s="67">
        <v>22</v>
      </c>
      <c r="M1076" s="67">
        <v>1</v>
      </c>
      <c r="N1076" s="67">
        <v>2.5978682170542639E-2</v>
      </c>
      <c r="O1076" s="67">
        <v>1</v>
      </c>
    </row>
    <row r="1077" spans="1:15" customFormat="1">
      <c r="A1077" t="s">
        <v>126</v>
      </c>
      <c r="B1077" s="67" t="s">
        <v>123</v>
      </c>
      <c r="C1077" s="67" t="s">
        <v>33</v>
      </c>
      <c r="D1077" s="67" t="s">
        <v>33</v>
      </c>
      <c r="E1077" s="67">
        <v>45</v>
      </c>
      <c r="F1077" s="67">
        <v>7224</v>
      </c>
      <c r="G1077" s="67">
        <v>2</v>
      </c>
      <c r="H1077" s="67">
        <v>19</v>
      </c>
      <c r="I1077" s="67" t="s">
        <v>122</v>
      </c>
      <c r="J1077" s="67" t="s">
        <v>30</v>
      </c>
      <c r="K1077" s="67">
        <v>1</v>
      </c>
      <c r="L1077" s="67">
        <v>18</v>
      </c>
      <c r="M1077" s="67">
        <v>2</v>
      </c>
      <c r="N1077" s="67">
        <v>4.2159468438538204E-2</v>
      </c>
      <c r="O1077" s="67">
        <v>1</v>
      </c>
    </row>
    <row r="1078" spans="1:15" customFormat="1">
      <c r="A1078" t="s">
        <v>126</v>
      </c>
      <c r="B1078" s="67" t="s">
        <v>123</v>
      </c>
      <c r="C1078" s="67" t="s">
        <v>33</v>
      </c>
      <c r="D1078" s="67" t="s">
        <v>33</v>
      </c>
      <c r="E1078" s="67">
        <v>45</v>
      </c>
      <c r="F1078" s="67">
        <v>7224</v>
      </c>
      <c r="G1078" s="67">
        <v>2</v>
      </c>
      <c r="H1078" s="67">
        <v>19</v>
      </c>
      <c r="I1078" s="67" t="s">
        <v>122</v>
      </c>
      <c r="J1078" s="67" t="s">
        <v>30</v>
      </c>
      <c r="K1078" s="67">
        <v>1</v>
      </c>
      <c r="L1078" s="67">
        <v>19</v>
      </c>
      <c r="M1078" s="67">
        <v>3</v>
      </c>
      <c r="N1078" s="67">
        <v>6.3239202657807317E-2</v>
      </c>
      <c r="O1078" s="67">
        <v>1</v>
      </c>
    </row>
    <row r="1079" spans="1:15" customFormat="1">
      <c r="A1079" t="s">
        <v>126</v>
      </c>
      <c r="B1079" s="67" t="s">
        <v>123</v>
      </c>
      <c r="C1079" s="67" t="s">
        <v>33</v>
      </c>
      <c r="D1079" s="67" t="s">
        <v>33</v>
      </c>
      <c r="E1079" s="67">
        <v>45</v>
      </c>
      <c r="F1079" s="67">
        <v>7224</v>
      </c>
      <c r="G1079" s="67">
        <v>2</v>
      </c>
      <c r="H1079" s="67">
        <v>19</v>
      </c>
      <c r="I1079" s="67" t="s">
        <v>122</v>
      </c>
      <c r="J1079" s="67" t="s">
        <v>30</v>
      </c>
      <c r="K1079" s="67">
        <v>1</v>
      </c>
      <c r="L1079" s="67">
        <v>20</v>
      </c>
      <c r="M1079" s="67">
        <v>13</v>
      </c>
      <c r="N1079" s="67">
        <v>0.27637873754152825</v>
      </c>
      <c r="O1079" s="67">
        <v>1</v>
      </c>
    </row>
    <row r="1080" spans="1:15" customFormat="1">
      <c r="A1080" t="s">
        <v>126</v>
      </c>
      <c r="B1080" s="67" t="s">
        <v>123</v>
      </c>
      <c r="C1080" s="67" t="s">
        <v>33</v>
      </c>
      <c r="D1080" s="67" t="s">
        <v>33</v>
      </c>
      <c r="E1080" s="67">
        <v>45</v>
      </c>
      <c r="F1080" s="67">
        <v>7224</v>
      </c>
      <c r="G1080" s="67">
        <v>2</v>
      </c>
      <c r="H1080" s="67">
        <v>19</v>
      </c>
      <c r="I1080" s="67" t="s">
        <v>122</v>
      </c>
      <c r="J1080" s="67" t="s">
        <v>30</v>
      </c>
      <c r="K1080" s="67">
        <v>1</v>
      </c>
      <c r="L1080" s="67">
        <v>21</v>
      </c>
      <c r="M1080" s="67">
        <v>15</v>
      </c>
      <c r="N1080" s="67">
        <v>0.31853820598006644</v>
      </c>
      <c r="O1080" s="67">
        <v>1</v>
      </c>
    </row>
    <row r="1081" spans="1:15" customFormat="1">
      <c r="A1081" t="s">
        <v>126</v>
      </c>
      <c r="B1081" s="67" t="s">
        <v>123</v>
      </c>
      <c r="C1081" s="67" t="s">
        <v>33</v>
      </c>
      <c r="D1081" s="67" t="s">
        <v>33</v>
      </c>
      <c r="E1081" s="67">
        <v>45</v>
      </c>
      <c r="F1081" s="67">
        <v>7224</v>
      </c>
      <c r="G1081" s="67">
        <v>2</v>
      </c>
      <c r="H1081" s="67">
        <v>19</v>
      </c>
      <c r="I1081" s="67" t="s">
        <v>122</v>
      </c>
      <c r="J1081" s="67" t="s">
        <v>30</v>
      </c>
      <c r="K1081" s="67">
        <v>1</v>
      </c>
      <c r="L1081" s="67">
        <v>22</v>
      </c>
      <c r="M1081" s="67">
        <v>19</v>
      </c>
      <c r="N1081" s="67">
        <v>0.40519933554817278</v>
      </c>
      <c r="O1081" s="67">
        <v>1</v>
      </c>
    </row>
    <row r="1082" spans="1:15" customFormat="1">
      <c r="A1082" t="s">
        <v>126</v>
      </c>
      <c r="B1082" s="67" t="s">
        <v>123</v>
      </c>
      <c r="C1082" s="67" t="s">
        <v>33</v>
      </c>
      <c r="D1082" s="67" t="s">
        <v>33</v>
      </c>
      <c r="E1082" s="67">
        <v>45</v>
      </c>
      <c r="F1082" s="67">
        <v>7224</v>
      </c>
      <c r="G1082" s="67">
        <v>2</v>
      </c>
      <c r="H1082" s="67">
        <v>19</v>
      </c>
      <c r="I1082" s="67" t="s">
        <v>122</v>
      </c>
      <c r="J1082" s="67" t="s">
        <v>30</v>
      </c>
      <c r="K1082" s="67">
        <v>1</v>
      </c>
      <c r="L1082" s="67">
        <v>23</v>
      </c>
      <c r="M1082" s="67">
        <v>59</v>
      </c>
      <c r="N1082" s="67">
        <v>1.2577574750830567</v>
      </c>
      <c r="O1082" s="67">
        <v>1</v>
      </c>
    </row>
    <row r="1083" spans="1:15" customFormat="1">
      <c r="A1083" t="s">
        <v>126</v>
      </c>
      <c r="B1083" s="67" t="s">
        <v>123</v>
      </c>
      <c r="C1083" s="67" t="s">
        <v>33</v>
      </c>
      <c r="D1083" s="67" t="s">
        <v>33</v>
      </c>
      <c r="E1083" s="67">
        <v>45</v>
      </c>
      <c r="F1083" s="67">
        <v>7224</v>
      </c>
      <c r="G1083" s="67">
        <v>2</v>
      </c>
      <c r="H1083" s="67">
        <v>19</v>
      </c>
      <c r="I1083" s="67" t="s">
        <v>122</v>
      </c>
      <c r="J1083" s="67" t="s">
        <v>30</v>
      </c>
      <c r="K1083" s="67">
        <v>1</v>
      </c>
      <c r="L1083" s="67">
        <v>24</v>
      </c>
      <c r="M1083" s="67">
        <v>93</v>
      </c>
      <c r="N1083" s="67">
        <v>1.9814950166112959</v>
      </c>
      <c r="O1083" s="67">
        <v>1</v>
      </c>
    </row>
    <row r="1084" spans="1:15" customFormat="1">
      <c r="A1084" t="s">
        <v>126</v>
      </c>
      <c r="B1084" s="67" t="s">
        <v>123</v>
      </c>
      <c r="C1084" s="67" t="s">
        <v>33</v>
      </c>
      <c r="D1084" s="67" t="s">
        <v>33</v>
      </c>
      <c r="E1084" s="67">
        <v>45</v>
      </c>
      <c r="F1084" s="67">
        <v>7224</v>
      </c>
      <c r="G1084" s="67">
        <v>2</v>
      </c>
      <c r="H1084" s="67">
        <v>19</v>
      </c>
      <c r="I1084" s="67" t="s">
        <v>122</v>
      </c>
      <c r="J1084" s="67" t="s">
        <v>30</v>
      </c>
      <c r="K1084" s="67">
        <v>1</v>
      </c>
      <c r="L1084" s="67">
        <v>25</v>
      </c>
      <c r="M1084" s="67">
        <v>45</v>
      </c>
      <c r="N1084" s="67">
        <v>0.98501107419712075</v>
      </c>
      <c r="O1084" s="67">
        <v>1</v>
      </c>
    </row>
    <row r="1085" spans="1:15" customFormat="1">
      <c r="A1085" t="s">
        <v>126</v>
      </c>
      <c r="B1085" s="67" t="s">
        <v>123</v>
      </c>
      <c r="C1085" s="67" t="s">
        <v>33</v>
      </c>
      <c r="D1085" s="67" t="s">
        <v>33</v>
      </c>
      <c r="E1085" s="67">
        <v>45</v>
      </c>
      <c r="F1085" s="67">
        <v>7224</v>
      </c>
      <c r="G1085" s="67">
        <v>2</v>
      </c>
      <c r="H1085" s="67">
        <v>19</v>
      </c>
      <c r="I1085" s="67" t="s">
        <v>122</v>
      </c>
      <c r="J1085" s="67" t="s">
        <v>30</v>
      </c>
      <c r="K1085" s="67">
        <v>1</v>
      </c>
      <c r="L1085" s="67">
        <v>26</v>
      </c>
      <c r="M1085" s="67">
        <v>38</v>
      </c>
      <c r="N1085" s="67">
        <v>0.83276854928017718</v>
      </c>
      <c r="O1085" s="67">
        <v>1</v>
      </c>
    </row>
    <row r="1086" spans="1:15" customFormat="1">
      <c r="A1086" t="s">
        <v>126</v>
      </c>
      <c r="B1086" s="67" t="s">
        <v>123</v>
      </c>
      <c r="C1086" s="67" t="s">
        <v>33</v>
      </c>
      <c r="D1086" s="67" t="s">
        <v>33</v>
      </c>
      <c r="E1086" s="67">
        <v>45</v>
      </c>
      <c r="F1086" s="67">
        <v>7224</v>
      </c>
      <c r="G1086" s="67">
        <v>2</v>
      </c>
      <c r="H1086" s="67">
        <v>19</v>
      </c>
      <c r="I1086" s="67" t="s">
        <v>122</v>
      </c>
      <c r="J1086" s="67" t="s">
        <v>30</v>
      </c>
      <c r="K1086" s="67">
        <v>1</v>
      </c>
      <c r="L1086" s="67">
        <v>27</v>
      </c>
      <c r="M1086" s="67">
        <v>38</v>
      </c>
      <c r="N1086" s="67">
        <v>0.82158361018826132</v>
      </c>
      <c r="O1086" s="67">
        <v>1</v>
      </c>
    </row>
    <row r="1087" spans="1:15" customFormat="1">
      <c r="A1087" t="s">
        <v>126</v>
      </c>
      <c r="B1087" s="67" t="s">
        <v>123</v>
      </c>
      <c r="C1087" s="67" t="s">
        <v>33</v>
      </c>
      <c r="D1087" s="67" t="s">
        <v>33</v>
      </c>
      <c r="E1087" s="67">
        <v>45</v>
      </c>
      <c r="F1087" s="67">
        <v>7224</v>
      </c>
      <c r="G1087" s="67">
        <v>2</v>
      </c>
      <c r="H1087" s="67">
        <v>19</v>
      </c>
      <c r="I1087" s="67" t="s">
        <v>122</v>
      </c>
      <c r="J1087" s="67" t="s">
        <v>30</v>
      </c>
      <c r="K1087" s="67">
        <v>1</v>
      </c>
      <c r="L1087" s="67">
        <v>28</v>
      </c>
      <c r="M1087" s="67">
        <v>60</v>
      </c>
      <c r="N1087" s="67">
        <v>1.2764950166112956</v>
      </c>
      <c r="O1087" s="67">
        <v>1</v>
      </c>
    </row>
    <row r="1088" spans="1:15" customFormat="1">
      <c r="A1088" t="s">
        <v>126</v>
      </c>
      <c r="B1088" s="67" t="s">
        <v>123</v>
      </c>
      <c r="C1088" s="67" t="s">
        <v>33</v>
      </c>
      <c r="D1088" s="67" t="s">
        <v>33</v>
      </c>
      <c r="E1088" s="67">
        <v>45</v>
      </c>
      <c r="F1088" s="67">
        <v>7224</v>
      </c>
      <c r="G1088" s="67">
        <v>2</v>
      </c>
      <c r="H1088" s="67">
        <v>19</v>
      </c>
      <c r="I1088" s="67" t="s">
        <v>122</v>
      </c>
      <c r="J1088" s="67" t="s">
        <v>30</v>
      </c>
      <c r="K1088" s="67">
        <v>1</v>
      </c>
      <c r="L1088" s="67">
        <v>29</v>
      </c>
      <c r="M1088" s="67">
        <v>33</v>
      </c>
      <c r="N1088" s="67">
        <v>0.72736987818383181</v>
      </c>
      <c r="O1088" s="67">
        <v>1</v>
      </c>
    </row>
    <row r="1089" spans="1:15" customFormat="1">
      <c r="A1089" t="s">
        <v>126</v>
      </c>
      <c r="B1089" s="67" t="s">
        <v>123</v>
      </c>
      <c r="C1089" s="67" t="s">
        <v>33</v>
      </c>
      <c r="D1089" s="67" t="s">
        <v>33</v>
      </c>
      <c r="E1089" s="67">
        <v>45</v>
      </c>
      <c r="F1089" s="67">
        <v>7224</v>
      </c>
      <c r="G1089" s="67">
        <v>2</v>
      </c>
      <c r="H1089" s="67">
        <v>19</v>
      </c>
      <c r="I1089" s="67" t="s">
        <v>122</v>
      </c>
      <c r="J1089" s="67" t="s">
        <v>30</v>
      </c>
      <c r="K1089" s="67">
        <v>1</v>
      </c>
      <c r="L1089" s="67">
        <v>30</v>
      </c>
      <c r="M1089" s="67">
        <v>46</v>
      </c>
      <c r="N1089" s="67">
        <v>0.99256367663344403</v>
      </c>
      <c r="O1089" s="67">
        <v>1</v>
      </c>
    </row>
    <row r="1090" spans="1:15" customFormat="1">
      <c r="A1090" t="s">
        <v>126</v>
      </c>
      <c r="B1090" s="67" t="s">
        <v>123</v>
      </c>
      <c r="C1090" s="67" t="s">
        <v>33</v>
      </c>
      <c r="D1090" s="67" t="s">
        <v>33</v>
      </c>
      <c r="E1090" s="67">
        <v>45</v>
      </c>
      <c r="F1090" s="67">
        <v>7224</v>
      </c>
      <c r="G1090" s="67">
        <v>2</v>
      </c>
      <c r="H1090" s="67">
        <v>19</v>
      </c>
      <c r="I1090" s="67" t="s">
        <v>122</v>
      </c>
      <c r="J1090" s="67" t="s">
        <v>30</v>
      </c>
      <c r="K1090" s="67">
        <v>1</v>
      </c>
      <c r="L1090" s="67">
        <v>31</v>
      </c>
      <c r="M1090" s="67">
        <v>51</v>
      </c>
      <c r="N1090" s="67">
        <v>1.0979623477297895</v>
      </c>
      <c r="O1090" s="67">
        <v>1</v>
      </c>
    </row>
    <row r="1091" spans="1:15" customFormat="1">
      <c r="A1091" t="s">
        <v>126</v>
      </c>
      <c r="B1091" s="67" t="s">
        <v>123</v>
      </c>
      <c r="C1091" s="67" t="s">
        <v>33</v>
      </c>
      <c r="D1091" s="67" t="s">
        <v>33</v>
      </c>
      <c r="E1091" s="67">
        <v>45</v>
      </c>
      <c r="F1091" s="67">
        <v>7224</v>
      </c>
      <c r="G1091" s="67">
        <v>2</v>
      </c>
      <c r="H1091" s="67">
        <v>19</v>
      </c>
      <c r="I1091" s="67" t="s">
        <v>122</v>
      </c>
      <c r="J1091" s="67" t="s">
        <v>30</v>
      </c>
      <c r="K1091" s="67">
        <v>1</v>
      </c>
      <c r="L1091" s="67">
        <v>32</v>
      </c>
      <c r="M1091" s="67">
        <v>58</v>
      </c>
      <c r="N1091" s="67">
        <v>1.2725747508305647</v>
      </c>
      <c r="O1091" s="67">
        <v>1</v>
      </c>
    </row>
    <row r="1092" spans="1:15" customFormat="1">
      <c r="A1092" t="s">
        <v>126</v>
      </c>
      <c r="B1092" s="67" t="s">
        <v>123</v>
      </c>
      <c r="C1092" s="67" t="s">
        <v>33</v>
      </c>
      <c r="D1092" s="67" t="s">
        <v>33</v>
      </c>
      <c r="E1092" s="67">
        <v>45</v>
      </c>
      <c r="F1092" s="67">
        <v>7224</v>
      </c>
      <c r="G1092" s="67">
        <v>2</v>
      </c>
      <c r="H1092" s="67">
        <v>19</v>
      </c>
      <c r="I1092" s="67" t="s">
        <v>122</v>
      </c>
      <c r="J1092" s="67" t="s">
        <v>30</v>
      </c>
      <c r="K1092" s="67">
        <v>1</v>
      </c>
      <c r="L1092" s="67">
        <v>33</v>
      </c>
      <c r="M1092" s="67">
        <v>85</v>
      </c>
      <c r="N1092" s="67">
        <v>1.8534385382059801</v>
      </c>
      <c r="O1092" s="67">
        <v>1</v>
      </c>
    </row>
    <row r="1093" spans="1:15" customFormat="1">
      <c r="A1093" t="s">
        <v>126</v>
      </c>
      <c r="B1093" s="67" t="s">
        <v>123</v>
      </c>
      <c r="C1093" s="67" t="s">
        <v>33</v>
      </c>
      <c r="D1093" s="67" t="s">
        <v>33</v>
      </c>
      <c r="E1093" s="67">
        <v>45</v>
      </c>
      <c r="F1093" s="67">
        <v>7224</v>
      </c>
      <c r="G1093" s="67">
        <v>2</v>
      </c>
      <c r="H1093" s="67">
        <v>19</v>
      </c>
      <c r="I1093" s="67" t="s">
        <v>122</v>
      </c>
      <c r="J1093" s="67" t="s">
        <v>30</v>
      </c>
      <c r="K1093" s="67">
        <v>1</v>
      </c>
      <c r="L1093" s="67">
        <v>34</v>
      </c>
      <c r="M1093" s="67">
        <v>124</v>
      </c>
      <c r="N1093" s="67">
        <v>2.7231561461794014</v>
      </c>
      <c r="O1093" s="67">
        <v>1</v>
      </c>
    </row>
    <row r="1094" spans="1:15" customFormat="1">
      <c r="A1094" t="s">
        <v>126</v>
      </c>
      <c r="B1094" s="67" t="s">
        <v>123</v>
      </c>
      <c r="C1094" s="67" t="s">
        <v>33</v>
      </c>
      <c r="D1094" s="67" t="s">
        <v>33</v>
      </c>
      <c r="E1094" s="67">
        <v>45</v>
      </c>
      <c r="F1094" s="67">
        <v>7224</v>
      </c>
      <c r="G1094" s="67">
        <v>2</v>
      </c>
      <c r="H1094" s="67">
        <v>19</v>
      </c>
      <c r="I1094" s="67" t="s">
        <v>122</v>
      </c>
      <c r="J1094" s="67" t="s">
        <v>30</v>
      </c>
      <c r="K1094" s="67">
        <v>1</v>
      </c>
      <c r="L1094" s="67">
        <v>35</v>
      </c>
      <c r="M1094" s="67">
        <v>36</v>
      </c>
      <c r="N1094" s="67">
        <v>0.85590254706533775</v>
      </c>
      <c r="O1094" s="67">
        <v>1</v>
      </c>
    </row>
    <row r="1095" spans="1:15" customFormat="1">
      <c r="A1095" t="s">
        <v>126</v>
      </c>
      <c r="B1095" s="67" t="s">
        <v>123</v>
      </c>
      <c r="C1095" s="67" t="s">
        <v>33</v>
      </c>
      <c r="D1095" s="67" t="s">
        <v>33</v>
      </c>
      <c r="E1095" s="67">
        <v>45</v>
      </c>
      <c r="F1095" s="67">
        <v>7224</v>
      </c>
      <c r="G1095" s="67">
        <v>2</v>
      </c>
      <c r="H1095" s="67">
        <v>19</v>
      </c>
      <c r="I1095" s="67" t="s">
        <v>122</v>
      </c>
      <c r="J1095" s="67" t="s">
        <v>30</v>
      </c>
      <c r="K1095" s="67">
        <v>1</v>
      </c>
      <c r="L1095" s="67">
        <v>36</v>
      </c>
      <c r="M1095" s="67">
        <v>40</v>
      </c>
      <c r="N1095" s="67">
        <v>0.92019379844961235</v>
      </c>
      <c r="O1095" s="67">
        <v>1</v>
      </c>
    </row>
    <row r="1096" spans="1:15" customFormat="1">
      <c r="A1096" t="s">
        <v>126</v>
      </c>
      <c r="B1096" s="67" t="s">
        <v>123</v>
      </c>
      <c r="C1096" s="67" t="s">
        <v>33</v>
      </c>
      <c r="D1096" s="67" t="s">
        <v>33</v>
      </c>
      <c r="E1096" s="67">
        <v>45</v>
      </c>
      <c r="F1096" s="67">
        <v>7224</v>
      </c>
      <c r="G1096" s="67">
        <v>2</v>
      </c>
      <c r="H1096" s="67">
        <v>19</v>
      </c>
      <c r="I1096" s="67" t="s">
        <v>122</v>
      </c>
      <c r="J1096" s="67" t="s">
        <v>30</v>
      </c>
      <c r="K1096" s="67">
        <v>1</v>
      </c>
      <c r="L1096" s="67">
        <v>37</v>
      </c>
      <c r="M1096" s="67">
        <v>26</v>
      </c>
      <c r="N1096" s="67">
        <v>0.6180509413067552</v>
      </c>
      <c r="O1096" s="67">
        <v>1</v>
      </c>
    </row>
    <row r="1097" spans="1:15" customFormat="1">
      <c r="A1097" t="s">
        <v>126</v>
      </c>
      <c r="B1097" s="67" t="s">
        <v>123</v>
      </c>
      <c r="C1097" s="67" t="s">
        <v>33</v>
      </c>
      <c r="D1097" s="67" t="s">
        <v>33</v>
      </c>
      <c r="E1097" s="67">
        <v>45</v>
      </c>
      <c r="F1097" s="67">
        <v>7224</v>
      </c>
      <c r="G1097" s="67">
        <v>2</v>
      </c>
      <c r="H1097" s="67">
        <v>19</v>
      </c>
      <c r="I1097" s="67" t="s">
        <v>122</v>
      </c>
      <c r="J1097" s="67" t="s">
        <v>30</v>
      </c>
      <c r="K1097" s="67">
        <v>1</v>
      </c>
      <c r="L1097" s="67">
        <v>38</v>
      </c>
      <c r="M1097" s="67">
        <v>38</v>
      </c>
      <c r="N1097" s="67">
        <v>0.82158361018826132</v>
      </c>
      <c r="O1097" s="67">
        <v>1</v>
      </c>
    </row>
    <row r="1098" spans="1:15" customFormat="1">
      <c r="A1098" t="s">
        <v>126</v>
      </c>
      <c r="B1098" s="67" t="s">
        <v>123</v>
      </c>
      <c r="C1098" s="67" t="s">
        <v>33</v>
      </c>
      <c r="D1098" s="67" t="s">
        <v>33</v>
      </c>
      <c r="E1098" s="67">
        <v>45</v>
      </c>
      <c r="F1098" s="67">
        <v>7224</v>
      </c>
      <c r="G1098" s="67">
        <v>2</v>
      </c>
      <c r="H1098" s="67">
        <v>19</v>
      </c>
      <c r="I1098" s="67" t="s">
        <v>122</v>
      </c>
      <c r="J1098" s="67" t="s">
        <v>30</v>
      </c>
      <c r="K1098" s="67">
        <v>1</v>
      </c>
      <c r="L1098" s="67">
        <v>39</v>
      </c>
      <c r="M1098" s="67">
        <v>30</v>
      </c>
      <c r="N1098" s="67">
        <v>0.69118493909191581</v>
      </c>
      <c r="O1098" s="67">
        <v>1</v>
      </c>
    </row>
    <row r="1099" spans="1:15" customFormat="1">
      <c r="A1099" t="s">
        <v>126</v>
      </c>
      <c r="B1099" s="67" t="s">
        <v>123</v>
      </c>
      <c r="C1099" s="67" t="s">
        <v>33</v>
      </c>
      <c r="D1099" s="67" t="s">
        <v>33</v>
      </c>
      <c r="E1099" s="67">
        <v>45</v>
      </c>
      <c r="F1099" s="67">
        <v>7224</v>
      </c>
      <c r="G1099" s="67">
        <v>2</v>
      </c>
      <c r="H1099" s="67">
        <v>19</v>
      </c>
      <c r="I1099" s="67" t="s">
        <v>122</v>
      </c>
      <c r="J1099" s="67" t="s">
        <v>30</v>
      </c>
      <c r="K1099" s="67">
        <v>1</v>
      </c>
      <c r="L1099" s="67">
        <v>40</v>
      </c>
      <c r="M1099" s="67">
        <v>20</v>
      </c>
      <c r="N1099" s="67">
        <v>0.46451827242524912</v>
      </c>
      <c r="O1099" s="67">
        <v>1</v>
      </c>
    </row>
    <row r="1100" spans="1:15" customFormat="1">
      <c r="A1100" t="s">
        <v>126</v>
      </c>
      <c r="B1100" s="67" t="s">
        <v>123</v>
      </c>
      <c r="C1100" s="67" t="s">
        <v>33</v>
      </c>
      <c r="D1100" s="67" t="s">
        <v>33</v>
      </c>
      <c r="E1100" s="67">
        <v>45</v>
      </c>
      <c r="F1100" s="67">
        <v>7224</v>
      </c>
      <c r="G1100" s="67">
        <v>2</v>
      </c>
      <c r="H1100" s="67">
        <v>19</v>
      </c>
      <c r="I1100" s="67" t="s">
        <v>122</v>
      </c>
      <c r="J1100" s="67" t="s">
        <v>30</v>
      </c>
      <c r="K1100" s="67">
        <v>1</v>
      </c>
      <c r="L1100" s="67">
        <v>41</v>
      </c>
      <c r="M1100" s="67">
        <v>12</v>
      </c>
      <c r="N1100" s="67">
        <v>0.28001107419712068</v>
      </c>
      <c r="O1100" s="67">
        <v>1</v>
      </c>
    </row>
    <row r="1101" spans="1:15" customFormat="1">
      <c r="A1101" t="s">
        <v>126</v>
      </c>
      <c r="B1101" s="67" t="s">
        <v>123</v>
      </c>
      <c r="C1101" s="67" t="s">
        <v>33</v>
      </c>
      <c r="D1101" s="67" t="s">
        <v>33</v>
      </c>
      <c r="E1101" s="67">
        <v>45</v>
      </c>
      <c r="F1101" s="67">
        <v>7224</v>
      </c>
      <c r="G1101" s="67">
        <v>2</v>
      </c>
      <c r="H1101" s="67">
        <v>19</v>
      </c>
      <c r="I1101" s="67" t="s">
        <v>122</v>
      </c>
      <c r="J1101" s="67" t="s">
        <v>30</v>
      </c>
      <c r="K1101" s="67">
        <v>1</v>
      </c>
      <c r="L1101" s="67">
        <v>42</v>
      </c>
      <c r="M1101" s="67">
        <v>8</v>
      </c>
      <c r="N1101" s="67">
        <v>0.24980066445182728</v>
      </c>
      <c r="O1101" s="67">
        <v>1</v>
      </c>
    </row>
    <row r="1102" spans="1:15" customFormat="1">
      <c r="A1102" t="s">
        <v>126</v>
      </c>
      <c r="B1102" s="67" t="s">
        <v>123</v>
      </c>
      <c r="C1102" s="67" t="s">
        <v>33</v>
      </c>
      <c r="D1102" s="67" t="s">
        <v>33</v>
      </c>
      <c r="E1102" s="67">
        <v>45</v>
      </c>
      <c r="F1102" s="67">
        <v>7224</v>
      </c>
      <c r="G1102" s="67">
        <v>2</v>
      </c>
      <c r="H1102" s="67">
        <v>19</v>
      </c>
      <c r="I1102" s="67" t="s">
        <v>122</v>
      </c>
      <c r="J1102" s="67" t="s">
        <v>30</v>
      </c>
      <c r="K1102" s="67">
        <v>1</v>
      </c>
      <c r="L1102" s="67">
        <v>43</v>
      </c>
      <c r="M1102" s="67">
        <v>11</v>
      </c>
      <c r="N1102" s="67">
        <v>0.27245847176079735</v>
      </c>
      <c r="O1102" s="67">
        <v>1</v>
      </c>
    </row>
    <row r="1103" spans="1:15" customFormat="1">
      <c r="A1103" t="s">
        <v>126</v>
      </c>
      <c r="B1103" s="67" t="s">
        <v>123</v>
      </c>
      <c r="C1103" s="67" t="s">
        <v>33</v>
      </c>
      <c r="D1103" s="67" t="s">
        <v>33</v>
      </c>
      <c r="E1103" s="67">
        <v>45</v>
      </c>
      <c r="F1103" s="67">
        <v>7224</v>
      </c>
      <c r="G1103" s="67">
        <v>2</v>
      </c>
      <c r="H1103" s="67">
        <v>19</v>
      </c>
      <c r="I1103" s="67" t="s">
        <v>122</v>
      </c>
      <c r="J1103" s="67" t="s">
        <v>30</v>
      </c>
      <c r="K1103" s="67">
        <v>1</v>
      </c>
      <c r="L1103" s="67">
        <v>44</v>
      </c>
      <c r="M1103" s="67">
        <v>10</v>
      </c>
      <c r="N1103" s="67">
        <v>0.2784330011074197</v>
      </c>
      <c r="O1103" s="67">
        <v>1</v>
      </c>
    </row>
    <row r="1104" spans="1:15" customFormat="1">
      <c r="A1104" t="s">
        <v>126</v>
      </c>
      <c r="B1104" s="67" t="s">
        <v>123</v>
      </c>
      <c r="C1104" s="67" t="s">
        <v>33</v>
      </c>
      <c r="D1104" s="67" t="s">
        <v>33</v>
      </c>
      <c r="E1104" s="67">
        <v>45</v>
      </c>
      <c r="F1104" s="67">
        <v>7224</v>
      </c>
      <c r="G1104" s="67">
        <v>2</v>
      </c>
      <c r="H1104" s="67">
        <v>19</v>
      </c>
      <c r="I1104" s="67" t="s">
        <v>122</v>
      </c>
      <c r="J1104" s="67" t="s">
        <v>30</v>
      </c>
      <c r="K1104" s="67">
        <v>1</v>
      </c>
      <c r="L1104" s="67">
        <v>45</v>
      </c>
      <c r="M1104" s="67">
        <v>14</v>
      </c>
      <c r="N1104" s="67">
        <v>0.33803986710963457</v>
      </c>
      <c r="O1104" s="67">
        <v>1</v>
      </c>
    </row>
    <row r="1105" spans="1:15" customFormat="1">
      <c r="A1105" t="s">
        <v>126</v>
      </c>
      <c r="B1105" s="67" t="s">
        <v>123</v>
      </c>
      <c r="C1105" s="67" t="s">
        <v>33</v>
      </c>
      <c r="D1105" s="67" t="s">
        <v>33</v>
      </c>
      <c r="E1105" s="67">
        <v>45</v>
      </c>
      <c r="F1105" s="67">
        <v>7224</v>
      </c>
      <c r="G1105" s="67">
        <v>2</v>
      </c>
      <c r="H1105" s="67">
        <v>19</v>
      </c>
      <c r="I1105" s="67" t="s">
        <v>122</v>
      </c>
      <c r="J1105" s="67" t="s">
        <v>30</v>
      </c>
      <c r="K1105" s="67">
        <v>1</v>
      </c>
      <c r="L1105" s="67">
        <v>46</v>
      </c>
      <c r="M1105" s="67">
        <v>9</v>
      </c>
      <c r="N1105" s="67">
        <v>0.23029900332225917</v>
      </c>
      <c r="O1105" s="67">
        <v>1</v>
      </c>
    </row>
    <row r="1106" spans="1:15" customFormat="1">
      <c r="A1106" t="s">
        <v>126</v>
      </c>
      <c r="B1106" s="67" t="s">
        <v>123</v>
      </c>
      <c r="C1106" s="67" t="s">
        <v>33</v>
      </c>
      <c r="D1106" s="67" t="s">
        <v>33</v>
      </c>
      <c r="E1106" s="67">
        <v>45</v>
      </c>
      <c r="F1106" s="67">
        <v>7224</v>
      </c>
      <c r="G1106" s="67">
        <v>2</v>
      </c>
      <c r="H1106" s="67">
        <v>19</v>
      </c>
      <c r="I1106" s="67" t="s">
        <v>122</v>
      </c>
      <c r="J1106" s="67" t="s">
        <v>30</v>
      </c>
      <c r="K1106" s="67">
        <v>1</v>
      </c>
      <c r="L1106" s="67">
        <v>47</v>
      </c>
      <c r="M1106" s="67">
        <v>10</v>
      </c>
      <c r="N1106" s="67">
        <v>0.25137873754152829</v>
      </c>
      <c r="O1106" s="67">
        <v>1</v>
      </c>
    </row>
    <row r="1107" spans="1:15" customFormat="1">
      <c r="A1107" t="s">
        <v>126</v>
      </c>
      <c r="B1107" s="67" t="s">
        <v>123</v>
      </c>
      <c r="C1107" s="67" t="s">
        <v>33</v>
      </c>
      <c r="D1107" s="67" t="s">
        <v>33</v>
      </c>
      <c r="E1107" s="67">
        <v>45</v>
      </c>
      <c r="F1107" s="67">
        <v>7224</v>
      </c>
      <c r="G1107" s="67">
        <v>2</v>
      </c>
      <c r="H1107" s="67">
        <v>19</v>
      </c>
      <c r="I1107" s="67" t="s">
        <v>122</v>
      </c>
      <c r="J1107" s="67" t="s">
        <v>30</v>
      </c>
      <c r="K1107" s="67">
        <v>1</v>
      </c>
      <c r="L1107" s="67">
        <v>48</v>
      </c>
      <c r="M1107" s="67">
        <v>3</v>
      </c>
      <c r="N1107" s="67">
        <v>7.6766334440753037E-2</v>
      </c>
      <c r="O1107" s="67">
        <v>1</v>
      </c>
    </row>
    <row r="1108" spans="1:15" customFormat="1">
      <c r="A1108" t="s">
        <v>126</v>
      </c>
      <c r="B1108" s="67" t="s">
        <v>123</v>
      </c>
      <c r="C1108" s="67" t="s">
        <v>33</v>
      </c>
      <c r="D1108" s="67" t="s">
        <v>33</v>
      </c>
      <c r="E1108" s="67">
        <v>45</v>
      </c>
      <c r="F1108" s="67">
        <v>7224</v>
      </c>
      <c r="G1108" s="67">
        <v>2</v>
      </c>
      <c r="H1108" s="67">
        <v>19</v>
      </c>
      <c r="I1108" s="67" t="s">
        <v>122</v>
      </c>
      <c r="J1108" s="67" t="s">
        <v>30</v>
      </c>
      <c r="K1108" s="67">
        <v>1</v>
      </c>
      <c r="L1108" s="67">
        <v>49</v>
      </c>
      <c r="M1108" s="67">
        <v>1</v>
      </c>
      <c r="N1108" s="67">
        <v>2.1079734219269102E-2</v>
      </c>
      <c r="O1108" s="67">
        <v>1</v>
      </c>
    </row>
    <row r="1109" spans="1:15" customFormat="1">
      <c r="A1109" t="s">
        <v>126</v>
      </c>
      <c r="B1109" s="67" t="s">
        <v>123</v>
      </c>
      <c r="C1109" s="67" t="s">
        <v>33</v>
      </c>
      <c r="D1109" s="67" t="s">
        <v>33</v>
      </c>
      <c r="E1109" s="67">
        <v>45</v>
      </c>
      <c r="F1109" s="67">
        <v>7224</v>
      </c>
      <c r="G1109" s="67">
        <v>2</v>
      </c>
      <c r="H1109" s="67">
        <v>19</v>
      </c>
      <c r="I1109" s="67" t="s">
        <v>122</v>
      </c>
      <c r="J1109" s="67" t="s">
        <v>30</v>
      </c>
      <c r="K1109" s="67">
        <v>1</v>
      </c>
      <c r="L1109" s="67">
        <v>50</v>
      </c>
      <c r="M1109" s="67">
        <v>2</v>
      </c>
      <c r="N1109" s="67">
        <v>6.9213732004429679E-2</v>
      </c>
      <c r="O1109" s="67">
        <v>1</v>
      </c>
    </row>
    <row r="1110" spans="1:15" customFormat="1">
      <c r="A1110" t="s">
        <v>126</v>
      </c>
      <c r="B1110" s="67" t="s">
        <v>123</v>
      </c>
      <c r="C1110" s="67" t="s">
        <v>33</v>
      </c>
      <c r="D1110" s="67" t="s">
        <v>33</v>
      </c>
      <c r="E1110" s="67">
        <v>45</v>
      </c>
      <c r="F1110" s="67">
        <v>7224</v>
      </c>
      <c r="G1110" s="67">
        <v>2</v>
      </c>
      <c r="H1110" s="67">
        <v>19</v>
      </c>
      <c r="I1110" s="67" t="s">
        <v>122</v>
      </c>
      <c r="J1110" s="67" t="s">
        <v>30</v>
      </c>
      <c r="K1110" s="67">
        <v>1</v>
      </c>
      <c r="L1110" s="67">
        <v>54</v>
      </c>
      <c r="M1110" s="67">
        <v>1</v>
      </c>
      <c r="N1110" s="67">
        <v>2.1079734219269102E-2</v>
      </c>
      <c r="O1110" s="67">
        <v>1</v>
      </c>
    </row>
    <row r="1111" spans="1:15" customFormat="1">
      <c r="A1111" t="s">
        <v>126</v>
      </c>
      <c r="B1111" s="67" t="s">
        <v>123</v>
      </c>
      <c r="C1111" s="67" t="s">
        <v>33</v>
      </c>
      <c r="D1111" s="67" t="s">
        <v>33</v>
      </c>
      <c r="E1111" s="67">
        <v>45</v>
      </c>
      <c r="F1111" s="67">
        <v>7224</v>
      </c>
      <c r="G1111" s="67">
        <v>2</v>
      </c>
      <c r="H1111" s="67">
        <v>19</v>
      </c>
      <c r="I1111" s="67" t="s">
        <v>122</v>
      </c>
      <c r="J1111" s="67" t="s">
        <v>30</v>
      </c>
      <c r="K1111" s="67">
        <v>1</v>
      </c>
      <c r="L1111" s="67">
        <v>55</v>
      </c>
      <c r="M1111" s="67">
        <v>1</v>
      </c>
      <c r="N1111" s="67">
        <v>3.4606866002214839E-2</v>
      </c>
      <c r="O1111" s="67">
        <v>1</v>
      </c>
    </row>
    <row r="1112" spans="1:15" customFormat="1">
      <c r="A1112" t="s">
        <v>126</v>
      </c>
      <c r="B1112" s="67" t="s">
        <v>123</v>
      </c>
      <c r="C1112" s="67" t="s">
        <v>33</v>
      </c>
      <c r="D1112" s="67" t="s">
        <v>33</v>
      </c>
      <c r="E1112" s="67">
        <v>45</v>
      </c>
      <c r="F1112" s="67">
        <v>7224</v>
      </c>
      <c r="G1112" s="67">
        <v>2</v>
      </c>
      <c r="H1112" s="67">
        <v>19</v>
      </c>
      <c r="I1112" s="67" t="s">
        <v>122</v>
      </c>
      <c r="J1112" s="67" t="s">
        <v>30</v>
      </c>
      <c r="K1112" s="67">
        <v>2</v>
      </c>
      <c r="L1112" s="67">
        <v>14</v>
      </c>
      <c r="M1112" s="67">
        <v>1</v>
      </c>
      <c r="N1112" s="67">
        <v>2.1079734219269102E-2</v>
      </c>
      <c r="O1112" s="67">
        <v>1</v>
      </c>
    </row>
    <row r="1113" spans="1:15" customFormat="1">
      <c r="A1113" t="s">
        <v>126</v>
      </c>
      <c r="B1113" s="67" t="s">
        <v>123</v>
      </c>
      <c r="C1113" s="67" t="s">
        <v>33</v>
      </c>
      <c r="D1113" s="67" t="s">
        <v>33</v>
      </c>
      <c r="E1113" s="67">
        <v>45</v>
      </c>
      <c r="F1113" s="67">
        <v>7224</v>
      </c>
      <c r="G1113" s="67">
        <v>2</v>
      </c>
      <c r="H1113" s="67">
        <v>19</v>
      </c>
      <c r="I1113" s="67" t="s">
        <v>122</v>
      </c>
      <c r="J1113" s="67" t="s">
        <v>30</v>
      </c>
      <c r="K1113" s="67">
        <v>2</v>
      </c>
      <c r="L1113" s="67">
        <v>15</v>
      </c>
      <c r="M1113" s="67">
        <v>2</v>
      </c>
      <c r="N1113" s="67">
        <v>4.2159468438538204E-2</v>
      </c>
      <c r="O1113" s="67">
        <v>1</v>
      </c>
    </row>
    <row r="1114" spans="1:15" customFormat="1">
      <c r="A1114" t="s">
        <v>126</v>
      </c>
      <c r="B1114" s="67" t="s">
        <v>123</v>
      </c>
      <c r="C1114" s="67" t="s">
        <v>33</v>
      </c>
      <c r="D1114" s="67" t="s">
        <v>33</v>
      </c>
      <c r="E1114" s="67">
        <v>45</v>
      </c>
      <c r="F1114" s="67">
        <v>7224</v>
      </c>
      <c r="G1114" s="67">
        <v>2</v>
      </c>
      <c r="H1114" s="67">
        <v>19</v>
      </c>
      <c r="I1114" s="67" t="s">
        <v>122</v>
      </c>
      <c r="J1114" s="67" t="s">
        <v>30</v>
      </c>
      <c r="K1114" s="67">
        <v>2</v>
      </c>
      <c r="L1114" s="67">
        <v>17</v>
      </c>
      <c r="M1114" s="67">
        <v>3</v>
      </c>
      <c r="N1114" s="67">
        <v>6.3239202657807317E-2</v>
      </c>
      <c r="O1114" s="67">
        <v>1</v>
      </c>
    </row>
    <row r="1115" spans="1:15" customFormat="1">
      <c r="A1115" t="s">
        <v>126</v>
      </c>
      <c r="B1115" s="67" t="s">
        <v>123</v>
      </c>
      <c r="C1115" s="67" t="s">
        <v>33</v>
      </c>
      <c r="D1115" s="67" t="s">
        <v>33</v>
      </c>
      <c r="E1115" s="67">
        <v>45</v>
      </c>
      <c r="F1115" s="67">
        <v>7224</v>
      </c>
      <c r="G1115" s="67">
        <v>2</v>
      </c>
      <c r="H1115" s="67">
        <v>19</v>
      </c>
      <c r="I1115" s="67" t="s">
        <v>122</v>
      </c>
      <c r="J1115" s="67" t="s">
        <v>30</v>
      </c>
      <c r="K1115" s="67">
        <v>2</v>
      </c>
      <c r="L1115" s="67">
        <v>19</v>
      </c>
      <c r="M1115" s="67">
        <v>2</v>
      </c>
      <c r="N1115" s="67">
        <v>4.2159468438538204E-2</v>
      </c>
      <c r="O1115" s="67">
        <v>1</v>
      </c>
    </row>
    <row r="1116" spans="1:15" customFormat="1">
      <c r="A1116" t="s">
        <v>126</v>
      </c>
      <c r="B1116" s="67" t="s">
        <v>123</v>
      </c>
      <c r="C1116" s="67" t="s">
        <v>33</v>
      </c>
      <c r="D1116" s="67" t="s">
        <v>33</v>
      </c>
      <c r="E1116" s="67">
        <v>45</v>
      </c>
      <c r="F1116" s="67">
        <v>7224</v>
      </c>
      <c r="G1116" s="67">
        <v>2</v>
      </c>
      <c r="H1116" s="67">
        <v>19</v>
      </c>
      <c r="I1116" s="67" t="s">
        <v>122</v>
      </c>
      <c r="J1116" s="67" t="s">
        <v>30</v>
      </c>
      <c r="K1116" s="67">
        <v>2</v>
      </c>
      <c r="L1116" s="67">
        <v>20</v>
      </c>
      <c r="M1116" s="67">
        <v>14</v>
      </c>
      <c r="N1116" s="67">
        <v>0.29745847176079737</v>
      </c>
      <c r="O1116" s="67">
        <v>1</v>
      </c>
    </row>
    <row r="1117" spans="1:15" customFormat="1">
      <c r="A1117" t="s">
        <v>126</v>
      </c>
      <c r="B1117" s="67" t="s">
        <v>123</v>
      </c>
      <c r="C1117" s="67" t="s">
        <v>33</v>
      </c>
      <c r="D1117" s="67" t="s">
        <v>33</v>
      </c>
      <c r="E1117" s="67">
        <v>45</v>
      </c>
      <c r="F1117" s="67">
        <v>7224</v>
      </c>
      <c r="G1117" s="67">
        <v>2</v>
      </c>
      <c r="H1117" s="67">
        <v>19</v>
      </c>
      <c r="I1117" s="67" t="s">
        <v>122</v>
      </c>
      <c r="J1117" s="67" t="s">
        <v>30</v>
      </c>
      <c r="K1117" s="67">
        <v>2</v>
      </c>
      <c r="L1117" s="67">
        <v>21</v>
      </c>
      <c r="M1117" s="67">
        <v>19</v>
      </c>
      <c r="N1117" s="67">
        <v>0.40519933554817272</v>
      </c>
      <c r="O1117" s="67">
        <v>1</v>
      </c>
    </row>
    <row r="1118" spans="1:15" customFormat="1">
      <c r="A1118" t="s">
        <v>126</v>
      </c>
      <c r="B1118" s="67" t="s">
        <v>123</v>
      </c>
      <c r="C1118" s="67" t="s">
        <v>33</v>
      </c>
      <c r="D1118" s="67" t="s">
        <v>33</v>
      </c>
      <c r="E1118" s="67">
        <v>45</v>
      </c>
      <c r="F1118" s="67">
        <v>7224</v>
      </c>
      <c r="G1118" s="67">
        <v>2</v>
      </c>
      <c r="H1118" s="67">
        <v>19</v>
      </c>
      <c r="I1118" s="67" t="s">
        <v>122</v>
      </c>
      <c r="J1118" s="67" t="s">
        <v>30</v>
      </c>
      <c r="K1118" s="67">
        <v>2</v>
      </c>
      <c r="L1118" s="67">
        <v>22</v>
      </c>
      <c r="M1118" s="67">
        <v>25</v>
      </c>
      <c r="N1118" s="67">
        <v>0.53401993355481736</v>
      </c>
      <c r="O1118" s="67">
        <v>1</v>
      </c>
    </row>
    <row r="1119" spans="1:15" customFormat="1">
      <c r="A1119" t="s">
        <v>126</v>
      </c>
      <c r="B1119" s="67" t="s">
        <v>123</v>
      </c>
      <c r="C1119" s="67" t="s">
        <v>33</v>
      </c>
      <c r="D1119" s="67" t="s">
        <v>33</v>
      </c>
      <c r="E1119" s="67">
        <v>45</v>
      </c>
      <c r="F1119" s="67">
        <v>7224</v>
      </c>
      <c r="G1119" s="67">
        <v>2</v>
      </c>
      <c r="H1119" s="67">
        <v>19</v>
      </c>
      <c r="I1119" s="67" t="s">
        <v>122</v>
      </c>
      <c r="J1119" s="67" t="s">
        <v>30</v>
      </c>
      <c r="K1119" s="67">
        <v>2</v>
      </c>
      <c r="L1119" s="67">
        <v>23</v>
      </c>
      <c r="M1119" s="67">
        <v>54</v>
      </c>
      <c r="N1119" s="67">
        <v>1.1500166112956809</v>
      </c>
      <c r="O1119" s="67">
        <v>1</v>
      </c>
    </row>
    <row r="1120" spans="1:15" customFormat="1">
      <c r="A1120" t="s">
        <v>126</v>
      </c>
      <c r="B1120" s="67" t="s">
        <v>123</v>
      </c>
      <c r="C1120" s="67" t="s">
        <v>33</v>
      </c>
      <c r="D1120" s="67" t="s">
        <v>33</v>
      </c>
      <c r="E1120" s="67">
        <v>45</v>
      </c>
      <c r="F1120" s="67">
        <v>7224</v>
      </c>
      <c r="G1120" s="67">
        <v>2</v>
      </c>
      <c r="H1120" s="67">
        <v>19</v>
      </c>
      <c r="I1120" s="67" t="s">
        <v>122</v>
      </c>
      <c r="J1120" s="67" t="s">
        <v>30</v>
      </c>
      <c r="K1120" s="67">
        <v>2</v>
      </c>
      <c r="L1120" s="67">
        <v>24</v>
      </c>
      <c r="M1120" s="67">
        <v>61</v>
      </c>
      <c r="N1120" s="67">
        <v>1.2975747508305648</v>
      </c>
      <c r="O1120" s="67">
        <v>1</v>
      </c>
    </row>
    <row r="1121" spans="1:15" customFormat="1">
      <c r="A1121" t="s">
        <v>126</v>
      </c>
      <c r="B1121" s="67" t="s">
        <v>123</v>
      </c>
      <c r="C1121" s="67" t="s">
        <v>33</v>
      </c>
      <c r="D1121" s="67" t="s">
        <v>33</v>
      </c>
      <c r="E1121" s="67">
        <v>45</v>
      </c>
      <c r="F1121" s="67">
        <v>7224</v>
      </c>
      <c r="G1121" s="67">
        <v>2</v>
      </c>
      <c r="H1121" s="67">
        <v>19</v>
      </c>
      <c r="I1121" s="67" t="s">
        <v>122</v>
      </c>
      <c r="J1121" s="67" t="s">
        <v>30</v>
      </c>
      <c r="K1121" s="67">
        <v>2</v>
      </c>
      <c r="L1121" s="67">
        <v>25</v>
      </c>
      <c r="M1121" s="67">
        <v>82</v>
      </c>
      <c r="N1121" s="67">
        <v>1.7449335548172757</v>
      </c>
      <c r="O1121" s="67">
        <v>1</v>
      </c>
    </row>
    <row r="1122" spans="1:15" customFormat="1">
      <c r="A1122" t="s">
        <v>126</v>
      </c>
      <c r="B1122" s="67" t="s">
        <v>123</v>
      </c>
      <c r="C1122" s="67" t="s">
        <v>33</v>
      </c>
      <c r="D1122" s="67" t="s">
        <v>33</v>
      </c>
      <c r="E1122" s="67">
        <v>45</v>
      </c>
      <c r="F1122" s="67">
        <v>7224</v>
      </c>
      <c r="G1122" s="67">
        <v>2</v>
      </c>
      <c r="H1122" s="67">
        <v>19</v>
      </c>
      <c r="I1122" s="67" t="s">
        <v>122</v>
      </c>
      <c r="J1122" s="67" t="s">
        <v>30</v>
      </c>
      <c r="K1122" s="67">
        <v>2</v>
      </c>
      <c r="L1122" s="67">
        <v>26</v>
      </c>
      <c r="M1122" s="67">
        <v>36</v>
      </c>
      <c r="N1122" s="67">
        <v>0.76589700996677745</v>
      </c>
      <c r="O1122" s="67">
        <v>1</v>
      </c>
    </row>
    <row r="1123" spans="1:15" customFormat="1">
      <c r="A1123" t="s">
        <v>126</v>
      </c>
      <c r="B1123" s="67" t="s">
        <v>123</v>
      </c>
      <c r="C1123" s="67" t="s">
        <v>33</v>
      </c>
      <c r="D1123" s="67" t="s">
        <v>33</v>
      </c>
      <c r="E1123" s="67">
        <v>45</v>
      </c>
      <c r="F1123" s="67">
        <v>7224</v>
      </c>
      <c r="G1123" s="67">
        <v>2</v>
      </c>
      <c r="H1123" s="67">
        <v>19</v>
      </c>
      <c r="I1123" s="67" t="s">
        <v>122</v>
      </c>
      <c r="J1123" s="67" t="s">
        <v>30</v>
      </c>
      <c r="K1123" s="67">
        <v>2</v>
      </c>
      <c r="L1123" s="67">
        <v>27</v>
      </c>
      <c r="M1123" s="67">
        <v>40</v>
      </c>
      <c r="N1123" s="67">
        <v>0.90198228128460678</v>
      </c>
      <c r="O1123" s="67">
        <v>1</v>
      </c>
    </row>
    <row r="1124" spans="1:15" customFormat="1">
      <c r="A1124" t="s">
        <v>126</v>
      </c>
      <c r="B1124" s="67" t="s">
        <v>123</v>
      </c>
      <c r="C1124" s="67" t="s">
        <v>33</v>
      </c>
      <c r="D1124" s="67" t="s">
        <v>33</v>
      </c>
      <c r="E1124" s="67">
        <v>45</v>
      </c>
      <c r="F1124" s="67">
        <v>7224</v>
      </c>
      <c r="G1124" s="67">
        <v>2</v>
      </c>
      <c r="H1124" s="67">
        <v>19</v>
      </c>
      <c r="I1124" s="67" t="s">
        <v>122</v>
      </c>
      <c r="J1124" s="67" t="s">
        <v>30</v>
      </c>
      <c r="K1124" s="67">
        <v>2</v>
      </c>
      <c r="L1124" s="67">
        <v>28</v>
      </c>
      <c r="M1124" s="67">
        <v>47</v>
      </c>
      <c r="N1124" s="67">
        <v>1.0406976744186047</v>
      </c>
      <c r="O1124" s="67">
        <v>1</v>
      </c>
    </row>
    <row r="1125" spans="1:15" customFormat="1">
      <c r="A1125" t="s">
        <v>126</v>
      </c>
      <c r="B1125" s="67" t="s">
        <v>123</v>
      </c>
      <c r="C1125" s="67" t="s">
        <v>33</v>
      </c>
      <c r="D1125" s="67" t="s">
        <v>33</v>
      </c>
      <c r="E1125" s="67">
        <v>45</v>
      </c>
      <c r="F1125" s="67">
        <v>7224</v>
      </c>
      <c r="G1125" s="67">
        <v>2</v>
      </c>
      <c r="H1125" s="67">
        <v>19</v>
      </c>
      <c r="I1125" s="67" t="s">
        <v>122</v>
      </c>
      <c r="J1125" s="67" t="s">
        <v>30</v>
      </c>
      <c r="K1125" s="67">
        <v>2</v>
      </c>
      <c r="L1125" s="67">
        <v>29</v>
      </c>
      <c r="M1125" s="67">
        <v>51</v>
      </c>
      <c r="N1125" s="67">
        <v>1.1114894795127355</v>
      </c>
      <c r="O1125" s="67">
        <v>1</v>
      </c>
    </row>
    <row r="1126" spans="1:15" customFormat="1">
      <c r="A1126" t="s">
        <v>126</v>
      </c>
      <c r="B1126" s="67" t="s">
        <v>123</v>
      </c>
      <c r="C1126" s="67" t="s">
        <v>33</v>
      </c>
      <c r="D1126" s="67" t="s">
        <v>33</v>
      </c>
      <c r="E1126" s="67">
        <v>45</v>
      </c>
      <c r="F1126" s="67">
        <v>7224</v>
      </c>
      <c r="G1126" s="67">
        <v>2</v>
      </c>
      <c r="H1126" s="67">
        <v>19</v>
      </c>
      <c r="I1126" s="67" t="s">
        <v>122</v>
      </c>
      <c r="J1126" s="67" t="s">
        <v>30</v>
      </c>
      <c r="K1126" s="67">
        <v>2</v>
      </c>
      <c r="L1126" s="67">
        <v>30</v>
      </c>
      <c r="M1126" s="67">
        <v>37</v>
      </c>
      <c r="N1126" s="67">
        <v>0.8005038759689922</v>
      </c>
      <c r="O1126" s="67">
        <v>1</v>
      </c>
    </row>
    <row r="1127" spans="1:15" customFormat="1">
      <c r="A1127" t="s">
        <v>126</v>
      </c>
      <c r="B1127" s="67" t="s">
        <v>123</v>
      </c>
      <c r="C1127" s="67" t="s">
        <v>33</v>
      </c>
      <c r="D1127" s="67" t="s">
        <v>33</v>
      </c>
      <c r="E1127" s="67">
        <v>45</v>
      </c>
      <c r="F1127" s="67">
        <v>7224</v>
      </c>
      <c r="G1127" s="67">
        <v>2</v>
      </c>
      <c r="H1127" s="67">
        <v>19</v>
      </c>
      <c r="I1127" s="67" t="s">
        <v>122</v>
      </c>
      <c r="J1127" s="67" t="s">
        <v>30</v>
      </c>
      <c r="K1127" s="67">
        <v>2</v>
      </c>
      <c r="L1127" s="67">
        <v>31</v>
      </c>
      <c r="M1127" s="67">
        <v>58</v>
      </c>
      <c r="N1127" s="67">
        <v>1.2343355481727576</v>
      </c>
      <c r="O1127" s="67">
        <v>1</v>
      </c>
    </row>
    <row r="1128" spans="1:15" customFormat="1">
      <c r="A1128" t="s">
        <v>126</v>
      </c>
      <c r="B1128" s="67" t="s">
        <v>123</v>
      </c>
      <c r="C1128" s="67" t="s">
        <v>33</v>
      </c>
      <c r="D1128" s="67" t="s">
        <v>33</v>
      </c>
      <c r="E1128" s="67">
        <v>45</v>
      </c>
      <c r="F1128" s="67">
        <v>7224</v>
      </c>
      <c r="G1128" s="67">
        <v>2</v>
      </c>
      <c r="H1128" s="67">
        <v>19</v>
      </c>
      <c r="I1128" s="67" t="s">
        <v>122</v>
      </c>
      <c r="J1128" s="67" t="s">
        <v>30</v>
      </c>
      <c r="K1128" s="67">
        <v>2</v>
      </c>
      <c r="L1128" s="67">
        <v>32</v>
      </c>
      <c r="M1128" s="67">
        <v>47</v>
      </c>
      <c r="N1128" s="67">
        <v>1.0271705426356588</v>
      </c>
      <c r="O1128" s="67">
        <v>1</v>
      </c>
    </row>
    <row r="1129" spans="1:15" customFormat="1">
      <c r="A1129" t="s">
        <v>126</v>
      </c>
      <c r="B1129" s="67" t="s">
        <v>123</v>
      </c>
      <c r="C1129" s="67" t="s">
        <v>33</v>
      </c>
      <c r="D1129" s="67" t="s">
        <v>33</v>
      </c>
      <c r="E1129" s="67">
        <v>45</v>
      </c>
      <c r="F1129" s="67">
        <v>7224</v>
      </c>
      <c r="G1129" s="67">
        <v>2</v>
      </c>
      <c r="H1129" s="67">
        <v>19</v>
      </c>
      <c r="I1129" s="67" t="s">
        <v>122</v>
      </c>
      <c r="J1129" s="67" t="s">
        <v>30</v>
      </c>
      <c r="K1129" s="67">
        <v>2</v>
      </c>
      <c r="L1129" s="67">
        <v>33</v>
      </c>
      <c r="M1129" s="67">
        <v>22</v>
      </c>
      <c r="N1129" s="67">
        <v>0.49315060908084163</v>
      </c>
      <c r="O1129" s="67">
        <v>1</v>
      </c>
    </row>
    <row r="1130" spans="1:15" customFormat="1">
      <c r="A1130" t="s">
        <v>126</v>
      </c>
      <c r="B1130" s="67" t="s">
        <v>123</v>
      </c>
      <c r="C1130" s="67" t="s">
        <v>33</v>
      </c>
      <c r="D1130" s="67" t="s">
        <v>33</v>
      </c>
      <c r="E1130" s="67">
        <v>45</v>
      </c>
      <c r="F1130" s="67">
        <v>7224</v>
      </c>
      <c r="G1130" s="67">
        <v>2</v>
      </c>
      <c r="H1130" s="67">
        <v>19</v>
      </c>
      <c r="I1130" s="67" t="s">
        <v>122</v>
      </c>
      <c r="J1130" s="67" t="s">
        <v>30</v>
      </c>
      <c r="K1130" s="67">
        <v>2</v>
      </c>
      <c r="L1130" s="67">
        <v>34</v>
      </c>
      <c r="M1130" s="67">
        <v>14</v>
      </c>
      <c r="N1130" s="67">
        <v>0.33803986710963452</v>
      </c>
      <c r="O1130" s="67">
        <v>1</v>
      </c>
    </row>
    <row r="1131" spans="1:15" customFormat="1">
      <c r="A1131" t="s">
        <v>126</v>
      </c>
      <c r="B1131" s="67" t="s">
        <v>123</v>
      </c>
      <c r="C1131" s="67" t="s">
        <v>33</v>
      </c>
      <c r="D1131" s="67" t="s">
        <v>33</v>
      </c>
      <c r="E1131" s="67">
        <v>45</v>
      </c>
      <c r="F1131" s="67">
        <v>7224</v>
      </c>
      <c r="G1131" s="67">
        <v>2</v>
      </c>
      <c r="H1131" s="67">
        <v>19</v>
      </c>
      <c r="I1131" s="67" t="s">
        <v>122</v>
      </c>
      <c r="J1131" s="67" t="s">
        <v>30</v>
      </c>
      <c r="K1131" s="67">
        <v>2</v>
      </c>
      <c r="L1131" s="67">
        <v>35</v>
      </c>
      <c r="M1131" s="67">
        <v>14</v>
      </c>
      <c r="N1131" s="67">
        <v>0.31332779623477303</v>
      </c>
      <c r="O1131" s="67">
        <v>1</v>
      </c>
    </row>
    <row r="1132" spans="1:15" customFormat="1">
      <c r="A1132" t="s">
        <v>126</v>
      </c>
      <c r="B1132" s="67" t="s">
        <v>123</v>
      </c>
      <c r="C1132" s="67" t="s">
        <v>33</v>
      </c>
      <c r="D1132" s="67" t="s">
        <v>33</v>
      </c>
      <c r="E1132" s="67">
        <v>45</v>
      </c>
      <c r="F1132" s="67">
        <v>7224</v>
      </c>
      <c r="G1132" s="67">
        <v>2</v>
      </c>
      <c r="H1132" s="67">
        <v>19</v>
      </c>
      <c r="I1132" s="67" t="s">
        <v>122</v>
      </c>
      <c r="J1132" s="67" t="s">
        <v>30</v>
      </c>
      <c r="K1132" s="67">
        <v>2</v>
      </c>
      <c r="L1132" s="67">
        <v>36</v>
      </c>
      <c r="M1132" s="67">
        <v>15</v>
      </c>
      <c r="N1132" s="67">
        <v>0.33206533776301222</v>
      </c>
      <c r="O1132" s="67">
        <v>1</v>
      </c>
    </row>
    <row r="1133" spans="1:15" customFormat="1">
      <c r="A1133" t="s">
        <v>126</v>
      </c>
      <c r="B1133" s="67" t="s">
        <v>123</v>
      </c>
      <c r="C1133" s="67" t="s">
        <v>33</v>
      </c>
      <c r="D1133" s="67" t="s">
        <v>33</v>
      </c>
      <c r="E1133" s="67">
        <v>45</v>
      </c>
      <c r="F1133" s="67">
        <v>7224</v>
      </c>
      <c r="G1133" s="67">
        <v>2</v>
      </c>
      <c r="H1133" s="67">
        <v>19</v>
      </c>
      <c r="I1133" s="67" t="s">
        <v>122</v>
      </c>
      <c r="J1133" s="67" t="s">
        <v>30</v>
      </c>
      <c r="K1133" s="67">
        <v>2</v>
      </c>
      <c r="L1133" s="67">
        <v>37</v>
      </c>
      <c r="M1133" s="67">
        <v>7</v>
      </c>
      <c r="N1133" s="67">
        <v>0.1475581395348837</v>
      </c>
      <c r="O1133" s="67">
        <v>1</v>
      </c>
    </row>
    <row r="1134" spans="1:15" customFormat="1">
      <c r="A1134" t="s">
        <v>126</v>
      </c>
      <c r="B1134" s="67" t="s">
        <v>123</v>
      </c>
      <c r="C1134" s="67" t="s">
        <v>33</v>
      </c>
      <c r="D1134" s="67" t="s">
        <v>33</v>
      </c>
      <c r="E1134" s="67">
        <v>45</v>
      </c>
      <c r="F1134" s="67">
        <v>7224</v>
      </c>
      <c r="G1134" s="67">
        <v>2</v>
      </c>
      <c r="H1134" s="67">
        <v>19</v>
      </c>
      <c r="I1134" s="67" t="s">
        <v>122</v>
      </c>
      <c r="J1134" s="67" t="s">
        <v>30</v>
      </c>
      <c r="K1134" s="67">
        <v>2</v>
      </c>
      <c r="L1134" s="67">
        <v>38</v>
      </c>
      <c r="M1134" s="67">
        <v>10</v>
      </c>
      <c r="N1134" s="67">
        <v>0.22666666666666668</v>
      </c>
      <c r="O1134" s="67">
        <v>1</v>
      </c>
    </row>
    <row r="1135" spans="1:15" customFormat="1">
      <c r="A1135" t="s">
        <v>126</v>
      </c>
      <c r="B1135" s="67" t="s">
        <v>123</v>
      </c>
      <c r="C1135" s="67" t="s">
        <v>33</v>
      </c>
      <c r="D1135" s="67" t="s">
        <v>33</v>
      </c>
      <c r="E1135" s="67">
        <v>45</v>
      </c>
      <c r="F1135" s="67">
        <v>7224</v>
      </c>
      <c r="G1135" s="67">
        <v>2</v>
      </c>
      <c r="H1135" s="67">
        <v>19</v>
      </c>
      <c r="I1135" s="67" t="s">
        <v>122</v>
      </c>
      <c r="J1135" s="67" t="s">
        <v>30</v>
      </c>
      <c r="K1135" s="67">
        <v>2</v>
      </c>
      <c r="L1135" s="67">
        <v>39</v>
      </c>
      <c r="M1135" s="67">
        <v>7</v>
      </c>
      <c r="N1135" s="67">
        <v>0.17461240310077519</v>
      </c>
      <c r="O1135" s="67">
        <v>1</v>
      </c>
    </row>
    <row r="1136" spans="1:15" customFormat="1">
      <c r="A1136" t="s">
        <v>126</v>
      </c>
      <c r="B1136" s="67" t="s">
        <v>123</v>
      </c>
      <c r="C1136" s="67" t="s">
        <v>33</v>
      </c>
      <c r="D1136" s="67" t="s">
        <v>33</v>
      </c>
      <c r="E1136" s="67">
        <v>45</v>
      </c>
      <c r="F1136" s="67">
        <v>7224</v>
      </c>
      <c r="G1136" s="67">
        <v>2</v>
      </c>
      <c r="H1136" s="67">
        <v>19</v>
      </c>
      <c r="I1136" s="67" t="s">
        <v>122</v>
      </c>
      <c r="J1136" s="67" t="s">
        <v>30</v>
      </c>
      <c r="K1136" s="67">
        <v>2</v>
      </c>
      <c r="L1136" s="67">
        <v>40</v>
      </c>
      <c r="M1136" s="67">
        <v>2</v>
      </c>
      <c r="N1136" s="67">
        <v>5.5686600221483945E-2</v>
      </c>
      <c r="O1136" s="67">
        <v>1</v>
      </c>
    </row>
    <row r="1137" spans="1:15" customFormat="1">
      <c r="A1137" t="s">
        <v>126</v>
      </c>
      <c r="B1137" s="67" t="s">
        <v>123</v>
      </c>
      <c r="C1137" s="67" t="s">
        <v>33</v>
      </c>
      <c r="D1137" s="67" t="s">
        <v>33</v>
      </c>
      <c r="E1137" s="67">
        <v>45</v>
      </c>
      <c r="F1137" s="67">
        <v>7224</v>
      </c>
      <c r="G1137" s="67">
        <v>2</v>
      </c>
      <c r="H1137" s="67">
        <v>19</v>
      </c>
      <c r="I1137" s="67" t="s">
        <v>122</v>
      </c>
      <c r="J1137" s="67" t="s">
        <v>30</v>
      </c>
      <c r="K1137" s="67">
        <v>2</v>
      </c>
      <c r="L1137" s="67">
        <v>41</v>
      </c>
      <c r="M1137" s="67">
        <v>1</v>
      </c>
      <c r="N1137" s="67">
        <v>3.4606866002214839E-2</v>
      </c>
      <c r="O1137" s="67">
        <v>1</v>
      </c>
    </row>
    <row r="1138" spans="1:15" customFormat="1">
      <c r="A1138" t="s">
        <v>126</v>
      </c>
      <c r="B1138" s="67" t="s">
        <v>123</v>
      </c>
      <c r="C1138" s="67" t="s">
        <v>33</v>
      </c>
      <c r="D1138" s="67" t="s">
        <v>33</v>
      </c>
      <c r="E1138" s="67">
        <v>45</v>
      </c>
      <c r="F1138" s="67">
        <v>7224</v>
      </c>
      <c r="G1138" s="67">
        <v>2</v>
      </c>
      <c r="H1138" s="67">
        <v>19</v>
      </c>
      <c r="I1138" s="67" t="s">
        <v>122</v>
      </c>
      <c r="J1138" s="67" t="s">
        <v>30</v>
      </c>
      <c r="K1138" s="67">
        <v>2</v>
      </c>
      <c r="L1138" s="67">
        <v>42</v>
      </c>
      <c r="M1138" s="67">
        <v>1</v>
      </c>
      <c r="N1138" s="67">
        <v>2.1079734219269102E-2</v>
      </c>
      <c r="O1138" s="67">
        <v>1</v>
      </c>
    </row>
    <row r="1139" spans="1:15" customFormat="1">
      <c r="A1139" t="s">
        <v>126</v>
      </c>
      <c r="B1139" s="67" t="s">
        <v>123</v>
      </c>
      <c r="C1139" s="67" t="s">
        <v>33</v>
      </c>
      <c r="D1139" s="67" t="s">
        <v>33</v>
      </c>
      <c r="E1139" s="67">
        <v>45</v>
      </c>
      <c r="F1139" s="67">
        <v>7224</v>
      </c>
      <c r="G1139" s="67">
        <v>2</v>
      </c>
      <c r="H1139" s="67">
        <v>19</v>
      </c>
      <c r="I1139" s="67" t="s">
        <v>122</v>
      </c>
      <c r="J1139" s="67" t="s">
        <v>30</v>
      </c>
      <c r="K1139" s="67">
        <v>2</v>
      </c>
      <c r="L1139" s="67">
        <v>43</v>
      </c>
      <c r="M1139" s="67">
        <v>3</v>
      </c>
      <c r="N1139" s="67">
        <v>9.0293466223698785E-2</v>
      </c>
      <c r="O1139" s="67">
        <v>1</v>
      </c>
    </row>
    <row r="1140" spans="1:15" customFormat="1">
      <c r="A1140" t="s">
        <v>126</v>
      </c>
      <c r="B1140" s="67" t="s">
        <v>123</v>
      </c>
      <c r="C1140" s="67" t="s">
        <v>33</v>
      </c>
      <c r="D1140" s="67" t="s">
        <v>33</v>
      </c>
      <c r="E1140" s="67">
        <v>45</v>
      </c>
      <c r="F1140" s="67">
        <v>7224</v>
      </c>
      <c r="G1140" s="67">
        <v>2</v>
      </c>
      <c r="H1140" s="67">
        <v>19</v>
      </c>
      <c r="I1140" s="67" t="s">
        <v>122</v>
      </c>
      <c r="J1140" s="67" t="s">
        <v>30</v>
      </c>
      <c r="K1140" s="67">
        <v>2</v>
      </c>
      <c r="L1140" s="67">
        <v>44</v>
      </c>
      <c r="M1140" s="67">
        <v>1</v>
      </c>
      <c r="N1140" s="67">
        <v>2.1079734219269102E-2</v>
      </c>
      <c r="O1140" s="67">
        <v>1</v>
      </c>
    </row>
    <row r="1141" spans="1:15">
      <c r="B1141" s="140"/>
      <c r="C1141" s="5"/>
      <c r="D1141" s="5"/>
      <c r="E1141" s="5"/>
      <c r="F1141" s="5"/>
      <c r="G1141" s="5"/>
      <c r="J1141" s="5"/>
      <c r="K1141" s="5"/>
      <c r="L1141" s="5"/>
      <c r="M1141" s="5"/>
      <c r="N1141" s="5"/>
      <c r="O1141" s="5"/>
    </row>
    <row r="1142" spans="1:15">
      <c r="B1142" s="140"/>
      <c r="C1142" s="5"/>
      <c r="D1142" s="5"/>
      <c r="E1142" s="5"/>
      <c r="F1142" s="5"/>
      <c r="G1142" s="5"/>
      <c r="J1142" s="5"/>
      <c r="K1142" s="5"/>
      <c r="L1142" s="5"/>
      <c r="M1142" s="5"/>
      <c r="N1142" s="5"/>
      <c r="O1142" s="5"/>
    </row>
    <row r="1143" spans="1:15">
      <c r="B1143" s="140"/>
      <c r="C1143" s="5"/>
      <c r="D1143" s="5"/>
      <c r="E1143" s="5"/>
      <c r="F1143" s="5"/>
      <c r="G1143" s="5"/>
      <c r="J1143" s="5"/>
      <c r="K1143" s="5"/>
      <c r="L1143" s="5"/>
      <c r="M1143" s="5"/>
      <c r="N1143" s="5"/>
      <c r="O1143" s="5"/>
    </row>
    <row r="1144" spans="1:15">
      <c r="B1144" s="140"/>
      <c r="C1144" s="5"/>
      <c r="D1144" s="5"/>
      <c r="E1144" s="5"/>
      <c r="F1144" s="5"/>
      <c r="G1144" s="5"/>
      <c r="J1144" s="5"/>
      <c r="K1144" s="5"/>
      <c r="L1144" s="5"/>
      <c r="M1144" s="5"/>
      <c r="N1144" s="5"/>
      <c r="O1144" s="5"/>
    </row>
    <row r="1145" spans="1:15">
      <c r="B1145" s="140"/>
      <c r="C1145" s="5"/>
      <c r="D1145" s="5"/>
      <c r="E1145" s="5"/>
      <c r="F1145" s="5"/>
      <c r="G1145" s="5"/>
      <c r="J1145" s="5"/>
      <c r="K1145" s="5"/>
      <c r="L1145" s="5"/>
      <c r="M1145" s="5"/>
      <c r="N1145" s="5"/>
      <c r="O1145" s="5"/>
    </row>
    <row r="1146" spans="1:15">
      <c r="B1146" s="140"/>
      <c r="C1146" s="5"/>
      <c r="D1146" s="5"/>
      <c r="E1146" s="5"/>
      <c r="F1146" s="5"/>
      <c r="G1146" s="5"/>
      <c r="J1146" s="5"/>
      <c r="K1146" s="5"/>
      <c r="L1146" s="5"/>
      <c r="M1146" s="5"/>
      <c r="N1146" s="5"/>
      <c r="O1146" s="5"/>
    </row>
    <row r="1147" spans="1:15">
      <c r="B1147" s="140"/>
      <c r="C1147" s="5"/>
      <c r="D1147" s="5"/>
      <c r="E1147" s="5"/>
      <c r="F1147" s="5"/>
      <c r="G1147" s="5"/>
      <c r="J1147" s="5"/>
      <c r="K1147" s="5"/>
      <c r="L1147" s="5"/>
      <c r="M1147" s="5"/>
      <c r="N1147" s="5"/>
      <c r="O1147" s="5"/>
    </row>
    <row r="1148" spans="1:15">
      <c r="B1148" s="140"/>
      <c r="C1148" s="5"/>
      <c r="D1148" s="5"/>
      <c r="E1148" s="5"/>
      <c r="F1148" s="5"/>
      <c r="G1148" s="5"/>
      <c r="J1148" s="5"/>
      <c r="K1148" s="5"/>
      <c r="L1148" s="5"/>
      <c r="M1148" s="5"/>
      <c r="N1148" s="5"/>
      <c r="O1148" s="5"/>
    </row>
    <row r="1149" spans="1:15">
      <c r="B1149" s="140"/>
      <c r="C1149" s="5"/>
      <c r="D1149" s="5"/>
      <c r="E1149" s="5"/>
      <c r="F1149" s="5"/>
      <c r="G1149" s="5"/>
      <c r="J1149" s="5"/>
      <c r="K1149" s="5"/>
      <c r="L1149" s="5"/>
      <c r="M1149" s="5"/>
      <c r="N1149" s="5"/>
      <c r="O1149" s="5"/>
    </row>
    <row r="1150" spans="1:15">
      <c r="B1150" s="140"/>
      <c r="C1150" s="5"/>
      <c r="D1150" s="5"/>
      <c r="E1150" s="5"/>
      <c r="F1150" s="5"/>
      <c r="G1150" s="5"/>
      <c r="J1150" s="5"/>
      <c r="K1150" s="5"/>
      <c r="L1150" s="5"/>
      <c r="M1150" s="5"/>
      <c r="N1150" s="5"/>
      <c r="O1150" s="5"/>
    </row>
    <row r="1151" spans="1:15">
      <c r="B1151" s="140"/>
      <c r="C1151" s="5"/>
      <c r="D1151" s="5"/>
      <c r="E1151" s="5"/>
      <c r="F1151" s="5"/>
      <c r="G1151" s="5"/>
      <c r="J1151" s="5"/>
      <c r="K1151" s="5"/>
      <c r="L1151" s="5"/>
      <c r="M1151" s="5"/>
      <c r="N1151" s="5"/>
      <c r="O1151" s="5"/>
    </row>
    <row r="1152" spans="1:15">
      <c r="B1152" s="140"/>
      <c r="C1152" s="5"/>
      <c r="D1152" s="5"/>
      <c r="E1152" s="5"/>
      <c r="F1152" s="5"/>
      <c r="G1152" s="5"/>
      <c r="J1152" s="5"/>
      <c r="K1152" s="5"/>
      <c r="L1152" s="5"/>
      <c r="M1152" s="5"/>
      <c r="N1152" s="5"/>
      <c r="O1152" s="5"/>
    </row>
    <row r="1153" spans="2:15">
      <c r="B1153" s="140"/>
      <c r="C1153" s="5"/>
      <c r="D1153" s="5"/>
      <c r="E1153" s="5"/>
      <c r="F1153" s="5"/>
      <c r="G1153" s="5"/>
      <c r="J1153" s="5"/>
      <c r="K1153" s="5"/>
      <c r="L1153" s="5"/>
      <c r="M1153" s="5"/>
      <c r="N1153" s="5"/>
      <c r="O1153" s="5"/>
    </row>
    <row r="1154" spans="2:15">
      <c r="B1154" s="140"/>
      <c r="C1154" s="5"/>
      <c r="D1154" s="5"/>
      <c r="E1154" s="5"/>
      <c r="F1154" s="5"/>
      <c r="G1154" s="5"/>
      <c r="J1154" s="5"/>
      <c r="K1154" s="5"/>
      <c r="L1154" s="5"/>
      <c r="M1154" s="5"/>
      <c r="N1154" s="5"/>
      <c r="O1154" s="5"/>
    </row>
    <row r="1155" spans="2:15">
      <c r="B1155" s="140"/>
      <c r="C1155" s="5"/>
      <c r="D1155" s="5"/>
      <c r="E1155" s="5"/>
      <c r="F1155" s="5"/>
      <c r="G1155" s="5"/>
      <c r="J1155" s="5"/>
      <c r="K1155" s="5"/>
      <c r="L1155" s="5"/>
      <c r="M1155" s="5"/>
      <c r="N1155" s="5"/>
      <c r="O1155" s="5"/>
    </row>
    <row r="1156" spans="2:15">
      <c r="B1156" s="140"/>
      <c r="C1156" s="5"/>
      <c r="D1156" s="5"/>
      <c r="E1156" s="5"/>
      <c r="F1156" s="5"/>
      <c r="G1156" s="5"/>
      <c r="J1156" s="5"/>
      <c r="K1156" s="5"/>
      <c r="L1156" s="5"/>
      <c r="M1156" s="5"/>
      <c r="N1156" s="5"/>
      <c r="O1156" s="5"/>
    </row>
    <row r="1157" spans="2:15">
      <c r="B1157" s="140"/>
      <c r="C1157" s="5"/>
      <c r="D1157" s="5"/>
      <c r="E1157" s="5"/>
      <c r="F1157" s="5"/>
      <c r="G1157" s="5"/>
      <c r="J1157" s="5"/>
      <c r="K1157" s="5"/>
      <c r="L1157" s="5"/>
      <c r="M1157" s="5"/>
      <c r="N1157" s="5"/>
      <c r="O1157" s="5"/>
    </row>
    <row r="1158" spans="2:15">
      <c r="B1158" s="140"/>
      <c r="C1158" s="5"/>
      <c r="D1158" s="5"/>
      <c r="E1158" s="5"/>
      <c r="F1158" s="5"/>
      <c r="G1158" s="5"/>
      <c r="J1158" s="5"/>
      <c r="K1158" s="5"/>
      <c r="L1158" s="5"/>
      <c r="M1158" s="5"/>
      <c r="N1158" s="5"/>
      <c r="O1158" s="5"/>
    </row>
    <row r="1159" spans="2:15">
      <c r="B1159" s="140"/>
      <c r="C1159" s="5"/>
      <c r="D1159" s="5"/>
      <c r="E1159" s="5"/>
      <c r="F1159" s="5"/>
      <c r="G1159" s="5"/>
      <c r="J1159" s="5"/>
      <c r="K1159" s="5"/>
      <c r="L1159" s="5"/>
      <c r="M1159" s="5"/>
      <c r="N1159" s="5"/>
      <c r="O1159" s="5"/>
    </row>
    <row r="1160" spans="2:15">
      <c r="B1160" s="140"/>
      <c r="C1160" s="5"/>
      <c r="D1160" s="5"/>
      <c r="E1160" s="5"/>
      <c r="F1160" s="5"/>
      <c r="G1160" s="5"/>
      <c r="J1160" s="5"/>
      <c r="K1160" s="5"/>
      <c r="L1160" s="5"/>
      <c r="M1160" s="5"/>
      <c r="N1160" s="5"/>
      <c r="O1160" s="5"/>
    </row>
    <row r="1161" spans="2:15">
      <c r="B1161" s="140"/>
      <c r="C1161" s="5"/>
      <c r="D1161" s="5"/>
      <c r="E1161" s="5"/>
      <c r="F1161" s="5"/>
      <c r="G1161" s="5"/>
      <c r="J1161" s="5"/>
      <c r="K1161" s="5"/>
      <c r="L1161" s="5"/>
      <c r="M1161" s="5"/>
      <c r="N1161" s="5"/>
      <c r="O1161" s="5"/>
    </row>
    <row r="1162" spans="2:15">
      <c r="B1162" s="140"/>
      <c r="C1162" s="5"/>
      <c r="D1162" s="5"/>
      <c r="E1162" s="5"/>
      <c r="F1162" s="5"/>
      <c r="G1162" s="5"/>
      <c r="J1162" s="5"/>
      <c r="K1162" s="5"/>
      <c r="L1162" s="5"/>
      <c r="M1162" s="5"/>
      <c r="N1162" s="5"/>
      <c r="O1162" s="5"/>
    </row>
    <row r="1163" spans="2:15">
      <c r="B1163" s="140"/>
      <c r="C1163" s="5"/>
      <c r="D1163" s="5"/>
      <c r="E1163" s="5"/>
      <c r="F1163" s="5"/>
      <c r="G1163" s="5"/>
      <c r="J1163" s="5"/>
      <c r="K1163" s="5"/>
      <c r="L1163" s="5"/>
      <c r="M1163" s="5"/>
      <c r="N1163" s="5"/>
      <c r="O1163" s="5"/>
    </row>
    <row r="1164" spans="2:15">
      <c r="B1164" s="140"/>
      <c r="C1164" s="5"/>
      <c r="D1164" s="5"/>
      <c r="E1164" s="5"/>
      <c r="F1164" s="5"/>
      <c r="G1164" s="5"/>
      <c r="J1164" s="5"/>
      <c r="K1164" s="5"/>
      <c r="L1164" s="5"/>
      <c r="M1164" s="5"/>
      <c r="N1164" s="5"/>
      <c r="O1164" s="5"/>
    </row>
    <row r="1165" spans="2:15">
      <c r="B1165" s="140"/>
      <c r="C1165" s="5"/>
      <c r="D1165" s="5"/>
      <c r="E1165" s="5"/>
      <c r="F1165" s="5"/>
      <c r="G1165" s="5"/>
      <c r="J1165" s="5"/>
      <c r="K1165" s="5"/>
      <c r="L1165" s="5"/>
      <c r="M1165" s="5"/>
      <c r="N1165" s="5"/>
      <c r="O1165" s="5"/>
    </row>
    <row r="1166" spans="2:15">
      <c r="B1166" s="140"/>
      <c r="C1166" s="5"/>
      <c r="D1166" s="5"/>
      <c r="E1166" s="5"/>
      <c r="F1166" s="5"/>
      <c r="G1166" s="5"/>
      <c r="J1166" s="5"/>
      <c r="K1166" s="5"/>
      <c r="L1166" s="5"/>
      <c r="M1166" s="5"/>
      <c r="N1166" s="5"/>
      <c r="O1166" s="5"/>
    </row>
    <row r="1167" spans="2:15">
      <c r="B1167" s="140"/>
      <c r="C1167" s="5"/>
      <c r="D1167" s="5"/>
      <c r="E1167" s="5"/>
      <c r="F1167" s="5"/>
      <c r="G1167" s="5"/>
      <c r="J1167" s="5"/>
      <c r="K1167" s="5"/>
      <c r="L1167" s="5"/>
      <c r="M1167" s="5"/>
      <c r="N1167" s="5"/>
      <c r="O1167" s="5"/>
    </row>
    <row r="1168" spans="2:15">
      <c r="B1168" s="140"/>
      <c r="C1168" s="5"/>
      <c r="D1168" s="5"/>
      <c r="E1168" s="5"/>
      <c r="F1168" s="5"/>
      <c r="G1168" s="5"/>
      <c r="J1168" s="5"/>
      <c r="K1168" s="5"/>
      <c r="L1168" s="5"/>
      <c r="M1168" s="5"/>
      <c r="N1168" s="5"/>
      <c r="O1168" s="5"/>
    </row>
    <row r="1169" spans="2:15">
      <c r="B1169" s="140"/>
      <c r="C1169" s="5"/>
      <c r="D1169" s="5"/>
      <c r="E1169" s="5"/>
      <c r="F1169" s="5"/>
      <c r="G1169" s="5"/>
      <c r="J1169" s="5"/>
      <c r="K1169" s="5"/>
      <c r="L1169" s="5"/>
      <c r="M1169" s="5"/>
      <c r="N1169" s="5"/>
      <c r="O1169" s="5"/>
    </row>
    <row r="1170" spans="2:15">
      <c r="B1170" s="140"/>
      <c r="C1170" s="5"/>
      <c r="D1170" s="5"/>
      <c r="E1170" s="5"/>
      <c r="F1170" s="5"/>
      <c r="G1170" s="5"/>
      <c r="J1170" s="5"/>
      <c r="K1170" s="5"/>
      <c r="L1170" s="5"/>
      <c r="M1170" s="5"/>
      <c r="N1170" s="5"/>
      <c r="O1170" s="5"/>
    </row>
    <row r="1171" spans="2:15">
      <c r="B1171" s="140"/>
      <c r="C1171" s="5"/>
      <c r="D1171" s="5"/>
      <c r="E1171" s="5"/>
      <c r="F1171" s="5"/>
      <c r="G1171" s="5"/>
      <c r="K1171" s="5"/>
      <c r="L1171" s="5"/>
      <c r="M1171" s="5"/>
      <c r="N1171" s="5"/>
      <c r="O1171" s="5"/>
    </row>
    <row r="1172" spans="2:15">
      <c r="B1172" s="140"/>
      <c r="C1172" s="5"/>
      <c r="D1172" s="5"/>
      <c r="E1172" s="5"/>
      <c r="F1172" s="5"/>
      <c r="G1172" s="5"/>
      <c r="K1172" s="5"/>
      <c r="L1172" s="5"/>
      <c r="M1172" s="5"/>
      <c r="N1172" s="5"/>
      <c r="O1172" s="5"/>
    </row>
    <row r="1173" spans="2:15">
      <c r="B1173" s="140"/>
      <c r="C1173" s="5"/>
      <c r="D1173" s="5"/>
      <c r="E1173" s="5"/>
      <c r="F1173" s="5"/>
      <c r="G1173" s="5"/>
      <c r="K1173" s="5"/>
      <c r="L1173" s="5"/>
      <c r="M1173" s="5"/>
      <c r="N1173" s="5"/>
      <c r="O1173" s="5"/>
    </row>
    <row r="1174" spans="2:15">
      <c r="B1174" s="140"/>
      <c r="C1174" s="5"/>
      <c r="D1174" s="5"/>
      <c r="E1174" s="5"/>
      <c r="F1174" s="5"/>
      <c r="G1174" s="5"/>
      <c r="K1174" s="5"/>
      <c r="L1174" s="5"/>
      <c r="M1174" s="5"/>
      <c r="N1174" s="5"/>
      <c r="O1174" s="5"/>
    </row>
    <row r="1175" spans="2:15">
      <c r="B1175" s="140"/>
      <c r="C1175" s="5"/>
      <c r="D1175" s="5"/>
      <c r="E1175" s="5"/>
      <c r="F1175" s="5"/>
      <c r="G1175" s="5"/>
      <c r="K1175" s="5"/>
      <c r="L1175" s="5"/>
      <c r="M1175" s="5"/>
      <c r="N1175" s="5"/>
      <c r="O1175" s="5"/>
    </row>
    <row r="1176" spans="2:15">
      <c r="B1176" s="140"/>
      <c r="C1176" s="5"/>
      <c r="D1176" s="5"/>
      <c r="E1176" s="5"/>
      <c r="F1176" s="5"/>
      <c r="G1176" s="5"/>
      <c r="K1176" s="5"/>
      <c r="L1176" s="5"/>
      <c r="M1176" s="5"/>
      <c r="N1176" s="5"/>
      <c r="O1176" s="5"/>
    </row>
    <row r="1177" spans="2:15">
      <c r="B1177" s="140"/>
      <c r="C1177" s="5"/>
      <c r="D1177" s="5"/>
      <c r="E1177" s="5"/>
      <c r="F1177" s="5"/>
      <c r="G1177" s="5"/>
      <c r="K1177" s="5"/>
      <c r="L1177" s="5"/>
      <c r="M1177" s="5"/>
      <c r="N1177" s="5"/>
      <c r="O1177" s="5"/>
    </row>
    <row r="1178" spans="2:15">
      <c r="B1178" s="140"/>
      <c r="C1178" s="5"/>
      <c r="D1178" s="5"/>
      <c r="E1178" s="5"/>
      <c r="F1178" s="5"/>
      <c r="G1178" s="5"/>
      <c r="K1178" s="5"/>
      <c r="L1178" s="5"/>
      <c r="M1178" s="5"/>
      <c r="N1178" s="5"/>
      <c r="O1178" s="5"/>
    </row>
    <row r="1179" spans="2:15">
      <c r="B1179" s="140"/>
      <c r="C1179" s="5"/>
      <c r="D1179" s="5"/>
      <c r="E1179" s="5"/>
      <c r="F1179" s="5"/>
      <c r="G1179" s="5"/>
      <c r="K1179" s="5"/>
      <c r="L1179" s="5"/>
      <c r="M1179" s="5"/>
      <c r="N1179" s="5"/>
      <c r="O117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I10" sqref="I10"/>
    </sheetView>
  </sheetViews>
  <sheetFormatPr baseColWidth="10" defaultRowHeight="12.75"/>
  <cols>
    <col min="1" max="1" width="8.140625" style="3" customWidth="1"/>
    <col min="2" max="2" width="10.7109375" style="3" bestFit="1" customWidth="1"/>
    <col min="3" max="3" width="14.28515625" style="3" customWidth="1"/>
    <col min="4" max="4" width="12.5703125" style="3" customWidth="1"/>
    <col min="5" max="5" width="17" style="3" bestFit="1" customWidth="1"/>
    <col min="6" max="6" width="17" style="3" customWidth="1"/>
    <col min="7" max="16384" width="11.42578125" style="3"/>
  </cols>
  <sheetData>
    <row r="1" spans="1:6" ht="15">
      <c r="A1" s="1" t="s">
        <v>58</v>
      </c>
    </row>
    <row r="3" spans="1:6" ht="38.25">
      <c r="A3" s="6" t="s">
        <v>59</v>
      </c>
      <c r="B3" s="6" t="s">
        <v>93</v>
      </c>
      <c r="C3" s="7" t="s">
        <v>94</v>
      </c>
      <c r="D3" s="7" t="s">
        <v>95</v>
      </c>
      <c r="E3" s="7" t="s">
        <v>96</v>
      </c>
      <c r="F3" s="7" t="s">
        <v>97</v>
      </c>
    </row>
    <row r="4" spans="1:6">
      <c r="A4" s="8"/>
      <c r="B4" s="8"/>
      <c r="C4" s="9" t="s">
        <v>60</v>
      </c>
      <c r="D4" s="9" t="s">
        <v>61</v>
      </c>
      <c r="E4" s="9" t="s">
        <v>62</v>
      </c>
      <c r="F4" s="9" t="s">
        <v>98</v>
      </c>
    </row>
    <row r="5" spans="1:6">
      <c r="A5" s="10">
        <v>2015</v>
      </c>
      <c r="B5" s="10">
        <v>48</v>
      </c>
      <c r="C5" s="10">
        <v>0.1043</v>
      </c>
      <c r="D5" s="10">
        <v>2332.13</v>
      </c>
      <c r="E5" s="11">
        <v>248.8</v>
      </c>
      <c r="F5" s="12">
        <v>7.73</v>
      </c>
    </row>
    <row r="6" spans="1:6">
      <c r="A6" s="13">
        <v>2016</v>
      </c>
      <c r="B6" s="13">
        <v>48</v>
      </c>
      <c r="C6" s="13">
        <v>8.6999999999999994E-2</v>
      </c>
      <c r="D6" s="10">
        <v>2332.13</v>
      </c>
      <c r="E6" s="14">
        <v>208.9</v>
      </c>
      <c r="F6" s="15">
        <v>12.13</v>
      </c>
    </row>
    <row r="7" spans="1:6">
      <c r="A7" s="13">
        <v>2017</v>
      </c>
      <c r="B7" s="13">
        <v>46</v>
      </c>
      <c r="C7" s="13">
        <v>0.16589999999999999</v>
      </c>
      <c r="D7" s="10">
        <v>2332.13</v>
      </c>
      <c r="E7" s="14">
        <v>382.7</v>
      </c>
      <c r="F7" s="15">
        <v>10.25</v>
      </c>
    </row>
    <row r="8" spans="1:6">
      <c r="A8" s="13">
        <v>2018</v>
      </c>
      <c r="B8" s="13">
        <v>47</v>
      </c>
      <c r="C8" s="13">
        <v>0.15060000000000001</v>
      </c>
      <c r="D8" s="10">
        <v>2332.13</v>
      </c>
      <c r="E8" s="14">
        <v>369.7</v>
      </c>
      <c r="F8" s="15">
        <v>6.66</v>
      </c>
    </row>
    <row r="9" spans="1:6">
      <c r="A9" s="13">
        <v>2019</v>
      </c>
      <c r="B9" s="13">
        <v>48</v>
      </c>
      <c r="C9" s="13">
        <v>4.99E-2</v>
      </c>
      <c r="D9" s="10">
        <v>2332.13</v>
      </c>
      <c r="E9" s="14">
        <v>109.9</v>
      </c>
      <c r="F9" s="15">
        <v>11.28</v>
      </c>
    </row>
    <row r="10" spans="1:6">
      <c r="A10" s="13" t="s">
        <v>99</v>
      </c>
      <c r="B10" s="13" t="s">
        <v>100</v>
      </c>
      <c r="C10" s="13" t="s">
        <v>100</v>
      </c>
      <c r="D10" s="13" t="s">
        <v>100</v>
      </c>
      <c r="E10" s="13" t="s">
        <v>100</v>
      </c>
      <c r="F10" s="13" t="s">
        <v>100</v>
      </c>
    </row>
    <row r="11" spans="1:6">
      <c r="A11" s="13">
        <v>2021</v>
      </c>
      <c r="B11" s="13">
        <v>46</v>
      </c>
      <c r="C11" s="72">
        <v>2.724E-2</v>
      </c>
      <c r="D11" s="10">
        <v>2332.13</v>
      </c>
      <c r="E11" s="14">
        <v>66.2</v>
      </c>
      <c r="F11" s="15">
        <v>12.02</v>
      </c>
    </row>
    <row r="12" spans="1:6">
      <c r="A12" s="17">
        <v>2022</v>
      </c>
      <c r="B12" s="17">
        <v>67</v>
      </c>
      <c r="C12" s="17">
        <v>2.1499999999999998E-2</v>
      </c>
      <c r="D12" s="17">
        <v>2332.13</v>
      </c>
      <c r="E12" s="18">
        <v>53.1</v>
      </c>
      <c r="F12" s="19">
        <v>10.84</v>
      </c>
    </row>
    <row r="13" spans="1:6" ht="15">
      <c r="A13" s="9">
        <v>2023</v>
      </c>
      <c r="B13" s="17">
        <v>85</v>
      </c>
      <c r="C13" s="149">
        <v>2.2487E-2</v>
      </c>
      <c r="D13" s="17">
        <v>2332.13</v>
      </c>
      <c r="E13" s="150">
        <v>54.192999999999998</v>
      </c>
      <c r="F13" s="19">
        <v>8</v>
      </c>
    </row>
    <row r="14" spans="1:6">
      <c r="A14" s="73" t="s">
        <v>101</v>
      </c>
      <c r="B14" s="13"/>
      <c r="C14" s="13"/>
      <c r="D14" s="13"/>
      <c r="E14" s="14"/>
      <c r="F14" s="15"/>
    </row>
    <row r="15" spans="1:6">
      <c r="A15" s="74" t="s">
        <v>102</v>
      </c>
    </row>
    <row r="16" spans="1:6">
      <c r="A16" s="74" t="s">
        <v>103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82"/>
  <sheetViews>
    <sheetView topLeftCell="A47" workbookViewId="0">
      <selection activeCell="J63" sqref="J63"/>
    </sheetView>
  </sheetViews>
  <sheetFormatPr baseColWidth="10" defaultRowHeight="12.75"/>
  <cols>
    <col min="1" max="1" width="9.42578125" style="22" customWidth="1"/>
    <col min="2" max="2" width="6.140625" style="22" bestFit="1" customWidth="1"/>
    <col min="3" max="3" width="9.85546875" style="22" bestFit="1" customWidth="1"/>
    <col min="4" max="4" width="19.7109375" style="22" bestFit="1" customWidth="1"/>
    <col min="5" max="5" width="14.85546875" style="22" bestFit="1" customWidth="1"/>
    <col min="6" max="6" width="17.7109375" style="22" bestFit="1" customWidth="1"/>
    <col min="7" max="7" width="12" style="22" bestFit="1" customWidth="1"/>
    <col min="8" max="8" width="14.140625" style="22" bestFit="1" customWidth="1"/>
    <col min="9" max="9" width="12" style="22" bestFit="1" customWidth="1"/>
    <col min="10" max="10" width="14.7109375" style="22" customWidth="1"/>
    <col min="11" max="11" width="13.5703125" style="22" customWidth="1"/>
    <col min="12" max="12" width="18.7109375" style="22" customWidth="1"/>
    <col min="13" max="13" width="15.42578125" style="30" customWidth="1"/>
    <col min="14" max="14" width="18.5703125" style="30" customWidth="1"/>
    <col min="15" max="16384" width="11.42578125" style="22"/>
  </cols>
  <sheetData>
    <row r="1" spans="1:256">
      <c r="G1" s="22" t="s">
        <v>119</v>
      </c>
    </row>
    <row r="2" spans="1:256">
      <c r="A2" s="20" t="s">
        <v>0</v>
      </c>
      <c r="B2" s="20" t="s">
        <v>1</v>
      </c>
      <c r="C2" s="20" t="s">
        <v>2</v>
      </c>
      <c r="D2" s="20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  <row r="3" spans="1:256">
      <c r="A3" s="23">
        <v>116</v>
      </c>
      <c r="B3" s="22" t="s">
        <v>33</v>
      </c>
      <c r="C3" s="22" t="s">
        <v>33</v>
      </c>
      <c r="D3" s="22" t="s">
        <v>21</v>
      </c>
      <c r="E3" s="22">
        <v>7224</v>
      </c>
      <c r="F3" s="24">
        <v>44</v>
      </c>
      <c r="G3" s="24">
        <v>287268.085026738</v>
      </c>
      <c r="H3" s="24">
        <v>4202.6278074866314</v>
      </c>
      <c r="I3" s="24">
        <v>6459.2599203264826</v>
      </c>
      <c r="J3" s="24">
        <v>91.848623609063068</v>
      </c>
      <c r="K3" s="24">
        <v>579242.67589118262</v>
      </c>
      <c r="L3" s="24">
        <v>122.35077176054874</v>
      </c>
      <c r="M3" s="134">
        <v>114.73711810157231</v>
      </c>
      <c r="N3" s="134">
        <v>1.6675429104506696</v>
      </c>
    </row>
    <row r="4" spans="1:256">
      <c r="A4" s="23">
        <v>216</v>
      </c>
      <c r="B4" s="22" t="s">
        <v>33</v>
      </c>
      <c r="C4" s="22" t="s">
        <v>33</v>
      </c>
      <c r="D4" s="22" t="s">
        <v>21</v>
      </c>
      <c r="E4" s="22">
        <v>7224</v>
      </c>
      <c r="F4" s="24">
        <v>45</v>
      </c>
      <c r="G4" s="24">
        <v>273570</v>
      </c>
      <c r="H4" s="24">
        <v>5762.1111111111113</v>
      </c>
      <c r="I4" s="24">
        <v>5919.2960146771147</v>
      </c>
      <c r="J4" s="24">
        <v>111.4922745770441</v>
      </c>
      <c r="K4" s="24">
        <v>855423.95506737148</v>
      </c>
      <c r="L4" s="24">
        <v>745.49533575777627</v>
      </c>
      <c r="M4" s="134">
        <v>137.87465765585554</v>
      </c>
      <c r="N4" s="134">
        <v>4.0702042966956187</v>
      </c>
    </row>
    <row r="5" spans="1:256">
      <c r="A5" s="23">
        <v>117</v>
      </c>
      <c r="B5" s="22" t="s">
        <v>33</v>
      </c>
      <c r="C5" s="22" t="s">
        <v>33</v>
      </c>
      <c r="D5" s="22" t="s">
        <v>21</v>
      </c>
      <c r="E5" s="22">
        <v>7225</v>
      </c>
      <c r="F5" s="25">
        <v>45</v>
      </c>
      <c r="G5" s="25">
        <v>161852</v>
      </c>
      <c r="H5" s="25">
        <v>2613</v>
      </c>
      <c r="I5" s="25">
        <v>3389.8545754821189</v>
      </c>
      <c r="J5" s="25">
        <v>51.276839285015164</v>
      </c>
      <c r="K5" s="25">
        <v>271562.11096544284</v>
      </c>
      <c r="L5" s="25">
        <v>103.17479277074001</v>
      </c>
      <c r="M5" s="135">
        <v>77.68341893229109</v>
      </c>
      <c r="N5" s="135">
        <v>1.5141905998529748</v>
      </c>
    </row>
    <row r="6" spans="1:256">
      <c r="A6" s="23">
        <v>217</v>
      </c>
      <c r="B6" s="22" t="s">
        <v>33</v>
      </c>
      <c r="C6" s="22" t="s">
        <v>33</v>
      </c>
      <c r="D6" s="22" t="s">
        <v>21</v>
      </c>
      <c r="E6" s="22">
        <v>7226</v>
      </c>
      <c r="F6" s="25">
        <v>44</v>
      </c>
      <c r="G6" s="25">
        <v>221734.19047619047</v>
      </c>
      <c r="H6" s="25">
        <v>8238.8095238095229</v>
      </c>
      <c r="I6" s="25">
        <v>4742.5773271606031</v>
      </c>
      <c r="J6" s="25">
        <v>175.4103490012989</v>
      </c>
      <c r="K6" s="25">
        <v>786713.43592696404</v>
      </c>
      <c r="L6" s="25">
        <v>7109.7130289360211</v>
      </c>
      <c r="M6" s="135">
        <v>133.71555936584909</v>
      </c>
      <c r="N6" s="135">
        <v>12.711584756483875</v>
      </c>
    </row>
    <row r="7" spans="1:256">
      <c r="A7" s="23">
        <v>118</v>
      </c>
      <c r="B7" s="22" t="s">
        <v>33</v>
      </c>
      <c r="C7" s="22" t="s">
        <v>33</v>
      </c>
      <c r="D7" s="22" t="s">
        <v>21</v>
      </c>
      <c r="E7" s="22">
        <v>7224</v>
      </c>
      <c r="F7" s="25">
        <v>41</v>
      </c>
      <c r="G7" s="26">
        <v>252457</v>
      </c>
      <c r="H7" s="26">
        <v>7087</v>
      </c>
      <c r="I7" s="26">
        <v>5781.1080221861475</v>
      </c>
      <c r="J7" s="26">
        <v>151.738329096614</v>
      </c>
      <c r="K7" s="26">
        <v>2198323.6339864912</v>
      </c>
      <c r="L7" s="26">
        <v>1917.5039710473718</v>
      </c>
      <c r="M7" s="136">
        <v>231.55485226923363</v>
      </c>
      <c r="N7" s="136">
        <v>6.8387418095539161</v>
      </c>
    </row>
    <row r="8" spans="1:256">
      <c r="A8" s="23">
        <v>218</v>
      </c>
      <c r="B8" s="22" t="s">
        <v>33</v>
      </c>
      <c r="C8" s="22" t="s">
        <v>33</v>
      </c>
      <c r="D8" s="22" t="s">
        <v>21</v>
      </c>
      <c r="E8" s="22">
        <v>7224</v>
      </c>
      <c r="F8" s="25">
        <v>45</v>
      </c>
      <c r="G8" s="26">
        <v>364748</v>
      </c>
      <c r="H8" s="26">
        <v>3353</v>
      </c>
      <c r="I8" s="26">
        <v>7997.1773550321877</v>
      </c>
      <c r="J8" s="26">
        <v>72.02989849701332</v>
      </c>
      <c r="K8" s="26">
        <v>1492630.0583735779</v>
      </c>
      <c r="L8" s="26">
        <v>188.43220530568632</v>
      </c>
      <c r="M8" s="136">
        <v>182.1251131852666</v>
      </c>
      <c r="N8" s="136">
        <v>2.0463094438833935</v>
      </c>
    </row>
    <row r="9" spans="1:256">
      <c r="A9" s="23">
        <v>119</v>
      </c>
      <c r="B9" s="22" t="s">
        <v>33</v>
      </c>
      <c r="C9" s="22" t="s">
        <v>33</v>
      </c>
      <c r="D9" s="22" t="s">
        <v>21</v>
      </c>
      <c r="E9" s="22">
        <v>7224</v>
      </c>
      <c r="F9" s="25">
        <v>46</v>
      </c>
      <c r="G9" s="27">
        <v>245458.35294117648</v>
      </c>
      <c r="H9" s="27">
        <v>6894.1176470588234</v>
      </c>
      <c r="I9" s="27">
        <v>5131.639700807018</v>
      </c>
      <c r="J9" s="27">
        <v>129.59470114511555</v>
      </c>
      <c r="K9" s="27">
        <v>804298.34576866694</v>
      </c>
      <c r="L9" s="27">
        <v>4053.3595408212541</v>
      </c>
      <c r="M9" s="137">
        <v>132.22990073029979</v>
      </c>
      <c r="N9" s="137">
        <v>9.3870395629817072</v>
      </c>
    </row>
    <row r="10" spans="1:256">
      <c r="A10" s="23">
        <v>219</v>
      </c>
      <c r="B10" s="22" t="s">
        <v>33</v>
      </c>
      <c r="C10" s="22" t="s">
        <v>33</v>
      </c>
      <c r="D10" s="22" t="s">
        <v>21</v>
      </c>
      <c r="E10" s="22">
        <v>7224</v>
      </c>
      <c r="F10" s="25">
        <v>43</v>
      </c>
      <c r="G10" s="27">
        <v>355043.93103448278</v>
      </c>
      <c r="H10" s="27">
        <v>16536.482758620688</v>
      </c>
      <c r="I10" s="27">
        <v>8027.1803832194273</v>
      </c>
      <c r="J10" s="27">
        <v>363.30768517769326</v>
      </c>
      <c r="K10" s="27">
        <v>3118473.1945725172</v>
      </c>
      <c r="L10" s="27">
        <v>41695.960312393749</v>
      </c>
      <c r="M10" s="137">
        <v>269.30026444829014</v>
      </c>
      <c r="N10" s="137">
        <v>31.139580851981034</v>
      </c>
    </row>
    <row r="11" spans="1:256">
      <c r="A11" s="68">
        <v>120</v>
      </c>
      <c r="B11" t="s">
        <v>33</v>
      </c>
      <c r="C11" t="s">
        <v>33</v>
      </c>
      <c r="D11" t="s">
        <v>21</v>
      </c>
      <c r="E11">
        <v>7224</v>
      </c>
      <c r="F11">
        <v>45</v>
      </c>
      <c r="G11">
        <v>261284</v>
      </c>
      <c r="H11">
        <v>3245</v>
      </c>
      <c r="I11">
        <v>5821.2891042205001</v>
      </c>
      <c r="J11">
        <v>71.150079980312498</v>
      </c>
      <c r="K11">
        <v>865814.59814394498</v>
      </c>
      <c r="L11">
        <v>207.25235404031301</v>
      </c>
      <c r="M11" s="16">
        <v>138.70949644202</v>
      </c>
      <c r="N11" s="16">
        <v>2.1460680016165599</v>
      </c>
    </row>
    <row r="12" spans="1:256">
      <c r="A12" s="67" t="s">
        <v>90</v>
      </c>
      <c r="B12" s="67" t="s">
        <v>33</v>
      </c>
      <c r="C12" s="67" t="s">
        <v>33</v>
      </c>
      <c r="D12" s="67" t="s">
        <v>21</v>
      </c>
      <c r="E12" s="67">
        <v>7224</v>
      </c>
      <c r="F12" s="67">
        <v>44</v>
      </c>
      <c r="G12" s="67">
        <v>207696.1358629131</v>
      </c>
      <c r="H12" s="67">
        <v>2515.1236230110158</v>
      </c>
      <c r="I12" s="67">
        <v>4543.2799859024863</v>
      </c>
      <c r="J12" s="67">
        <v>53.070067988776529</v>
      </c>
      <c r="K12" s="67">
        <v>403163.4884882003</v>
      </c>
      <c r="L12" s="67">
        <v>143.94217103302475</v>
      </c>
      <c r="M12" s="71">
        <v>95.722549885332697</v>
      </c>
      <c r="N12" s="71">
        <v>1.8087047791232513</v>
      </c>
    </row>
    <row r="13" spans="1:256" ht="15">
      <c r="A13" s="22" t="s">
        <v>104</v>
      </c>
      <c r="B13" s="22" t="s">
        <v>105</v>
      </c>
      <c r="E13" s="2"/>
      <c r="F13" s="2"/>
      <c r="G13" s="2"/>
      <c r="H13" s="2"/>
      <c r="I13" s="2"/>
      <c r="J13" s="2"/>
      <c r="K13" s="2"/>
      <c r="L13" s="2"/>
      <c r="M13" s="138"/>
      <c r="N13" s="138"/>
    </row>
    <row r="14" spans="1:256">
      <c r="A14" s="49">
        <v>122</v>
      </c>
      <c r="B14" t="s">
        <v>33</v>
      </c>
      <c r="C14" t="s">
        <v>33</v>
      </c>
      <c r="D14" t="s">
        <v>21</v>
      </c>
      <c r="E14" s="55">
        <v>7224</v>
      </c>
      <c r="F14" s="55">
        <v>44</v>
      </c>
      <c r="G14" s="55">
        <v>201853</v>
      </c>
      <c r="H14" s="55">
        <v>5549</v>
      </c>
      <c r="I14" s="55">
        <v>4372.3521548541903</v>
      </c>
      <c r="J14" s="55">
        <v>118.9889650239941</v>
      </c>
      <c r="K14" s="55">
        <v>689706.66630949627</v>
      </c>
      <c r="L14" s="55">
        <v>899.16053524791141</v>
      </c>
      <c r="M14" s="151">
        <v>125.20044531483906</v>
      </c>
      <c r="N14" s="151">
        <v>4.5205604420447481</v>
      </c>
    </row>
    <row r="15" spans="1:256">
      <c r="A15" s="68">
        <v>222</v>
      </c>
      <c r="B15" s="67" t="s">
        <v>33</v>
      </c>
      <c r="C15" s="67" t="s">
        <v>33</v>
      </c>
      <c r="D15" s="67" t="s">
        <v>21</v>
      </c>
      <c r="E15" s="67">
        <v>7224</v>
      </c>
      <c r="F15" s="67">
        <v>45</v>
      </c>
      <c r="G15" s="67">
        <v>248693.31034482759</v>
      </c>
      <c r="H15" s="67">
        <v>3338.1034482758623</v>
      </c>
      <c r="I15" s="67">
        <v>5435.9192761129598</v>
      </c>
      <c r="J15" s="67">
        <v>67.455379439635422</v>
      </c>
      <c r="K15" s="67">
        <v>1231300.7181546539</v>
      </c>
      <c r="L15" s="67">
        <v>328.71968475338798</v>
      </c>
      <c r="M15" s="71">
        <v>165.41535050053406</v>
      </c>
      <c r="N15" s="71">
        <v>2.7027544992856125</v>
      </c>
    </row>
    <row r="16" spans="1:256">
      <c r="A16" s="68">
        <v>123</v>
      </c>
      <c r="B16" t="s">
        <v>33</v>
      </c>
      <c r="C16" t="s">
        <v>33</v>
      </c>
      <c r="D16" t="s">
        <v>21</v>
      </c>
      <c r="E16" s="152">
        <v>7224</v>
      </c>
      <c r="F16" s="152">
        <v>46</v>
      </c>
      <c r="G16" s="71">
        <v>235428.04347826086</v>
      </c>
      <c r="H16" s="71">
        <v>6689.695652173913</v>
      </c>
      <c r="I16" s="71">
        <v>4862.8925409581452</v>
      </c>
      <c r="J16" s="71">
        <v>130.91861656294637</v>
      </c>
      <c r="K16" s="71">
        <v>888038.34782363032</v>
      </c>
      <c r="L16" s="71">
        <v>1758.9504177536178</v>
      </c>
      <c r="M16" s="71">
        <v>138.94308717754456</v>
      </c>
      <c r="N16" s="71">
        <v>6.1836924697029731</v>
      </c>
    </row>
    <row r="17" spans="1:14">
      <c r="A17" s="68">
        <v>223</v>
      </c>
      <c r="B17" s="67" t="s">
        <v>33</v>
      </c>
      <c r="C17" s="67" t="s">
        <v>33</v>
      </c>
      <c r="D17" s="67" t="s">
        <v>21</v>
      </c>
      <c r="E17" s="152">
        <v>7224</v>
      </c>
      <c r="F17" s="152">
        <v>45</v>
      </c>
      <c r="G17" s="71">
        <v>313141.58023106545</v>
      </c>
      <c r="H17" s="71">
        <v>5488.0808729139917</v>
      </c>
      <c r="I17" s="71">
        <v>7192.3671683006851</v>
      </c>
      <c r="J17" s="71">
        <v>115.55707380262191</v>
      </c>
      <c r="K17" s="71">
        <v>6151797.015232292</v>
      </c>
      <c r="L17" s="71">
        <v>829.51497144958796</v>
      </c>
      <c r="M17" s="71">
        <v>369.73855673772431</v>
      </c>
      <c r="N17" s="71">
        <v>4.2934445416487055</v>
      </c>
    </row>
    <row r="18" spans="1:14">
      <c r="M18" s="133" t="s">
        <v>70</v>
      </c>
      <c r="N18" s="133" t="s">
        <v>71</v>
      </c>
    </row>
    <row r="19" spans="1:14">
      <c r="M19" s="62" t="s">
        <v>89</v>
      </c>
      <c r="N19" s="62" t="s">
        <v>88</v>
      </c>
    </row>
    <row r="20" spans="1:14">
      <c r="A20" s="28" t="s">
        <v>63</v>
      </c>
      <c r="M20" s="61" t="s">
        <v>87</v>
      </c>
      <c r="N20" s="61" t="s">
        <v>86</v>
      </c>
    </row>
    <row r="21" spans="1:14">
      <c r="G21" s="22" t="s">
        <v>118</v>
      </c>
      <c r="L21" s="60" t="s">
        <v>92</v>
      </c>
      <c r="M21" s="139">
        <f>(K11)^0.5</f>
        <v>930.49158950736626</v>
      </c>
      <c r="N21" s="139">
        <f>(L11)^0.5</f>
        <v>14.396261807855295</v>
      </c>
    </row>
    <row r="22" spans="1:14">
      <c r="A22" s="29" t="s">
        <v>64</v>
      </c>
      <c r="B22" s="29" t="s">
        <v>65</v>
      </c>
      <c r="C22" s="29" t="s">
        <v>66</v>
      </c>
      <c r="D22" s="29" t="s">
        <v>67</v>
      </c>
      <c r="E22" s="29" t="s">
        <v>68</v>
      </c>
      <c r="F22" s="29" t="s">
        <v>69</v>
      </c>
      <c r="G22" s="29" t="s">
        <v>70</v>
      </c>
      <c r="H22" s="29" t="s">
        <v>71</v>
      </c>
      <c r="L22" s="60" t="s">
        <v>91</v>
      </c>
      <c r="M22" s="139">
        <f>(K12)^0.5</f>
        <v>634.95156389145177</v>
      </c>
      <c r="N22" s="139">
        <f>(L12)^0.5</f>
        <v>11.997590217748927</v>
      </c>
    </row>
    <row r="23" spans="1:14">
      <c r="A23" s="30">
        <v>1993</v>
      </c>
      <c r="B23" s="30">
        <v>3</v>
      </c>
      <c r="C23" s="30">
        <v>193</v>
      </c>
      <c r="D23" s="31">
        <v>30</v>
      </c>
      <c r="E23" s="32">
        <v>3.04</v>
      </c>
      <c r="F23" s="31">
        <v>32</v>
      </c>
      <c r="G23" s="32">
        <v>0.53389896984354634</v>
      </c>
      <c r="H23" s="32">
        <v>6.2289646009589745</v>
      </c>
      <c r="M23" s="139"/>
      <c r="N23" s="139"/>
    </row>
    <row r="24" spans="1:14">
      <c r="A24" s="30">
        <v>1994</v>
      </c>
      <c r="B24" s="30">
        <v>3</v>
      </c>
      <c r="C24" s="30">
        <v>194</v>
      </c>
      <c r="D24" s="31">
        <v>30</v>
      </c>
      <c r="E24" s="32">
        <v>2.6749999999999998</v>
      </c>
      <c r="F24" s="31">
        <v>34</v>
      </c>
      <c r="G24" s="32">
        <v>0.33440856747398084</v>
      </c>
      <c r="H24" s="32">
        <v>4.7749345545253288</v>
      </c>
      <c r="L24" s="60" t="s">
        <v>106</v>
      </c>
      <c r="M24" s="139">
        <f t="shared" ref="M24:N24" si="0">(K14)^0.5</f>
        <v>830.48580138946159</v>
      </c>
      <c r="N24" s="139">
        <f t="shared" si="0"/>
        <v>29.986005656771152</v>
      </c>
    </row>
    <row r="25" spans="1:14">
      <c r="A25" s="30">
        <v>1995</v>
      </c>
      <c r="B25" s="30">
        <v>3</v>
      </c>
      <c r="C25" s="30">
        <v>195</v>
      </c>
      <c r="D25" s="31">
        <v>30</v>
      </c>
      <c r="E25" s="32">
        <v>4.657</v>
      </c>
      <c r="F25" s="31">
        <v>87</v>
      </c>
      <c r="G25" s="32">
        <v>1.2812119848018906</v>
      </c>
      <c r="H25" s="32">
        <v>36.666060601051761</v>
      </c>
      <c r="L25" s="60" t="s">
        <v>107</v>
      </c>
      <c r="M25" s="139">
        <f t="shared" ref="M25:N25" si="1">(K15)^0.5</f>
        <v>1109.639904723444</v>
      </c>
      <c r="N25" s="139">
        <f t="shared" si="1"/>
        <v>18.13062836068811</v>
      </c>
    </row>
    <row r="26" spans="1:14">
      <c r="A26" s="30">
        <v>1996</v>
      </c>
      <c r="B26" s="30">
        <v>3</v>
      </c>
      <c r="C26" s="30">
        <v>196</v>
      </c>
      <c r="D26" s="31">
        <v>31</v>
      </c>
      <c r="E26" s="32">
        <v>7.6630000000000003</v>
      </c>
      <c r="F26" s="31">
        <v>103</v>
      </c>
      <c r="G26" s="32">
        <v>1.1374215049839702</v>
      </c>
      <c r="H26" s="32">
        <v>21.801376103356411</v>
      </c>
      <c r="L26" s="60"/>
      <c r="M26" s="139"/>
    </row>
    <row r="27" spans="1:14">
      <c r="A27" s="30">
        <v>1997</v>
      </c>
      <c r="B27" s="30">
        <v>3</v>
      </c>
      <c r="C27" s="30">
        <v>197</v>
      </c>
      <c r="D27" s="31">
        <v>30</v>
      </c>
      <c r="E27" s="32">
        <v>3.3420000000000001</v>
      </c>
      <c r="F27" s="31">
        <v>83</v>
      </c>
      <c r="G27" s="32">
        <v>0.51516565296999373</v>
      </c>
      <c r="H27" s="32">
        <v>19.524343778985248</v>
      </c>
      <c r="L27" s="60" t="s">
        <v>127</v>
      </c>
      <c r="M27" s="139">
        <f>(K16)^0.5</f>
        <v>942.35786611224842</v>
      </c>
      <c r="N27" s="139">
        <f>(L16)^0.5</f>
        <v>41.939842843692411</v>
      </c>
    </row>
    <row r="28" spans="1:14">
      <c r="A28" s="30">
        <v>1997</v>
      </c>
      <c r="B28" s="30">
        <v>11</v>
      </c>
      <c r="C28" s="30">
        <v>297</v>
      </c>
      <c r="D28" s="31">
        <v>27</v>
      </c>
      <c r="E28" s="32">
        <v>5.2809999999999997</v>
      </c>
      <c r="F28" s="31">
        <v>52</v>
      </c>
      <c r="G28" s="32">
        <v>2.774858509906406</v>
      </c>
      <c r="H28" s="32">
        <v>17.233687939614086</v>
      </c>
      <c r="L28" s="60" t="s">
        <v>128</v>
      </c>
      <c r="M28" s="139">
        <f>(K17)^0.5</f>
        <v>2480.2816403046431</v>
      </c>
      <c r="N28" s="139">
        <f>(L17)^0.5</f>
        <v>28.801301558255801</v>
      </c>
    </row>
    <row r="29" spans="1:14">
      <c r="A29" s="30">
        <v>1998</v>
      </c>
      <c r="B29" s="30">
        <v>3</v>
      </c>
      <c r="C29" s="30">
        <v>198</v>
      </c>
      <c r="D29" s="31">
        <v>31</v>
      </c>
      <c r="E29" s="32">
        <v>2.9249999999999998</v>
      </c>
      <c r="F29" s="31">
        <v>30</v>
      </c>
      <c r="G29" s="32">
        <v>0.66550338842112589</v>
      </c>
      <c r="H29" s="32">
        <v>12.441864811996632</v>
      </c>
    </row>
    <row r="30" spans="1:14">
      <c r="A30" s="30">
        <v>1998</v>
      </c>
      <c r="B30" s="30">
        <v>11</v>
      </c>
      <c r="C30" s="30">
        <v>298</v>
      </c>
      <c r="D30" s="31">
        <v>34</v>
      </c>
      <c r="E30" s="32">
        <v>2.657</v>
      </c>
      <c r="F30" s="31">
        <v>18</v>
      </c>
      <c r="G30" s="32">
        <v>0.41901902104797101</v>
      </c>
      <c r="H30" s="32">
        <v>3.5071355833500366</v>
      </c>
    </row>
    <row r="31" spans="1:14">
      <c r="A31" s="30">
        <v>1999</v>
      </c>
      <c r="B31" s="30">
        <v>3</v>
      </c>
      <c r="C31" s="30">
        <v>199</v>
      </c>
      <c r="D31" s="31">
        <v>38</v>
      </c>
      <c r="E31" s="32">
        <v>3.0289999999999999</v>
      </c>
      <c r="F31" s="31">
        <v>54</v>
      </c>
      <c r="G31" s="32">
        <v>0.37099739891271477</v>
      </c>
      <c r="H31" s="32">
        <v>11.36221809331259</v>
      </c>
    </row>
    <row r="32" spans="1:14">
      <c r="A32" s="30">
        <v>1999</v>
      </c>
      <c r="B32" s="30">
        <v>11</v>
      </c>
      <c r="C32" s="30">
        <v>299</v>
      </c>
      <c r="D32" s="31">
        <v>38</v>
      </c>
      <c r="E32" s="32">
        <v>2.714</v>
      </c>
      <c r="F32" s="31">
        <v>35</v>
      </c>
      <c r="G32" s="32">
        <v>0.4437537267449142</v>
      </c>
      <c r="H32" s="32">
        <v>11.104053313993049</v>
      </c>
    </row>
    <row r="33" spans="1:11">
      <c r="A33" s="30">
        <v>2000</v>
      </c>
      <c r="B33" s="30">
        <v>3</v>
      </c>
      <c r="C33" s="30">
        <v>100</v>
      </c>
      <c r="D33" s="31">
        <v>41</v>
      </c>
      <c r="E33" s="32">
        <v>3.016</v>
      </c>
      <c r="F33" s="31">
        <v>51</v>
      </c>
      <c r="G33" s="32">
        <v>0.46947766720047501</v>
      </c>
      <c r="H33" s="32">
        <v>14.876155417311288</v>
      </c>
    </row>
    <row r="34" spans="1:11">
      <c r="A34" s="30">
        <v>2000</v>
      </c>
      <c r="B34" s="30">
        <v>11</v>
      </c>
      <c r="C34" s="30">
        <v>200</v>
      </c>
      <c r="D34" s="31">
        <v>30</v>
      </c>
      <c r="E34" s="32">
        <v>2.032</v>
      </c>
      <c r="F34" s="31">
        <v>25</v>
      </c>
      <c r="G34" s="32">
        <v>0.61200086601245918</v>
      </c>
      <c r="H34" s="32">
        <v>4.8373546489791295</v>
      </c>
    </row>
    <row r="35" spans="1:11">
      <c r="A35" s="30">
        <v>2001</v>
      </c>
      <c r="B35" s="30">
        <v>3</v>
      </c>
      <c r="C35" s="30">
        <v>101</v>
      </c>
      <c r="D35" s="31">
        <v>40</v>
      </c>
      <c r="E35" s="32">
        <v>6.0129999999999999</v>
      </c>
      <c r="F35" s="31">
        <v>106</v>
      </c>
      <c r="G35" s="32">
        <v>0.79116990589885305</v>
      </c>
      <c r="H35" s="32">
        <v>25.310077044529123</v>
      </c>
    </row>
    <row r="36" spans="1:11">
      <c r="A36" s="30">
        <v>2001</v>
      </c>
      <c r="B36" s="30">
        <v>11</v>
      </c>
      <c r="C36" s="30">
        <v>201</v>
      </c>
      <c r="D36" s="31">
        <v>39</v>
      </c>
      <c r="E36" s="32">
        <v>2.5680000000000001</v>
      </c>
      <c r="F36" s="31">
        <v>31</v>
      </c>
      <c r="G36" s="32">
        <v>0.44759689453793128</v>
      </c>
      <c r="H36" s="32">
        <v>5.205766033928148</v>
      </c>
    </row>
    <row r="37" spans="1:11">
      <c r="A37" s="30">
        <v>2002</v>
      </c>
      <c r="B37" s="30">
        <v>3</v>
      </c>
      <c r="C37" s="30">
        <v>102</v>
      </c>
      <c r="D37" s="31">
        <v>41</v>
      </c>
      <c r="E37" s="32">
        <v>2.7410000000000001</v>
      </c>
      <c r="F37" s="31">
        <v>35</v>
      </c>
      <c r="G37" s="32">
        <v>0.24548910362783927</v>
      </c>
      <c r="H37" s="32">
        <v>3.6193922141707713</v>
      </c>
    </row>
    <row r="38" spans="1:11">
      <c r="A38" s="30">
        <v>2002</v>
      </c>
      <c r="B38" s="30">
        <v>11</v>
      </c>
      <c r="C38" s="30">
        <v>202</v>
      </c>
      <c r="D38" s="31">
        <v>39</v>
      </c>
      <c r="E38" s="32">
        <v>3.3860000000000001</v>
      </c>
      <c r="F38" s="31">
        <v>127</v>
      </c>
      <c r="G38" s="32">
        <v>0.78206678742930902</v>
      </c>
      <c r="H38" s="32">
        <v>37.848381735551122</v>
      </c>
    </row>
    <row r="39" spans="1:11">
      <c r="A39" s="30">
        <v>2003</v>
      </c>
      <c r="B39" s="30">
        <v>11</v>
      </c>
      <c r="C39" s="30">
        <v>203</v>
      </c>
      <c r="D39" s="31">
        <v>41</v>
      </c>
      <c r="E39" s="32">
        <v>1.6120000000000001</v>
      </c>
      <c r="F39" s="31">
        <v>22</v>
      </c>
      <c r="G39" s="32">
        <v>0.28454827358464158</v>
      </c>
      <c r="H39" s="32">
        <v>4.636809247747852</v>
      </c>
    </row>
    <row r="40" spans="1:11">
      <c r="A40" s="30">
        <v>2004</v>
      </c>
      <c r="B40" s="30">
        <v>3</v>
      </c>
      <c r="C40" s="30">
        <v>104</v>
      </c>
      <c r="D40" s="31">
        <v>40</v>
      </c>
      <c r="E40" s="32">
        <v>3.6459999999999999</v>
      </c>
      <c r="F40" s="31">
        <v>104</v>
      </c>
      <c r="G40" s="32">
        <v>0.46743811355087428</v>
      </c>
      <c r="H40" s="32">
        <v>19.669773765857094</v>
      </c>
    </row>
    <row r="41" spans="1:11">
      <c r="A41" s="30">
        <v>2004</v>
      </c>
      <c r="B41" s="30">
        <v>11</v>
      </c>
      <c r="C41" s="30">
        <v>204</v>
      </c>
      <c r="D41" s="31">
        <v>40</v>
      </c>
      <c r="E41" s="32">
        <v>2.722</v>
      </c>
      <c r="F41" s="31">
        <v>94</v>
      </c>
      <c r="G41" s="32">
        <v>0.69067722562713763</v>
      </c>
      <c r="H41" s="32">
        <v>39.106265482656354</v>
      </c>
    </row>
    <row r="42" spans="1:11">
      <c r="A42" s="30">
        <v>2005</v>
      </c>
      <c r="B42" s="30">
        <v>3</v>
      </c>
      <c r="C42" s="30">
        <v>105</v>
      </c>
      <c r="D42" s="31">
        <v>40</v>
      </c>
      <c r="E42" s="32">
        <v>10.766999999999999</v>
      </c>
      <c r="F42" s="31">
        <v>226</v>
      </c>
      <c r="G42" s="32">
        <v>5.646106173284382</v>
      </c>
      <c r="H42" s="32">
        <v>145.37984729665939</v>
      </c>
    </row>
    <row r="43" spans="1:11">
      <c r="A43" s="30">
        <v>2005</v>
      </c>
      <c r="B43" s="30">
        <v>11</v>
      </c>
      <c r="C43" s="30">
        <v>205</v>
      </c>
      <c r="D43" s="31">
        <v>42</v>
      </c>
      <c r="E43" s="32">
        <v>6.6749999999999998</v>
      </c>
      <c r="F43" s="31">
        <v>120</v>
      </c>
      <c r="G43" s="32">
        <v>1.2878389146162652</v>
      </c>
      <c r="H43" s="32">
        <v>31.271392677653484</v>
      </c>
    </row>
    <row r="44" spans="1:11">
      <c r="A44" s="30">
        <v>2006</v>
      </c>
      <c r="B44" s="30">
        <v>3</v>
      </c>
      <c r="C44" s="30">
        <v>106</v>
      </c>
      <c r="D44" s="31">
        <v>41</v>
      </c>
      <c r="E44" s="32">
        <v>2.1459999999999999</v>
      </c>
      <c r="F44" s="31">
        <v>17</v>
      </c>
      <c r="G44" s="32">
        <v>0.39991520351194454</v>
      </c>
      <c r="H44" s="32">
        <v>3.271085446759225</v>
      </c>
    </row>
    <row r="45" spans="1:11">
      <c r="A45" s="30">
        <v>2006</v>
      </c>
      <c r="B45" s="30">
        <v>11</v>
      </c>
      <c r="C45" s="30">
        <v>206</v>
      </c>
      <c r="D45" s="31">
        <v>41</v>
      </c>
      <c r="E45" s="32">
        <v>4.9850000000000003</v>
      </c>
      <c r="F45" s="31">
        <v>224</v>
      </c>
      <c r="G45" s="32">
        <v>2.001470182141118</v>
      </c>
      <c r="H45" s="32">
        <v>157.13656480908574</v>
      </c>
    </row>
    <row r="46" spans="1:11">
      <c r="A46" s="30">
        <v>2007</v>
      </c>
      <c r="B46" s="30">
        <v>3</v>
      </c>
      <c r="C46" s="30">
        <v>107</v>
      </c>
      <c r="D46" s="31">
        <v>41</v>
      </c>
      <c r="E46" s="32">
        <v>3.2228002043189368</v>
      </c>
      <c r="F46" s="31">
        <v>64.334207502768564</v>
      </c>
      <c r="G46" s="32">
        <v>0.6825964681386093</v>
      </c>
      <c r="H46" s="32">
        <v>12.948305387822542</v>
      </c>
    </row>
    <row r="47" spans="1:11">
      <c r="A47" s="30">
        <v>2007</v>
      </c>
      <c r="B47" s="30">
        <v>11</v>
      </c>
      <c r="C47" s="30">
        <v>207</v>
      </c>
      <c r="D47" s="30">
        <v>37</v>
      </c>
      <c r="E47" s="32">
        <v>6.9239810279623475</v>
      </c>
      <c r="F47" s="31">
        <v>221.00798698781836</v>
      </c>
      <c r="G47" s="32">
        <v>1.4315921094977091</v>
      </c>
      <c r="H47" s="33">
        <v>88.986784368549806</v>
      </c>
    </row>
    <row r="48" spans="1:11">
      <c r="A48" s="30">
        <v>2008</v>
      </c>
      <c r="B48" s="30">
        <v>3</v>
      </c>
      <c r="C48" s="30">
        <v>108</v>
      </c>
      <c r="D48" s="31">
        <v>41</v>
      </c>
      <c r="E48" s="32">
        <v>3.48</v>
      </c>
      <c r="F48" s="31">
        <v>63</v>
      </c>
      <c r="G48" s="32">
        <v>0.67021168474376835</v>
      </c>
      <c r="H48" s="32">
        <v>24.991950796744138</v>
      </c>
      <c r="K48" s="34"/>
    </row>
    <row r="49" spans="1:256">
      <c r="A49" s="30">
        <v>2008</v>
      </c>
      <c r="B49" s="30">
        <v>11</v>
      </c>
      <c r="C49" s="30">
        <v>208</v>
      </c>
      <c r="D49" s="31">
        <v>41</v>
      </c>
      <c r="E49" s="32">
        <v>4.33</v>
      </c>
      <c r="F49" s="31">
        <v>78</v>
      </c>
      <c r="G49" s="32">
        <v>0.60040830419652458</v>
      </c>
      <c r="H49" s="32">
        <v>21.992562257459586</v>
      </c>
      <c r="K49" s="34"/>
      <c r="L49" s="34"/>
    </row>
    <row r="50" spans="1:256">
      <c r="A50" s="35">
        <v>2009</v>
      </c>
      <c r="B50" s="35">
        <v>3</v>
      </c>
      <c r="C50" s="35">
        <v>109</v>
      </c>
      <c r="D50" s="36">
        <v>40</v>
      </c>
      <c r="E50" s="37">
        <v>4.24</v>
      </c>
      <c r="F50" s="36">
        <v>80.400000000000006</v>
      </c>
      <c r="G50" s="37">
        <v>0.6</v>
      </c>
      <c r="H50" s="37">
        <v>27.71</v>
      </c>
      <c r="I50" s="34"/>
      <c r="J50" s="34"/>
      <c r="K50" s="34"/>
      <c r="L50" s="34"/>
      <c r="N50" s="35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4"/>
      <c r="HN50" s="34"/>
      <c r="HO50" s="34"/>
      <c r="HP50" s="34"/>
      <c r="HQ50" s="34"/>
      <c r="HR50" s="34"/>
      <c r="HS50" s="34"/>
      <c r="HT50" s="34"/>
      <c r="HU50" s="34"/>
      <c r="HV50" s="34"/>
      <c r="HW50" s="34"/>
      <c r="HX50" s="34"/>
      <c r="HY50" s="34"/>
      <c r="HZ50" s="34"/>
      <c r="IA50" s="34"/>
      <c r="IB50" s="34"/>
      <c r="IC50" s="34"/>
      <c r="ID50" s="34"/>
      <c r="IE50" s="34"/>
      <c r="IF50" s="34"/>
      <c r="IG50" s="34"/>
      <c r="IH50" s="34"/>
      <c r="II50" s="34"/>
      <c r="IJ50" s="34"/>
      <c r="IK50" s="34"/>
      <c r="IL50" s="34"/>
      <c r="IM50" s="34"/>
      <c r="IN50" s="34"/>
      <c r="IO50" s="34"/>
      <c r="IP50" s="34"/>
      <c r="IQ50" s="34"/>
      <c r="IR50" s="34"/>
      <c r="IS50" s="34"/>
      <c r="IT50" s="34"/>
      <c r="IU50" s="34"/>
      <c r="IV50" s="34"/>
    </row>
    <row r="51" spans="1:256">
      <c r="A51" s="35">
        <v>2009</v>
      </c>
      <c r="B51" s="35">
        <v>11</v>
      </c>
      <c r="C51" s="35">
        <v>209</v>
      </c>
      <c r="D51" s="36">
        <v>43</v>
      </c>
      <c r="E51" s="37">
        <v>7.35</v>
      </c>
      <c r="F51" s="36">
        <v>123</v>
      </c>
      <c r="G51" s="37">
        <v>0.97</v>
      </c>
      <c r="H51" s="37">
        <v>22.64</v>
      </c>
      <c r="I51" s="34"/>
      <c r="J51" s="34"/>
      <c r="K51" s="34"/>
      <c r="L51" s="34"/>
      <c r="M51" s="35"/>
      <c r="N51" s="35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  <c r="IV51" s="34"/>
    </row>
    <row r="52" spans="1:256">
      <c r="A52" s="35" t="s">
        <v>72</v>
      </c>
      <c r="B52" s="38">
        <v>3</v>
      </c>
      <c r="C52" s="35" t="s">
        <v>73</v>
      </c>
      <c r="D52" s="35">
        <v>36</v>
      </c>
      <c r="E52" s="37">
        <v>6.9118489943086709</v>
      </c>
      <c r="F52" s="36">
        <v>119.8289390693003</v>
      </c>
      <c r="G52" s="37">
        <v>1.0901953902381354</v>
      </c>
      <c r="H52" s="37">
        <v>47.210896912449947</v>
      </c>
      <c r="I52" s="34"/>
      <c r="J52" s="34"/>
      <c r="L52" s="34"/>
      <c r="M52" s="35"/>
      <c r="N52" s="35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34"/>
      <c r="IO52" s="34"/>
      <c r="IP52" s="34"/>
      <c r="IQ52" s="34"/>
      <c r="IR52" s="34"/>
      <c r="IS52" s="34"/>
      <c r="IT52" s="34"/>
      <c r="IU52" s="34"/>
      <c r="IV52" s="34"/>
    </row>
    <row r="53" spans="1:256">
      <c r="A53" s="35" t="s">
        <v>72</v>
      </c>
      <c r="B53" s="38">
        <v>11</v>
      </c>
      <c r="C53" s="35" t="s">
        <v>74</v>
      </c>
      <c r="D53" s="35">
        <v>44</v>
      </c>
      <c r="E53" s="37">
        <v>5.8199601259689899</v>
      </c>
      <c r="F53" s="36">
        <v>77.674112141626694</v>
      </c>
      <c r="G53" s="37">
        <v>0.82686820674882711</v>
      </c>
      <c r="H53" s="37">
        <v>18.689430295487956</v>
      </c>
      <c r="I53" s="34"/>
      <c r="J53" s="34"/>
      <c r="M53" s="35"/>
      <c r="N53" s="35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</row>
    <row r="54" spans="1:256">
      <c r="A54" s="35">
        <v>2011</v>
      </c>
      <c r="B54" s="38">
        <v>3</v>
      </c>
      <c r="C54" s="35">
        <v>111</v>
      </c>
      <c r="D54" s="36">
        <v>42</v>
      </c>
      <c r="E54" s="37">
        <v>3.7529170232222557</v>
      </c>
      <c r="F54" s="36">
        <v>50.792097050236585</v>
      </c>
      <c r="G54" s="37">
        <v>0.5012790807774693</v>
      </c>
      <c r="H54" s="37">
        <v>9.1051475444791627</v>
      </c>
      <c r="M54" s="35"/>
    </row>
    <row r="55" spans="1:256">
      <c r="A55" s="35">
        <v>2011</v>
      </c>
      <c r="B55" s="38">
        <v>11</v>
      </c>
      <c r="C55" s="35">
        <v>211</v>
      </c>
      <c r="D55" s="36">
        <v>40</v>
      </c>
      <c r="E55" s="37">
        <v>2.9699148203079679</v>
      </c>
      <c r="F55" s="36">
        <v>59.252361177028945</v>
      </c>
      <c r="G55" s="37">
        <v>0.37985652753060872</v>
      </c>
      <c r="H55" s="37">
        <v>16.889185886344073</v>
      </c>
    </row>
    <row r="56" spans="1:256">
      <c r="A56" s="35">
        <v>2012</v>
      </c>
      <c r="B56" s="38">
        <v>3</v>
      </c>
      <c r="C56" s="35">
        <v>112</v>
      </c>
      <c r="D56" s="35">
        <v>33</v>
      </c>
      <c r="E56" s="37">
        <v>3.49</v>
      </c>
      <c r="F56" s="36">
        <v>75.718684798658245</v>
      </c>
      <c r="G56" s="37">
        <v>0.64873779392597353</v>
      </c>
      <c r="H56" s="37">
        <v>28.442421745959805</v>
      </c>
    </row>
    <row r="57" spans="1:256">
      <c r="A57" s="35">
        <v>2012</v>
      </c>
      <c r="B57" s="38">
        <v>11</v>
      </c>
      <c r="C57" s="35">
        <v>212</v>
      </c>
      <c r="D57" s="35">
        <v>37</v>
      </c>
      <c r="E57" s="37">
        <v>5.38</v>
      </c>
      <c r="F57" s="36">
        <v>77.670117854257398</v>
      </c>
      <c r="G57" s="37">
        <v>0.89992411622520674</v>
      </c>
      <c r="H57" s="37">
        <v>17.615127221347294</v>
      </c>
    </row>
    <row r="58" spans="1:256">
      <c r="A58" s="30">
        <v>2013</v>
      </c>
      <c r="B58" s="30">
        <v>3</v>
      </c>
      <c r="C58" s="30">
        <v>113</v>
      </c>
      <c r="D58" s="30">
        <v>40</v>
      </c>
      <c r="E58" s="32">
        <v>5.5025831764146318</v>
      </c>
      <c r="F58" s="32">
        <v>76.471084037284498</v>
      </c>
      <c r="G58" s="37">
        <v>0.55657015046293568</v>
      </c>
      <c r="H58" s="32">
        <v>19.201938124053367</v>
      </c>
    </row>
    <row r="59" spans="1:256">
      <c r="A59" s="30">
        <v>2013</v>
      </c>
      <c r="B59" s="30">
        <v>11</v>
      </c>
      <c r="C59" s="30">
        <v>213</v>
      </c>
      <c r="D59" s="30">
        <v>43</v>
      </c>
      <c r="E59" s="32">
        <v>12.516135462040113</v>
      </c>
      <c r="F59" s="32">
        <v>285.56707579672701</v>
      </c>
      <c r="G59" s="32">
        <v>2.0438722325464092</v>
      </c>
      <c r="H59" s="32">
        <v>90.876852267837208</v>
      </c>
    </row>
    <row r="60" spans="1:256">
      <c r="A60" s="30">
        <v>2014</v>
      </c>
      <c r="B60" s="30">
        <v>3</v>
      </c>
      <c r="C60" s="30">
        <v>114</v>
      </c>
      <c r="D60" s="30">
        <v>40</v>
      </c>
      <c r="E60" s="32">
        <v>6.0106213898746601</v>
      </c>
      <c r="F60" s="32">
        <v>83.159534506191491</v>
      </c>
      <c r="G60" s="32">
        <v>0.64768044103587108</v>
      </c>
      <c r="H60" s="32">
        <v>25.488623095605707</v>
      </c>
    </row>
    <row r="61" spans="1:256">
      <c r="A61" s="30">
        <v>2014</v>
      </c>
      <c r="B61" s="30">
        <v>11</v>
      </c>
      <c r="C61" s="30">
        <v>214</v>
      </c>
      <c r="D61" s="30">
        <v>45</v>
      </c>
      <c r="E61" s="32">
        <v>9.3307936389434225</v>
      </c>
      <c r="F61" s="32">
        <v>95.926995007173062</v>
      </c>
      <c r="G61" s="32">
        <v>1.3760648307471475</v>
      </c>
      <c r="H61" s="32">
        <v>20.78708251625708</v>
      </c>
    </row>
    <row r="62" spans="1:256">
      <c r="A62" s="30">
        <v>2015</v>
      </c>
      <c r="B62" s="30">
        <v>3</v>
      </c>
      <c r="C62" s="30">
        <v>115</v>
      </c>
      <c r="D62" s="30">
        <v>43</v>
      </c>
      <c r="E62" s="32">
        <v>6.0124426277587606</v>
      </c>
      <c r="F62" s="32">
        <v>183.05780430271707</v>
      </c>
      <c r="G62" s="32">
        <v>0.68550354061037866</v>
      </c>
      <c r="H62" s="32">
        <v>32.290541572190108</v>
      </c>
    </row>
    <row r="63" spans="1:256">
      <c r="A63" s="30">
        <v>2015</v>
      </c>
      <c r="B63" s="30">
        <v>11</v>
      </c>
      <c r="C63" s="30">
        <v>215</v>
      </c>
      <c r="D63" s="30">
        <v>43</v>
      </c>
      <c r="E63" s="32">
        <v>13.573215238570599</v>
      </c>
      <c r="F63" s="32">
        <v>250.24379968379458</v>
      </c>
      <c r="G63" s="32">
        <v>2.6099644958626596</v>
      </c>
      <c r="H63" s="32">
        <v>64.126353125690883</v>
      </c>
    </row>
    <row r="64" spans="1:256">
      <c r="A64" s="30">
        <v>2016</v>
      </c>
      <c r="B64" s="30">
        <v>3</v>
      </c>
      <c r="C64" s="30">
        <v>116</v>
      </c>
      <c r="D64" s="30">
        <v>44</v>
      </c>
      <c r="E64" s="30">
        <v>6.5</v>
      </c>
      <c r="F64" s="30">
        <v>91.8</v>
      </c>
      <c r="G64" s="32">
        <v>0.7610799405392199</v>
      </c>
      <c r="H64" s="32">
        <v>11.06122831156417</v>
      </c>
    </row>
    <row r="65" spans="1:10">
      <c r="A65" s="30">
        <v>2016</v>
      </c>
      <c r="B65" s="30">
        <v>11</v>
      </c>
      <c r="C65" s="30">
        <v>216</v>
      </c>
      <c r="D65" s="30">
        <v>45</v>
      </c>
      <c r="E65" s="30">
        <v>5.9</v>
      </c>
      <c r="F65" s="30">
        <v>111.5</v>
      </c>
      <c r="G65" s="32">
        <v>0.92489132067901436</v>
      </c>
      <c r="H65" s="32">
        <v>27.303760469169376</v>
      </c>
    </row>
    <row r="66" spans="1:10">
      <c r="A66" s="30">
        <v>2017</v>
      </c>
      <c r="B66" s="30">
        <v>3</v>
      </c>
      <c r="C66" s="30">
        <v>117</v>
      </c>
      <c r="D66" s="30">
        <v>45</v>
      </c>
      <c r="E66" s="32">
        <v>3.389854575482119</v>
      </c>
      <c r="F66" s="32">
        <v>51.276839285015164</v>
      </c>
      <c r="G66" s="32">
        <v>0.521116216371591</v>
      </c>
      <c r="H66" s="32">
        <v>10.157499336487303</v>
      </c>
    </row>
    <row r="67" spans="1:10">
      <c r="A67" s="30">
        <v>2017</v>
      </c>
      <c r="B67" s="30">
        <v>11</v>
      </c>
      <c r="C67" s="30">
        <v>217</v>
      </c>
      <c r="D67" s="30">
        <v>44</v>
      </c>
      <c r="E67" s="32">
        <v>4.7425773271606033</v>
      </c>
      <c r="F67" s="32">
        <v>175.4103490012989</v>
      </c>
      <c r="G67" s="32">
        <v>0.88696867809802848</v>
      </c>
      <c r="H67" s="32">
        <v>84.31911425611645</v>
      </c>
    </row>
    <row r="68" spans="1:10">
      <c r="A68" s="30">
        <v>2018</v>
      </c>
      <c r="B68" s="30">
        <v>3</v>
      </c>
      <c r="C68" s="30">
        <v>118</v>
      </c>
      <c r="D68" s="30">
        <v>41</v>
      </c>
      <c r="E68" s="39">
        <v>5.7811080221861477</v>
      </c>
      <c r="F68" s="32">
        <f>J7</f>
        <v>151.738329096614</v>
      </c>
      <c r="G68" s="32">
        <v>1.4826744868603126</v>
      </c>
      <c r="H68" s="32">
        <v>43.789313434300063</v>
      </c>
    </row>
    <row r="69" spans="1:10">
      <c r="A69" s="30">
        <v>2018</v>
      </c>
      <c r="B69" s="30">
        <v>11</v>
      </c>
      <c r="C69" s="30">
        <v>218</v>
      </c>
      <c r="D69" s="30">
        <v>45</v>
      </c>
      <c r="E69" s="39">
        <v>7.9971773550321874</v>
      </c>
      <c r="F69" s="32">
        <f>J8</f>
        <v>72.02989849701332</v>
      </c>
      <c r="G69" s="32">
        <v>1.2217324004762982</v>
      </c>
      <c r="H69" s="32">
        <v>13.727061058569177</v>
      </c>
    </row>
    <row r="70" spans="1:10">
      <c r="A70" s="30">
        <v>2019</v>
      </c>
      <c r="B70" s="30">
        <v>3</v>
      </c>
      <c r="C70" s="30">
        <v>119</v>
      </c>
      <c r="D70" s="30">
        <v>46</v>
      </c>
      <c r="E70" s="39">
        <v>5.1316397008070176</v>
      </c>
      <c r="F70" s="32">
        <f>J9</f>
        <v>129.59470114511555</v>
      </c>
      <c r="G70" s="37">
        <f>G12/1000</f>
        <v>207.69613586291311</v>
      </c>
      <c r="H70" s="32">
        <v>63.66599988079394</v>
      </c>
    </row>
    <row r="71" spans="1:10">
      <c r="A71" s="30">
        <v>2019</v>
      </c>
      <c r="B71" s="30">
        <v>11</v>
      </c>
      <c r="C71" s="30">
        <v>219</v>
      </c>
      <c r="D71" s="30">
        <v>43</v>
      </c>
      <c r="E71" s="39">
        <v>8.0271803832194273</v>
      </c>
      <c r="F71" s="32">
        <f>J10</f>
        <v>363.30768517769326</v>
      </c>
      <c r="G71" s="37">
        <f>M21/1000</f>
        <v>0.93049158950736621</v>
      </c>
      <c r="H71" s="32">
        <v>204.19588710939735</v>
      </c>
    </row>
    <row r="72" spans="1:10">
      <c r="A72" s="30">
        <v>2020</v>
      </c>
      <c r="B72" s="30">
        <v>3</v>
      </c>
      <c r="C72" s="30">
        <v>120</v>
      </c>
      <c r="D72" s="16">
        <v>45</v>
      </c>
      <c r="E72" s="69">
        <v>5.8212891042204999</v>
      </c>
      <c r="F72" s="32">
        <f t="shared" ref="F72:F76" si="2">J11</f>
        <v>71.150079980312498</v>
      </c>
      <c r="G72" s="32">
        <v>0.93049158950736621</v>
      </c>
      <c r="H72" s="32">
        <f>N21</f>
        <v>14.396261807855295</v>
      </c>
    </row>
    <row r="73" spans="1:10">
      <c r="A73" s="30">
        <v>2020</v>
      </c>
      <c r="B73" s="30">
        <v>11</v>
      </c>
      <c r="C73" s="30">
        <v>220</v>
      </c>
      <c r="D73" s="71">
        <v>44</v>
      </c>
      <c r="E73" s="69">
        <v>4.5432799859024859</v>
      </c>
      <c r="F73" s="32">
        <f t="shared" si="2"/>
        <v>53.070067988776529</v>
      </c>
      <c r="G73" s="32">
        <v>0.6349515638914518</v>
      </c>
      <c r="H73" s="32">
        <f>N22</f>
        <v>11.997590217748927</v>
      </c>
    </row>
    <row r="74" spans="1:10">
      <c r="A74" s="30">
        <v>2021</v>
      </c>
      <c r="B74" s="22" t="s">
        <v>108</v>
      </c>
      <c r="F74" s="32"/>
    </row>
    <row r="75" spans="1:10">
      <c r="A75" s="30">
        <v>2022</v>
      </c>
      <c r="B75" s="30">
        <v>3</v>
      </c>
      <c r="C75" s="30">
        <v>122</v>
      </c>
      <c r="D75" s="30">
        <v>45</v>
      </c>
      <c r="E75" s="70">
        <f>I14/1000</f>
        <v>4.3723521548541902</v>
      </c>
      <c r="F75" s="32">
        <f t="shared" si="2"/>
        <v>118.9889650239941</v>
      </c>
      <c r="G75" s="70">
        <f>M24/1000</f>
        <v>0.8304858013894616</v>
      </c>
      <c r="H75" s="70">
        <f>N24</f>
        <v>29.986005656771152</v>
      </c>
      <c r="I75"/>
      <c r="J75"/>
    </row>
    <row r="76" spans="1:10">
      <c r="A76" s="30">
        <v>2022</v>
      </c>
      <c r="B76" s="30">
        <v>11</v>
      </c>
      <c r="C76" s="30">
        <v>222</v>
      </c>
      <c r="D76" s="30">
        <v>45</v>
      </c>
      <c r="E76" s="70">
        <f>I15/1000</f>
        <v>5.4359192761129602</v>
      </c>
      <c r="F76" s="32">
        <f t="shared" si="2"/>
        <v>67.455379439635422</v>
      </c>
      <c r="G76" s="70">
        <f>M25/1000</f>
        <v>1.109639904723444</v>
      </c>
      <c r="H76" s="70">
        <f>N25</f>
        <v>18.13062836068811</v>
      </c>
      <c r="I76" s="67"/>
      <c r="J76" s="67"/>
    </row>
    <row r="77" spans="1:10">
      <c r="A77" s="30">
        <v>2023</v>
      </c>
      <c r="B77" s="30">
        <v>3</v>
      </c>
      <c r="C77" s="30">
        <v>123</v>
      </c>
      <c r="D77" s="30">
        <v>46</v>
      </c>
      <c r="E77" s="70">
        <f t="shared" ref="E77:E78" si="3">I16/1000</f>
        <v>4.8628925409581454</v>
      </c>
      <c r="F77" s="32">
        <f t="shared" ref="F77:F78" si="4">J16</f>
        <v>130.91861656294637</v>
      </c>
      <c r="G77" s="70">
        <f>M27/1000</f>
        <v>0.94235786611224837</v>
      </c>
      <c r="H77" s="70">
        <f>N27</f>
        <v>41.939842843692411</v>
      </c>
    </row>
    <row r="78" spans="1:10">
      <c r="A78" s="30">
        <v>2023</v>
      </c>
      <c r="B78" s="30">
        <v>11</v>
      </c>
      <c r="C78" s="30">
        <v>223</v>
      </c>
      <c r="D78" s="30">
        <v>45</v>
      </c>
      <c r="E78" s="70">
        <f t="shared" si="3"/>
        <v>7.1923671683006853</v>
      </c>
      <c r="F78" s="32">
        <f t="shared" si="4"/>
        <v>115.55707380262191</v>
      </c>
      <c r="G78" s="70">
        <f>M28/1000</f>
        <v>2.4802816403046433</v>
      </c>
      <c r="H78" s="70">
        <f>N28</f>
        <v>28.801301558255801</v>
      </c>
    </row>
    <row r="79" spans="1:10">
      <c r="E79" s="5"/>
      <c r="F79" s="5"/>
      <c r="G79" s="5"/>
      <c r="H79" s="5"/>
      <c r="I79" s="5"/>
      <c r="J79" s="5"/>
    </row>
    <row r="80" spans="1:10">
      <c r="E80" s="5"/>
      <c r="F80" s="5"/>
      <c r="G80" s="5"/>
      <c r="H80" s="5"/>
      <c r="I80" s="5"/>
      <c r="J80" s="5"/>
    </row>
    <row r="81" spans="5:10">
      <c r="E81"/>
      <c r="F81"/>
      <c r="G81"/>
      <c r="H81"/>
      <c r="I81"/>
      <c r="J81"/>
    </row>
    <row r="82" spans="5:10">
      <c r="E82" s="67"/>
      <c r="F82" s="67"/>
      <c r="G82" s="67"/>
      <c r="H82" s="67"/>
      <c r="I82" s="67"/>
      <c r="J82" s="67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169"/>
  <sheetViews>
    <sheetView workbookViewId="0">
      <selection activeCell="P161" sqref="P161"/>
    </sheetView>
  </sheetViews>
  <sheetFormatPr baseColWidth="10" defaultRowHeight="12.75"/>
  <cols>
    <col min="1" max="1" width="11.42578125" bestFit="1" customWidth="1"/>
    <col min="2" max="2" width="9.42578125" bestFit="1" customWidth="1"/>
    <col min="3" max="3" width="4" bestFit="1" customWidth="1"/>
    <col min="4" max="4" width="6.85546875" customWidth="1"/>
    <col min="5" max="5" width="7.140625" customWidth="1"/>
    <col min="6" max="6" width="6" bestFit="1" customWidth="1"/>
    <col min="7" max="7" width="4.85546875" customWidth="1"/>
    <col min="8" max="8" width="11.42578125" bestFit="1" customWidth="1"/>
    <col min="11" max="11" width="5.7109375" bestFit="1" customWidth="1"/>
    <col min="12" max="12" width="9.140625" bestFit="1" customWidth="1"/>
    <col min="13" max="13" width="11" bestFit="1" customWidth="1"/>
    <col min="14" max="17" width="7.42578125" bestFit="1" customWidth="1"/>
    <col min="20" max="26" width="11.42578125" style="78"/>
    <col min="27" max="27" width="12.42578125" style="78" bestFit="1" customWidth="1"/>
    <col min="28" max="28" width="11.42578125" style="78"/>
    <col min="29" max="29" width="14.7109375" style="78" customWidth="1"/>
    <col min="30" max="30" width="6.5703125" style="78" customWidth="1"/>
    <col min="31" max="31" width="7.7109375" style="78" customWidth="1"/>
    <col min="32" max="32" width="8.28515625" style="78" customWidth="1"/>
    <col min="33" max="34" width="11.42578125" style="78"/>
  </cols>
  <sheetData>
    <row r="1" spans="1:33">
      <c r="A1" t="s">
        <v>75</v>
      </c>
      <c r="K1" s="40">
        <v>123</v>
      </c>
      <c r="L1" s="41" t="s">
        <v>18</v>
      </c>
      <c r="M1" s="41" t="s">
        <v>23</v>
      </c>
      <c r="N1" s="41" t="s">
        <v>27</v>
      </c>
      <c r="O1" s="41" t="s">
        <v>31</v>
      </c>
      <c r="P1" s="41" t="s">
        <v>32</v>
      </c>
      <c r="Q1" s="41" t="s">
        <v>76</v>
      </c>
      <c r="T1" s="78" t="s">
        <v>77</v>
      </c>
      <c r="AB1" s="79" t="s">
        <v>78</v>
      </c>
      <c r="AC1" s="79" t="s">
        <v>79</v>
      </c>
    </row>
    <row r="2" spans="1:33">
      <c r="A2" s="42" t="s">
        <v>129</v>
      </c>
      <c r="K2" s="41" t="s">
        <v>80</v>
      </c>
      <c r="L2" s="122">
        <v>412</v>
      </c>
      <c r="M2" s="122">
        <v>2681</v>
      </c>
      <c r="N2" s="122">
        <v>1189</v>
      </c>
      <c r="O2" s="122">
        <v>1692</v>
      </c>
      <c r="P2" s="122">
        <v>1250</v>
      </c>
      <c r="Q2" s="122">
        <v>7224</v>
      </c>
      <c r="S2" s="43"/>
      <c r="T2" s="80" t="s">
        <v>129</v>
      </c>
      <c r="AB2" s="79">
        <v>6.5899999999999996E-6</v>
      </c>
      <c r="AC2" s="79">
        <v>3.0172099999999999</v>
      </c>
    </row>
    <row r="3" spans="1:33">
      <c r="C3" t="s">
        <v>50</v>
      </c>
      <c r="K3" s="41" t="s">
        <v>81</v>
      </c>
      <c r="L3" s="123">
        <v>4</v>
      </c>
      <c r="M3" s="123">
        <v>16</v>
      </c>
      <c r="N3" s="123">
        <v>9</v>
      </c>
      <c r="O3" s="123">
        <v>12</v>
      </c>
      <c r="P3" s="123">
        <v>5</v>
      </c>
      <c r="Q3" s="123">
        <f>SUM(L3:P3)</f>
        <v>46</v>
      </c>
      <c r="S3" s="43"/>
      <c r="V3" s="78" t="s">
        <v>50</v>
      </c>
    </row>
    <row r="4" spans="1:33">
      <c r="A4" t="s">
        <v>42</v>
      </c>
      <c r="B4" s="44" t="s">
        <v>56</v>
      </c>
      <c r="C4" s="45" t="s">
        <v>18</v>
      </c>
      <c r="D4" s="45" t="s">
        <v>23</v>
      </c>
      <c r="E4" s="45" t="s">
        <v>27</v>
      </c>
      <c r="F4" s="45" t="s">
        <v>31</v>
      </c>
      <c r="G4" s="45" t="s">
        <v>32</v>
      </c>
      <c r="H4" s="41" t="s">
        <v>82</v>
      </c>
      <c r="L4" t="s">
        <v>83</v>
      </c>
      <c r="S4" s="43"/>
      <c r="T4" s="81" t="s">
        <v>56</v>
      </c>
      <c r="U4" s="82" t="s">
        <v>18</v>
      </c>
      <c r="V4" s="82" t="s">
        <v>23</v>
      </c>
      <c r="W4" s="82" t="s">
        <v>27</v>
      </c>
      <c r="X4" s="82" t="s">
        <v>31</v>
      </c>
      <c r="Y4" s="82" t="s">
        <v>32</v>
      </c>
      <c r="Z4" s="83" t="s">
        <v>82</v>
      </c>
      <c r="AA4" s="82" t="s">
        <v>84</v>
      </c>
    </row>
    <row r="5" spans="1:33">
      <c r="A5" s="46">
        <v>123</v>
      </c>
      <c r="B5" s="51">
        <v>2</v>
      </c>
      <c r="C5" s="45"/>
      <c r="D5" s="45"/>
      <c r="E5" s="170">
        <v>5</v>
      </c>
      <c r="F5" s="45"/>
      <c r="G5" s="45"/>
      <c r="H5" s="41">
        <v>5</v>
      </c>
      <c r="L5" s="131">
        <f t="shared" ref="L5:L6" si="0">((C5/$L$3)*$L$2+(D5/$M$3)*$M$2+(E5/$N$3)*$N$2+(F5/$O$3)*$O$2+(G5/$P$3)*$P$2)/$Q$2</f>
        <v>9.1439030392518758E-2</v>
      </c>
      <c r="M5" s="48">
        <f t="shared" ref="M5:M6" si="1">L5*a*B5^b</f>
        <v>4.8785160712576161E-6</v>
      </c>
      <c r="S5" s="43"/>
      <c r="T5" s="84">
        <v>2.5</v>
      </c>
      <c r="U5" s="53"/>
      <c r="V5" s="53"/>
      <c r="W5" s="53">
        <v>0.56000000000000005</v>
      </c>
      <c r="X5" s="53"/>
      <c r="Y5" s="53"/>
      <c r="Z5" s="53">
        <v>9.2170542635658922E-2</v>
      </c>
      <c r="AA5" s="128">
        <f t="shared" ref="AA5:AA68" si="2">Z5*a*T5^b</f>
        <v>9.6415338976060584E-6</v>
      </c>
    </row>
    <row r="6" spans="1:33">
      <c r="B6" s="51">
        <v>3</v>
      </c>
      <c r="C6" s="53"/>
      <c r="D6" s="53"/>
      <c r="E6" s="53">
        <v>3</v>
      </c>
      <c r="F6" s="53"/>
      <c r="G6" s="53"/>
      <c r="H6" s="53">
        <v>3</v>
      </c>
      <c r="I6" s="49"/>
      <c r="L6" s="131">
        <f t="shared" si="0"/>
        <v>5.4863418235511253E-2</v>
      </c>
      <c r="M6" s="48">
        <f t="shared" si="1"/>
        <v>9.9481722908185531E-6</v>
      </c>
      <c r="S6" s="43"/>
      <c r="T6" s="84">
        <v>3.5</v>
      </c>
      <c r="U6" s="53"/>
      <c r="V6" s="53"/>
      <c r="W6" s="53">
        <v>0.33</v>
      </c>
      <c r="X6" s="53"/>
      <c r="Y6" s="53"/>
      <c r="Z6" s="53">
        <v>5.4314784053156144E-2</v>
      </c>
      <c r="AA6" s="128">
        <f t="shared" si="2"/>
        <v>1.5680901105917913E-5</v>
      </c>
      <c r="AB6" s="86"/>
      <c r="AC6" s="75" t="s">
        <v>110</v>
      </c>
      <c r="AD6" s="76"/>
      <c r="AE6" s="75"/>
      <c r="AF6" s="75"/>
      <c r="AG6" s="75"/>
    </row>
    <row r="7" spans="1:33" ht="15">
      <c r="A7" s="50"/>
      <c r="B7" s="51">
        <v>4</v>
      </c>
      <c r="C7" s="53"/>
      <c r="D7" s="53">
        <v>1</v>
      </c>
      <c r="E7" s="53">
        <v>12</v>
      </c>
      <c r="F7" s="53"/>
      <c r="G7" s="53"/>
      <c r="H7" s="53">
        <v>13</v>
      </c>
      <c r="I7" s="49"/>
      <c r="L7" s="131">
        <f>((C7/$L$3)*$L$2+(D7/$M$3)*$M$2+(E7/$N$3)*$N$2+(F7/$O$3)*$O$2+(G7/$P$3)*$P$2)/$Q$2</f>
        <v>0.24264892488002951</v>
      </c>
      <c r="M7" s="48">
        <f t="shared" ref="M7:M37" si="3">L7*a*B7^b</f>
        <v>1.0481060127179174E-4</v>
      </c>
      <c r="Q7" s="52"/>
      <c r="R7" s="52"/>
      <c r="S7" s="52"/>
      <c r="T7" s="84">
        <v>4.5</v>
      </c>
      <c r="U7" s="53"/>
      <c r="V7" s="53">
        <v>0.06</v>
      </c>
      <c r="W7" s="53">
        <v>1.34</v>
      </c>
      <c r="X7" s="53"/>
      <c r="Y7" s="53"/>
      <c r="Z7" s="53">
        <v>0.24281838316722038</v>
      </c>
      <c r="AA7" s="128">
        <f t="shared" si="2"/>
        <v>1.4963951994191726E-4</v>
      </c>
      <c r="AB7" s="86"/>
      <c r="AC7" s="75"/>
      <c r="AD7" s="76"/>
      <c r="AE7" s="77" t="s">
        <v>78</v>
      </c>
      <c r="AF7" s="75" t="s">
        <v>79</v>
      </c>
      <c r="AG7" s="75"/>
    </row>
    <row r="8" spans="1:33" ht="15">
      <c r="B8" s="51">
        <v>5</v>
      </c>
      <c r="C8" s="53"/>
      <c r="D8" s="53">
        <v>1</v>
      </c>
      <c r="E8" s="53">
        <v>73</v>
      </c>
      <c r="F8" s="53"/>
      <c r="G8" s="53"/>
      <c r="H8" s="53">
        <v>74</v>
      </c>
      <c r="I8" s="49"/>
      <c r="L8" s="131">
        <f t="shared" ref="L8:L71" si="4">((C8/$L$3)*$L$2+(D8/$M$3)*$M$2+(E8/$N$3)*$N$2+(F8/$O$3)*$O$2+(G8/$P$3)*$P$2)/$Q$2</f>
        <v>1.3582050956687586</v>
      </c>
      <c r="M8" s="48">
        <f t="shared" si="3"/>
        <v>1.1502442127910668E-3</v>
      </c>
      <c r="Q8" s="52"/>
      <c r="R8" s="52"/>
      <c r="S8" s="52"/>
      <c r="T8" s="84">
        <v>5.5</v>
      </c>
      <c r="U8" s="53"/>
      <c r="V8" s="53">
        <v>0.06</v>
      </c>
      <c r="W8" s="53">
        <v>8.1100000000000012</v>
      </c>
      <c r="X8" s="53"/>
      <c r="Y8" s="53"/>
      <c r="Z8" s="53">
        <v>1.3570944075304543</v>
      </c>
      <c r="AA8" s="128">
        <f t="shared" si="2"/>
        <v>1.5322343201535017E-3</v>
      </c>
      <c r="AB8" s="86"/>
      <c r="AC8" s="75" t="s">
        <v>109</v>
      </c>
      <c r="AD8" s="76">
        <v>2011</v>
      </c>
      <c r="AE8" s="77">
        <v>4.8000000000000001E-2</v>
      </c>
      <c r="AF8" s="75">
        <v>3.1240000000000001</v>
      </c>
      <c r="AG8" s="75" t="s">
        <v>111</v>
      </c>
    </row>
    <row r="9" spans="1:33" ht="15">
      <c r="B9" s="51">
        <v>6</v>
      </c>
      <c r="C9" s="53"/>
      <c r="D9" s="53">
        <v>17</v>
      </c>
      <c r="E9" s="53">
        <v>186</v>
      </c>
      <c r="F9" s="53"/>
      <c r="G9" s="53"/>
      <c r="H9" s="53">
        <v>203</v>
      </c>
      <c r="I9" s="49"/>
      <c r="L9" s="131">
        <f>((C9/$L$3)*$L$2+(D9/$M$3)*$M$2+(E9/$N$3)*$N$2+(F9/$O$3)*$O$2+(G9/$P$3)*$P$2)/$Q$2</f>
        <v>3.7958512135474347</v>
      </c>
      <c r="M9" s="48">
        <f t="shared" si="3"/>
        <v>5.5723749310731254E-3</v>
      </c>
      <c r="Q9" s="52"/>
      <c r="R9" s="52"/>
      <c r="S9" s="52"/>
      <c r="T9" s="84">
        <v>6.5</v>
      </c>
      <c r="U9" s="53"/>
      <c r="V9" s="53">
        <v>1.0500000000000003</v>
      </c>
      <c r="W9" s="53">
        <v>20.650000000000002</v>
      </c>
      <c r="X9" s="53"/>
      <c r="Y9" s="53"/>
      <c r="Z9" s="53">
        <v>3.7884689922480623</v>
      </c>
      <c r="AA9" s="128">
        <f t="shared" si="2"/>
        <v>7.0807532504509416E-3</v>
      </c>
      <c r="AB9" s="86"/>
      <c r="AC9" s="75" t="s">
        <v>109</v>
      </c>
      <c r="AD9" s="76">
        <v>2005</v>
      </c>
      <c r="AE9" s="77">
        <v>5.5E-2</v>
      </c>
      <c r="AF9" s="75">
        <v>3.101</v>
      </c>
      <c r="AG9" s="75"/>
    </row>
    <row r="10" spans="1:33" ht="15">
      <c r="B10" s="51">
        <v>7</v>
      </c>
      <c r="C10" s="53"/>
      <c r="D10" s="53">
        <v>15</v>
      </c>
      <c r="E10" s="53">
        <v>238</v>
      </c>
      <c r="F10" s="53"/>
      <c r="G10" s="53"/>
      <c r="H10" s="53">
        <v>253</v>
      </c>
      <c r="I10" s="49"/>
      <c r="L10" s="131">
        <f t="shared" si="4"/>
        <v>4.7004266257536598</v>
      </c>
      <c r="M10" s="48">
        <f t="shared" si="3"/>
        <v>1.0986540211122383E-2</v>
      </c>
      <c r="Q10" s="52"/>
      <c r="R10" s="52"/>
      <c r="S10" s="52"/>
      <c r="T10" s="84">
        <v>7.5</v>
      </c>
      <c r="U10" s="53"/>
      <c r="V10" s="53">
        <v>0.93000000000000016</v>
      </c>
      <c r="W10" s="53">
        <v>26.43</v>
      </c>
      <c r="X10" s="53"/>
      <c r="Y10" s="53"/>
      <c r="Z10" s="53">
        <v>4.6952657807308968</v>
      </c>
      <c r="AA10" s="128">
        <f t="shared" si="2"/>
        <v>1.3514164160757371E-2</v>
      </c>
      <c r="AB10" s="86"/>
      <c r="AD10" s="84"/>
      <c r="AE10" s="85"/>
    </row>
    <row r="11" spans="1:33" ht="15">
      <c r="B11" s="51">
        <v>8</v>
      </c>
      <c r="C11" s="53"/>
      <c r="D11" s="53">
        <v>26</v>
      </c>
      <c r="E11" s="53">
        <v>162</v>
      </c>
      <c r="F11" s="53">
        <v>12</v>
      </c>
      <c r="G11" s="53"/>
      <c r="H11" s="53">
        <v>200</v>
      </c>
      <c r="I11" s="49"/>
      <c r="L11" s="131">
        <f t="shared" si="4"/>
        <v>3.7999204042081951</v>
      </c>
      <c r="M11" s="48">
        <f t="shared" si="3"/>
        <v>1.3288380460088563E-2</v>
      </c>
      <c r="Q11" s="52"/>
      <c r="R11" s="52"/>
      <c r="S11" s="52"/>
      <c r="T11" s="84">
        <v>8.5</v>
      </c>
      <c r="U11" s="53"/>
      <c r="V11" s="53">
        <v>1.62</v>
      </c>
      <c r="W11" s="53">
        <v>18</v>
      </c>
      <c r="X11" s="53">
        <v>1</v>
      </c>
      <c r="Y11" s="53"/>
      <c r="Z11" s="53">
        <v>3.7980647840531563</v>
      </c>
      <c r="AA11" s="128">
        <f t="shared" si="2"/>
        <v>1.5947766185422652E-2</v>
      </c>
      <c r="AB11" s="86"/>
      <c r="AD11" s="84"/>
      <c r="AE11" s="85"/>
    </row>
    <row r="12" spans="1:33" ht="15">
      <c r="B12" s="51">
        <v>9</v>
      </c>
      <c r="C12" s="53"/>
      <c r="D12" s="53">
        <v>20</v>
      </c>
      <c r="E12" s="53">
        <v>148</v>
      </c>
      <c r="F12" s="53"/>
      <c r="G12" s="53"/>
      <c r="H12" s="53">
        <v>168</v>
      </c>
      <c r="I12" s="49"/>
      <c r="L12" s="131">
        <f t="shared" si="4"/>
        <v>3.1705003383782451</v>
      </c>
      <c r="M12" s="48">
        <f t="shared" si="3"/>
        <v>1.5818425752019402E-2</v>
      </c>
      <c r="Q12" s="52"/>
      <c r="R12" s="52"/>
      <c r="S12" s="52"/>
      <c r="T12" s="84">
        <v>9.5</v>
      </c>
      <c r="U12" s="53"/>
      <c r="V12" s="53">
        <v>1.2400000000000002</v>
      </c>
      <c r="W12" s="53">
        <v>16.439999999999998</v>
      </c>
      <c r="X12" s="53"/>
      <c r="Y12" s="53"/>
      <c r="Z12" s="53">
        <v>3.1660575858250271</v>
      </c>
      <c r="AA12" s="128">
        <f t="shared" si="2"/>
        <v>1.8595234669427908E-2</v>
      </c>
      <c r="AB12" s="86"/>
      <c r="AD12" s="84"/>
      <c r="AE12" s="85"/>
    </row>
    <row r="13" spans="1:33" ht="15">
      <c r="B13" s="51">
        <v>10</v>
      </c>
      <c r="C13" s="53"/>
      <c r="D13" s="53">
        <v>10</v>
      </c>
      <c r="E13" s="53">
        <v>123</v>
      </c>
      <c r="F13" s="53"/>
      <c r="G13" s="53"/>
      <c r="H13" s="53">
        <v>133</v>
      </c>
      <c r="I13" s="49"/>
      <c r="L13" s="131">
        <f>((C13/$L$3)*$L$2+(D13/$M$3)*$M$2+(E13/$N$3)*$N$2+(F13/$O$3)*$O$2+(G13/$P$3)*$P$2)/$Q$2</f>
        <v>2.4813526670358064</v>
      </c>
      <c r="M13" s="48">
        <f t="shared" si="3"/>
        <v>1.7013117764480185E-2</v>
      </c>
      <c r="Q13" s="52"/>
      <c r="R13" s="52"/>
      <c r="S13" s="52"/>
      <c r="T13" s="84">
        <v>10.5</v>
      </c>
      <c r="U13" s="53"/>
      <c r="V13" s="53">
        <v>0.62000000000000011</v>
      </c>
      <c r="W13" s="53">
        <v>13.659999999999997</v>
      </c>
      <c r="X13" s="53"/>
      <c r="Y13" s="53"/>
      <c r="Z13" s="53">
        <v>2.478399778516057</v>
      </c>
      <c r="AA13" s="128">
        <f t="shared" si="2"/>
        <v>1.9687897571960131E-2</v>
      </c>
      <c r="AB13" s="86"/>
      <c r="AD13" s="84"/>
      <c r="AE13" s="85"/>
    </row>
    <row r="14" spans="1:33" ht="15">
      <c r="B14" s="51">
        <v>11</v>
      </c>
      <c r="C14" s="53"/>
      <c r="D14" s="53">
        <v>73</v>
      </c>
      <c r="E14" s="53">
        <v>160</v>
      </c>
      <c r="F14" s="53">
        <v>93</v>
      </c>
      <c r="G14" s="53"/>
      <c r="H14" s="53">
        <v>326</v>
      </c>
      <c r="I14" s="49"/>
      <c r="L14" s="131">
        <f t="shared" si="4"/>
        <v>6.4345016995816415</v>
      </c>
      <c r="M14" s="48">
        <f t="shared" si="3"/>
        <v>5.8816714085059084E-2</v>
      </c>
      <c r="Q14" s="52"/>
      <c r="R14" s="52"/>
      <c r="S14" s="52"/>
      <c r="T14" s="84">
        <v>11.5</v>
      </c>
      <c r="U14" s="53"/>
      <c r="V14" s="53">
        <v>4.5599999999999987</v>
      </c>
      <c r="W14" s="53">
        <v>17.77</v>
      </c>
      <c r="X14" s="53">
        <v>7.75</v>
      </c>
      <c r="Y14" s="53"/>
      <c r="Z14" s="53">
        <v>6.4322937430786267</v>
      </c>
      <c r="AA14" s="128">
        <f t="shared" si="2"/>
        <v>6.723562009026092E-2</v>
      </c>
      <c r="AB14" s="86"/>
      <c r="AD14" s="84"/>
      <c r="AE14" s="85"/>
    </row>
    <row r="15" spans="1:33" ht="15">
      <c r="B15" s="51">
        <v>12</v>
      </c>
      <c r="C15" s="53"/>
      <c r="D15" s="53">
        <v>71</v>
      </c>
      <c r="E15" s="53">
        <v>338</v>
      </c>
      <c r="F15" s="53">
        <v>202</v>
      </c>
      <c r="G15" s="53"/>
      <c r="H15" s="53">
        <v>611</v>
      </c>
      <c r="I15" s="49"/>
      <c r="L15" s="131">
        <f t="shared" si="4"/>
        <v>11.770832372031499</v>
      </c>
      <c r="M15" s="48">
        <f t="shared" si="3"/>
        <v>0.13989720471933928</v>
      </c>
      <c r="Q15" s="52"/>
      <c r="R15" s="52"/>
      <c r="S15" s="52"/>
      <c r="T15" s="84">
        <v>12.5</v>
      </c>
      <c r="U15" s="53"/>
      <c r="V15" s="53">
        <v>4.4300000000000006</v>
      </c>
      <c r="W15" s="53">
        <v>37.54</v>
      </c>
      <c r="X15" s="53">
        <v>16.830000000000002</v>
      </c>
      <c r="Y15" s="53"/>
      <c r="Z15" s="53">
        <v>11.764707918050942</v>
      </c>
      <c r="AA15" s="128">
        <f t="shared" si="2"/>
        <v>0.15815190385280034</v>
      </c>
      <c r="AB15" s="86"/>
      <c r="AD15" s="84"/>
      <c r="AE15" s="85"/>
    </row>
    <row r="16" spans="1:33" ht="15">
      <c r="B16" s="51">
        <v>13</v>
      </c>
      <c r="C16" s="53"/>
      <c r="D16" s="53">
        <v>111</v>
      </c>
      <c r="E16" s="53">
        <v>520</v>
      </c>
      <c r="F16" s="53">
        <v>347</v>
      </c>
      <c r="G16" s="53"/>
      <c r="H16" s="53">
        <v>978</v>
      </c>
      <c r="I16" s="49"/>
      <c r="L16" s="131">
        <f t="shared" si="4"/>
        <v>18.857172657499692</v>
      </c>
      <c r="M16" s="48">
        <f t="shared" si="3"/>
        <v>0.285340234699065</v>
      </c>
      <c r="Q16" s="52"/>
      <c r="R16" s="52"/>
      <c r="S16" s="52"/>
      <c r="T16" s="84">
        <v>13.5</v>
      </c>
      <c r="U16" s="53"/>
      <c r="V16" s="53">
        <v>6.9300000000000006</v>
      </c>
      <c r="W16" s="53">
        <v>57.78</v>
      </c>
      <c r="X16" s="53">
        <v>28.909999999999997</v>
      </c>
      <c r="Y16" s="53"/>
      <c r="Z16" s="53">
        <v>18.853193521594683</v>
      </c>
      <c r="AA16" s="128">
        <f t="shared" si="2"/>
        <v>0.31968678912502524</v>
      </c>
      <c r="AB16" s="86"/>
      <c r="AD16" s="84"/>
      <c r="AE16" s="85"/>
    </row>
    <row r="17" spans="2:31" ht="15">
      <c r="B17" s="51">
        <v>14</v>
      </c>
      <c r="C17" s="53"/>
      <c r="D17" s="53">
        <v>126</v>
      </c>
      <c r="E17" s="53">
        <v>500</v>
      </c>
      <c r="F17" s="53">
        <v>495</v>
      </c>
      <c r="G17" s="53"/>
      <c r="H17" s="53">
        <v>1121</v>
      </c>
      <c r="I17" s="49"/>
      <c r="L17" s="131">
        <f t="shared" si="4"/>
        <v>21.728049633936262</v>
      </c>
      <c r="M17" s="48">
        <f t="shared" si="3"/>
        <v>0.41116404483942542</v>
      </c>
      <c r="Q17" s="52"/>
      <c r="R17" s="52"/>
      <c r="S17" s="52"/>
      <c r="T17" s="84">
        <v>14.5</v>
      </c>
      <c r="U17" s="53"/>
      <c r="V17" s="53">
        <v>7.8599999999999994</v>
      </c>
      <c r="W17" s="53">
        <v>55.539999999999992</v>
      </c>
      <c r="X17" s="53">
        <v>41.25</v>
      </c>
      <c r="Y17" s="53"/>
      <c r="Z17" s="53">
        <v>21.719922480620156</v>
      </c>
      <c r="AA17" s="128">
        <f t="shared" si="2"/>
        <v>0.45691438961880698</v>
      </c>
      <c r="AB17" s="86"/>
      <c r="AD17" s="84"/>
      <c r="AE17" s="85"/>
    </row>
    <row r="18" spans="2:31" ht="15">
      <c r="B18" s="51">
        <v>15</v>
      </c>
      <c r="C18" s="53"/>
      <c r="D18" s="53">
        <v>159.60869565217391</v>
      </c>
      <c r="E18" s="53">
        <v>346</v>
      </c>
      <c r="F18" s="53">
        <v>394</v>
      </c>
      <c r="G18" s="53"/>
      <c r="H18" s="53">
        <v>899.60869565217388</v>
      </c>
      <c r="I18" s="49"/>
      <c r="L18" s="131">
        <f t="shared" si="4"/>
        <v>17.719944145855738</v>
      </c>
      <c r="M18" s="48">
        <f t="shared" si="3"/>
        <v>0.41291634168321523</v>
      </c>
      <c r="Q18" s="52"/>
      <c r="R18" s="52"/>
      <c r="S18" s="52"/>
      <c r="T18" s="84">
        <v>15.5</v>
      </c>
      <c r="U18" s="53"/>
      <c r="V18" s="53">
        <v>9.9599999999999991</v>
      </c>
      <c r="W18" s="53">
        <v>38.450000000000003</v>
      </c>
      <c r="X18" s="53">
        <v>32.83</v>
      </c>
      <c r="Y18" s="53"/>
      <c r="Z18" s="53">
        <v>17.714309246954596</v>
      </c>
      <c r="AA18" s="128">
        <f t="shared" si="2"/>
        <v>0.4557118687953266</v>
      </c>
      <c r="AB18" s="86"/>
      <c r="AD18" s="84"/>
      <c r="AE18" s="85"/>
    </row>
    <row r="19" spans="2:31" ht="15">
      <c r="B19" s="51">
        <v>16</v>
      </c>
      <c r="C19" s="53">
        <v>75</v>
      </c>
      <c r="D19" s="53">
        <v>72.304347826086953</v>
      </c>
      <c r="E19" s="53">
        <v>161</v>
      </c>
      <c r="F19" s="53">
        <v>194</v>
      </c>
      <c r="G19" s="53"/>
      <c r="H19" s="53">
        <v>502.30434782608694</v>
      </c>
      <c r="I19" s="49"/>
      <c r="L19" s="131">
        <f t="shared" si="4"/>
        <v>9.4773513526436322</v>
      </c>
      <c r="M19" s="48">
        <f t="shared" si="3"/>
        <v>0.26832136149530461</v>
      </c>
      <c r="Q19" s="52"/>
      <c r="R19" s="52"/>
      <c r="S19" s="52"/>
      <c r="T19" s="84">
        <v>16.5</v>
      </c>
      <c r="U19" s="53">
        <v>18.75</v>
      </c>
      <c r="V19" s="53">
        <v>4.5199999999999996</v>
      </c>
      <c r="W19" s="53">
        <v>17.89</v>
      </c>
      <c r="X19" s="53">
        <v>16.169999999999998</v>
      </c>
      <c r="Y19" s="53"/>
      <c r="Z19" s="53">
        <v>9.4786780177187158</v>
      </c>
      <c r="AA19" s="128">
        <f t="shared" si="2"/>
        <v>0.29446787128755419</v>
      </c>
      <c r="AB19" s="86"/>
      <c r="AD19" s="84"/>
      <c r="AE19" s="85"/>
    </row>
    <row r="20" spans="2:31" ht="15">
      <c r="B20" s="51">
        <v>17</v>
      </c>
      <c r="C20" s="53">
        <v>1</v>
      </c>
      <c r="D20" s="53">
        <v>66</v>
      </c>
      <c r="E20" s="53">
        <v>115</v>
      </c>
      <c r="F20" s="53">
        <v>47</v>
      </c>
      <c r="G20" s="53"/>
      <c r="H20" s="53">
        <v>229</v>
      </c>
      <c r="I20" s="49"/>
      <c r="L20" s="131">
        <f t="shared" si="4"/>
        <v>4.5656011597145323</v>
      </c>
      <c r="M20" s="48">
        <f t="shared" si="3"/>
        <v>0.15520516667145759</v>
      </c>
      <c r="Q20" s="52"/>
      <c r="R20" s="52"/>
      <c r="S20" s="52"/>
      <c r="T20" s="84">
        <v>17.5</v>
      </c>
      <c r="U20" s="53">
        <v>0.25</v>
      </c>
      <c r="V20" s="53">
        <v>4.1000000000000005</v>
      </c>
      <c r="W20" s="53">
        <v>12.78</v>
      </c>
      <c r="X20" s="53">
        <v>3.9000000000000004</v>
      </c>
      <c r="Y20" s="53"/>
      <c r="Z20" s="53">
        <v>4.5527851605758585</v>
      </c>
      <c r="AA20" s="128">
        <f t="shared" si="2"/>
        <v>0.16891546089529652</v>
      </c>
      <c r="AB20" s="86"/>
      <c r="AD20" s="84"/>
      <c r="AE20" s="85"/>
    </row>
    <row r="21" spans="2:31" ht="15">
      <c r="B21" s="51">
        <v>18</v>
      </c>
      <c r="C21" s="53"/>
      <c r="D21" s="53">
        <v>75.304347826086953</v>
      </c>
      <c r="E21" s="53">
        <v>58</v>
      </c>
      <c r="F21" s="53">
        <v>34</v>
      </c>
      <c r="G21" s="53"/>
      <c r="H21" s="53">
        <v>167.30434782608694</v>
      </c>
      <c r="I21" s="49"/>
      <c r="L21" s="131">
        <f t="shared" si="4"/>
        <v>3.4710173348633915</v>
      </c>
      <c r="M21" s="48">
        <f t="shared" si="3"/>
        <v>0.14020482263199646</v>
      </c>
      <c r="Q21" s="52"/>
      <c r="R21" s="52"/>
      <c r="S21" s="52"/>
      <c r="T21" s="84">
        <v>18.5</v>
      </c>
      <c r="U21" s="53"/>
      <c r="V21" s="53">
        <v>4.6800000000000006</v>
      </c>
      <c r="W21" s="53">
        <v>6.4399999999999995</v>
      </c>
      <c r="X21" s="53">
        <v>2.83</v>
      </c>
      <c r="Y21" s="53"/>
      <c r="Z21" s="53">
        <v>3.4596622369878185</v>
      </c>
      <c r="AA21" s="128">
        <f t="shared" si="2"/>
        <v>0.15178970831794303</v>
      </c>
      <c r="AB21" s="86"/>
      <c r="AD21" s="84"/>
      <c r="AE21" s="85"/>
    </row>
    <row r="22" spans="2:31" ht="15">
      <c r="B22" s="51">
        <v>19</v>
      </c>
      <c r="C22" s="53"/>
      <c r="D22" s="53">
        <v>68.91304347826086</v>
      </c>
      <c r="E22" s="53">
        <v>12</v>
      </c>
      <c r="F22" s="53">
        <v>4</v>
      </c>
      <c r="G22" s="53"/>
      <c r="H22" s="53">
        <v>84.913043478260875</v>
      </c>
      <c r="I22" s="49"/>
      <c r="L22" s="131">
        <f t="shared" si="4"/>
        <v>1.8959821679345819</v>
      </c>
      <c r="M22" s="48">
        <f t="shared" si="3"/>
        <v>9.0154584325601347E-2</v>
      </c>
      <c r="Q22" s="52"/>
      <c r="R22" s="52"/>
      <c r="S22" s="52"/>
      <c r="T22" s="84">
        <v>19.5</v>
      </c>
      <c r="U22" s="53"/>
      <c r="V22" s="53">
        <v>4.26</v>
      </c>
      <c r="W22" s="53">
        <v>1.3300000000000003</v>
      </c>
      <c r="X22" s="53">
        <v>0.33</v>
      </c>
      <c r="Y22" s="53"/>
      <c r="Z22" s="53">
        <v>1.8771857696567</v>
      </c>
      <c r="AA22" s="128">
        <f t="shared" si="2"/>
        <v>9.653793341438284E-2</v>
      </c>
      <c r="AB22" s="86"/>
      <c r="AD22" s="84"/>
      <c r="AE22" s="85"/>
    </row>
    <row r="23" spans="2:31" ht="15">
      <c r="B23" s="51">
        <v>20</v>
      </c>
      <c r="C23" s="53"/>
      <c r="D23" s="53">
        <v>64.304347826086953</v>
      </c>
      <c r="E23" s="53">
        <v>15</v>
      </c>
      <c r="F23" s="53">
        <v>16</v>
      </c>
      <c r="G23" s="53"/>
      <c r="H23" s="53">
        <v>95.304347826086953</v>
      </c>
      <c r="I23" s="49"/>
      <c r="L23" s="131">
        <f t="shared" si="4"/>
        <v>2.0781649985154154</v>
      </c>
      <c r="M23" s="48">
        <f t="shared" si="3"/>
        <v>0.11535758452165726</v>
      </c>
      <c r="Q23" s="52"/>
      <c r="R23" s="52"/>
      <c r="S23" s="52"/>
      <c r="T23" s="84">
        <v>20.5</v>
      </c>
      <c r="U23" s="53"/>
      <c r="V23" s="53">
        <v>4</v>
      </c>
      <c r="W23" s="53">
        <v>1.6600000000000001</v>
      </c>
      <c r="X23" s="53">
        <v>1.33</v>
      </c>
      <c r="Y23" s="53"/>
      <c r="Z23" s="53">
        <v>2.0692275747508306</v>
      </c>
      <c r="AA23" s="128">
        <f t="shared" si="2"/>
        <v>0.12374582030933019</v>
      </c>
      <c r="AB23" s="86"/>
      <c r="AD23" s="84"/>
      <c r="AE23" s="85"/>
    </row>
    <row r="24" spans="2:31" ht="15">
      <c r="B24" s="51">
        <v>21</v>
      </c>
      <c r="C24" s="53">
        <v>1</v>
      </c>
      <c r="D24" s="53">
        <v>43</v>
      </c>
      <c r="E24" s="53">
        <v>13</v>
      </c>
      <c r="F24" s="53">
        <v>4</v>
      </c>
      <c r="G24" s="53"/>
      <c r="H24" s="53">
        <v>61</v>
      </c>
      <c r="I24" s="49"/>
      <c r="L24" s="131">
        <f t="shared" si="4"/>
        <v>1.3274684308477913</v>
      </c>
      <c r="M24" s="48">
        <f t="shared" si="3"/>
        <v>8.5373462317071505E-2</v>
      </c>
      <c r="Q24" s="52"/>
      <c r="R24" s="52"/>
      <c r="S24" s="52"/>
      <c r="T24" s="84">
        <v>21.5</v>
      </c>
      <c r="U24" s="53">
        <v>0.25</v>
      </c>
      <c r="V24" s="53">
        <v>2.66</v>
      </c>
      <c r="W24" s="53">
        <v>1.44</v>
      </c>
      <c r="X24" s="53">
        <v>0.33</v>
      </c>
      <c r="Y24" s="53"/>
      <c r="Z24" s="53">
        <v>1.3157502768549278</v>
      </c>
      <c r="AA24" s="128">
        <f t="shared" si="2"/>
        <v>9.0845941527924357E-2</v>
      </c>
      <c r="AB24" s="86"/>
      <c r="AD24" s="84"/>
      <c r="AE24" s="85"/>
    </row>
    <row r="25" spans="2:31" ht="15">
      <c r="B25" s="51">
        <v>22</v>
      </c>
      <c r="C25" s="53">
        <v>1</v>
      </c>
      <c r="D25" s="53">
        <v>24.608695652173914</v>
      </c>
      <c r="E25" s="53">
        <v>13</v>
      </c>
      <c r="F25" s="53">
        <v>6</v>
      </c>
      <c r="G25" s="53"/>
      <c r="H25" s="53">
        <v>44.608695652173914</v>
      </c>
      <c r="I25" s="49"/>
      <c r="L25" s="131">
        <f t="shared" si="4"/>
        <v>0.93991403788231387</v>
      </c>
      <c r="M25" s="48">
        <f t="shared" si="3"/>
        <v>6.9557615787155525E-2</v>
      </c>
      <c r="Q25" s="52"/>
      <c r="R25" s="52"/>
      <c r="S25" s="52"/>
      <c r="T25" s="84">
        <v>22.5</v>
      </c>
      <c r="U25" s="53">
        <v>0.25</v>
      </c>
      <c r="V25" s="53">
        <v>1.4900000000000002</v>
      </c>
      <c r="W25" s="53">
        <v>1.4300000000000002</v>
      </c>
      <c r="X25" s="53">
        <v>0.5</v>
      </c>
      <c r="Y25" s="53"/>
      <c r="Z25" s="53">
        <v>0.91970653377630129</v>
      </c>
      <c r="AA25" s="128">
        <f t="shared" si="2"/>
        <v>7.2837209984549831E-2</v>
      </c>
      <c r="AB25" s="86"/>
      <c r="AD25" s="84"/>
      <c r="AE25" s="85"/>
    </row>
    <row r="26" spans="2:31" ht="15">
      <c r="B26" s="51">
        <v>23</v>
      </c>
      <c r="C26" s="53"/>
      <c r="D26" s="53">
        <v>19</v>
      </c>
      <c r="E26" s="53">
        <v>15</v>
      </c>
      <c r="F26" s="53">
        <v>4</v>
      </c>
      <c r="G26" s="53"/>
      <c r="H26" s="53">
        <v>38</v>
      </c>
      <c r="I26" s="49"/>
      <c r="L26" s="131">
        <f t="shared" si="4"/>
        <v>0.79309996770025848</v>
      </c>
      <c r="M26" s="48">
        <f t="shared" si="3"/>
        <v>6.7116946646285633E-2</v>
      </c>
      <c r="Q26" s="52"/>
      <c r="R26" s="52"/>
      <c r="S26" s="52"/>
      <c r="T26" s="84">
        <v>23.5</v>
      </c>
      <c r="U26" s="53"/>
      <c r="V26" s="53">
        <v>1.1700000000000002</v>
      </c>
      <c r="W26" s="53">
        <v>1.6500000000000001</v>
      </c>
      <c r="X26" s="53">
        <v>0.32</v>
      </c>
      <c r="Y26" s="53"/>
      <c r="Z26" s="53">
        <v>0.78073920265780739</v>
      </c>
      <c r="AA26" s="128">
        <f t="shared" si="2"/>
        <v>7.0500316408161637E-2</v>
      </c>
      <c r="AB26" s="86"/>
      <c r="AD26" s="84"/>
      <c r="AE26" s="85"/>
    </row>
    <row r="27" spans="2:31" ht="15">
      <c r="B27" s="51">
        <v>24</v>
      </c>
      <c r="C27" s="53"/>
      <c r="D27" s="53">
        <v>27.608695652173914</v>
      </c>
      <c r="E27" s="53">
        <v>15</v>
      </c>
      <c r="F27" s="53">
        <v>8</v>
      </c>
      <c r="G27" s="53"/>
      <c r="H27" s="53">
        <v>50.608695652173914</v>
      </c>
      <c r="I27" s="49"/>
      <c r="L27" s="131">
        <f t="shared" si="4"/>
        <v>1.0708539219108608</v>
      </c>
      <c r="M27" s="48">
        <f t="shared" si="3"/>
        <v>0.10303927796991982</v>
      </c>
      <c r="Q27" s="52"/>
      <c r="R27" s="52"/>
      <c r="S27" s="52"/>
      <c r="T27" s="84">
        <v>24.5</v>
      </c>
      <c r="U27" s="53"/>
      <c r="V27" s="53">
        <v>1.69</v>
      </c>
      <c r="W27" s="53">
        <v>1.65</v>
      </c>
      <c r="X27" s="53">
        <v>0.67</v>
      </c>
      <c r="Y27" s="53"/>
      <c r="Z27" s="53">
        <v>1.0557004429678849</v>
      </c>
      <c r="AA27" s="128">
        <f t="shared" si="2"/>
        <v>0.10810154967887378</v>
      </c>
      <c r="AB27" s="86"/>
      <c r="AD27" s="84"/>
      <c r="AE27" s="85"/>
    </row>
    <row r="28" spans="2:31" ht="15">
      <c r="B28" s="51">
        <v>25</v>
      </c>
      <c r="C28" s="53">
        <v>1</v>
      </c>
      <c r="D28" s="53">
        <v>17</v>
      </c>
      <c r="E28" s="53">
        <v>22</v>
      </c>
      <c r="F28" s="53">
        <v>3</v>
      </c>
      <c r="G28" s="53"/>
      <c r="H28" s="53">
        <v>43</v>
      </c>
      <c r="I28" s="49"/>
      <c r="L28" s="131">
        <f>((C28/$L$3)*$L$2+(D28/$M$3)*$M$2+(E28/$N$3)*$N$2+(F28/$O$3)*$O$2+(G28/$P$3)*$P$2)/$Q$2</f>
        <v>0.86946386274147913</v>
      </c>
      <c r="M28" s="48">
        <f t="shared" si="3"/>
        <v>9.4627098645798907E-2</v>
      </c>
      <c r="Q28" s="52"/>
      <c r="R28" s="52"/>
      <c r="S28" s="52"/>
      <c r="T28" s="84">
        <v>25.5</v>
      </c>
      <c r="U28" s="53">
        <v>0.25</v>
      </c>
      <c r="V28" s="53">
        <v>1.05</v>
      </c>
      <c r="W28" s="53">
        <v>2.42</v>
      </c>
      <c r="X28" s="53">
        <v>0.24</v>
      </c>
      <c r="Y28" s="53"/>
      <c r="Z28" s="53">
        <v>0.85845930232558143</v>
      </c>
      <c r="AA28" s="128">
        <f t="shared" si="2"/>
        <v>9.9181854266434832E-2</v>
      </c>
      <c r="AB28" s="86"/>
      <c r="AD28" s="84"/>
      <c r="AE28" s="85"/>
    </row>
    <row r="29" spans="2:31" ht="15">
      <c r="B29" s="51">
        <v>26</v>
      </c>
      <c r="C29" s="53">
        <v>2</v>
      </c>
      <c r="D29" s="53">
        <v>22</v>
      </c>
      <c r="E29" s="53">
        <v>28</v>
      </c>
      <c r="F29" s="53">
        <v>20</v>
      </c>
      <c r="G29" s="53"/>
      <c r="H29" s="53">
        <v>72</v>
      </c>
      <c r="I29" s="49"/>
      <c r="L29" s="131">
        <f t="shared" si="4"/>
        <v>1.4412356189245725</v>
      </c>
      <c r="M29" s="48">
        <f t="shared" si="3"/>
        <v>0.17655992538975646</v>
      </c>
      <c r="Q29" s="52"/>
      <c r="R29" s="52"/>
      <c r="S29" s="52"/>
      <c r="T29" s="84">
        <v>26.5</v>
      </c>
      <c r="U29" s="53">
        <v>0.5</v>
      </c>
      <c r="V29" s="53">
        <v>1.36</v>
      </c>
      <c r="W29" s="53">
        <v>3.0900000000000003</v>
      </c>
      <c r="X29" s="53">
        <v>1.66</v>
      </c>
      <c r="Y29" s="53"/>
      <c r="Z29" s="53">
        <v>1.4306326135105203</v>
      </c>
      <c r="AA29" s="128">
        <f t="shared" si="2"/>
        <v>0.18562874099854565</v>
      </c>
      <c r="AB29" s="86"/>
      <c r="AD29" s="84"/>
      <c r="AE29" s="85"/>
    </row>
    <row r="30" spans="2:31" ht="15">
      <c r="B30" s="51">
        <v>27</v>
      </c>
      <c r="C30" s="53"/>
      <c r="D30" s="53">
        <v>13</v>
      </c>
      <c r="E30" s="53">
        <v>26</v>
      </c>
      <c r="F30" s="53">
        <v>6</v>
      </c>
      <c r="G30" s="53"/>
      <c r="H30" s="53">
        <v>45</v>
      </c>
      <c r="I30" s="49"/>
      <c r="L30" s="131">
        <f t="shared" si="4"/>
        <v>0.89413086778639106</v>
      </c>
      <c r="M30" s="48">
        <f t="shared" si="3"/>
        <v>0.12274719192472076</v>
      </c>
      <c r="Q30" s="52"/>
      <c r="R30" s="52"/>
      <c r="S30" s="52"/>
      <c r="T30" s="84">
        <v>27.5</v>
      </c>
      <c r="U30" s="53"/>
      <c r="V30" s="53">
        <v>0.8</v>
      </c>
      <c r="W30" s="53">
        <v>2.87</v>
      </c>
      <c r="X30" s="53">
        <v>0.49</v>
      </c>
      <c r="Y30" s="53"/>
      <c r="Z30" s="53">
        <v>0.88404069767441862</v>
      </c>
      <c r="AA30" s="128">
        <f t="shared" si="2"/>
        <v>0.12827046537306622</v>
      </c>
      <c r="AB30" s="86"/>
      <c r="AD30" s="84"/>
      <c r="AE30" s="85"/>
    </row>
    <row r="31" spans="2:31" ht="15">
      <c r="B31" s="51">
        <v>28</v>
      </c>
      <c r="C31" s="53"/>
      <c r="D31" s="53">
        <v>11</v>
      </c>
      <c r="E31" s="53">
        <v>17</v>
      </c>
      <c r="F31" s="53">
        <v>4</v>
      </c>
      <c r="G31" s="53">
        <v>1</v>
      </c>
      <c r="H31" s="53">
        <v>33</v>
      </c>
      <c r="I31" s="49"/>
      <c r="L31" s="131">
        <f t="shared" si="4"/>
        <v>0.6787204303556047</v>
      </c>
      <c r="M31" s="48">
        <f t="shared" si="3"/>
        <v>0.10398148621608574</v>
      </c>
      <c r="Q31" s="52"/>
      <c r="R31" s="52"/>
      <c r="S31" s="52"/>
      <c r="T31" s="84">
        <v>28.5</v>
      </c>
      <c r="U31" s="53"/>
      <c r="V31" s="53">
        <v>0.66999999999999993</v>
      </c>
      <c r="W31" s="53">
        <v>1.87</v>
      </c>
      <c r="X31" s="53">
        <v>0.33</v>
      </c>
      <c r="Y31" s="53">
        <v>0.2</v>
      </c>
      <c r="Z31" s="53">
        <v>0.6683361018826135</v>
      </c>
      <c r="AA31" s="128">
        <f t="shared" si="2"/>
        <v>0.10800722199879217</v>
      </c>
      <c r="AB31" s="86"/>
      <c r="AD31" s="84"/>
      <c r="AE31" s="85"/>
    </row>
    <row r="32" spans="2:31" ht="15">
      <c r="B32" s="51">
        <v>29</v>
      </c>
      <c r="C32" s="53"/>
      <c r="D32" s="53">
        <v>22.913043478260867</v>
      </c>
      <c r="E32" s="53">
        <v>9</v>
      </c>
      <c r="F32" s="53">
        <v>7</v>
      </c>
      <c r="G32" s="53">
        <v>1</v>
      </c>
      <c r="H32" s="53">
        <v>39.913043478260867</v>
      </c>
      <c r="I32" s="49"/>
      <c r="L32" s="131">
        <f t="shared" si="4"/>
        <v>0.86729884382974609</v>
      </c>
      <c r="M32" s="48">
        <f t="shared" si="3"/>
        <v>0.14771209074825284</v>
      </c>
      <c r="Q32" s="52"/>
      <c r="R32" s="52"/>
      <c r="S32" s="52"/>
      <c r="T32" s="84">
        <v>29.5</v>
      </c>
      <c r="U32" s="53"/>
      <c r="V32" s="53">
        <v>1.4200000000000002</v>
      </c>
      <c r="W32" s="53">
        <v>0.99</v>
      </c>
      <c r="X32" s="53">
        <v>0.58000000000000007</v>
      </c>
      <c r="Y32" s="53">
        <v>0.2</v>
      </c>
      <c r="Z32" s="53">
        <v>0.8603945182724253</v>
      </c>
      <c r="AA32" s="128">
        <f t="shared" si="2"/>
        <v>0.15429247094319731</v>
      </c>
      <c r="AB32" s="86"/>
      <c r="AD32" s="84"/>
      <c r="AE32" s="85"/>
    </row>
    <row r="33" spans="2:31" ht="15">
      <c r="B33" s="51">
        <v>30</v>
      </c>
      <c r="C33" s="53">
        <v>1</v>
      </c>
      <c r="D33" s="53">
        <v>17</v>
      </c>
      <c r="E33" s="53">
        <v>9</v>
      </c>
      <c r="F33" s="53">
        <v>1</v>
      </c>
      <c r="G33" s="53"/>
      <c r="H33" s="53">
        <v>28</v>
      </c>
      <c r="I33" s="49"/>
      <c r="L33" s="131">
        <f t="shared" si="4"/>
        <v>0.59268583887043191</v>
      </c>
      <c r="M33" s="48">
        <f t="shared" si="3"/>
        <v>0.11181369160768369</v>
      </c>
      <c r="Q33" s="52"/>
      <c r="R33" s="52"/>
      <c r="S33" s="52"/>
      <c r="T33" s="84">
        <v>30.5</v>
      </c>
      <c r="U33" s="53">
        <v>0.25</v>
      </c>
      <c r="V33" s="53">
        <v>1.05</v>
      </c>
      <c r="W33" s="53">
        <v>0.99</v>
      </c>
      <c r="X33" s="53">
        <v>0.08</v>
      </c>
      <c r="Y33" s="53"/>
      <c r="Z33" s="53">
        <v>0.58562015503875975</v>
      </c>
      <c r="AA33" s="128">
        <f t="shared" si="2"/>
        <v>0.11613035351998029</v>
      </c>
      <c r="AB33" s="86"/>
      <c r="AD33" s="84"/>
      <c r="AE33" s="85"/>
    </row>
    <row r="34" spans="2:31" ht="15">
      <c r="B34" s="51">
        <v>31</v>
      </c>
      <c r="C34" s="53"/>
      <c r="D34" s="53">
        <v>11.608695652173914</v>
      </c>
      <c r="E34" s="53">
        <v>11</v>
      </c>
      <c r="F34" s="53">
        <v>2</v>
      </c>
      <c r="G34" s="53"/>
      <c r="H34" s="53">
        <v>24.608695652173914</v>
      </c>
      <c r="I34" s="49"/>
      <c r="L34" s="131">
        <f t="shared" si="4"/>
        <v>0.50946903203759875</v>
      </c>
      <c r="M34" s="48">
        <f t="shared" si="3"/>
        <v>0.10610958634589054</v>
      </c>
      <c r="Q34" s="52"/>
      <c r="R34" s="52"/>
      <c r="S34" s="52"/>
      <c r="T34" s="84">
        <v>31.5</v>
      </c>
      <c r="U34" s="53"/>
      <c r="V34" s="53">
        <v>0.7</v>
      </c>
      <c r="W34" s="53">
        <v>1.21</v>
      </c>
      <c r="X34" s="53">
        <v>0.16</v>
      </c>
      <c r="Y34" s="53"/>
      <c r="Z34" s="53">
        <v>0.49641611295681065</v>
      </c>
      <c r="AA34" s="128">
        <f t="shared" si="2"/>
        <v>0.10850477987256919</v>
      </c>
      <c r="AB34" s="86"/>
      <c r="AD34" s="84"/>
      <c r="AE34" s="85"/>
    </row>
    <row r="35" spans="2:31" ht="15">
      <c r="B35" s="51">
        <v>32</v>
      </c>
      <c r="C35" s="53"/>
      <c r="D35" s="53">
        <v>14.304347826086957</v>
      </c>
      <c r="E35" s="53">
        <v>3</v>
      </c>
      <c r="F35" s="53">
        <v>6</v>
      </c>
      <c r="G35" s="53"/>
      <c r="H35" s="53">
        <v>23.304347826086957</v>
      </c>
      <c r="I35" s="49"/>
      <c r="L35" s="131">
        <f t="shared" si="4"/>
        <v>0.50376600442165409</v>
      </c>
      <c r="M35" s="48">
        <f t="shared" si="3"/>
        <v>0.11546964680010002</v>
      </c>
      <c r="Q35" s="52"/>
      <c r="R35" s="52"/>
      <c r="S35" s="52"/>
      <c r="T35" s="84">
        <v>32.5</v>
      </c>
      <c r="U35" s="53"/>
      <c r="V35" s="53">
        <v>0.87</v>
      </c>
      <c r="W35" s="53">
        <v>0.33</v>
      </c>
      <c r="X35" s="53">
        <v>0.5</v>
      </c>
      <c r="Y35" s="53"/>
      <c r="Z35" s="53">
        <v>0.49430232558139531</v>
      </c>
      <c r="AA35" s="128">
        <f t="shared" si="2"/>
        <v>0.11872649964380273</v>
      </c>
      <c r="AB35" s="86"/>
      <c r="AD35" s="84"/>
      <c r="AE35" s="85"/>
    </row>
    <row r="36" spans="2:31" ht="15">
      <c r="B36" s="51">
        <v>33</v>
      </c>
      <c r="C36" s="53"/>
      <c r="D36" s="53">
        <v>13.304347826086957</v>
      </c>
      <c r="E36" s="53">
        <v>1</v>
      </c>
      <c r="F36" s="53"/>
      <c r="G36" s="53">
        <v>1</v>
      </c>
      <c r="H36" s="53">
        <v>15.304347826086957</v>
      </c>
      <c r="I36" s="49"/>
      <c r="L36" s="131">
        <f t="shared" si="4"/>
        <v>0.36149237177738192</v>
      </c>
      <c r="M36" s="48">
        <f t="shared" si="3"/>
        <v>9.0920119186219603E-2</v>
      </c>
      <c r="Q36" s="52"/>
      <c r="R36" s="52"/>
      <c r="S36" s="52"/>
      <c r="T36" s="84">
        <v>33.5</v>
      </c>
      <c r="U36" s="53"/>
      <c r="V36" s="53">
        <v>0.8</v>
      </c>
      <c r="W36" s="53">
        <v>0.11</v>
      </c>
      <c r="X36" s="53"/>
      <c r="Y36" s="53">
        <v>0.2</v>
      </c>
      <c r="Z36" s="53">
        <v>0.3496110188261351</v>
      </c>
      <c r="AA36" s="128">
        <f t="shared" si="2"/>
        <v>9.2013376729341095E-2</v>
      </c>
      <c r="AB36" s="86"/>
      <c r="AD36" s="84"/>
      <c r="AE36" s="85"/>
    </row>
    <row r="37" spans="2:31" ht="15">
      <c r="B37" s="51">
        <v>34</v>
      </c>
      <c r="C37" s="53">
        <v>1</v>
      </c>
      <c r="D37" s="53">
        <v>6.6086956521739131</v>
      </c>
      <c r="E37" s="53">
        <v>3</v>
      </c>
      <c r="F37" s="53">
        <v>3</v>
      </c>
      <c r="G37" s="53">
        <v>3</v>
      </c>
      <c r="H37" s="53">
        <v>16.608695652173914</v>
      </c>
      <c r="I37" s="49"/>
      <c r="L37" s="131">
        <f t="shared" si="4"/>
        <v>0.38478722294445245</v>
      </c>
      <c r="M37" s="48">
        <f t="shared" si="3"/>
        <v>0.10590087794152436</v>
      </c>
      <c r="Q37" s="52"/>
      <c r="R37" s="52"/>
      <c r="S37" s="52"/>
      <c r="T37" s="84">
        <v>34.5</v>
      </c>
      <c r="U37" s="53">
        <v>0.25</v>
      </c>
      <c r="V37" s="53">
        <v>0.4</v>
      </c>
      <c r="W37" s="53">
        <v>0.33</v>
      </c>
      <c r="X37" s="53">
        <v>0.24</v>
      </c>
      <c r="Y37" s="53">
        <v>0.6</v>
      </c>
      <c r="Z37" s="53">
        <v>0.37705564784053158</v>
      </c>
      <c r="AA37" s="128">
        <f t="shared" si="2"/>
        <v>0.10844611961076683</v>
      </c>
      <c r="AB37" s="86"/>
      <c r="AD37" s="84"/>
      <c r="AE37" s="85"/>
    </row>
    <row r="38" spans="2:31" ht="15">
      <c r="B38" s="51">
        <v>35</v>
      </c>
      <c r="C38" s="53"/>
      <c r="D38" s="53">
        <v>6</v>
      </c>
      <c r="E38" s="53">
        <v>3</v>
      </c>
      <c r="F38" s="53">
        <v>2</v>
      </c>
      <c r="G38" s="53">
        <v>1</v>
      </c>
      <c r="H38" s="53">
        <v>12</v>
      </c>
      <c r="I38" s="49"/>
      <c r="L38" s="131">
        <f t="shared" si="4"/>
        <v>0.26767834071613139</v>
      </c>
      <c r="M38" s="48">
        <f t="shared" ref="M38:M69" si="5">L38*a*B38^b</f>
        <v>8.0403728831980673E-2</v>
      </c>
      <c r="Q38" s="52"/>
      <c r="R38" s="52"/>
      <c r="S38" s="52"/>
      <c r="T38" s="84">
        <v>35.5</v>
      </c>
      <c r="U38" s="53"/>
      <c r="V38" s="53">
        <v>0.36</v>
      </c>
      <c r="W38" s="53">
        <v>0.33</v>
      </c>
      <c r="X38" s="53">
        <v>0.16</v>
      </c>
      <c r="Y38" s="53">
        <v>0.2</v>
      </c>
      <c r="Z38" s="53">
        <v>0.26000138427464009</v>
      </c>
      <c r="AA38" s="128">
        <f t="shared" si="2"/>
        <v>8.1512753513721475E-2</v>
      </c>
      <c r="AB38" s="86"/>
      <c r="AD38" s="84"/>
      <c r="AE38" s="85"/>
    </row>
    <row r="39" spans="2:31" ht="15">
      <c r="B39" s="51">
        <v>36</v>
      </c>
      <c r="C39" s="53">
        <v>1</v>
      </c>
      <c r="D39" s="53">
        <v>5</v>
      </c>
      <c r="E39" s="53">
        <v>2</v>
      </c>
      <c r="F39" s="53">
        <v>1</v>
      </c>
      <c r="G39" s="53"/>
      <c r="H39" s="53">
        <v>9</v>
      </c>
      <c r="I39" s="49"/>
      <c r="L39" s="131">
        <f t="shared" si="4"/>
        <v>0.18632817306509167</v>
      </c>
      <c r="M39" s="48">
        <f t="shared" si="5"/>
        <v>6.0933399558981964E-2</v>
      </c>
      <c r="Q39" s="52"/>
      <c r="R39" s="52"/>
      <c r="S39" s="52"/>
      <c r="T39" s="84">
        <v>36.5</v>
      </c>
      <c r="U39" s="53">
        <v>0.25</v>
      </c>
      <c r="V39" s="53">
        <v>0.3</v>
      </c>
      <c r="W39" s="53">
        <v>0.22</v>
      </c>
      <c r="X39" s="53">
        <v>0.08</v>
      </c>
      <c r="Y39" s="53"/>
      <c r="Z39" s="53">
        <v>0.18054263565891471</v>
      </c>
      <c r="AA39" s="128">
        <f t="shared" si="2"/>
        <v>6.1550395288076827E-2</v>
      </c>
      <c r="AB39" s="86"/>
      <c r="AD39" s="84"/>
      <c r="AE39" s="85"/>
    </row>
    <row r="40" spans="2:31" ht="15">
      <c r="B40" s="51">
        <v>37</v>
      </c>
      <c r="C40" s="53"/>
      <c r="D40" s="53">
        <v>9</v>
      </c>
      <c r="E40" s="53"/>
      <c r="F40" s="53">
        <v>2</v>
      </c>
      <c r="G40" s="53">
        <v>1</v>
      </c>
      <c r="H40" s="53">
        <v>12</v>
      </c>
      <c r="I40" s="49"/>
      <c r="L40" s="131">
        <f t="shared" si="4"/>
        <v>0.28240067829457366</v>
      </c>
      <c r="M40" s="48">
        <f t="shared" si="5"/>
        <v>0.1003101948396445</v>
      </c>
      <c r="Q40" s="52"/>
      <c r="R40" s="52"/>
      <c r="S40" s="52"/>
      <c r="T40" s="84">
        <v>37.5</v>
      </c>
      <c r="U40" s="53"/>
      <c r="V40" s="53">
        <v>0.54</v>
      </c>
      <c r="W40" s="53"/>
      <c r="X40" s="53">
        <v>0.16</v>
      </c>
      <c r="Y40" s="53">
        <v>0.2</v>
      </c>
      <c r="Z40" s="53">
        <v>0.27248892580287931</v>
      </c>
      <c r="AA40" s="128">
        <f t="shared" si="2"/>
        <v>0.1007899321271284</v>
      </c>
      <c r="AB40" s="86"/>
      <c r="AD40" s="84"/>
      <c r="AE40" s="85"/>
    </row>
    <row r="41" spans="2:31" ht="15">
      <c r="B41" s="51">
        <v>38</v>
      </c>
      <c r="C41" s="53"/>
      <c r="D41" s="53">
        <v>8</v>
      </c>
      <c r="E41" s="53">
        <v>6</v>
      </c>
      <c r="F41" s="53">
        <v>1</v>
      </c>
      <c r="G41" s="53"/>
      <c r="H41" s="53">
        <v>15</v>
      </c>
      <c r="I41" s="49"/>
      <c r="L41" s="131">
        <f t="shared" si="4"/>
        <v>0.31480712440014763</v>
      </c>
      <c r="M41" s="48">
        <f t="shared" si="5"/>
        <v>0.1211905712131407</v>
      </c>
      <c r="Q41" s="52"/>
      <c r="R41" s="52"/>
      <c r="S41" s="52"/>
      <c r="T41" s="84">
        <v>38.5</v>
      </c>
      <c r="U41" s="53"/>
      <c r="V41" s="53">
        <v>0.48</v>
      </c>
      <c r="W41" s="53">
        <v>0.66</v>
      </c>
      <c r="X41" s="53">
        <v>0.08</v>
      </c>
      <c r="Y41" s="53"/>
      <c r="Z41" s="53">
        <v>0.30550664451827242</v>
      </c>
      <c r="AA41" s="128">
        <f t="shared" si="2"/>
        <v>0.12234156803881675</v>
      </c>
      <c r="AB41" s="86"/>
      <c r="AD41" s="84"/>
      <c r="AE41" s="85"/>
    </row>
    <row r="42" spans="2:31" ht="15">
      <c r="B42" s="51">
        <v>39</v>
      </c>
      <c r="C42" s="53"/>
      <c r="D42" s="53">
        <v>3</v>
      </c>
      <c r="E42" s="53">
        <v>2</v>
      </c>
      <c r="F42" s="53">
        <v>4</v>
      </c>
      <c r="G42" s="53">
        <v>1</v>
      </c>
      <c r="H42" s="53">
        <v>10</v>
      </c>
      <c r="I42" s="49"/>
      <c r="L42" s="131">
        <f t="shared" si="4"/>
        <v>0.2188413236741725</v>
      </c>
      <c r="M42" s="48">
        <f t="shared" si="5"/>
        <v>9.1115191132286541E-2</v>
      </c>
      <c r="Q42" s="52"/>
      <c r="R42" s="52"/>
      <c r="S42" s="52"/>
      <c r="T42" s="84">
        <v>39.5</v>
      </c>
      <c r="U42" s="53"/>
      <c r="V42" s="53">
        <v>0.18</v>
      </c>
      <c r="W42" s="53">
        <v>0.22</v>
      </c>
      <c r="X42" s="53">
        <v>0.33</v>
      </c>
      <c r="Y42" s="53">
        <v>0.2</v>
      </c>
      <c r="Z42" s="53">
        <v>0.21491140642303436</v>
      </c>
      <c r="AA42" s="128">
        <f t="shared" si="2"/>
        <v>9.2985151665217342E-2</v>
      </c>
      <c r="AB42" s="86"/>
      <c r="AD42" s="84"/>
      <c r="AE42" s="85"/>
    </row>
    <row r="43" spans="2:31" ht="15">
      <c r="B43" s="51">
        <v>40</v>
      </c>
      <c r="C43" s="53"/>
      <c r="D43" s="53">
        <v>5</v>
      </c>
      <c r="E43" s="53">
        <v>3</v>
      </c>
      <c r="F43" s="53"/>
      <c r="G43" s="53"/>
      <c r="H43" s="53">
        <v>8</v>
      </c>
      <c r="I43" s="49"/>
      <c r="L43" s="131">
        <f t="shared" si="4"/>
        <v>0.17083967792543372</v>
      </c>
      <c r="M43" s="48">
        <f t="shared" si="5"/>
        <v>7.6776018250613157E-2</v>
      </c>
      <c r="Q43" s="52"/>
      <c r="R43" s="52"/>
      <c r="S43" s="52"/>
      <c r="T43" s="84">
        <v>40.5</v>
      </c>
      <c r="U43" s="53"/>
      <c r="V43" s="53">
        <v>0.3</v>
      </c>
      <c r="W43" s="53">
        <v>0.33</v>
      </c>
      <c r="X43" s="53"/>
      <c r="Y43" s="53"/>
      <c r="Z43" s="53">
        <v>0.16565199335548172</v>
      </c>
      <c r="AA43" s="128">
        <f t="shared" si="2"/>
        <v>7.7287890085556449E-2</v>
      </c>
      <c r="AB43" s="86"/>
      <c r="AD43" s="84"/>
      <c r="AE43" s="85"/>
    </row>
    <row r="44" spans="2:31" ht="15">
      <c r="B44" s="51">
        <v>41</v>
      </c>
      <c r="C44" s="53"/>
      <c r="D44" s="53">
        <v>6.304347826086957</v>
      </c>
      <c r="E44" s="53">
        <v>1</v>
      </c>
      <c r="F44" s="53"/>
      <c r="G44" s="53"/>
      <c r="H44" s="53">
        <v>7.304347826086957</v>
      </c>
      <c r="I44" s="49"/>
      <c r="L44" s="131">
        <f t="shared" si="4"/>
        <v>0.16451874220927559</v>
      </c>
      <c r="M44" s="48">
        <f t="shared" si="5"/>
        <v>7.9654144113572856E-2</v>
      </c>
      <c r="Q44" s="52"/>
      <c r="R44" s="52"/>
      <c r="S44" s="52"/>
      <c r="T44" s="84">
        <v>41.5</v>
      </c>
      <c r="U44" s="53"/>
      <c r="V44" s="53">
        <v>0.38</v>
      </c>
      <c r="W44" s="53">
        <v>0.11</v>
      </c>
      <c r="X44" s="53"/>
      <c r="Y44" s="53"/>
      <c r="Z44" s="53">
        <v>0.15913205980066444</v>
      </c>
      <c r="AA44" s="128">
        <f t="shared" si="2"/>
        <v>7.9916047580510921E-2</v>
      </c>
      <c r="AB44" s="86"/>
      <c r="AD44" s="84"/>
      <c r="AE44" s="85"/>
    </row>
    <row r="45" spans="2:31" ht="15">
      <c r="B45" s="51">
        <v>42</v>
      </c>
      <c r="C45" s="53"/>
      <c r="D45" s="53">
        <v>2</v>
      </c>
      <c r="E45" s="53">
        <v>2</v>
      </c>
      <c r="F45" s="53"/>
      <c r="G45" s="53">
        <v>1</v>
      </c>
      <c r="H45" s="53">
        <v>5</v>
      </c>
      <c r="I45" s="49"/>
      <c r="L45" s="131">
        <f t="shared" si="4"/>
        <v>0.11757298203519133</v>
      </c>
      <c r="M45" s="48">
        <f t="shared" si="5"/>
        <v>6.1217690242610943E-2</v>
      </c>
      <c r="Q45" s="52"/>
      <c r="R45" s="52"/>
      <c r="S45" s="52"/>
      <c r="T45" s="84">
        <v>42.5</v>
      </c>
      <c r="U45" s="53"/>
      <c r="V45" s="53">
        <v>0.12</v>
      </c>
      <c r="W45" s="53">
        <v>0.22</v>
      </c>
      <c r="X45" s="53"/>
      <c r="Y45" s="53">
        <v>0.2</v>
      </c>
      <c r="Z45" s="53">
        <v>0.1153516057585825</v>
      </c>
      <c r="AA45" s="128">
        <f t="shared" si="2"/>
        <v>6.2244419750317047E-2</v>
      </c>
      <c r="AB45" s="86"/>
      <c r="AD45" s="84"/>
      <c r="AE45" s="85"/>
    </row>
    <row r="46" spans="2:31" ht="15">
      <c r="B46" s="51">
        <v>43</v>
      </c>
      <c r="C46" s="53"/>
      <c r="D46" s="53">
        <v>2</v>
      </c>
      <c r="E46" s="53"/>
      <c r="F46" s="53"/>
      <c r="G46" s="53"/>
      <c r="H46" s="53">
        <v>2</v>
      </c>
      <c r="I46" s="49"/>
      <c r="L46" s="131">
        <f t="shared" si="4"/>
        <v>4.6390503875968991E-2</v>
      </c>
      <c r="M46" s="48">
        <f t="shared" si="5"/>
        <v>2.5931752214456497E-2</v>
      </c>
      <c r="Q46" s="52"/>
      <c r="R46" s="52"/>
      <c r="S46" s="52"/>
      <c r="T46" s="84">
        <v>43.5</v>
      </c>
      <c r="U46" s="53"/>
      <c r="V46" s="53">
        <v>0.12</v>
      </c>
      <c r="W46" s="53"/>
      <c r="X46" s="53"/>
      <c r="Y46" s="53"/>
      <c r="Z46" s="53">
        <v>4.453488372093023E-2</v>
      </c>
      <c r="AA46" s="128">
        <f t="shared" si="2"/>
        <v>2.5778159605426076E-2</v>
      </c>
      <c r="AB46" s="86"/>
      <c r="AD46" s="84"/>
      <c r="AE46" s="85"/>
    </row>
    <row r="47" spans="2:31" ht="15">
      <c r="B47" s="51">
        <v>44</v>
      </c>
      <c r="C47" s="53"/>
      <c r="D47" s="53"/>
      <c r="E47" s="53"/>
      <c r="F47" s="53"/>
      <c r="G47" s="53">
        <v>1</v>
      </c>
      <c r="H47" s="53">
        <v>1</v>
      </c>
      <c r="I47" s="49"/>
      <c r="L47" s="131">
        <f t="shared" si="4"/>
        <v>3.4606866002214839E-2</v>
      </c>
      <c r="M47" s="48">
        <f t="shared" si="5"/>
        <v>2.0734307544546311E-2</v>
      </c>
      <c r="Q47" s="52"/>
      <c r="R47" s="52"/>
      <c r="S47" s="52"/>
      <c r="T47" s="84">
        <v>44.5</v>
      </c>
      <c r="U47" s="53"/>
      <c r="V47" s="53"/>
      <c r="W47" s="53"/>
      <c r="X47" s="53"/>
      <c r="Y47" s="53">
        <v>0.2</v>
      </c>
      <c r="Z47" s="53">
        <v>3.4606866002214839E-2</v>
      </c>
      <c r="AA47" s="128">
        <f t="shared" si="2"/>
        <v>2.1453393302002795E-2</v>
      </c>
      <c r="AB47" s="86"/>
      <c r="AD47" s="84"/>
      <c r="AE47" s="85"/>
    </row>
    <row r="48" spans="2:31" ht="15">
      <c r="B48" s="51">
        <v>45</v>
      </c>
      <c r="C48" s="53"/>
      <c r="D48" s="53">
        <v>2</v>
      </c>
      <c r="E48" s="53">
        <v>1</v>
      </c>
      <c r="F48" s="53">
        <v>2</v>
      </c>
      <c r="G48" s="53">
        <v>2</v>
      </c>
      <c r="H48" s="53">
        <v>7</v>
      </c>
      <c r="I48" s="49"/>
      <c r="L48" s="131">
        <f t="shared" si="4"/>
        <v>0.17292858680940076</v>
      </c>
      <c r="M48" s="48">
        <f t="shared" si="5"/>
        <v>0.11087701760478375</v>
      </c>
      <c r="Q48" s="52"/>
      <c r="R48" s="52"/>
      <c r="S48" s="52"/>
      <c r="T48" s="84">
        <v>45.5</v>
      </c>
      <c r="U48" s="53"/>
      <c r="V48" s="53">
        <v>0.12</v>
      </c>
      <c r="W48" s="53">
        <v>0.11</v>
      </c>
      <c r="X48" s="53">
        <v>0.17</v>
      </c>
      <c r="Y48" s="53">
        <v>0.4</v>
      </c>
      <c r="Z48" s="53">
        <v>0.17167081949058693</v>
      </c>
      <c r="AA48" s="128">
        <f t="shared" si="2"/>
        <v>0.11380214842415441</v>
      </c>
      <c r="AB48" s="86"/>
      <c r="AD48" s="84"/>
      <c r="AE48" s="85"/>
    </row>
    <row r="49" spans="2:31" ht="15">
      <c r="B49" s="51">
        <v>46</v>
      </c>
      <c r="C49" s="53"/>
      <c r="D49" s="53">
        <v>1</v>
      </c>
      <c r="E49" s="53"/>
      <c r="F49" s="53"/>
      <c r="G49" s="53"/>
      <c r="H49" s="53">
        <v>1</v>
      </c>
      <c r="I49" s="49"/>
      <c r="L49" s="131">
        <f t="shared" si="4"/>
        <v>2.3195251937984496E-2</v>
      </c>
      <c r="M49" s="48">
        <f t="shared" si="5"/>
        <v>1.5891835683610762E-2</v>
      </c>
      <c r="Q49" s="52"/>
      <c r="R49" s="52"/>
      <c r="S49" s="52"/>
      <c r="T49" s="84">
        <v>46.5</v>
      </c>
      <c r="U49" s="53"/>
      <c r="V49" s="53">
        <v>0.06</v>
      </c>
      <c r="W49" s="53"/>
      <c r="X49" s="53"/>
      <c r="Y49" s="53"/>
      <c r="Z49" s="53">
        <v>2.2267441860465115E-2</v>
      </c>
      <c r="AA49" s="128">
        <f t="shared" si="2"/>
        <v>1.5762005170876021E-2</v>
      </c>
      <c r="AB49" s="86"/>
      <c r="AD49" s="84"/>
      <c r="AE49" s="85"/>
    </row>
    <row r="50" spans="2:31" ht="15">
      <c r="B50" s="51">
        <v>47</v>
      </c>
      <c r="D50">
        <v>1</v>
      </c>
      <c r="H50">
        <v>1</v>
      </c>
      <c r="I50" s="49"/>
      <c r="L50" s="131">
        <f t="shared" si="4"/>
        <v>2.3195251937984496E-2</v>
      </c>
      <c r="M50" s="48">
        <f t="shared" si="5"/>
        <v>1.6957229054367192E-2</v>
      </c>
      <c r="Q50" s="52"/>
      <c r="R50" s="52"/>
      <c r="S50" s="52"/>
      <c r="T50" s="84">
        <v>47.5</v>
      </c>
      <c r="U50" s="53"/>
      <c r="V50" s="53">
        <v>0.06</v>
      </c>
      <c r="W50" s="53"/>
      <c r="X50" s="53"/>
      <c r="Y50" s="53"/>
      <c r="Z50" s="53">
        <v>2.2267441860465115E-2</v>
      </c>
      <c r="AA50" s="128">
        <f t="shared" si="2"/>
        <v>1.6807087750681068E-2</v>
      </c>
      <c r="AB50" s="86"/>
      <c r="AD50" s="84"/>
      <c r="AE50" s="85"/>
    </row>
    <row r="51" spans="2:31" ht="15">
      <c r="B51" s="51">
        <v>48</v>
      </c>
      <c r="E51">
        <v>1</v>
      </c>
      <c r="H51">
        <v>1</v>
      </c>
      <c r="I51" s="49"/>
      <c r="L51" s="131">
        <f t="shared" si="4"/>
        <v>1.8287806078503752E-2</v>
      </c>
      <c r="M51" s="48">
        <f t="shared" si="5"/>
        <v>1.42463922028397E-2</v>
      </c>
      <c r="Q51" s="52"/>
      <c r="R51" s="52"/>
      <c r="S51" s="52"/>
      <c r="T51" s="84">
        <v>48.5</v>
      </c>
      <c r="U51" s="53"/>
      <c r="V51" s="53"/>
      <c r="W51" s="53">
        <v>0.11</v>
      </c>
      <c r="X51" s="53"/>
      <c r="Y51" s="53"/>
      <c r="Z51" s="53">
        <v>1.8104928017718715E-2</v>
      </c>
      <c r="AA51" s="128">
        <f t="shared" si="2"/>
        <v>1.4551878105880657E-2</v>
      </c>
      <c r="AB51" s="86"/>
      <c r="AD51" s="84"/>
    </row>
    <row r="52" spans="2:31" ht="15">
      <c r="B52" s="51">
        <v>49</v>
      </c>
      <c r="F52">
        <v>1</v>
      </c>
      <c r="H52">
        <v>1</v>
      </c>
      <c r="I52" s="49"/>
      <c r="L52" s="131">
        <f t="shared" si="4"/>
        <v>1.9518272425249169E-2</v>
      </c>
      <c r="M52" s="48">
        <f t="shared" si="5"/>
        <v>1.6180923497356486E-2</v>
      </c>
      <c r="Q52" s="52"/>
      <c r="R52" s="52"/>
      <c r="S52" s="52"/>
      <c r="T52" s="84">
        <v>49.5</v>
      </c>
      <c r="U52" s="53"/>
      <c r="V52" s="53"/>
      <c r="W52" s="53"/>
      <c r="X52" s="53">
        <v>0.08</v>
      </c>
      <c r="Y52" s="53"/>
      <c r="Z52" s="53">
        <v>1.8737541528239206E-2</v>
      </c>
      <c r="AA52" s="128">
        <f t="shared" si="2"/>
        <v>1.6016874594981398E-2</v>
      </c>
      <c r="AB52" s="86"/>
      <c r="AD52" s="84"/>
      <c r="AE52" s="85"/>
    </row>
    <row r="53" spans="2:31" ht="15">
      <c r="B53" s="51">
        <v>50</v>
      </c>
      <c r="I53" s="49"/>
      <c r="L53" s="131">
        <f t="shared" si="4"/>
        <v>0</v>
      </c>
      <c r="M53" s="48">
        <f t="shared" si="5"/>
        <v>0</v>
      </c>
      <c r="Q53" s="52"/>
      <c r="R53" s="52"/>
      <c r="S53" s="52"/>
      <c r="T53" s="84">
        <v>50.5</v>
      </c>
      <c r="U53" s="85"/>
      <c r="V53" s="85"/>
      <c r="W53" s="85"/>
      <c r="X53" s="85"/>
      <c r="Y53" s="85"/>
      <c r="Z53" s="85"/>
      <c r="AA53" s="128">
        <f t="shared" si="2"/>
        <v>0</v>
      </c>
      <c r="AB53" s="86"/>
      <c r="AD53" s="84"/>
      <c r="AE53" s="85"/>
    </row>
    <row r="54" spans="2:31" ht="15">
      <c r="B54" s="51">
        <v>51</v>
      </c>
      <c r="I54" s="49"/>
      <c r="L54" s="131">
        <f t="shared" si="4"/>
        <v>0</v>
      </c>
      <c r="M54" s="48">
        <f t="shared" si="5"/>
        <v>0</v>
      </c>
      <c r="Q54" s="52"/>
      <c r="R54" s="52"/>
      <c r="S54" s="52"/>
      <c r="T54" s="84">
        <v>51.5</v>
      </c>
      <c r="U54" s="85"/>
      <c r="V54" s="85"/>
      <c r="W54" s="85"/>
      <c r="X54" s="85"/>
      <c r="Y54" s="85"/>
      <c r="Z54" s="85"/>
      <c r="AA54" s="128">
        <f t="shared" si="2"/>
        <v>0</v>
      </c>
      <c r="AB54" s="86"/>
      <c r="AD54" s="84"/>
    </row>
    <row r="55" spans="2:31" ht="15">
      <c r="B55" s="51">
        <v>52</v>
      </c>
      <c r="C55" s="141"/>
      <c r="D55" s="141"/>
      <c r="E55" s="141"/>
      <c r="F55" s="141"/>
      <c r="G55" s="141"/>
      <c r="H55" s="141"/>
      <c r="I55" s="49"/>
      <c r="L55" s="131">
        <f t="shared" si="4"/>
        <v>0</v>
      </c>
      <c r="M55" s="48">
        <f t="shared" si="5"/>
        <v>0</v>
      </c>
      <c r="Q55" s="52"/>
      <c r="R55" s="52"/>
      <c r="S55" s="52"/>
      <c r="T55" s="84">
        <v>52.5</v>
      </c>
      <c r="U55" s="85"/>
      <c r="V55" s="85"/>
      <c r="W55" s="85"/>
      <c r="X55" s="85"/>
      <c r="Y55" s="85"/>
      <c r="Z55" s="85"/>
      <c r="AA55" s="128">
        <f t="shared" si="2"/>
        <v>0</v>
      </c>
      <c r="AB55" s="86"/>
      <c r="AD55" s="84"/>
      <c r="AE55" s="85"/>
    </row>
    <row r="56" spans="2:31">
      <c r="B56" s="51">
        <v>53</v>
      </c>
      <c r="I56" s="49"/>
      <c r="L56" s="131">
        <f t="shared" si="4"/>
        <v>0</v>
      </c>
      <c r="M56" s="48">
        <f t="shared" si="5"/>
        <v>0</v>
      </c>
      <c r="T56" s="84">
        <v>53.5</v>
      </c>
      <c r="U56" s="85"/>
      <c r="V56" s="85"/>
      <c r="W56" s="85"/>
      <c r="X56" s="85"/>
      <c r="Y56" s="85"/>
      <c r="Z56" s="85"/>
      <c r="AA56" s="128">
        <f t="shared" si="2"/>
        <v>0</v>
      </c>
      <c r="AB56" s="86"/>
      <c r="AD56" s="84"/>
      <c r="AE56" s="85"/>
    </row>
    <row r="57" spans="2:31">
      <c r="B57" s="51">
        <v>54</v>
      </c>
      <c r="C57" s="141"/>
      <c r="D57" s="141"/>
      <c r="E57" s="141"/>
      <c r="F57" s="141"/>
      <c r="G57" s="141"/>
      <c r="H57" s="141"/>
      <c r="I57" s="49"/>
      <c r="L57" s="131">
        <f t="shared" si="4"/>
        <v>0</v>
      </c>
      <c r="M57" s="48">
        <f t="shared" si="5"/>
        <v>0</v>
      </c>
      <c r="T57" s="84">
        <v>54.5</v>
      </c>
      <c r="U57" s="85"/>
      <c r="V57" s="85"/>
      <c r="W57" s="85"/>
      <c r="X57" s="85"/>
      <c r="Y57" s="85"/>
      <c r="Z57" s="85"/>
      <c r="AA57" s="128">
        <f t="shared" si="2"/>
        <v>0</v>
      </c>
      <c r="AB57" s="86"/>
      <c r="AD57" s="84"/>
      <c r="AE57" s="85"/>
    </row>
    <row r="58" spans="2:31">
      <c r="B58" s="51">
        <v>55</v>
      </c>
      <c r="I58" s="49"/>
      <c r="L58" s="131">
        <f t="shared" si="4"/>
        <v>0</v>
      </c>
      <c r="M58" s="48">
        <f t="shared" si="5"/>
        <v>0</v>
      </c>
      <c r="T58" s="84">
        <v>55.5</v>
      </c>
      <c r="U58" s="85"/>
      <c r="V58" s="85"/>
      <c r="W58" s="85"/>
      <c r="X58" s="85"/>
      <c r="Y58" s="85"/>
      <c r="Z58" s="85"/>
      <c r="AA58" s="128">
        <f t="shared" si="2"/>
        <v>0</v>
      </c>
      <c r="AB58" s="86"/>
      <c r="AD58" s="84"/>
    </row>
    <row r="59" spans="2:31">
      <c r="B59" s="51">
        <v>56</v>
      </c>
      <c r="I59" s="49"/>
      <c r="L59" s="131">
        <f t="shared" si="4"/>
        <v>0</v>
      </c>
      <c r="M59" s="48">
        <f t="shared" si="5"/>
        <v>0</v>
      </c>
      <c r="T59" s="84">
        <v>56.5</v>
      </c>
      <c r="U59" s="85"/>
      <c r="V59" s="85"/>
      <c r="W59" s="85"/>
      <c r="X59" s="85"/>
      <c r="Y59" s="85"/>
      <c r="Z59" s="85"/>
      <c r="AA59" s="128">
        <f t="shared" si="2"/>
        <v>0</v>
      </c>
      <c r="AB59" s="86"/>
      <c r="AD59" s="84"/>
    </row>
    <row r="60" spans="2:31" ht="15">
      <c r="B60" s="51">
        <v>57</v>
      </c>
      <c r="I60" s="49"/>
      <c r="L60" s="131">
        <f>((C60/$L$3)*$L$2+(D60/$M$3)*$M$2+(E60/$N$3)*$N$2+(F60/$O$3)*$O$2+(G60/$P$3)*$P$2)/$Q$2</f>
        <v>0</v>
      </c>
      <c r="M60" s="48">
        <f t="shared" si="5"/>
        <v>0</v>
      </c>
      <c r="O60" s="52"/>
      <c r="P60" s="52"/>
      <c r="Q60" s="52"/>
      <c r="R60" s="52"/>
      <c r="S60" s="52"/>
      <c r="T60" s="84">
        <v>57.5</v>
      </c>
      <c r="U60" s="85"/>
      <c r="V60" s="85"/>
      <c r="W60" s="85"/>
      <c r="X60" s="85"/>
      <c r="Y60" s="85"/>
      <c r="Z60" s="85"/>
      <c r="AA60" s="128">
        <f t="shared" si="2"/>
        <v>0</v>
      </c>
      <c r="AB60" s="86"/>
      <c r="AD60" s="84"/>
    </row>
    <row r="61" spans="2:31" ht="15">
      <c r="B61" s="51">
        <v>58</v>
      </c>
      <c r="L61" s="131">
        <f>((C61/$L$3)*$L$2+(D61/$M$3)*$M$2+(E61/$N$3)*$N$2+(F61/$O$3)*$O$2+(G61/$P$3)*$P$2)/$Q$2</f>
        <v>0</v>
      </c>
      <c r="M61" s="48">
        <f t="shared" si="5"/>
        <v>0</v>
      </c>
      <c r="O61" s="52"/>
      <c r="P61" s="52"/>
      <c r="Q61" s="52"/>
      <c r="R61" s="52"/>
      <c r="S61" s="52"/>
      <c r="T61" s="84">
        <v>58.5</v>
      </c>
      <c r="U61" s="87"/>
      <c r="V61" s="87"/>
      <c r="W61" s="87"/>
      <c r="X61" s="87"/>
      <c r="Y61" s="87"/>
      <c r="Z61" s="87"/>
      <c r="AA61" s="128">
        <f t="shared" si="2"/>
        <v>0</v>
      </c>
      <c r="AB61" s="86"/>
      <c r="AD61" s="85"/>
      <c r="AE61" s="85"/>
    </row>
    <row r="62" spans="2:31">
      <c r="B62" s="51">
        <v>59</v>
      </c>
      <c r="C62" s="141"/>
      <c r="D62" s="141"/>
      <c r="E62" s="141"/>
      <c r="F62" s="141"/>
      <c r="G62" s="141"/>
      <c r="H62" s="141"/>
      <c r="L62" s="131">
        <f>((C62/$L$3)*$L$2+(D62/$M$3)*$M$2+(E62/$N$3)*$N$2+(F62/$O$3)*$O$2+(G62/$P$3)*$P$2)/$Q$2</f>
        <v>0</v>
      </c>
      <c r="M62" s="48">
        <f t="shared" si="5"/>
        <v>0</v>
      </c>
      <c r="T62" s="84">
        <v>59.5</v>
      </c>
      <c r="U62" s="87"/>
      <c r="V62" s="87"/>
      <c r="W62" s="87"/>
      <c r="X62" s="87"/>
      <c r="Y62" s="87"/>
      <c r="Z62" s="87"/>
      <c r="AA62" s="128">
        <f t="shared" si="2"/>
        <v>0</v>
      </c>
      <c r="AB62" s="86"/>
    </row>
    <row r="63" spans="2:31">
      <c r="B63" s="51">
        <v>60</v>
      </c>
      <c r="C63" s="54"/>
      <c r="D63" s="54"/>
      <c r="E63" s="54"/>
      <c r="F63" s="54"/>
      <c r="G63" s="54"/>
      <c r="H63" s="54"/>
      <c r="L63" s="131">
        <f>((C63/$L$3)*$L$2+(D63/$M$3)*$M$2+(E63/$N$3)*$N$2+(F63/$O$3)*$O$2+(G63/$P$3)*$P$2)/$Q$2</f>
        <v>0</v>
      </c>
      <c r="M63" s="48">
        <f t="shared" si="5"/>
        <v>0</v>
      </c>
      <c r="T63" s="84">
        <v>60.5</v>
      </c>
      <c r="U63" s="88"/>
      <c r="V63" s="88"/>
      <c r="W63" s="88"/>
      <c r="X63" s="88"/>
      <c r="Y63" s="88"/>
      <c r="Z63" s="88"/>
      <c r="AA63" s="128">
        <f t="shared" si="2"/>
        <v>0</v>
      </c>
      <c r="AD63" s="85"/>
      <c r="AE63" s="85"/>
    </row>
    <row r="64" spans="2:31">
      <c r="B64" s="51">
        <v>61</v>
      </c>
      <c r="C64" s="54"/>
      <c r="D64" s="54"/>
      <c r="E64" s="54"/>
      <c r="F64" s="54"/>
      <c r="G64" s="54"/>
      <c r="H64" s="54"/>
      <c r="L64" s="131">
        <f>((C64/$L$3)*$L$2+(D64/$M$3)*$M$2+(E64/$N$3)*$N$2+(F64/$O$3)*$O$2+(G64/$P$3)*$P$2)/$Q$2</f>
        <v>0</v>
      </c>
      <c r="M64" s="48">
        <f t="shared" si="5"/>
        <v>0</v>
      </c>
      <c r="T64" s="84">
        <v>61.5</v>
      </c>
      <c r="AA64" s="128">
        <f t="shared" si="2"/>
        <v>0</v>
      </c>
    </row>
    <row r="65" spans="1:34">
      <c r="B65" s="51">
        <v>62</v>
      </c>
      <c r="C65" s="54"/>
      <c r="D65" s="54"/>
      <c r="E65" s="54"/>
      <c r="F65" s="54"/>
      <c r="G65" s="54"/>
      <c r="H65" s="54"/>
      <c r="L65" s="131">
        <f t="shared" si="4"/>
        <v>0</v>
      </c>
      <c r="M65" s="48">
        <f t="shared" si="5"/>
        <v>0</v>
      </c>
      <c r="T65" s="84">
        <v>62.5</v>
      </c>
      <c r="AA65" s="128">
        <f t="shared" si="2"/>
        <v>0</v>
      </c>
    </row>
    <row r="66" spans="1:34">
      <c r="B66" s="51">
        <v>63</v>
      </c>
      <c r="C66" s="54"/>
      <c r="D66" s="54"/>
      <c r="E66" s="54"/>
      <c r="F66" s="54"/>
      <c r="G66" s="54"/>
      <c r="H66" s="54"/>
      <c r="L66" s="131">
        <f t="shared" si="4"/>
        <v>0</v>
      </c>
      <c r="M66" s="48">
        <f t="shared" si="5"/>
        <v>0</v>
      </c>
      <c r="T66" s="84">
        <v>63.5</v>
      </c>
      <c r="AA66" s="128">
        <f t="shared" si="2"/>
        <v>0</v>
      </c>
    </row>
    <row r="67" spans="1:34">
      <c r="B67" s="51">
        <v>64</v>
      </c>
      <c r="C67" s="54"/>
      <c r="D67" s="54"/>
      <c r="E67" s="54"/>
      <c r="F67" s="54"/>
      <c r="G67" s="54"/>
      <c r="H67" s="54"/>
      <c r="L67" s="131">
        <f t="shared" si="4"/>
        <v>0</v>
      </c>
      <c r="M67" s="48">
        <f t="shared" si="5"/>
        <v>0</v>
      </c>
      <c r="T67" s="84">
        <v>64.5</v>
      </c>
      <c r="U67" s="53"/>
      <c r="V67" s="53"/>
      <c r="AA67" s="128">
        <f t="shared" si="2"/>
        <v>0</v>
      </c>
    </row>
    <row r="68" spans="1:34">
      <c r="B68" s="51">
        <v>65</v>
      </c>
      <c r="C68" s="54"/>
      <c r="D68" s="54"/>
      <c r="E68" s="54"/>
      <c r="F68" s="54"/>
      <c r="G68" s="54"/>
      <c r="H68" s="54"/>
      <c r="L68" s="131">
        <f t="shared" si="4"/>
        <v>0</v>
      </c>
      <c r="M68" s="48">
        <f t="shared" si="5"/>
        <v>0</v>
      </c>
      <c r="T68" s="84">
        <v>65.5</v>
      </c>
      <c r="AA68" s="128">
        <f t="shared" si="2"/>
        <v>0</v>
      </c>
    </row>
    <row r="69" spans="1:34">
      <c r="B69" s="51">
        <v>66</v>
      </c>
      <c r="C69" s="54"/>
      <c r="D69" s="54"/>
      <c r="E69" s="54"/>
      <c r="F69" s="54"/>
      <c r="G69" s="54"/>
      <c r="H69" s="54"/>
      <c r="L69" s="131">
        <f t="shared" si="4"/>
        <v>0</v>
      </c>
      <c r="M69" s="48">
        <f t="shared" si="5"/>
        <v>0</v>
      </c>
      <c r="T69" s="84">
        <v>66.5</v>
      </c>
      <c r="AA69" s="128">
        <f t="shared" ref="AA69:AA72" si="6">Z69*a*T69^b</f>
        <v>0</v>
      </c>
    </row>
    <row r="70" spans="1:34">
      <c r="B70" s="51">
        <v>67</v>
      </c>
      <c r="C70" s="54"/>
      <c r="D70" s="54"/>
      <c r="E70" s="54"/>
      <c r="F70" s="54"/>
      <c r="G70" s="54"/>
      <c r="H70" s="54"/>
      <c r="L70" s="131">
        <f t="shared" si="4"/>
        <v>0</v>
      </c>
      <c r="M70" s="48">
        <f t="shared" ref="M70:M77" si="7">L70*a*B70^b</f>
        <v>0</v>
      </c>
      <c r="T70" s="84">
        <v>67.5</v>
      </c>
      <c r="AA70" s="128">
        <f t="shared" si="6"/>
        <v>0</v>
      </c>
    </row>
    <row r="71" spans="1:34">
      <c r="B71" s="51">
        <v>68</v>
      </c>
      <c r="C71" s="54"/>
      <c r="D71" s="54"/>
      <c r="E71" s="54"/>
      <c r="F71" s="54"/>
      <c r="G71" s="54"/>
      <c r="H71" s="54"/>
      <c r="L71" s="131">
        <f t="shared" si="4"/>
        <v>0</v>
      </c>
      <c r="M71" s="48">
        <f t="shared" si="7"/>
        <v>0</v>
      </c>
      <c r="T71" s="84">
        <v>68.5</v>
      </c>
      <c r="AA71" s="128">
        <f t="shared" si="6"/>
        <v>0</v>
      </c>
    </row>
    <row r="72" spans="1:34">
      <c r="B72" s="51">
        <v>69</v>
      </c>
      <c r="C72" s="54"/>
      <c r="D72" s="54"/>
      <c r="E72" s="54">
        <v>1</v>
      </c>
      <c r="F72" s="54"/>
      <c r="G72" s="54"/>
      <c r="H72" s="54">
        <v>1</v>
      </c>
      <c r="L72" s="131">
        <f t="shared" ref="L72:L77" si="8">((C72/$L$3)*$L$2+(D72/$M$3)*$M$2+(E72/$N$3)*$N$2+(F72/$O$3)*$O$2+(G72/$P$3)*$P$2)/$Q$2</f>
        <v>1.8287806078503752E-2</v>
      </c>
      <c r="M72" s="48">
        <f t="shared" si="7"/>
        <v>4.2583454274865006E-2</v>
      </c>
      <c r="T72" s="84">
        <v>69.5</v>
      </c>
      <c r="W72" s="53">
        <v>0.11</v>
      </c>
      <c r="X72" s="53"/>
      <c r="Y72" s="53"/>
      <c r="Z72" s="53">
        <v>1.8104928017718715E-2</v>
      </c>
      <c r="AA72" s="128">
        <f t="shared" si="6"/>
        <v>4.3086100420840899E-2</v>
      </c>
    </row>
    <row r="73" spans="1:34">
      <c r="B73" s="51">
        <v>70</v>
      </c>
      <c r="C73" s="54"/>
      <c r="D73" s="54"/>
      <c r="E73" s="54"/>
      <c r="F73" s="54"/>
      <c r="G73" s="54"/>
      <c r="H73" s="54"/>
      <c r="L73" s="131">
        <f t="shared" si="8"/>
        <v>0</v>
      </c>
      <c r="M73" s="48">
        <f t="shared" si="7"/>
        <v>0</v>
      </c>
    </row>
    <row r="74" spans="1:34">
      <c r="B74" s="51">
        <v>71</v>
      </c>
      <c r="C74" s="54"/>
      <c r="D74" s="54"/>
      <c r="E74" s="54"/>
      <c r="F74" s="54"/>
      <c r="G74" s="54"/>
      <c r="H74" s="54"/>
      <c r="L74" s="131">
        <f t="shared" si="8"/>
        <v>0</v>
      </c>
      <c r="M74" s="48">
        <f t="shared" si="7"/>
        <v>0</v>
      </c>
    </row>
    <row r="75" spans="1:34">
      <c r="B75" s="51">
        <v>72</v>
      </c>
      <c r="C75" s="54"/>
      <c r="D75" s="54"/>
      <c r="E75" s="54"/>
      <c r="F75" s="54"/>
      <c r="G75" s="54"/>
      <c r="H75" s="54"/>
      <c r="L75" s="131">
        <f t="shared" si="8"/>
        <v>0</v>
      </c>
      <c r="M75" s="48">
        <f t="shared" si="7"/>
        <v>0</v>
      </c>
    </row>
    <row r="76" spans="1:34">
      <c r="B76" s="51">
        <v>73</v>
      </c>
      <c r="C76" s="54"/>
      <c r="D76" s="54"/>
      <c r="E76" s="54"/>
      <c r="F76" s="54"/>
      <c r="G76" s="54"/>
      <c r="H76" s="54"/>
      <c r="L76" s="131">
        <f t="shared" si="8"/>
        <v>0</v>
      </c>
      <c r="M76" s="48">
        <f t="shared" si="7"/>
        <v>0</v>
      </c>
    </row>
    <row r="77" spans="1:34" ht="13.5" thickBot="1">
      <c r="B77" s="56">
        <v>74</v>
      </c>
      <c r="C77" s="54"/>
      <c r="D77" s="54"/>
      <c r="E77" s="54"/>
      <c r="F77" s="54"/>
      <c r="G77" s="54"/>
      <c r="H77" s="54"/>
      <c r="L77" s="132">
        <f t="shared" si="8"/>
        <v>0</v>
      </c>
      <c r="M77" s="48">
        <f t="shared" si="7"/>
        <v>0</v>
      </c>
      <c r="AB77" s="87"/>
    </row>
    <row r="78" spans="1:34">
      <c r="B78" s="63"/>
      <c r="C78" s="54"/>
      <c r="D78" s="54"/>
      <c r="E78" s="54"/>
      <c r="F78" s="54"/>
      <c r="G78" s="54"/>
      <c r="H78" s="54"/>
      <c r="L78" s="64"/>
      <c r="M78" s="48"/>
      <c r="AB78" s="87"/>
    </row>
    <row r="79" spans="1:34">
      <c r="A79" t="s">
        <v>85</v>
      </c>
      <c r="B79" s="54"/>
      <c r="C79" s="54">
        <v>84</v>
      </c>
      <c r="D79" s="54">
        <v>1290.6956521739135</v>
      </c>
      <c r="E79" s="54">
        <v>3382</v>
      </c>
      <c r="F79" s="54">
        <v>1925</v>
      </c>
      <c r="G79" s="54">
        <v>13</v>
      </c>
      <c r="H79" s="54">
        <v>6694.6956521739139</v>
      </c>
      <c r="L79" s="127">
        <f>SUM(L6:L77)</f>
        <v>130.91617004978039</v>
      </c>
      <c r="M79" s="127">
        <f>SUM(M6:M77)</f>
        <v>4.5772547695633818</v>
      </c>
      <c r="Z79" s="126">
        <f>SUM(Z6:Z77)</f>
        <v>130.60309662236992</v>
      </c>
      <c r="AA79" s="126">
        <f>SUM(AA6:AA77)</f>
        <v>4.8770534422661411</v>
      </c>
      <c r="AB79" s="87"/>
    </row>
    <row r="80" spans="1:34" s="55" customFormat="1">
      <c r="B80" s="65"/>
      <c r="C80" s="65"/>
      <c r="D80" s="65"/>
      <c r="E80" s="65"/>
      <c r="F80" s="65"/>
      <c r="G80" s="65"/>
      <c r="H80" s="65"/>
      <c r="L80" s="66"/>
      <c r="M80" s="66"/>
      <c r="T80" s="87"/>
      <c r="U80" s="87"/>
      <c r="V80" s="87"/>
      <c r="W80" s="87"/>
      <c r="X80" s="87"/>
      <c r="Y80" s="87"/>
      <c r="Z80" s="89"/>
      <c r="AA80" s="89"/>
      <c r="AB80" s="87"/>
      <c r="AC80" s="87"/>
      <c r="AD80" s="87"/>
      <c r="AE80" s="87"/>
      <c r="AF80" s="87"/>
      <c r="AG80" s="87"/>
      <c r="AH80" s="87"/>
    </row>
    <row r="81" spans="1:44">
      <c r="B81" s="54"/>
      <c r="C81" s="54"/>
      <c r="D81" s="54"/>
      <c r="E81" s="54"/>
      <c r="F81" s="54"/>
      <c r="G81" s="54"/>
      <c r="H81" s="54"/>
    </row>
    <row r="82" spans="1:44">
      <c r="B82" s="54"/>
      <c r="C82" s="54"/>
      <c r="D82" s="54"/>
      <c r="E82" s="54"/>
      <c r="F82" s="54"/>
      <c r="G82" s="54"/>
      <c r="H82" s="54"/>
      <c r="K82" s="40">
        <v>223</v>
      </c>
      <c r="L82" s="41" t="s">
        <v>18</v>
      </c>
      <c r="M82" s="41" t="s">
        <v>23</v>
      </c>
      <c r="N82" s="41" t="s">
        <v>27</v>
      </c>
      <c r="O82" s="41" t="s">
        <v>31</v>
      </c>
      <c r="P82" s="41" t="s">
        <v>32</v>
      </c>
      <c r="Q82" s="41" t="s">
        <v>76</v>
      </c>
      <c r="S82" s="43"/>
      <c r="T82" s="90"/>
    </row>
    <row r="83" spans="1:44">
      <c r="A83" s="42" t="s">
        <v>130</v>
      </c>
      <c r="B83" s="54"/>
      <c r="C83" s="54"/>
      <c r="D83" s="54"/>
      <c r="E83" s="54"/>
      <c r="F83" s="54"/>
      <c r="G83" s="54"/>
      <c r="H83" s="54"/>
      <c r="K83" s="41" t="s">
        <v>80</v>
      </c>
      <c r="L83" s="122">
        <v>412</v>
      </c>
      <c r="M83" s="122">
        <v>2681</v>
      </c>
      <c r="N83" s="122">
        <v>1189</v>
      </c>
      <c r="O83" s="122">
        <v>1692</v>
      </c>
      <c r="P83" s="122">
        <v>1250</v>
      </c>
      <c r="Q83" s="122">
        <v>7224</v>
      </c>
      <c r="S83" s="43"/>
      <c r="T83" s="80" t="s">
        <v>130</v>
      </c>
    </row>
    <row r="84" spans="1:44">
      <c r="B84" s="54"/>
      <c r="C84" s="57" t="s">
        <v>50</v>
      </c>
      <c r="D84" s="54"/>
      <c r="E84" s="54"/>
      <c r="F84" s="54"/>
      <c r="G84" s="54"/>
      <c r="H84" s="54"/>
      <c r="K84" s="41" t="s">
        <v>81</v>
      </c>
      <c r="L84" s="123">
        <v>4</v>
      </c>
      <c r="M84" s="123">
        <v>15</v>
      </c>
      <c r="N84" s="123">
        <v>9</v>
      </c>
      <c r="O84" s="123">
        <v>11</v>
      </c>
      <c r="P84" s="123">
        <v>5</v>
      </c>
      <c r="Q84" s="122">
        <v>45</v>
      </c>
      <c r="S84" s="43"/>
      <c r="V84" s="78" t="s">
        <v>50</v>
      </c>
    </row>
    <row r="85" spans="1:44" ht="13.5" thickBot="1">
      <c r="A85" t="s">
        <v>42</v>
      </c>
      <c r="B85" s="58" t="s">
        <v>56</v>
      </c>
      <c r="C85" s="58" t="s">
        <v>18</v>
      </c>
      <c r="D85" s="58" t="s">
        <v>23</v>
      </c>
      <c r="E85" s="58" t="s">
        <v>27</v>
      </c>
      <c r="F85" s="58" t="s">
        <v>31</v>
      </c>
      <c r="G85" s="58" t="s">
        <v>32</v>
      </c>
      <c r="H85" s="57" t="s">
        <v>82</v>
      </c>
      <c r="L85" t="s">
        <v>83</v>
      </c>
      <c r="S85" s="43"/>
      <c r="T85" s="81" t="s">
        <v>56</v>
      </c>
      <c r="U85" s="82" t="s">
        <v>18</v>
      </c>
      <c r="V85" s="82" t="s">
        <v>23</v>
      </c>
      <c r="W85" s="82" t="s">
        <v>27</v>
      </c>
      <c r="X85" s="82" t="s">
        <v>31</v>
      </c>
      <c r="Y85" s="82" t="s">
        <v>32</v>
      </c>
      <c r="Z85" s="83" t="s">
        <v>82</v>
      </c>
      <c r="AA85" s="82" t="s">
        <v>84</v>
      </c>
      <c r="AL85" s="49"/>
    </row>
    <row r="86" spans="1:44">
      <c r="A86" s="46">
        <v>223</v>
      </c>
      <c r="B86" s="47">
        <v>3</v>
      </c>
      <c r="C86" s="53"/>
      <c r="D86" s="54"/>
      <c r="E86" s="54">
        <v>1</v>
      </c>
      <c r="F86" s="54"/>
      <c r="G86" s="54"/>
      <c r="H86" s="54">
        <v>1</v>
      </c>
      <c r="I86" s="168"/>
      <c r="L86" s="130">
        <f t="shared" ref="L86:L125" si="9">((C86/$L$84)*$L$83+(D86/$M$84)*$M$83+(E86/$N$84)*$N$83+(F86/$O$84)*$O$83+(G86/$P$84)*$P$83)/$Q$83</f>
        <v>1.8287806078503752E-2</v>
      </c>
      <c r="M86">
        <f t="shared" ref="M86:M117" si="10">L86*a*B86^b</f>
        <v>3.3160574302728512E-6</v>
      </c>
      <c r="N86" s="48"/>
      <c r="O86" s="48"/>
      <c r="P86" s="48"/>
      <c r="Q86" s="48"/>
      <c r="R86" s="48"/>
      <c r="S86" s="43"/>
      <c r="T86" s="84">
        <v>3.5</v>
      </c>
      <c r="V86" s="85"/>
      <c r="W86" s="85">
        <v>0.11</v>
      </c>
      <c r="X86" s="85"/>
      <c r="Y86" s="85"/>
      <c r="Z86" s="85">
        <v>1.8104928017718715E-2</v>
      </c>
      <c r="AA86" s="129">
        <f t="shared" ref="AA86:AA149" si="11">Z86*a*T86^b</f>
        <v>5.2269670353059712E-6</v>
      </c>
      <c r="AB86" s="84"/>
      <c r="AL86" s="49"/>
      <c r="AM86" s="53"/>
      <c r="AN86" s="53"/>
      <c r="AO86" s="53"/>
      <c r="AP86" s="53"/>
      <c r="AQ86" s="53"/>
      <c r="AR86" s="53"/>
    </row>
    <row r="87" spans="1:44">
      <c r="B87" s="51">
        <v>4</v>
      </c>
      <c r="C87" s="53"/>
      <c r="D87" s="54"/>
      <c r="E87" s="54">
        <v>21</v>
      </c>
      <c r="F87" s="54">
        <v>2</v>
      </c>
      <c r="G87" s="54"/>
      <c r="H87" s="54">
        <v>23</v>
      </c>
      <c r="I87" s="168"/>
      <c r="L87" s="131">
        <f t="shared" si="9"/>
        <v>0.42662924930366791</v>
      </c>
      <c r="M87">
        <f t="shared" si="10"/>
        <v>1.8427968787316365E-4</v>
      </c>
      <c r="T87" s="84">
        <v>4.5</v>
      </c>
      <c r="V87" s="85"/>
      <c r="W87" s="85">
        <v>2.33</v>
      </c>
      <c r="X87" s="85">
        <v>0.18</v>
      </c>
      <c r="Y87" s="85"/>
      <c r="Z87" s="85">
        <v>0.42565476190476187</v>
      </c>
      <c r="AA87" s="129">
        <f t="shared" si="11"/>
        <v>2.6231446483421862E-4</v>
      </c>
      <c r="AB87" s="84"/>
      <c r="AL87" s="49"/>
      <c r="AM87" s="53"/>
      <c r="AN87" s="53"/>
      <c r="AO87" s="53"/>
      <c r="AP87" s="53"/>
      <c r="AQ87" s="53"/>
      <c r="AR87" s="53"/>
    </row>
    <row r="88" spans="1:44" ht="15">
      <c r="B88" s="51">
        <v>5</v>
      </c>
      <c r="C88" s="53"/>
      <c r="D88" s="54">
        <v>3</v>
      </c>
      <c r="E88" s="54">
        <v>66</v>
      </c>
      <c r="F88" s="54">
        <v>6</v>
      </c>
      <c r="G88" s="54"/>
      <c r="H88" s="54">
        <v>75</v>
      </c>
      <c r="I88" s="168"/>
      <c r="L88" s="131">
        <f t="shared" si="9"/>
        <v>1.4089759723480653</v>
      </c>
      <c r="M88">
        <f t="shared" si="10"/>
        <v>1.1932413324933359E-3</v>
      </c>
      <c r="P88" s="59"/>
      <c r="Q88" s="59"/>
      <c r="R88" s="59"/>
      <c r="S88" s="59"/>
      <c r="T88" s="84">
        <v>5.5</v>
      </c>
      <c r="V88" s="85">
        <v>0.2</v>
      </c>
      <c r="W88" s="85">
        <v>7.33</v>
      </c>
      <c r="X88" s="85">
        <v>0.55000000000000004</v>
      </c>
      <c r="Y88" s="85"/>
      <c r="Z88" s="85">
        <v>1.4094919712070877</v>
      </c>
      <c r="AA88" s="129">
        <f t="shared" si="11"/>
        <v>1.5913940550343372E-3</v>
      </c>
      <c r="AB88" s="84"/>
      <c r="AD88" s="85"/>
      <c r="AL88" s="49"/>
      <c r="AM88" s="53"/>
      <c r="AN88" s="53"/>
      <c r="AO88" s="53"/>
      <c r="AP88" s="53"/>
      <c r="AQ88" s="53"/>
      <c r="AR88" s="53"/>
    </row>
    <row r="89" spans="1:44" ht="15">
      <c r="B89" s="51">
        <v>6</v>
      </c>
      <c r="C89" s="53"/>
      <c r="D89" s="54">
        <v>7</v>
      </c>
      <c r="E89" s="54">
        <v>160</v>
      </c>
      <c r="F89" s="54">
        <v>3</v>
      </c>
      <c r="G89" s="54"/>
      <c r="H89" s="54">
        <v>170</v>
      </c>
      <c r="I89" s="168"/>
      <c r="L89" s="131">
        <f t="shared" si="9"/>
        <v>3.1631181695135182</v>
      </c>
      <c r="M89">
        <f t="shared" si="10"/>
        <v>4.6435119292640784E-3</v>
      </c>
      <c r="P89" s="59"/>
      <c r="Q89" s="59"/>
      <c r="R89" s="59"/>
      <c r="S89" s="59"/>
      <c r="T89" s="84">
        <v>6.5</v>
      </c>
      <c r="V89" s="85">
        <v>0.47000000000000003</v>
      </c>
      <c r="W89" s="85">
        <v>17.77</v>
      </c>
      <c r="X89" s="85">
        <v>0.27</v>
      </c>
      <c r="Y89" s="85"/>
      <c r="Z89" s="85">
        <v>3.1624363233665558</v>
      </c>
      <c r="AA89" s="129">
        <f t="shared" si="11"/>
        <v>5.910680890312445E-3</v>
      </c>
      <c r="AB89" s="84"/>
      <c r="AD89" s="85"/>
      <c r="AL89" s="49"/>
      <c r="AM89" s="53"/>
      <c r="AN89" s="53"/>
      <c r="AO89" s="53"/>
      <c r="AP89" s="53"/>
      <c r="AQ89" s="53"/>
      <c r="AR89" s="53"/>
    </row>
    <row r="90" spans="1:44" ht="15">
      <c r="B90" s="51">
        <v>7</v>
      </c>
      <c r="C90" s="53"/>
      <c r="D90" s="54">
        <v>10</v>
      </c>
      <c r="E90" s="54">
        <v>234</v>
      </c>
      <c r="F90" s="54">
        <v>17</v>
      </c>
      <c r="G90" s="54"/>
      <c r="H90" s="54">
        <v>261</v>
      </c>
      <c r="I90" s="168"/>
      <c r="L90" s="131">
        <f t="shared" si="9"/>
        <v>4.8887378771099703</v>
      </c>
      <c r="M90">
        <f t="shared" si="10"/>
        <v>1.1426689435853905E-2</v>
      </c>
      <c r="P90" s="59"/>
      <c r="Q90" s="59"/>
      <c r="R90" s="59"/>
      <c r="S90" s="59"/>
      <c r="T90" s="84">
        <v>7.5</v>
      </c>
      <c r="V90" s="85">
        <v>0.67</v>
      </c>
      <c r="W90" s="85">
        <v>25.990000000000002</v>
      </c>
      <c r="X90" s="85">
        <v>1.5400000000000003</v>
      </c>
      <c r="Y90" s="85"/>
      <c r="Z90" s="85">
        <v>4.8870514950166113</v>
      </c>
      <c r="AA90" s="129">
        <f t="shared" si="11"/>
        <v>1.4066172023056019E-2</v>
      </c>
      <c r="AB90" s="84"/>
      <c r="AD90" s="85"/>
      <c r="AL90" s="49"/>
      <c r="AM90" s="53"/>
      <c r="AN90" s="53"/>
      <c r="AO90" s="53"/>
      <c r="AP90" s="53"/>
      <c r="AQ90" s="53"/>
      <c r="AR90" s="53"/>
    </row>
    <row r="91" spans="1:44" ht="15">
      <c r="B91" s="51">
        <v>8</v>
      </c>
      <c r="C91" s="53"/>
      <c r="D91" s="54">
        <v>8</v>
      </c>
      <c r="E91" s="54">
        <v>272</v>
      </c>
      <c r="F91" s="54">
        <v>41</v>
      </c>
      <c r="G91" s="54"/>
      <c r="H91" s="54">
        <v>321</v>
      </c>
      <c r="I91" s="168"/>
      <c r="L91" s="131">
        <f t="shared" si="9"/>
        <v>6.0452151638198153</v>
      </c>
      <c r="M91">
        <f t="shared" si="10"/>
        <v>2.1140210982043776E-2</v>
      </c>
      <c r="P91" s="59"/>
      <c r="Q91" s="59"/>
      <c r="R91" s="59"/>
      <c r="S91" s="59"/>
      <c r="T91" s="84">
        <v>8.5</v>
      </c>
      <c r="V91" s="85">
        <v>0.54</v>
      </c>
      <c r="W91" s="85">
        <v>30.229999999999997</v>
      </c>
      <c r="X91" s="85">
        <v>3.72</v>
      </c>
      <c r="Y91" s="85"/>
      <c r="Z91" s="85">
        <v>6.0472660575858246</v>
      </c>
      <c r="AA91" s="129">
        <f t="shared" si="11"/>
        <v>2.5391980029499047E-2</v>
      </c>
      <c r="AB91" s="84"/>
      <c r="AD91" s="85"/>
      <c r="AL91" s="49"/>
      <c r="AM91" s="53"/>
      <c r="AN91" s="53"/>
      <c r="AO91" s="53"/>
      <c r="AP91" s="53"/>
      <c r="AQ91" s="53"/>
      <c r="AR91" s="53"/>
    </row>
    <row r="92" spans="1:44" ht="15">
      <c r="B92" s="51">
        <v>9</v>
      </c>
      <c r="C92" s="53"/>
      <c r="D92" s="54">
        <v>16</v>
      </c>
      <c r="E92" s="54">
        <v>146</v>
      </c>
      <c r="F92" s="54">
        <v>88</v>
      </c>
      <c r="G92" s="54"/>
      <c r="H92" s="54">
        <v>250</v>
      </c>
      <c r="I92" s="168"/>
      <c r="L92" s="131">
        <f t="shared" si="9"/>
        <v>4.9396394733604039</v>
      </c>
      <c r="M92">
        <f t="shared" si="10"/>
        <v>2.4645107053060309E-2</v>
      </c>
      <c r="P92" s="59"/>
      <c r="Q92" s="59"/>
      <c r="R92" s="59"/>
      <c r="S92" s="59"/>
      <c r="T92" s="84">
        <v>9.5</v>
      </c>
      <c r="V92" s="85">
        <v>1.07</v>
      </c>
      <c r="W92" s="85">
        <v>16.220000000000002</v>
      </c>
      <c r="X92" s="85">
        <v>7.99</v>
      </c>
      <c r="Y92" s="85"/>
      <c r="Z92" s="85">
        <v>4.938168604651163</v>
      </c>
      <c r="AA92" s="129">
        <f t="shared" si="11"/>
        <v>2.9003390352661945E-2</v>
      </c>
      <c r="AB92" s="84"/>
      <c r="AD92" s="85"/>
      <c r="AL92" s="49"/>
      <c r="AM92" s="53"/>
      <c r="AN92" s="53"/>
      <c r="AO92" s="53"/>
      <c r="AP92" s="53"/>
      <c r="AQ92" s="53"/>
      <c r="AR92" s="53"/>
    </row>
    <row r="93" spans="1:44" ht="15">
      <c r="B93" s="51">
        <v>10</v>
      </c>
      <c r="C93" s="53"/>
      <c r="D93" s="54">
        <v>21</v>
      </c>
      <c r="E93" s="54">
        <v>352</v>
      </c>
      <c r="F93" s="54">
        <v>267</v>
      </c>
      <c r="G93" s="54"/>
      <c r="H93" s="54">
        <v>640</v>
      </c>
      <c r="I93" s="168"/>
      <c r="L93" s="131">
        <f t="shared" si="9"/>
        <v>12.642021823998569</v>
      </c>
      <c r="M93">
        <f t="shared" si="10"/>
        <v>8.6678612407702776E-2</v>
      </c>
      <c r="P93" s="59"/>
      <c r="Q93" s="59"/>
      <c r="R93" s="59"/>
      <c r="S93" s="59"/>
      <c r="T93" s="84">
        <v>10.5</v>
      </c>
      <c r="V93" s="85">
        <v>1.3900000000000001</v>
      </c>
      <c r="W93" s="85">
        <v>39.11</v>
      </c>
      <c r="X93" s="85">
        <v>24.27</v>
      </c>
      <c r="Y93" s="85"/>
      <c r="Z93" s="85">
        <v>12.637488925802879</v>
      </c>
      <c r="AA93" s="129">
        <f t="shared" si="11"/>
        <v>0.10038961014068522</v>
      </c>
      <c r="AB93" s="84"/>
      <c r="AD93" s="85"/>
      <c r="AL93" s="49"/>
      <c r="AM93" s="53"/>
      <c r="AN93" s="53"/>
      <c r="AO93" s="53"/>
      <c r="AP93" s="53"/>
      <c r="AQ93" s="53"/>
      <c r="AR93" s="53"/>
    </row>
    <row r="94" spans="1:44" ht="15">
      <c r="B94" s="51">
        <v>11</v>
      </c>
      <c r="C94" s="53"/>
      <c r="D94" s="54">
        <v>14</v>
      </c>
      <c r="E94" s="54">
        <v>201</v>
      </c>
      <c r="F94" s="54">
        <v>278</v>
      </c>
      <c r="G94" s="54"/>
      <c r="H94" s="54">
        <v>493</v>
      </c>
      <c r="I94" s="168"/>
      <c r="L94" s="131">
        <f t="shared" si="9"/>
        <v>9.9415911607772056</v>
      </c>
      <c r="M94">
        <f t="shared" si="10"/>
        <v>9.087443785926759E-2</v>
      </c>
      <c r="P94" s="59"/>
      <c r="Q94" s="59"/>
      <c r="R94" s="59"/>
      <c r="S94" s="59"/>
      <c r="T94" s="84">
        <v>11.5</v>
      </c>
      <c r="V94" s="85">
        <v>0.95000000000000018</v>
      </c>
      <c r="W94" s="85">
        <v>22.330000000000002</v>
      </c>
      <c r="X94" s="85">
        <v>25.27</v>
      </c>
      <c r="Y94" s="85"/>
      <c r="Z94" s="85">
        <v>9.9465891472868222</v>
      </c>
      <c r="AA94" s="129">
        <f t="shared" si="11"/>
        <v>0.10396992360936623</v>
      </c>
      <c r="AB94" s="84"/>
      <c r="AD94" s="85"/>
      <c r="AL94" s="49"/>
      <c r="AM94" s="53"/>
      <c r="AN94" s="53"/>
      <c r="AO94" s="53"/>
      <c r="AP94" s="53"/>
      <c r="AQ94" s="53"/>
      <c r="AR94" s="53"/>
    </row>
    <row r="95" spans="1:44" ht="15">
      <c r="B95" s="51">
        <v>12</v>
      </c>
      <c r="C95" s="53"/>
      <c r="D95" s="54">
        <v>10</v>
      </c>
      <c r="E95" s="54">
        <v>104</v>
      </c>
      <c r="F95" s="54">
        <v>194</v>
      </c>
      <c r="G95" s="54"/>
      <c r="H95" s="54">
        <v>308</v>
      </c>
      <c r="I95" s="168"/>
      <c r="L95" s="131">
        <f t="shared" si="9"/>
        <v>6.2801240533798675</v>
      </c>
      <c r="M95">
        <f t="shared" si="10"/>
        <v>7.4639734267738914E-2</v>
      </c>
      <c r="P95" s="59"/>
      <c r="Q95" s="59"/>
      <c r="R95" s="59"/>
      <c r="S95" s="59"/>
      <c r="T95" s="84">
        <v>12.5</v>
      </c>
      <c r="V95" s="85">
        <v>0.67000000000000015</v>
      </c>
      <c r="W95" s="85">
        <v>11.56</v>
      </c>
      <c r="X95" s="85">
        <v>17.63</v>
      </c>
      <c r="Y95" s="85"/>
      <c r="Z95" s="85">
        <v>6.2806021594684385</v>
      </c>
      <c r="AA95" s="129">
        <f t="shared" si="11"/>
        <v>8.4429566444051654E-2</v>
      </c>
      <c r="AB95" s="84"/>
      <c r="AD95" s="85"/>
      <c r="AL95" s="49"/>
      <c r="AM95" s="53"/>
      <c r="AN95" s="53"/>
      <c r="AO95" s="53"/>
      <c r="AP95" s="53"/>
      <c r="AQ95" s="53"/>
      <c r="AR95" s="53"/>
    </row>
    <row r="96" spans="1:44" ht="15">
      <c r="B96" s="51">
        <v>13</v>
      </c>
      <c r="C96" s="53"/>
      <c r="D96" s="54">
        <v>14.631578947368421</v>
      </c>
      <c r="E96" s="54">
        <v>23</v>
      </c>
      <c r="F96" s="54">
        <v>176</v>
      </c>
      <c r="G96" s="54"/>
      <c r="H96" s="54">
        <v>213.63157894736844</v>
      </c>
      <c r="I96" s="168"/>
      <c r="L96" s="131">
        <f t="shared" si="9"/>
        <v>4.5301365493837951</v>
      </c>
      <c r="M96">
        <f t="shared" si="10"/>
        <v>6.8548464273931978E-2</v>
      </c>
      <c r="P96" s="59"/>
      <c r="Q96" s="59"/>
      <c r="R96" s="59"/>
      <c r="S96" s="59"/>
      <c r="T96" s="84">
        <v>13.5</v>
      </c>
      <c r="V96" s="85">
        <v>0.98</v>
      </c>
      <c r="W96" s="85">
        <v>2.5499999999999998</v>
      </c>
      <c r="X96" s="85">
        <v>16</v>
      </c>
      <c r="Y96" s="85"/>
      <c r="Z96" s="85">
        <v>4.530915005537099</v>
      </c>
      <c r="AA96" s="129">
        <f t="shared" si="11"/>
        <v>7.6829088305885751E-2</v>
      </c>
      <c r="AB96" s="84"/>
      <c r="AD96" s="85"/>
      <c r="AL96" s="49"/>
      <c r="AM96" s="53"/>
      <c r="AN96" s="53"/>
      <c r="AO96" s="53"/>
      <c r="AP96" s="53"/>
      <c r="AQ96" s="53"/>
      <c r="AR96" s="53"/>
    </row>
    <row r="97" spans="2:44" ht="15">
      <c r="B97" s="51">
        <v>14</v>
      </c>
      <c r="C97" s="53"/>
      <c r="D97" s="54">
        <v>9</v>
      </c>
      <c r="E97" s="54">
        <v>17</v>
      </c>
      <c r="F97" s="54">
        <v>202</v>
      </c>
      <c r="G97" s="54"/>
      <c r="H97" s="54">
        <v>228</v>
      </c>
      <c r="I97" s="168"/>
      <c r="L97" s="131">
        <f t="shared" si="9"/>
        <v>4.8346846091032143</v>
      </c>
      <c r="M97">
        <f t="shared" si="10"/>
        <v>9.1487662854794136E-2</v>
      </c>
      <c r="P97" s="59"/>
      <c r="Q97" s="59"/>
      <c r="R97" s="59"/>
      <c r="S97" s="59"/>
      <c r="T97" s="84">
        <v>14.5</v>
      </c>
      <c r="V97" s="85">
        <v>0.6100000000000001</v>
      </c>
      <c r="W97" s="85">
        <v>1.8900000000000001</v>
      </c>
      <c r="X97" s="85">
        <v>18.36</v>
      </c>
      <c r="Y97" s="85"/>
      <c r="Z97" s="85">
        <v>4.8377270210409744</v>
      </c>
      <c r="AA97" s="129">
        <f t="shared" si="11"/>
        <v>0.10176956620971482</v>
      </c>
      <c r="AB97" s="84"/>
      <c r="AD97" s="85"/>
      <c r="AL97" s="49"/>
      <c r="AM97" s="53"/>
      <c r="AN97" s="53"/>
      <c r="AO97" s="53"/>
      <c r="AP97" s="53"/>
      <c r="AQ97" s="53"/>
      <c r="AR97" s="53"/>
    </row>
    <row r="98" spans="2:44" ht="15">
      <c r="B98" s="51">
        <v>15</v>
      </c>
      <c r="C98" s="53"/>
      <c r="D98" s="54">
        <v>17.926829268292682</v>
      </c>
      <c r="E98" s="54">
        <v>14</v>
      </c>
      <c r="F98" s="54">
        <v>119</v>
      </c>
      <c r="G98" s="54">
        <v>1</v>
      </c>
      <c r="H98" s="54">
        <v>151.92682926829269</v>
      </c>
      <c r="I98" s="168"/>
      <c r="L98" s="131">
        <f t="shared" si="9"/>
        <v>3.2680012656615038</v>
      </c>
      <c r="M98">
        <f t="shared" si="10"/>
        <v>7.6152109517154412E-2</v>
      </c>
      <c r="P98" s="59"/>
      <c r="Q98" s="59"/>
      <c r="R98" s="59"/>
      <c r="S98" s="59"/>
      <c r="T98" s="84">
        <v>15.5</v>
      </c>
      <c r="V98" s="85">
        <v>1.21</v>
      </c>
      <c r="W98" s="85">
        <v>1.55</v>
      </c>
      <c r="X98" s="85">
        <v>10.82</v>
      </c>
      <c r="Y98" s="85">
        <v>0.2</v>
      </c>
      <c r="Z98" s="85">
        <v>3.273034330011074</v>
      </c>
      <c r="AA98" s="129">
        <f t="shared" si="11"/>
        <v>8.4200889256634825E-2</v>
      </c>
      <c r="AB98" s="84"/>
      <c r="AD98" s="85"/>
      <c r="AL98" s="49"/>
      <c r="AM98" s="53"/>
      <c r="AN98" s="53"/>
      <c r="AO98" s="53"/>
      <c r="AP98" s="53"/>
      <c r="AQ98" s="53"/>
      <c r="AR98" s="53"/>
    </row>
    <row r="99" spans="2:44" ht="15">
      <c r="B99" s="51">
        <v>16</v>
      </c>
      <c r="C99" s="53"/>
      <c r="D99" s="54">
        <v>32.631578947368425</v>
      </c>
      <c r="E99" s="54">
        <v>33</v>
      </c>
      <c r="F99" s="54">
        <v>324</v>
      </c>
      <c r="G99" s="54"/>
      <c r="H99" s="54">
        <v>389.63157894736844</v>
      </c>
      <c r="I99" s="168"/>
      <c r="L99" s="131">
        <f t="shared" si="9"/>
        <v>8.3096772498547278</v>
      </c>
      <c r="M99">
        <f t="shared" si="10"/>
        <v>0.23526234601882012</v>
      </c>
      <c r="P99" s="59"/>
      <c r="Q99" s="59"/>
      <c r="R99" s="59"/>
      <c r="S99" s="59"/>
      <c r="T99" s="84">
        <v>16.5</v>
      </c>
      <c r="V99" s="85">
        <v>2.1799999999999997</v>
      </c>
      <c r="W99" s="85">
        <v>3.6600000000000006</v>
      </c>
      <c r="X99" s="85">
        <v>29.45</v>
      </c>
      <c r="Y99" s="85"/>
      <c r="Z99" s="85">
        <v>8.3092081949058691</v>
      </c>
      <c r="AA99" s="129">
        <f t="shared" si="11"/>
        <v>0.25813671955785195</v>
      </c>
      <c r="AB99" s="84"/>
      <c r="AD99" s="85"/>
      <c r="AL99" s="49"/>
      <c r="AM99" s="53"/>
      <c r="AN99" s="53"/>
      <c r="AO99" s="53"/>
      <c r="AP99" s="53"/>
      <c r="AQ99" s="53"/>
      <c r="AR99" s="53"/>
    </row>
    <row r="100" spans="2:44" ht="15">
      <c r="B100" s="51">
        <v>17</v>
      </c>
      <c r="C100" s="53"/>
      <c r="D100" s="54">
        <v>16.463414634146339</v>
      </c>
      <c r="E100" s="54">
        <v>19</v>
      </c>
      <c r="F100" s="54">
        <v>55</v>
      </c>
      <c r="G100" s="54"/>
      <c r="H100" s="54">
        <v>90.463414634146346</v>
      </c>
      <c r="I100" s="168"/>
      <c r="L100" s="131">
        <f t="shared" si="9"/>
        <v>1.9258959145516152</v>
      </c>
      <c r="M100">
        <f t="shared" si="10"/>
        <v>6.5469800351231774E-2</v>
      </c>
      <c r="P100" s="59"/>
      <c r="Q100" s="59"/>
      <c r="R100" s="59"/>
      <c r="S100" s="59"/>
      <c r="T100" s="84">
        <v>17.5</v>
      </c>
      <c r="V100" s="85">
        <v>1.1200000000000001</v>
      </c>
      <c r="W100" s="85">
        <v>2.1</v>
      </c>
      <c r="X100" s="85">
        <v>4.9899999999999993</v>
      </c>
      <c r="Y100" s="85"/>
      <c r="Z100" s="85">
        <v>1.9300526024363234</v>
      </c>
      <c r="AA100" s="129">
        <f t="shared" si="11"/>
        <v>7.1607974765816096E-2</v>
      </c>
      <c r="AB100" s="84"/>
      <c r="AD100" s="85"/>
      <c r="AL100" s="49"/>
      <c r="AM100" s="53"/>
      <c r="AN100" s="53"/>
      <c r="AO100" s="53"/>
      <c r="AP100" s="53"/>
      <c r="AQ100" s="53"/>
      <c r="AR100" s="53"/>
    </row>
    <row r="101" spans="2:44" ht="15">
      <c r="B101" s="51">
        <v>18</v>
      </c>
      <c r="C101" s="53"/>
      <c r="D101" s="54">
        <v>36.021822849807442</v>
      </c>
      <c r="E101" s="54">
        <v>22</v>
      </c>
      <c r="F101" s="54">
        <v>89</v>
      </c>
      <c r="G101" s="54"/>
      <c r="H101" s="54">
        <v>147.02182284980745</v>
      </c>
      <c r="I101" s="168"/>
      <c r="L101" s="131">
        <f t="shared" si="9"/>
        <v>3.1886161540630602</v>
      </c>
      <c r="M101">
        <f t="shared" si="10"/>
        <v>0.12879779015552653</v>
      </c>
      <c r="P101" s="59"/>
      <c r="Q101" s="59"/>
      <c r="R101" s="59"/>
      <c r="S101" s="59"/>
      <c r="T101" s="84">
        <v>18.5</v>
      </c>
      <c r="V101" s="85">
        <v>2.4000000000000004</v>
      </c>
      <c r="W101" s="85">
        <v>2.4400000000000004</v>
      </c>
      <c r="X101" s="85">
        <v>8.08</v>
      </c>
      <c r="Y101" s="85"/>
      <c r="Z101" s="85">
        <v>3.1847895902547068</v>
      </c>
      <c r="AA101" s="129">
        <f t="shared" si="11"/>
        <v>0.13972990709627048</v>
      </c>
      <c r="AB101" s="84"/>
      <c r="AD101" s="85"/>
      <c r="AL101" s="49"/>
      <c r="AM101" s="53"/>
      <c r="AN101" s="53"/>
      <c r="AO101" s="53"/>
      <c r="AP101" s="53"/>
      <c r="AQ101" s="53"/>
      <c r="AR101" s="53"/>
    </row>
    <row r="102" spans="2:44" ht="15">
      <c r="B102" s="51">
        <v>19</v>
      </c>
      <c r="C102" s="53"/>
      <c r="D102" s="54">
        <v>75.937098844672647</v>
      </c>
      <c r="E102" s="54">
        <v>23</v>
      </c>
      <c r="F102" s="54">
        <v>61</v>
      </c>
      <c r="G102" s="54"/>
      <c r="H102" s="54">
        <v>159.93709884467265</v>
      </c>
      <c r="I102" s="168"/>
      <c r="L102" s="131">
        <f t="shared" si="9"/>
        <v>3.5982773320370716</v>
      </c>
      <c r="M102">
        <f t="shared" si="10"/>
        <v>0.17109928703149543</v>
      </c>
      <c r="P102" s="59"/>
      <c r="Q102" s="59"/>
      <c r="R102" s="59"/>
      <c r="S102" s="59"/>
      <c r="T102" s="84">
        <v>19.5</v>
      </c>
      <c r="V102" s="85">
        <v>5.07</v>
      </c>
      <c r="W102" s="85">
        <v>2.5500000000000007</v>
      </c>
      <c r="X102" s="85">
        <v>5.54</v>
      </c>
      <c r="Y102" s="85"/>
      <c r="Z102" s="85">
        <v>3.5988787375415283</v>
      </c>
      <c r="AA102" s="129">
        <f t="shared" si="11"/>
        <v>0.18507934672590234</v>
      </c>
      <c r="AB102" s="84"/>
      <c r="AD102" s="85"/>
      <c r="AL102" s="49"/>
      <c r="AM102" s="53"/>
      <c r="AN102" s="53"/>
      <c r="AO102" s="53"/>
      <c r="AP102" s="53"/>
      <c r="AQ102" s="53"/>
      <c r="AR102" s="53"/>
    </row>
    <row r="103" spans="2:44" ht="15">
      <c r="B103" s="51">
        <v>20</v>
      </c>
      <c r="C103" s="53"/>
      <c r="D103" s="54">
        <v>27.926829268292682</v>
      </c>
      <c r="E103" s="54">
        <v>35</v>
      </c>
      <c r="F103" s="54">
        <v>62</v>
      </c>
      <c r="G103" s="54"/>
      <c r="H103" s="54">
        <v>124.92682926829268</v>
      </c>
      <c r="I103" s="168"/>
      <c r="L103" s="131">
        <f t="shared" si="9"/>
        <v>2.6511726808096632</v>
      </c>
      <c r="M103">
        <f t="shared" si="10"/>
        <v>0.14716486747995855</v>
      </c>
      <c r="P103" s="59"/>
      <c r="Q103" s="59"/>
      <c r="R103" s="59"/>
      <c r="S103" s="59"/>
      <c r="T103" s="84">
        <v>20.5</v>
      </c>
      <c r="V103" s="85">
        <v>1.8900000000000001</v>
      </c>
      <c r="W103" s="85">
        <v>3.8700000000000006</v>
      </c>
      <c r="X103" s="85">
        <v>5.62</v>
      </c>
      <c r="Y103" s="85"/>
      <c r="Z103" s="85">
        <v>2.6547009966777413</v>
      </c>
      <c r="AA103" s="129">
        <f t="shared" si="11"/>
        <v>0.1587588318068115</v>
      </c>
      <c r="AB103" s="84"/>
      <c r="AD103" s="85"/>
      <c r="AL103" s="49"/>
      <c r="AM103" s="53"/>
      <c r="AN103" s="53"/>
      <c r="AO103" s="53"/>
      <c r="AP103" s="53"/>
      <c r="AQ103" s="53"/>
      <c r="AR103" s="53"/>
    </row>
    <row r="104" spans="2:44" ht="15">
      <c r="B104" s="51">
        <v>21</v>
      </c>
      <c r="C104" s="53"/>
      <c r="D104" s="54">
        <v>74.673940949935812</v>
      </c>
      <c r="E104" s="54">
        <v>32</v>
      </c>
      <c r="F104" s="54">
        <v>33</v>
      </c>
      <c r="G104" s="54"/>
      <c r="H104" s="54">
        <v>139.6739409499358</v>
      </c>
      <c r="I104" s="168"/>
      <c r="L104" s="131">
        <f t="shared" si="9"/>
        <v>3.1354205335927579</v>
      </c>
      <c r="M104">
        <f t="shared" si="10"/>
        <v>0.20164826564040994</v>
      </c>
      <c r="P104" s="59"/>
      <c r="Q104" s="59"/>
      <c r="R104" s="59"/>
      <c r="S104" s="59"/>
      <c r="T104" s="84">
        <v>21.5</v>
      </c>
      <c r="V104" s="85">
        <v>4.9700000000000015</v>
      </c>
      <c r="W104" s="85">
        <v>3.54</v>
      </c>
      <c r="X104" s="85">
        <v>2.9899999999999998</v>
      </c>
      <c r="Y104" s="85"/>
      <c r="Z104" s="85">
        <v>3.127451550387597</v>
      </c>
      <c r="AA104" s="129">
        <f t="shared" si="11"/>
        <v>0.21593480592461556</v>
      </c>
      <c r="AB104" s="84"/>
      <c r="AD104" s="85"/>
      <c r="AL104" s="49"/>
      <c r="AM104" s="53"/>
      <c r="AN104" s="53"/>
      <c r="AO104" s="53"/>
      <c r="AP104" s="53"/>
      <c r="AQ104" s="53"/>
      <c r="AR104" s="53"/>
    </row>
    <row r="105" spans="2:44" ht="15">
      <c r="B105" s="51">
        <v>22</v>
      </c>
      <c r="C105" s="53"/>
      <c r="D105" s="54">
        <v>67.137355584082158</v>
      </c>
      <c r="E105" s="54">
        <v>33</v>
      </c>
      <c r="F105" s="54">
        <v>14</v>
      </c>
      <c r="G105" s="54"/>
      <c r="H105" s="54">
        <v>114.13735558408214</v>
      </c>
      <c r="I105" s="168"/>
      <c r="L105" s="131">
        <f t="shared" si="9"/>
        <v>2.5626805878806058</v>
      </c>
      <c r="M105">
        <f t="shared" si="10"/>
        <v>0.1896492067706729</v>
      </c>
      <c r="P105" s="59"/>
      <c r="Q105" s="59"/>
      <c r="R105" s="59"/>
      <c r="S105" s="59"/>
      <c r="T105" s="84">
        <v>22.5</v>
      </c>
      <c r="V105" s="85">
        <v>4.4800000000000004</v>
      </c>
      <c r="W105" s="85">
        <v>3.6500000000000004</v>
      </c>
      <c r="X105" s="85">
        <v>1.27</v>
      </c>
      <c r="Y105" s="85"/>
      <c r="Z105" s="85">
        <v>2.5608485603543745</v>
      </c>
      <c r="AA105" s="129">
        <f t="shared" si="11"/>
        <v>0.20280932827920076</v>
      </c>
      <c r="AB105" s="84"/>
      <c r="AD105" s="85"/>
      <c r="AL105" s="49"/>
      <c r="AM105" s="53"/>
      <c r="AN105" s="53"/>
      <c r="AO105" s="53"/>
      <c r="AP105" s="53"/>
      <c r="AQ105" s="53"/>
      <c r="AR105" s="53"/>
    </row>
    <row r="106" spans="2:44" ht="15">
      <c r="B106" s="51">
        <v>23</v>
      </c>
      <c r="C106" s="53"/>
      <c r="D106" s="54">
        <v>81.673940949935812</v>
      </c>
      <c r="E106" s="54">
        <v>20</v>
      </c>
      <c r="F106" s="54">
        <v>21</v>
      </c>
      <c r="G106" s="54"/>
      <c r="H106" s="54">
        <v>122.67394094993581</v>
      </c>
      <c r="I106" s="168"/>
      <c r="L106" s="131">
        <f t="shared" si="9"/>
        <v>2.8336461451904627</v>
      </c>
      <c r="M106">
        <f t="shared" si="10"/>
        <v>0.23980038442402177</v>
      </c>
      <c r="P106" s="59"/>
      <c r="Q106" s="59"/>
      <c r="R106" s="59"/>
      <c r="S106" s="59"/>
      <c r="T106" s="84">
        <v>23.5</v>
      </c>
      <c r="V106" s="85">
        <v>5.4399999999999995</v>
      </c>
      <c r="W106" s="85">
        <v>2.21</v>
      </c>
      <c r="X106" s="85">
        <v>1.9</v>
      </c>
      <c r="Y106" s="85"/>
      <c r="Z106" s="85">
        <v>2.8276758028792912</v>
      </c>
      <c r="AA106" s="129">
        <f t="shared" si="11"/>
        <v>0.25533755462010171</v>
      </c>
      <c r="AB106" s="84"/>
      <c r="AD106" s="85"/>
      <c r="AL106" s="49"/>
      <c r="AM106" s="53"/>
      <c r="AN106" s="53"/>
      <c r="AO106" s="53"/>
      <c r="AP106" s="53"/>
      <c r="AQ106" s="53"/>
      <c r="AR106" s="53"/>
    </row>
    <row r="107" spans="2:44" ht="15">
      <c r="B107" s="51">
        <v>24</v>
      </c>
      <c r="C107" s="53"/>
      <c r="D107" s="54">
        <v>98.137355584082158</v>
      </c>
      <c r="E107" s="54">
        <v>34</v>
      </c>
      <c r="F107" s="54">
        <v>15</v>
      </c>
      <c r="G107" s="54"/>
      <c r="H107" s="54">
        <v>147.13735558408217</v>
      </c>
      <c r="I107" s="168"/>
      <c r="L107" s="131">
        <f t="shared" si="9"/>
        <v>3.3692507188693415</v>
      </c>
      <c r="M107">
        <f t="shared" si="10"/>
        <v>0.32419469571763748</v>
      </c>
      <c r="P107" s="59"/>
      <c r="Q107" s="59"/>
      <c r="R107" s="59"/>
      <c r="S107" s="59"/>
      <c r="T107" s="84">
        <v>24.5</v>
      </c>
      <c r="V107" s="85">
        <v>6.5499999999999989</v>
      </c>
      <c r="W107" s="85">
        <v>3.77</v>
      </c>
      <c r="X107" s="85">
        <v>1.35</v>
      </c>
      <c r="Y107" s="85"/>
      <c r="Z107" s="85">
        <v>3.367563676633444</v>
      </c>
      <c r="AA107" s="129">
        <f t="shared" si="11"/>
        <v>0.34483158031357902</v>
      </c>
      <c r="AB107" s="84"/>
      <c r="AD107" s="85"/>
      <c r="AL107" s="49"/>
      <c r="AM107" s="53"/>
      <c r="AN107" s="53"/>
      <c r="AO107" s="53"/>
      <c r="AP107" s="53"/>
      <c r="AQ107" s="53"/>
      <c r="AR107" s="53"/>
    </row>
    <row r="108" spans="2:44" ht="15">
      <c r="B108" s="51">
        <v>25</v>
      </c>
      <c r="C108" s="53"/>
      <c r="D108" s="54">
        <v>62.853658536585364</v>
      </c>
      <c r="E108" s="54">
        <v>21</v>
      </c>
      <c r="F108" s="54">
        <v>20</v>
      </c>
      <c r="G108" s="54"/>
      <c r="H108" s="54">
        <v>103.85365853658536</v>
      </c>
      <c r="I108" s="168"/>
      <c r="L108" s="131">
        <f t="shared" si="9"/>
        <v>2.3649973521782943</v>
      </c>
      <c r="M108">
        <f t="shared" si="10"/>
        <v>0.25739176443284772</v>
      </c>
      <c r="P108" s="59"/>
      <c r="Q108" s="59"/>
      <c r="R108" s="59"/>
      <c r="S108" s="59"/>
      <c r="T108" s="84">
        <v>25.5</v>
      </c>
      <c r="V108" s="85">
        <v>4.2100000000000009</v>
      </c>
      <c r="W108" s="85">
        <v>2.31</v>
      </c>
      <c r="X108" s="85">
        <v>1.8099999999999998</v>
      </c>
      <c r="Y108" s="85"/>
      <c r="Z108" s="85">
        <v>2.3665725359911409</v>
      </c>
      <c r="AA108" s="129">
        <f t="shared" si="11"/>
        <v>0.27342129293695921</v>
      </c>
      <c r="AB108" s="84"/>
      <c r="AD108" s="85"/>
      <c r="AL108" s="49"/>
      <c r="AM108" s="53"/>
      <c r="AN108" s="53"/>
      <c r="AO108" s="53"/>
      <c r="AP108" s="53"/>
      <c r="AQ108" s="53"/>
      <c r="AR108" s="53"/>
    </row>
    <row r="109" spans="2:44" ht="15">
      <c r="B109" s="51">
        <v>26</v>
      </c>
      <c r="C109" s="53"/>
      <c r="D109" s="54">
        <v>67.631578947368425</v>
      </c>
      <c r="E109" s="54">
        <v>25</v>
      </c>
      <c r="F109" s="54">
        <v>9</v>
      </c>
      <c r="G109" s="54"/>
      <c r="H109" s="54">
        <v>101.63157894736842</v>
      </c>
      <c r="I109" s="168"/>
      <c r="L109" s="131">
        <f t="shared" si="9"/>
        <v>2.322142712901587</v>
      </c>
      <c r="M109">
        <f t="shared" si="10"/>
        <v>0.28447627768192718</v>
      </c>
      <c r="P109" s="59"/>
      <c r="Q109" s="59"/>
      <c r="R109" s="59"/>
      <c r="S109" s="59"/>
      <c r="T109" s="84">
        <v>26.5</v>
      </c>
      <c r="V109" s="85">
        <v>4.51</v>
      </c>
      <c r="W109" s="85">
        <v>2.75</v>
      </c>
      <c r="X109" s="85">
        <v>0.81</v>
      </c>
      <c r="Y109" s="85"/>
      <c r="Z109" s="85">
        <v>2.3161101882613515</v>
      </c>
      <c r="AA109" s="129">
        <f t="shared" si="11"/>
        <v>0.30052203074405703</v>
      </c>
      <c r="AB109" s="84"/>
      <c r="AD109" s="85"/>
      <c r="AL109" s="49"/>
      <c r="AM109" s="53"/>
      <c r="AN109" s="53"/>
      <c r="AO109" s="53"/>
      <c r="AP109" s="53"/>
      <c r="AQ109" s="53"/>
      <c r="AR109" s="53"/>
    </row>
    <row r="110" spans="2:44" ht="15">
      <c r="B110" s="51">
        <v>27</v>
      </c>
      <c r="C110" s="53"/>
      <c r="D110" s="54">
        <v>96.768934531450583</v>
      </c>
      <c r="E110" s="54">
        <v>15</v>
      </c>
      <c r="F110" s="54">
        <v>11</v>
      </c>
      <c r="G110" s="54">
        <v>1</v>
      </c>
      <c r="H110" s="54">
        <v>123.76893453145058</v>
      </c>
      <c r="I110" s="168"/>
      <c r="L110" s="131">
        <f t="shared" si="9"/>
        <v>2.9373616969252403</v>
      </c>
      <c r="M110">
        <f t="shared" si="10"/>
        <v>0.4032439914052296</v>
      </c>
      <c r="P110" s="59"/>
      <c r="Q110" s="59"/>
      <c r="R110" s="59"/>
      <c r="S110" s="59"/>
      <c r="T110" s="84">
        <v>27.5</v>
      </c>
      <c r="V110" s="85">
        <v>6.4700000000000006</v>
      </c>
      <c r="W110" s="85">
        <v>1.65</v>
      </c>
      <c r="X110" s="85">
        <v>1</v>
      </c>
      <c r="Y110" s="85">
        <v>0.2</v>
      </c>
      <c r="Z110" s="85">
        <v>2.9415725359911411</v>
      </c>
      <c r="AA110" s="129">
        <f t="shared" si="11"/>
        <v>0.42680939815643582</v>
      </c>
      <c r="AB110" s="84"/>
      <c r="AD110" s="85"/>
      <c r="AL110" s="49"/>
      <c r="AM110" s="53"/>
      <c r="AN110" s="53"/>
      <c r="AO110" s="53"/>
      <c r="AP110" s="53"/>
      <c r="AQ110" s="53"/>
      <c r="AR110" s="53"/>
    </row>
    <row r="111" spans="2:44" ht="15">
      <c r="B111" s="51">
        <v>28</v>
      </c>
      <c r="C111" s="53"/>
      <c r="D111" s="54">
        <v>80.305519897304237</v>
      </c>
      <c r="E111" s="54">
        <v>12</v>
      </c>
      <c r="F111" s="54">
        <v>5</v>
      </c>
      <c r="G111" s="54"/>
      <c r="H111" s="54">
        <v>97.305519897304237</v>
      </c>
      <c r="I111" s="168"/>
      <c r="L111" s="131">
        <f t="shared" si="9"/>
        <v>2.3128041941771529</v>
      </c>
      <c r="M111">
        <f t="shared" si="10"/>
        <v>0.35432676943485647</v>
      </c>
      <c r="P111" s="59"/>
      <c r="Q111" s="59"/>
      <c r="R111" s="59"/>
      <c r="S111" s="59"/>
      <c r="T111" s="84">
        <v>28.5</v>
      </c>
      <c r="V111" s="85">
        <v>5.37</v>
      </c>
      <c r="W111" s="85">
        <v>1.32</v>
      </c>
      <c r="X111" s="85">
        <v>0.44999999999999996</v>
      </c>
      <c r="Y111" s="85"/>
      <c r="Z111" s="85">
        <v>2.315593853820598</v>
      </c>
      <c r="AA111" s="129">
        <f t="shared" si="11"/>
        <v>0.37421419959828495</v>
      </c>
      <c r="AB111" s="84"/>
      <c r="AD111" s="85"/>
      <c r="AL111" s="49"/>
      <c r="AM111" s="53"/>
      <c r="AN111" s="53"/>
      <c r="AO111" s="53"/>
      <c r="AP111" s="53"/>
      <c r="AQ111" s="53"/>
      <c r="AR111" s="53"/>
    </row>
    <row r="112" spans="2:44" ht="15">
      <c r="B112" s="51">
        <v>29</v>
      </c>
      <c r="C112" s="53"/>
      <c r="D112" s="54">
        <v>55.842105263157897</v>
      </c>
      <c r="E112" s="54">
        <v>18</v>
      </c>
      <c r="F112" s="54">
        <v>4</v>
      </c>
      <c r="G112" s="54"/>
      <c r="H112" s="54">
        <v>77.84210526315789</v>
      </c>
      <c r="I112" s="168"/>
      <c r="L112" s="131">
        <f t="shared" si="9"/>
        <v>1.7959742997380699</v>
      </c>
      <c r="M112">
        <f t="shared" si="10"/>
        <v>0.30587740388653911</v>
      </c>
      <c r="P112" s="59"/>
      <c r="Q112" s="59"/>
      <c r="R112" s="59"/>
      <c r="S112" s="59"/>
      <c r="T112" s="84">
        <v>29.5</v>
      </c>
      <c r="V112" s="85">
        <v>3.7299999999999995</v>
      </c>
      <c r="W112" s="85">
        <v>2.0000000000000004</v>
      </c>
      <c r="X112" s="85">
        <v>0.36</v>
      </c>
      <c r="Y112" s="85"/>
      <c r="Z112" s="85">
        <v>1.7977920819490585</v>
      </c>
      <c r="AA112" s="129">
        <f t="shared" si="11"/>
        <v>0.32239371204153477</v>
      </c>
      <c r="AB112" s="84"/>
      <c r="AD112" s="85"/>
      <c r="AL112" s="49"/>
      <c r="AM112" s="53"/>
      <c r="AN112" s="53"/>
      <c r="AO112" s="53"/>
      <c r="AP112" s="53"/>
      <c r="AQ112" s="53"/>
      <c r="AR112" s="53"/>
    </row>
    <row r="113" spans="2:44" ht="15">
      <c r="B113" s="51">
        <v>30</v>
      </c>
      <c r="C113" s="53"/>
      <c r="D113" s="54">
        <v>23.631578947368421</v>
      </c>
      <c r="E113" s="54">
        <v>7</v>
      </c>
      <c r="F113" s="54">
        <v>1</v>
      </c>
      <c r="G113" s="54"/>
      <c r="H113" s="54">
        <v>31.631578947368421</v>
      </c>
      <c r="I113" s="168"/>
      <c r="L113" s="131">
        <f t="shared" si="9"/>
        <v>0.73399042591209052</v>
      </c>
      <c r="M113">
        <f t="shared" si="10"/>
        <v>0.13847163833429871</v>
      </c>
      <c r="P113" s="59"/>
      <c r="Q113" s="59"/>
      <c r="R113" s="59"/>
      <c r="S113" s="59"/>
      <c r="T113" s="84">
        <v>30.5</v>
      </c>
      <c r="V113" s="85">
        <v>1.58</v>
      </c>
      <c r="W113" s="85">
        <v>0.77</v>
      </c>
      <c r="X113" s="85">
        <v>0.09</v>
      </c>
      <c r="Y113" s="85"/>
      <c r="Z113" s="85">
        <v>0.73419019933554819</v>
      </c>
      <c r="AA113" s="129">
        <f t="shared" si="11"/>
        <v>0.14559226943631898</v>
      </c>
      <c r="AB113" s="84"/>
      <c r="AD113" s="85"/>
      <c r="AL113" s="49"/>
      <c r="AM113" s="53"/>
      <c r="AN113" s="53"/>
      <c r="AO113" s="53"/>
      <c r="AP113" s="53"/>
      <c r="AQ113" s="53"/>
      <c r="AR113" s="53"/>
    </row>
    <row r="114" spans="2:44" ht="15">
      <c r="B114" s="51">
        <v>31</v>
      </c>
      <c r="C114" s="53"/>
      <c r="D114" s="54">
        <v>65.768934531450583</v>
      </c>
      <c r="E114" s="54">
        <v>1</v>
      </c>
      <c r="F114" s="54">
        <v>3</v>
      </c>
      <c r="G114" s="54"/>
      <c r="H114" s="54">
        <v>69.768934531450583</v>
      </c>
      <c r="I114" s="168"/>
      <c r="L114" s="131">
        <f t="shared" si="9"/>
        <v>1.7093945951209293</v>
      </c>
      <c r="M114">
        <f t="shared" si="10"/>
        <v>0.35602390328760319</v>
      </c>
      <c r="P114" s="59"/>
      <c r="Q114" s="59"/>
      <c r="R114" s="59"/>
      <c r="S114" s="59"/>
      <c r="T114" s="84">
        <v>31.5</v>
      </c>
      <c r="V114" s="85">
        <v>4.41</v>
      </c>
      <c r="W114" s="85">
        <v>0.11</v>
      </c>
      <c r="X114" s="85">
        <v>0.27</v>
      </c>
      <c r="Y114" s="85"/>
      <c r="Z114" s="85">
        <v>1.7180011074197119</v>
      </c>
      <c r="AA114" s="129">
        <f t="shared" si="11"/>
        <v>0.37551426538329175</v>
      </c>
      <c r="AB114" s="84"/>
      <c r="AD114" s="85"/>
      <c r="AL114" s="49"/>
      <c r="AM114" s="53"/>
      <c r="AN114" s="53"/>
      <c r="AO114" s="53"/>
      <c r="AP114" s="53"/>
      <c r="AQ114" s="53"/>
      <c r="AR114" s="53"/>
    </row>
    <row r="115" spans="2:44" ht="15">
      <c r="B115" s="51">
        <v>32</v>
      </c>
      <c r="C115" s="53"/>
      <c r="D115" s="54">
        <v>33.631578947368425</v>
      </c>
      <c r="E115" s="54">
        <v>11</v>
      </c>
      <c r="F115" s="54">
        <v>1</v>
      </c>
      <c r="G115" s="54"/>
      <c r="H115" s="54">
        <v>45.631578947368425</v>
      </c>
      <c r="I115" s="168"/>
      <c r="L115" s="131">
        <f t="shared" si="9"/>
        <v>1.0545576708979403</v>
      </c>
      <c r="M115">
        <f t="shared" si="10"/>
        <v>0.24171818010768314</v>
      </c>
      <c r="P115" s="59"/>
      <c r="Q115" s="59"/>
      <c r="R115" s="59"/>
      <c r="S115" s="59"/>
      <c r="T115" s="84">
        <v>32.5</v>
      </c>
      <c r="V115" s="85">
        <v>2.2400000000000002</v>
      </c>
      <c r="W115" s="85">
        <v>1.21</v>
      </c>
      <c r="X115" s="85">
        <v>0.09</v>
      </c>
      <c r="Y115" s="85"/>
      <c r="Z115" s="85">
        <v>1.0515517718715395</v>
      </c>
      <c r="AA115" s="129">
        <f t="shared" si="11"/>
        <v>0.25257227127487641</v>
      </c>
      <c r="AB115" s="84"/>
      <c r="AD115" s="85"/>
      <c r="AL115" s="49"/>
      <c r="AM115" s="53"/>
      <c r="AN115" s="53"/>
      <c r="AO115" s="53"/>
      <c r="AP115" s="53"/>
      <c r="AQ115" s="53"/>
      <c r="AR115" s="53"/>
    </row>
    <row r="116" spans="2:44" ht="15">
      <c r="B116" s="51">
        <v>33</v>
      </c>
      <c r="C116" s="53"/>
      <c r="D116" s="54">
        <v>47.842105263157897</v>
      </c>
      <c r="E116" s="54">
        <v>6</v>
      </c>
      <c r="F116" s="54">
        <v>3</v>
      </c>
      <c r="G116" s="54"/>
      <c r="H116" s="54">
        <v>56.842105263157897</v>
      </c>
      <c r="I116" s="168"/>
      <c r="L116" s="131">
        <f t="shared" si="9"/>
        <v>1.3572951494310124</v>
      </c>
      <c r="M116">
        <f t="shared" si="10"/>
        <v>0.34137770639636689</v>
      </c>
      <c r="P116" s="59"/>
      <c r="Q116" s="59"/>
      <c r="R116" s="59"/>
      <c r="S116" s="59"/>
      <c r="T116" s="84">
        <v>33.5</v>
      </c>
      <c r="V116" s="85">
        <v>3.1999999999999997</v>
      </c>
      <c r="W116" s="85">
        <v>0.66</v>
      </c>
      <c r="X116" s="85">
        <v>0.27</v>
      </c>
      <c r="Y116" s="85"/>
      <c r="Z116" s="85">
        <v>1.3594656699889258</v>
      </c>
      <c r="AA116" s="129">
        <f t="shared" si="11"/>
        <v>0.35779486374113706</v>
      </c>
      <c r="AB116" s="84"/>
      <c r="AD116" s="85"/>
      <c r="AL116" s="49"/>
      <c r="AM116" s="53"/>
      <c r="AN116" s="53"/>
      <c r="AO116" s="53"/>
      <c r="AP116" s="53"/>
      <c r="AQ116" s="53"/>
      <c r="AR116" s="53"/>
    </row>
    <row r="117" spans="2:44" ht="15">
      <c r="B117" s="51">
        <v>34</v>
      </c>
      <c r="C117" s="53"/>
      <c r="D117" s="54">
        <v>65.81129653401797</v>
      </c>
      <c r="E117" s="54">
        <v>8</v>
      </c>
      <c r="F117" s="54"/>
      <c r="G117" s="54"/>
      <c r="H117" s="54">
        <v>73.81129653401797</v>
      </c>
      <c r="I117" s="168"/>
      <c r="L117" s="131">
        <f t="shared" si="9"/>
        <v>1.7745793589981129</v>
      </c>
      <c r="M117">
        <f t="shared" si="10"/>
        <v>0.48839852492175145</v>
      </c>
      <c r="P117" s="59"/>
      <c r="Q117" s="59"/>
      <c r="R117" s="59"/>
      <c r="S117" s="59"/>
      <c r="T117" s="84">
        <v>34.5</v>
      </c>
      <c r="V117" s="85">
        <v>4.4000000000000004</v>
      </c>
      <c r="W117" s="85">
        <v>0.88</v>
      </c>
      <c r="X117" s="85"/>
      <c r="Y117" s="85"/>
      <c r="Z117" s="85">
        <v>1.7777851605758583</v>
      </c>
      <c r="AA117" s="129">
        <f t="shared" si="11"/>
        <v>0.51131418736258882</v>
      </c>
      <c r="AB117" s="84"/>
      <c r="AD117" s="85"/>
      <c r="AL117" s="49"/>
      <c r="AM117" s="53"/>
      <c r="AN117" s="53"/>
      <c r="AO117" s="53"/>
      <c r="AP117" s="53"/>
      <c r="AQ117" s="53"/>
      <c r="AR117" s="53"/>
    </row>
    <row r="118" spans="2:44" ht="15">
      <c r="B118" s="51">
        <v>35</v>
      </c>
      <c r="C118" s="53"/>
      <c r="D118" s="54">
        <v>13</v>
      </c>
      <c r="E118" s="54">
        <v>4</v>
      </c>
      <c r="F118" s="54"/>
      <c r="G118" s="54"/>
      <c r="H118" s="54">
        <v>17</v>
      </c>
      <c r="I118" s="168"/>
      <c r="L118" s="131">
        <f t="shared" si="9"/>
        <v>0.39479205118740002</v>
      </c>
      <c r="M118">
        <f t="shared" ref="M118:M125" si="12">L118*a*B118^b</f>
        <v>0.11858543707260882</v>
      </c>
      <c r="P118" s="59"/>
      <c r="Q118" s="59"/>
      <c r="R118" s="59"/>
      <c r="S118" s="59"/>
      <c r="T118" s="84">
        <v>35.5</v>
      </c>
      <c r="V118" s="85">
        <v>0.88000000000000012</v>
      </c>
      <c r="W118" s="85">
        <v>0.44</v>
      </c>
      <c r="X118" s="85"/>
      <c r="Y118" s="85"/>
      <c r="Z118" s="85">
        <v>0.39900885935769659</v>
      </c>
      <c r="AA118" s="129">
        <f t="shared" si="11"/>
        <v>0.12509283707605021</v>
      </c>
      <c r="AB118" s="84"/>
      <c r="AD118" s="85"/>
      <c r="AL118" s="49"/>
      <c r="AM118" s="53"/>
      <c r="AN118" s="53"/>
      <c r="AO118" s="53"/>
      <c r="AP118" s="53"/>
      <c r="AQ118" s="53"/>
      <c r="AR118" s="53"/>
    </row>
    <row r="119" spans="2:44" ht="15">
      <c r="B119" s="51">
        <v>36</v>
      </c>
      <c r="C119" s="53"/>
      <c r="D119" s="54">
        <v>52.842105263157897</v>
      </c>
      <c r="E119" s="54">
        <v>4</v>
      </c>
      <c r="F119" s="54">
        <v>1</v>
      </c>
      <c r="G119" s="54"/>
      <c r="H119" s="54">
        <v>57.842105263157897</v>
      </c>
      <c r="I119" s="168"/>
      <c r="L119" s="131">
        <f t="shared" si="9"/>
        <v>1.4018422259548333</v>
      </c>
      <c r="M119">
        <f t="shared" si="12"/>
        <v>0.45843315622977932</v>
      </c>
      <c r="P119" s="59"/>
      <c r="Q119" s="59"/>
      <c r="R119" s="59"/>
      <c r="S119" s="59"/>
      <c r="T119" s="84">
        <v>36.5</v>
      </c>
      <c r="V119" s="85">
        <v>3.5399999999999991</v>
      </c>
      <c r="W119" s="85">
        <v>0.44</v>
      </c>
      <c r="X119" s="85">
        <v>0.09</v>
      </c>
      <c r="Y119" s="85"/>
      <c r="Z119" s="85">
        <v>1.4072785160575856</v>
      </c>
      <c r="AA119" s="129">
        <f t="shared" si="11"/>
        <v>0.47976783227760295</v>
      </c>
      <c r="AB119" s="84"/>
      <c r="AD119" s="85"/>
      <c r="AL119" s="49"/>
      <c r="AM119" s="53"/>
      <c r="AN119" s="53"/>
      <c r="AO119" s="53"/>
      <c r="AP119" s="53"/>
      <c r="AQ119" s="53"/>
      <c r="AR119" s="53"/>
    </row>
    <row r="120" spans="2:44" ht="15">
      <c r="B120" s="51">
        <v>37</v>
      </c>
      <c r="C120" s="53"/>
      <c r="D120" s="54">
        <v>2</v>
      </c>
      <c r="E120" s="54"/>
      <c r="F120" s="54"/>
      <c r="G120" s="54"/>
      <c r="H120" s="54">
        <v>2</v>
      </c>
      <c r="I120" s="168"/>
      <c r="L120" s="131">
        <f t="shared" si="9"/>
        <v>4.9483204134366923E-2</v>
      </c>
      <c r="M120">
        <f t="shared" si="12"/>
        <v>1.7576692371930557E-2</v>
      </c>
      <c r="P120" s="59"/>
      <c r="Q120" s="59"/>
      <c r="R120" s="59"/>
      <c r="S120" s="59"/>
      <c r="T120" s="84">
        <v>37.5</v>
      </c>
      <c r="V120" s="85">
        <v>0.14000000000000001</v>
      </c>
      <c r="W120" s="85"/>
      <c r="X120" s="85"/>
      <c r="Y120" s="85"/>
      <c r="Z120" s="85">
        <v>5.1957364341085277E-2</v>
      </c>
      <c r="AA120" s="129">
        <f t="shared" si="11"/>
        <v>1.9218319460185311E-2</v>
      </c>
      <c r="AB120" s="84"/>
      <c r="AD120" s="85"/>
      <c r="AL120" s="49"/>
      <c r="AM120" s="53"/>
      <c r="AN120" s="53"/>
      <c r="AO120" s="53"/>
      <c r="AP120" s="53"/>
      <c r="AQ120" s="53"/>
      <c r="AR120" s="53"/>
    </row>
    <row r="121" spans="2:44" ht="15">
      <c r="B121" s="51">
        <v>38</v>
      </c>
      <c r="C121" s="53"/>
      <c r="D121" s="54">
        <v>27.210526315789473</v>
      </c>
      <c r="E121" s="54">
        <v>1</v>
      </c>
      <c r="F121" s="54"/>
      <c r="G121" s="54"/>
      <c r="H121" s="54">
        <v>28.210526315789473</v>
      </c>
      <c r="I121" s="168"/>
      <c r="L121" s="131">
        <f t="shared" si="9"/>
        <v>0.69151982022239056</v>
      </c>
      <c r="M121">
        <f t="shared" si="12"/>
        <v>0.26621278720311126</v>
      </c>
      <c r="P121" s="59"/>
      <c r="Q121" s="59"/>
      <c r="R121" s="59"/>
      <c r="S121" s="59"/>
      <c r="T121" s="84">
        <v>38.5</v>
      </c>
      <c r="V121" s="85">
        <v>1.8200000000000003</v>
      </c>
      <c r="W121" s="85">
        <v>0.11</v>
      </c>
      <c r="X121" s="85"/>
      <c r="Y121" s="85"/>
      <c r="Z121" s="85">
        <v>0.69355066445182734</v>
      </c>
      <c r="AA121" s="129">
        <f t="shared" si="11"/>
        <v>0.27773561500501148</v>
      </c>
      <c r="AB121" s="84"/>
      <c r="AD121" s="85"/>
      <c r="AL121" s="49"/>
      <c r="AM121" s="53"/>
      <c r="AN121" s="53"/>
      <c r="AO121" s="53"/>
      <c r="AP121" s="53"/>
      <c r="AQ121" s="53"/>
      <c r="AR121" s="53"/>
    </row>
    <row r="122" spans="2:44" ht="15">
      <c r="B122" s="51">
        <v>39</v>
      </c>
      <c r="C122" s="53"/>
      <c r="D122" s="54">
        <v>5</v>
      </c>
      <c r="E122" s="54">
        <v>1</v>
      </c>
      <c r="F122" s="54">
        <v>1</v>
      </c>
      <c r="G122" s="54"/>
      <c r="H122" s="54">
        <v>7</v>
      </c>
      <c r="I122" s="168"/>
      <c r="L122" s="131">
        <f t="shared" si="9"/>
        <v>0.1632884772419656</v>
      </c>
      <c r="M122">
        <f t="shared" si="12"/>
        <v>6.7985609681987205E-2</v>
      </c>
      <c r="P122" s="59"/>
      <c r="Q122" s="59"/>
      <c r="R122" s="59"/>
      <c r="S122" s="59"/>
      <c r="T122" s="84">
        <v>39.5</v>
      </c>
      <c r="V122" s="85">
        <v>0.34</v>
      </c>
      <c r="W122" s="85">
        <v>0.11</v>
      </c>
      <c r="X122" s="85">
        <v>0.09</v>
      </c>
      <c r="Y122" s="85"/>
      <c r="Z122" s="85">
        <v>0.16536683277962347</v>
      </c>
      <c r="AA122" s="129">
        <f t="shared" si="11"/>
        <v>7.1548831596878151E-2</v>
      </c>
      <c r="AB122" s="84"/>
      <c r="AD122" s="85"/>
      <c r="AL122" s="49"/>
      <c r="AM122" s="53"/>
      <c r="AN122" s="53"/>
      <c r="AO122" s="53"/>
      <c r="AP122" s="53"/>
      <c r="AQ122" s="53"/>
      <c r="AR122" s="53"/>
    </row>
    <row r="123" spans="2:44" ht="15">
      <c r="B123" s="51">
        <v>40</v>
      </c>
      <c r="C123" s="53"/>
      <c r="D123" s="54">
        <v>1</v>
      </c>
      <c r="E123" s="54">
        <v>2</v>
      </c>
      <c r="F123" s="54"/>
      <c r="G123" s="54"/>
      <c r="H123" s="54">
        <v>3</v>
      </c>
      <c r="I123" s="168"/>
      <c r="L123" s="131">
        <f t="shared" si="9"/>
        <v>6.1317214224190966E-2</v>
      </c>
      <c r="M123">
        <f t="shared" si="12"/>
        <v>2.7556195466535621E-2</v>
      </c>
      <c r="P123" s="59"/>
      <c r="Q123" s="59"/>
      <c r="R123" s="59"/>
      <c r="S123" s="59"/>
      <c r="T123" s="84">
        <v>40.5</v>
      </c>
      <c r="V123" s="85">
        <v>7.0000000000000007E-2</v>
      </c>
      <c r="W123" s="85">
        <v>0.22</v>
      </c>
      <c r="X123" s="85"/>
      <c r="Y123" s="85"/>
      <c r="Z123" s="85">
        <v>6.2188538205980068E-2</v>
      </c>
      <c r="AA123" s="129">
        <f t="shared" si="11"/>
        <v>2.901517095016691E-2</v>
      </c>
      <c r="AB123" s="84"/>
      <c r="AD123" s="85"/>
      <c r="AL123" s="49"/>
      <c r="AM123" s="53"/>
      <c r="AN123" s="53"/>
      <c r="AO123" s="53"/>
      <c r="AP123" s="53"/>
      <c r="AQ123" s="53"/>
      <c r="AR123" s="53"/>
    </row>
    <row r="124" spans="2:44" ht="15">
      <c r="B124" s="51">
        <v>41</v>
      </c>
      <c r="C124" s="53"/>
      <c r="D124" s="54">
        <v>1</v>
      </c>
      <c r="E124" s="54">
        <v>2</v>
      </c>
      <c r="F124" s="54">
        <v>1</v>
      </c>
      <c r="G124" s="54"/>
      <c r="H124" s="54">
        <v>4</v>
      </c>
      <c r="I124" s="168"/>
      <c r="L124" s="131">
        <f t="shared" si="9"/>
        <v>8.2609875051735504E-2</v>
      </c>
      <c r="M124">
        <f t="shared" si="12"/>
        <v>3.999677364542964E-2</v>
      </c>
      <c r="P124" s="59"/>
      <c r="Q124" s="59"/>
      <c r="R124" s="59"/>
      <c r="S124" s="59"/>
      <c r="T124" s="84">
        <v>41.5</v>
      </c>
      <c r="V124" s="85">
        <v>7.0000000000000007E-2</v>
      </c>
      <c r="W124" s="85">
        <v>0.22</v>
      </c>
      <c r="X124" s="85">
        <v>0.09</v>
      </c>
      <c r="Y124" s="85"/>
      <c r="Z124" s="85">
        <v>8.3268272425249173E-2</v>
      </c>
      <c r="AA124" s="129">
        <f t="shared" si="11"/>
        <v>4.1817288291365246E-2</v>
      </c>
      <c r="AB124" s="84"/>
      <c r="AD124" s="85"/>
      <c r="AL124" s="49"/>
      <c r="AM124" s="53"/>
      <c r="AN124" s="53"/>
      <c r="AO124" s="53"/>
      <c r="AP124" s="53"/>
      <c r="AQ124" s="53"/>
      <c r="AR124" s="53"/>
    </row>
    <row r="125" spans="2:44" ht="15">
      <c r="B125" s="51">
        <v>42</v>
      </c>
      <c r="C125" s="53"/>
      <c r="D125" s="54">
        <v>2</v>
      </c>
      <c r="E125" s="54">
        <v>1</v>
      </c>
      <c r="F125" s="54">
        <v>1</v>
      </c>
      <c r="G125" s="54">
        <v>2</v>
      </c>
      <c r="H125" s="54">
        <v>6</v>
      </c>
      <c r="I125" s="168"/>
      <c r="L125" s="131">
        <f t="shared" si="9"/>
        <v>0.15827740304484489</v>
      </c>
      <c r="M125">
        <f t="shared" si="12"/>
        <v>8.2411595455697678E-2</v>
      </c>
      <c r="P125" s="59"/>
      <c r="Q125" s="59"/>
      <c r="R125" s="59"/>
      <c r="S125" s="59"/>
      <c r="T125" s="84">
        <v>42.5</v>
      </c>
      <c r="V125" s="85">
        <v>0.13</v>
      </c>
      <c r="W125" s="85">
        <v>0.11</v>
      </c>
      <c r="X125" s="85">
        <v>0.09</v>
      </c>
      <c r="Y125" s="85">
        <v>0.4</v>
      </c>
      <c r="Z125" s="85">
        <v>0.15664451827242526</v>
      </c>
      <c r="AA125" s="129">
        <f t="shared" si="11"/>
        <v>8.4526323520291338E-2</v>
      </c>
      <c r="AB125" s="84"/>
      <c r="AD125" s="85"/>
      <c r="AL125" s="49"/>
      <c r="AM125" s="53"/>
      <c r="AN125" s="53"/>
      <c r="AO125" s="53"/>
      <c r="AP125" s="53"/>
      <c r="AQ125" s="53"/>
      <c r="AR125" s="53"/>
    </row>
    <row r="126" spans="2:44" ht="15">
      <c r="B126" s="51">
        <v>43</v>
      </c>
      <c r="C126" s="53"/>
      <c r="D126" s="54">
        <v>14.094993581514762</v>
      </c>
      <c r="E126" s="54"/>
      <c r="F126" s="54"/>
      <c r="G126" s="54"/>
      <c r="H126" s="54">
        <v>14.094993581514762</v>
      </c>
      <c r="I126" s="168"/>
      <c r="L126" s="131">
        <f t="shared" ref="L126:L143" si="13">((C126/$L$84)*$L$83+(D126/$M$84)*$M$83+(E126/$N$84)*$N$83+(F126/$O$84)*$O$83+(G126/$P$84)*$P$83)/$Q$83</f>
        <v>0.34873272233334329</v>
      </c>
      <c r="M126">
        <f t="shared" ref="M126:M143" si="14">L126*a*B126^b</f>
        <v>0.19493753654410428</v>
      </c>
      <c r="P126" s="59"/>
      <c r="Q126" s="59"/>
      <c r="R126" s="59"/>
      <c r="S126" s="59"/>
      <c r="T126" s="84">
        <v>43.5</v>
      </c>
      <c r="V126" s="85">
        <v>0.94</v>
      </c>
      <c r="W126" s="85"/>
      <c r="X126" s="85"/>
      <c r="Y126" s="85"/>
      <c r="Z126" s="85">
        <v>0.34885658914728679</v>
      </c>
      <c r="AA126" s="129">
        <f t="shared" si="11"/>
        <v>0.20192891690917092</v>
      </c>
      <c r="AB126" s="84"/>
      <c r="AD126" s="85"/>
      <c r="AL126" s="49"/>
      <c r="AM126" s="53"/>
      <c r="AN126" s="53"/>
      <c r="AO126" s="53"/>
      <c r="AP126" s="53"/>
      <c r="AQ126" s="53"/>
      <c r="AR126" s="53"/>
    </row>
    <row r="127" spans="2:44" ht="15">
      <c r="B127" s="51">
        <v>44</v>
      </c>
      <c r="C127" s="53"/>
      <c r="D127" s="54">
        <v>1</v>
      </c>
      <c r="E127" s="54"/>
      <c r="F127" s="54"/>
      <c r="G127" s="54"/>
      <c r="H127" s="54">
        <v>1</v>
      </c>
      <c r="I127" s="168"/>
      <c r="L127" s="131">
        <f t="shared" si="13"/>
        <v>2.4741602067183462E-2</v>
      </c>
      <c r="M127">
        <f t="shared" si="14"/>
        <v>1.4823647607180978E-2</v>
      </c>
      <c r="P127" s="59"/>
      <c r="Q127" s="59"/>
      <c r="R127" s="59"/>
      <c r="S127" s="59"/>
      <c r="T127" s="84">
        <v>44.5</v>
      </c>
      <c r="V127" s="85">
        <v>7.0000000000000007E-2</v>
      </c>
      <c r="W127" s="85"/>
      <c r="X127" s="85"/>
      <c r="Y127" s="85"/>
      <c r="Z127" s="85">
        <v>2.5978682170542639E-2</v>
      </c>
      <c r="AA127" s="129">
        <f t="shared" si="11"/>
        <v>1.6104633283947463E-2</v>
      </c>
      <c r="AB127" s="84"/>
      <c r="AD127" s="85"/>
      <c r="AL127" s="49"/>
      <c r="AM127" s="53"/>
      <c r="AN127" s="53"/>
      <c r="AO127" s="53"/>
      <c r="AP127" s="53"/>
      <c r="AQ127" s="53"/>
      <c r="AR127" s="53"/>
    </row>
    <row r="128" spans="2:44" ht="15">
      <c r="B128" s="51">
        <v>45</v>
      </c>
      <c r="C128" s="53"/>
      <c r="D128" s="54"/>
      <c r="E128" s="54">
        <v>1</v>
      </c>
      <c r="F128" s="54"/>
      <c r="G128" s="54"/>
      <c r="H128" s="54">
        <v>1</v>
      </c>
      <c r="I128" s="168"/>
      <c r="L128" s="131">
        <f t="shared" si="13"/>
        <v>1.8287806078503752E-2</v>
      </c>
      <c r="M128">
        <f t="shared" si="14"/>
        <v>1.1725634459466375E-2</v>
      </c>
      <c r="P128" s="59"/>
      <c r="Q128" s="59"/>
      <c r="R128" s="59"/>
      <c r="S128" s="59"/>
      <c r="T128" s="84">
        <v>45.5</v>
      </c>
      <c r="V128" s="85"/>
      <c r="W128" s="85">
        <v>0.11</v>
      </c>
      <c r="X128" s="85"/>
      <c r="Y128" s="85"/>
      <c r="Z128" s="85">
        <v>1.8104928017718715E-2</v>
      </c>
      <c r="AA128" s="129">
        <f t="shared" si="11"/>
        <v>1.2001921535616782E-2</v>
      </c>
      <c r="AB128" s="84"/>
      <c r="AD128" s="85"/>
      <c r="AL128" s="49"/>
      <c r="AM128" s="53"/>
      <c r="AN128" s="53"/>
      <c r="AO128" s="53"/>
      <c r="AP128" s="53"/>
      <c r="AQ128" s="53"/>
      <c r="AR128" s="53"/>
    </row>
    <row r="129" spans="2:44" ht="15">
      <c r="B129" s="51">
        <v>46</v>
      </c>
      <c r="C129" s="53"/>
      <c r="D129" s="54"/>
      <c r="E129" s="54"/>
      <c r="F129" s="54">
        <v>1</v>
      </c>
      <c r="G129" s="54"/>
      <c r="H129" s="54">
        <v>1</v>
      </c>
      <c r="I129" s="168"/>
      <c r="L129" s="131">
        <f t="shared" si="13"/>
        <v>2.1292660827544548E-2</v>
      </c>
      <c r="M129">
        <f t="shared" si="14"/>
        <v>1.4588307470981337E-2</v>
      </c>
      <c r="P129" s="59"/>
      <c r="Q129" s="59"/>
      <c r="R129" s="59"/>
      <c r="S129" s="59"/>
      <c r="T129" s="84">
        <v>46.5</v>
      </c>
      <c r="V129" s="85"/>
      <c r="W129" s="85"/>
      <c r="X129" s="85">
        <v>0.09</v>
      </c>
      <c r="Y129" s="85"/>
      <c r="Z129" s="85">
        <v>2.1079734219269102E-2</v>
      </c>
      <c r="AA129" s="129">
        <f t="shared" si="11"/>
        <v>1.4921286506409302E-2</v>
      </c>
      <c r="AB129" s="84"/>
      <c r="AD129" s="85"/>
      <c r="AL129" s="49"/>
      <c r="AM129" s="53"/>
      <c r="AN129" s="53"/>
      <c r="AO129" s="53"/>
      <c r="AP129" s="53"/>
      <c r="AQ129" s="53"/>
      <c r="AR129" s="53"/>
    </row>
    <row r="130" spans="2:44" ht="15">
      <c r="B130" s="51">
        <v>47</v>
      </c>
      <c r="C130" s="53"/>
      <c r="D130" s="54"/>
      <c r="E130" s="54"/>
      <c r="F130" s="54">
        <v>1</v>
      </c>
      <c r="G130" s="54"/>
      <c r="H130" s="54">
        <v>1</v>
      </c>
      <c r="I130" s="168"/>
      <c r="L130" s="131">
        <f t="shared" si="13"/>
        <v>2.1292660827544548E-2</v>
      </c>
      <c r="M130">
        <f t="shared" si="14"/>
        <v>1.5566311924310084E-2</v>
      </c>
      <c r="P130" s="59"/>
      <c r="Q130" s="59"/>
      <c r="R130" s="59"/>
      <c r="S130" s="59"/>
      <c r="T130" s="84">
        <v>47.5</v>
      </c>
      <c r="V130" s="85"/>
      <c r="W130" s="85"/>
      <c r="X130" s="85">
        <v>0.09</v>
      </c>
      <c r="Y130" s="85"/>
      <c r="Z130" s="85">
        <v>2.1079734219269102E-2</v>
      </c>
      <c r="AA130" s="129">
        <f t="shared" si="11"/>
        <v>1.5910626151148282E-2</v>
      </c>
      <c r="AB130" s="84"/>
      <c r="AD130" s="85"/>
      <c r="AL130" s="49"/>
      <c r="AM130" s="53"/>
      <c r="AN130" s="53"/>
      <c r="AO130" s="53"/>
      <c r="AP130" s="53"/>
      <c r="AQ130" s="53"/>
      <c r="AR130" s="53"/>
    </row>
    <row r="131" spans="2:44" ht="15">
      <c r="B131" s="51">
        <v>48</v>
      </c>
      <c r="C131" s="53"/>
      <c r="D131" s="54"/>
      <c r="E131" s="54"/>
      <c r="F131" s="54">
        <v>1</v>
      </c>
      <c r="G131" s="54"/>
      <c r="H131" s="54">
        <v>1</v>
      </c>
      <c r="I131" s="168"/>
      <c r="L131" s="131">
        <f t="shared" si="13"/>
        <v>2.1292660827544548E-2</v>
      </c>
      <c r="M131">
        <f t="shared" si="14"/>
        <v>1.6587205479382441E-2</v>
      </c>
      <c r="P131" s="59"/>
      <c r="Q131" s="59"/>
      <c r="R131" s="59"/>
      <c r="S131" s="59"/>
      <c r="T131" s="84">
        <v>48.5</v>
      </c>
      <c r="V131" s="85"/>
      <c r="W131" s="85"/>
      <c r="X131" s="85">
        <v>0.09</v>
      </c>
      <c r="Y131" s="85"/>
      <c r="Z131" s="85">
        <v>2.1079734219269102E-2</v>
      </c>
      <c r="AA131" s="129">
        <f t="shared" si="11"/>
        <v>1.6942885526137371E-2</v>
      </c>
      <c r="AB131" s="84"/>
      <c r="AD131" s="85"/>
      <c r="AL131" s="49"/>
      <c r="AM131" s="53"/>
      <c r="AN131" s="53"/>
      <c r="AO131" s="53"/>
      <c r="AP131" s="53"/>
      <c r="AQ131" s="53"/>
      <c r="AR131" s="53"/>
    </row>
    <row r="132" spans="2:44" ht="15">
      <c r="B132" s="51">
        <v>49</v>
      </c>
      <c r="C132" s="53"/>
      <c r="D132" s="54"/>
      <c r="E132" s="54"/>
      <c r="F132" s="54"/>
      <c r="G132" s="54"/>
      <c r="H132" s="54"/>
      <c r="I132" s="168"/>
      <c r="L132" s="131">
        <f t="shared" si="13"/>
        <v>0</v>
      </c>
      <c r="M132">
        <f t="shared" si="14"/>
        <v>0</v>
      </c>
      <c r="P132" s="59"/>
      <c r="Q132" s="59"/>
      <c r="R132" s="59"/>
      <c r="S132" s="59"/>
      <c r="T132" s="84">
        <v>49.5</v>
      </c>
      <c r="AA132" s="129">
        <f t="shared" si="11"/>
        <v>0</v>
      </c>
      <c r="AB132" s="84"/>
      <c r="AD132" s="85"/>
      <c r="AL132" s="49"/>
      <c r="AM132" s="53"/>
      <c r="AN132" s="53"/>
      <c r="AO132" s="53"/>
      <c r="AP132" s="53"/>
      <c r="AQ132" s="53"/>
      <c r="AR132" s="53"/>
    </row>
    <row r="133" spans="2:44" ht="15">
      <c r="B133" s="51">
        <v>50</v>
      </c>
      <c r="C133" s="53"/>
      <c r="D133" s="54"/>
      <c r="E133" s="54">
        <v>1</v>
      </c>
      <c r="F133" s="54"/>
      <c r="G133" s="54"/>
      <c r="H133" s="54">
        <v>1</v>
      </c>
      <c r="I133" s="168"/>
      <c r="L133" s="131">
        <f t="shared" si="13"/>
        <v>1.8287806078503752E-2</v>
      </c>
      <c r="M133">
        <f t="shared" si="14"/>
        <v>1.6113738417806431E-2</v>
      </c>
      <c r="P133" s="59"/>
      <c r="Q133" s="59"/>
      <c r="R133" s="59"/>
      <c r="S133" s="59"/>
      <c r="T133" s="84">
        <v>50.5</v>
      </c>
      <c r="V133" s="85"/>
      <c r="W133" s="85">
        <v>0.11</v>
      </c>
      <c r="X133" s="85"/>
      <c r="Y133" s="85"/>
      <c r="Z133" s="85">
        <v>1.8104928017718715E-2</v>
      </c>
      <c r="AA133" s="129">
        <f t="shared" si="11"/>
        <v>1.6438795621273945E-2</v>
      </c>
      <c r="AB133" s="84"/>
      <c r="AD133" s="85"/>
      <c r="AL133" s="49"/>
    </row>
    <row r="134" spans="2:44" ht="15">
      <c r="B134" s="51">
        <v>51</v>
      </c>
      <c r="C134" s="53"/>
      <c r="D134" s="54"/>
      <c r="E134" s="54"/>
      <c r="F134" s="54"/>
      <c r="G134" s="54"/>
      <c r="H134" s="54"/>
      <c r="I134" s="168"/>
      <c r="L134" s="131">
        <f t="shared" si="13"/>
        <v>0</v>
      </c>
      <c r="M134">
        <f t="shared" si="14"/>
        <v>0</v>
      </c>
      <c r="P134" s="59"/>
      <c r="Q134" s="59"/>
      <c r="R134" s="59"/>
      <c r="S134" s="59"/>
      <c r="T134" s="84">
        <v>51.5</v>
      </c>
      <c r="V134" s="85"/>
      <c r="W134" s="85"/>
      <c r="X134" s="85"/>
      <c r="Y134" s="85"/>
      <c r="Z134" s="85"/>
      <c r="AA134" s="129">
        <f t="shared" si="11"/>
        <v>0</v>
      </c>
      <c r="AB134" s="84"/>
      <c r="AD134" s="85"/>
      <c r="AL134" s="49"/>
      <c r="AM134" s="53"/>
      <c r="AN134" s="53"/>
      <c r="AO134" s="53"/>
      <c r="AP134" s="53"/>
      <c r="AQ134" s="53"/>
      <c r="AR134" s="53"/>
    </row>
    <row r="135" spans="2:44" ht="15">
      <c r="B135" s="51">
        <v>52</v>
      </c>
      <c r="C135" s="53"/>
      <c r="D135" s="54"/>
      <c r="E135" s="54"/>
      <c r="F135" s="54"/>
      <c r="G135" s="54"/>
      <c r="H135" s="54"/>
      <c r="I135" s="168"/>
      <c r="L135" s="131">
        <f t="shared" si="13"/>
        <v>0</v>
      </c>
      <c r="M135">
        <f t="shared" si="14"/>
        <v>0</v>
      </c>
      <c r="P135" s="59"/>
      <c r="Q135" s="59"/>
      <c r="R135" s="59"/>
      <c r="S135" s="59"/>
      <c r="T135" s="84">
        <v>52.5</v>
      </c>
      <c r="V135" s="85"/>
      <c r="W135" s="85"/>
      <c r="X135" s="85"/>
      <c r="Y135" s="85"/>
      <c r="Z135" s="85"/>
      <c r="AA135" s="129">
        <f t="shared" si="11"/>
        <v>0</v>
      </c>
      <c r="AB135" s="84"/>
      <c r="AL135" s="49"/>
      <c r="AM135" s="53"/>
      <c r="AN135" s="53"/>
      <c r="AO135" s="53"/>
      <c r="AP135" s="53"/>
      <c r="AQ135" s="53"/>
      <c r="AR135" s="53"/>
    </row>
    <row r="136" spans="2:44">
      <c r="B136" s="51">
        <v>53</v>
      </c>
      <c r="C136" s="53"/>
      <c r="D136" s="54"/>
      <c r="E136" s="54"/>
      <c r="F136" s="54"/>
      <c r="G136" s="54"/>
      <c r="H136" s="54"/>
      <c r="I136" s="168"/>
      <c r="L136" s="131">
        <f t="shared" si="13"/>
        <v>0</v>
      </c>
      <c r="M136">
        <f t="shared" si="14"/>
        <v>0</v>
      </c>
      <c r="T136" s="84">
        <v>53.5</v>
      </c>
      <c r="V136" s="85"/>
      <c r="W136" s="85"/>
      <c r="X136" s="85"/>
      <c r="Y136" s="85"/>
      <c r="Z136" s="85"/>
      <c r="AA136" s="129">
        <f t="shared" si="11"/>
        <v>0</v>
      </c>
      <c r="AB136" s="84"/>
      <c r="AD136" s="85"/>
    </row>
    <row r="137" spans="2:44">
      <c r="B137" s="51">
        <v>54</v>
      </c>
      <c r="C137" s="53"/>
      <c r="D137" s="54"/>
      <c r="E137" s="54"/>
      <c r="F137" s="54"/>
      <c r="G137" s="54"/>
      <c r="H137" s="54"/>
      <c r="I137" s="168"/>
      <c r="L137" s="131">
        <f t="shared" si="13"/>
        <v>0</v>
      </c>
      <c r="M137">
        <f t="shared" si="14"/>
        <v>0</v>
      </c>
      <c r="T137" s="84">
        <v>54.5</v>
      </c>
      <c r="V137" s="85"/>
      <c r="W137" s="85"/>
      <c r="X137" s="85"/>
      <c r="Y137" s="85"/>
      <c r="Z137" s="85"/>
      <c r="AA137" s="129">
        <f t="shared" si="11"/>
        <v>0</v>
      </c>
      <c r="AB137" s="84"/>
      <c r="AD137" s="85"/>
    </row>
    <row r="138" spans="2:44">
      <c r="B138" s="51">
        <v>55</v>
      </c>
      <c r="C138" s="53"/>
      <c r="D138" s="54"/>
      <c r="E138" s="54"/>
      <c r="F138" s="54"/>
      <c r="G138" s="54"/>
      <c r="H138" s="54"/>
      <c r="I138" s="168"/>
      <c r="L138" s="131">
        <f t="shared" si="13"/>
        <v>0</v>
      </c>
      <c r="M138">
        <f t="shared" si="14"/>
        <v>0</v>
      </c>
      <c r="T138" s="84">
        <v>55.5</v>
      </c>
      <c r="V138" s="85"/>
      <c r="W138" s="85"/>
      <c r="X138" s="85"/>
      <c r="Y138" s="85"/>
      <c r="Z138" s="85"/>
      <c r="AA138" s="129">
        <f t="shared" si="11"/>
        <v>0</v>
      </c>
      <c r="AB138" s="84"/>
    </row>
    <row r="139" spans="2:44">
      <c r="B139" s="51">
        <v>56</v>
      </c>
      <c r="C139" s="53"/>
      <c r="D139" s="54"/>
      <c r="E139" s="54"/>
      <c r="F139" s="54"/>
      <c r="G139" s="54"/>
      <c r="H139" s="54"/>
      <c r="I139" s="168"/>
      <c r="L139" s="131">
        <f t="shared" si="13"/>
        <v>0</v>
      </c>
      <c r="M139">
        <f t="shared" si="14"/>
        <v>0</v>
      </c>
      <c r="T139" s="84">
        <v>56.5</v>
      </c>
      <c r="V139" s="85"/>
      <c r="W139" s="85"/>
      <c r="X139" s="85"/>
      <c r="Y139" s="85"/>
      <c r="Z139" s="85"/>
      <c r="AA139" s="129">
        <f t="shared" si="11"/>
        <v>0</v>
      </c>
      <c r="AB139" s="84"/>
    </row>
    <row r="140" spans="2:44">
      <c r="B140" s="51">
        <v>57</v>
      </c>
      <c r="C140" s="53"/>
      <c r="D140" s="54"/>
      <c r="E140" s="54"/>
      <c r="F140" s="54"/>
      <c r="G140" s="54"/>
      <c r="H140" s="54"/>
      <c r="I140" s="168"/>
      <c r="L140" s="131">
        <f t="shared" si="13"/>
        <v>0</v>
      </c>
      <c r="M140">
        <f t="shared" si="14"/>
        <v>0</v>
      </c>
      <c r="T140" s="84">
        <v>57.5</v>
      </c>
      <c r="V140" s="85"/>
      <c r="W140" s="85"/>
      <c r="X140" s="85"/>
      <c r="Y140" s="85"/>
      <c r="Z140" s="85"/>
      <c r="AA140" s="129">
        <f t="shared" si="11"/>
        <v>0</v>
      </c>
      <c r="AB140" s="84"/>
    </row>
    <row r="141" spans="2:44">
      <c r="B141" s="51">
        <v>58</v>
      </c>
      <c r="C141" s="53"/>
      <c r="D141" s="54"/>
      <c r="E141" s="54"/>
      <c r="F141" s="54"/>
      <c r="G141" s="54"/>
      <c r="H141" s="54"/>
      <c r="I141" s="168"/>
      <c r="L141" s="131">
        <f t="shared" si="13"/>
        <v>0</v>
      </c>
      <c r="M141">
        <f t="shared" si="14"/>
        <v>0</v>
      </c>
      <c r="T141" s="84">
        <v>58.5</v>
      </c>
      <c r="V141" s="85"/>
      <c r="W141" s="85"/>
      <c r="X141" s="85"/>
      <c r="Y141" s="85"/>
      <c r="Z141" s="85"/>
      <c r="AA141" s="129">
        <f t="shared" si="11"/>
        <v>0</v>
      </c>
      <c r="AB141" s="84"/>
    </row>
    <row r="142" spans="2:44">
      <c r="B142" s="51">
        <v>59</v>
      </c>
      <c r="C142" s="53"/>
      <c r="D142" s="54"/>
      <c r="E142" s="54"/>
      <c r="F142" s="54"/>
      <c r="G142" s="54"/>
      <c r="H142" s="54"/>
      <c r="I142" s="168"/>
      <c r="L142" s="131">
        <f t="shared" si="13"/>
        <v>0</v>
      </c>
      <c r="M142">
        <f t="shared" si="14"/>
        <v>0</v>
      </c>
      <c r="T142" s="84">
        <v>59.5</v>
      </c>
      <c r="V142" s="85"/>
      <c r="W142" s="85"/>
      <c r="X142" s="85"/>
      <c r="Y142" s="85"/>
      <c r="Z142" s="85"/>
      <c r="AA142" s="129">
        <f t="shared" si="11"/>
        <v>0</v>
      </c>
      <c r="AB142" s="84"/>
    </row>
    <row r="143" spans="2:44">
      <c r="B143" s="51">
        <v>60</v>
      </c>
      <c r="C143" s="53"/>
      <c r="D143" s="54"/>
      <c r="E143" s="54"/>
      <c r="F143" s="54"/>
      <c r="G143" s="54"/>
      <c r="H143" s="54"/>
      <c r="I143" s="168"/>
      <c r="L143" s="131">
        <f t="shared" si="13"/>
        <v>0</v>
      </c>
      <c r="M143">
        <f t="shared" si="14"/>
        <v>0</v>
      </c>
      <c r="T143" s="84">
        <v>60.5</v>
      </c>
      <c r="V143" s="85"/>
      <c r="W143" s="85"/>
      <c r="X143" s="85"/>
      <c r="Y143" s="85"/>
      <c r="Z143" s="85"/>
      <c r="AA143" s="129">
        <f t="shared" si="11"/>
        <v>0</v>
      </c>
      <c r="AB143" s="84"/>
    </row>
    <row r="144" spans="2:44">
      <c r="B144" s="51">
        <v>61</v>
      </c>
      <c r="C144" s="53"/>
      <c r="D144" s="54"/>
      <c r="E144" s="54"/>
      <c r="F144" s="54">
        <v>1</v>
      </c>
      <c r="G144" s="54"/>
      <c r="H144" s="54">
        <v>1</v>
      </c>
      <c r="I144" s="168"/>
      <c r="L144" s="131">
        <f t="shared" ref="L144:L150" si="15">((C144/$L$84)*$L$83+(D144/$M$84)*$M$83+(E144/$N$84)*$N$83+(F144/$O$84)*$O$83+(G144/$P$84)*$P$83)/$Q$83</f>
        <v>2.1292660827544548E-2</v>
      </c>
      <c r="M144">
        <f t="shared" ref="M144:M150" si="16">L144*a*B144^b</f>
        <v>3.4184590539986875E-2</v>
      </c>
      <c r="T144" s="84">
        <v>61.5</v>
      </c>
      <c r="V144" s="53"/>
      <c r="W144" s="53"/>
      <c r="X144" s="53">
        <v>0.09</v>
      </c>
      <c r="Y144" s="53"/>
      <c r="Z144" s="53">
        <v>2.1079734219269102E-2</v>
      </c>
      <c r="AA144" s="129">
        <f t="shared" si="11"/>
        <v>3.4686656016878148E-2</v>
      </c>
      <c r="AB144" s="84"/>
    </row>
    <row r="145" spans="2:28">
      <c r="B145" s="51">
        <v>62</v>
      </c>
      <c r="C145" s="53"/>
      <c r="D145" s="54"/>
      <c r="E145" s="54"/>
      <c r="F145" s="54"/>
      <c r="G145" s="54"/>
      <c r="H145" s="54"/>
      <c r="I145" s="168"/>
      <c r="L145" s="131">
        <f t="shared" si="15"/>
        <v>0</v>
      </c>
      <c r="M145">
        <f t="shared" si="16"/>
        <v>0</v>
      </c>
      <c r="T145" s="84">
        <v>62.5</v>
      </c>
      <c r="U145" s="85"/>
      <c r="V145" s="85"/>
      <c r="W145" s="85"/>
      <c r="X145" s="85"/>
      <c r="Y145" s="85"/>
      <c r="Z145" s="85"/>
      <c r="AA145" s="129">
        <f t="shared" si="11"/>
        <v>0</v>
      </c>
      <c r="AB145" s="84"/>
    </row>
    <row r="146" spans="2:28">
      <c r="B146" s="51">
        <v>63</v>
      </c>
      <c r="C146" s="54"/>
      <c r="D146" s="54"/>
      <c r="E146" s="54"/>
      <c r="F146" s="54"/>
      <c r="G146" s="54"/>
      <c r="H146" s="54"/>
      <c r="I146" s="54"/>
      <c r="L146" s="131">
        <f t="shared" si="15"/>
        <v>0</v>
      </c>
      <c r="M146">
        <f t="shared" si="16"/>
        <v>0</v>
      </c>
      <c r="T146" s="84">
        <v>63.5</v>
      </c>
      <c r="U146" s="91"/>
      <c r="V146" s="91"/>
      <c r="W146" s="91"/>
      <c r="X146" s="91"/>
      <c r="Y146" s="91"/>
      <c r="Z146" s="92"/>
      <c r="AA146" s="129">
        <f t="shared" si="11"/>
        <v>0</v>
      </c>
    </row>
    <row r="147" spans="2:28">
      <c r="B147" s="51">
        <v>64</v>
      </c>
      <c r="C147" s="54"/>
      <c r="D147" s="54"/>
      <c r="E147" s="54">
        <v>1</v>
      </c>
      <c r="F147" s="54"/>
      <c r="G147" s="54"/>
      <c r="H147" s="54">
        <v>1</v>
      </c>
      <c r="I147" s="54"/>
      <c r="L147" s="131">
        <f t="shared" si="15"/>
        <v>1.8287806078503752E-2</v>
      </c>
      <c r="M147">
        <f t="shared" si="16"/>
        <v>3.3936832253659857E-2</v>
      </c>
      <c r="T147" s="84">
        <v>64.5</v>
      </c>
      <c r="U147" s="91"/>
      <c r="V147" s="53"/>
      <c r="W147" s="53">
        <v>0.11</v>
      </c>
      <c r="X147" s="53"/>
      <c r="Y147" s="53"/>
      <c r="Z147" s="53">
        <v>1.8104928017718715E-2</v>
      </c>
      <c r="AA147" s="129">
        <f t="shared" si="11"/>
        <v>3.4395678718600164E-2</v>
      </c>
      <c r="AB147" s="84"/>
    </row>
    <row r="148" spans="2:28">
      <c r="B148" s="51">
        <v>65</v>
      </c>
      <c r="C148" s="54"/>
      <c r="D148" s="54"/>
      <c r="E148" s="54"/>
      <c r="F148" s="54"/>
      <c r="G148" s="54"/>
      <c r="H148" s="54"/>
      <c r="I148" s="54"/>
      <c r="L148" s="131">
        <f t="shared" si="15"/>
        <v>0</v>
      </c>
      <c r="M148">
        <f t="shared" si="16"/>
        <v>0</v>
      </c>
      <c r="T148" s="84">
        <v>65.5</v>
      </c>
      <c r="U148" s="91"/>
      <c r="V148" s="91"/>
      <c r="W148" s="91"/>
      <c r="X148" s="91"/>
      <c r="Y148" s="91"/>
      <c r="Z148" s="92"/>
      <c r="AA148" s="129">
        <f t="shared" si="11"/>
        <v>0</v>
      </c>
    </row>
    <row r="149" spans="2:28">
      <c r="B149" s="51">
        <v>66</v>
      </c>
      <c r="C149" s="54"/>
      <c r="D149" s="54"/>
      <c r="E149" s="54"/>
      <c r="F149" s="54"/>
      <c r="G149" s="54"/>
      <c r="H149" s="54"/>
      <c r="I149" s="54"/>
      <c r="L149" s="131">
        <f t="shared" si="15"/>
        <v>0</v>
      </c>
      <c r="M149">
        <f t="shared" si="16"/>
        <v>0</v>
      </c>
      <c r="T149" s="84">
        <v>66.5</v>
      </c>
      <c r="U149" s="91"/>
      <c r="V149" s="91"/>
      <c r="W149" s="91"/>
      <c r="X149" s="91"/>
      <c r="Y149" s="91"/>
      <c r="Z149" s="92"/>
      <c r="AA149" s="129">
        <f t="shared" si="11"/>
        <v>0</v>
      </c>
    </row>
    <row r="150" spans="2:28">
      <c r="B150" s="51">
        <v>67</v>
      </c>
      <c r="C150" s="54"/>
      <c r="D150" s="54"/>
      <c r="E150" s="54"/>
      <c r="F150" s="54"/>
      <c r="G150" s="54"/>
      <c r="H150" s="54"/>
      <c r="I150" s="54"/>
      <c r="L150" s="131">
        <f t="shared" si="15"/>
        <v>0</v>
      </c>
      <c r="M150">
        <f t="shared" si="16"/>
        <v>0</v>
      </c>
      <c r="T150" s="84">
        <v>67.5</v>
      </c>
      <c r="U150" s="91"/>
      <c r="V150" s="91"/>
      <c r="W150" s="91"/>
      <c r="X150" s="91"/>
      <c r="Y150" s="91"/>
      <c r="Z150" s="92"/>
      <c r="AA150" s="129">
        <f t="shared" ref="AA150:AA163" si="17">Z150*a*T150^b</f>
        <v>0</v>
      </c>
    </row>
    <row r="151" spans="2:28">
      <c r="B151" s="51">
        <v>68</v>
      </c>
      <c r="C151" s="54"/>
      <c r="D151" s="54"/>
      <c r="E151" s="54"/>
      <c r="F151" s="54"/>
      <c r="G151" s="54"/>
      <c r="H151" s="54"/>
      <c r="I151" s="54"/>
      <c r="L151" s="131">
        <f t="shared" ref="L151:L163" si="18">((C151/$L$84)*$L$83+(D151/$M$84)*$M$83+(E151/$N$84)*$N$83+(F151/$O$84)*$O$83+(G151/$P$84)*$P$83)/$Q$83</f>
        <v>0</v>
      </c>
      <c r="M151">
        <f t="shared" ref="M151:M163" si="19">L151*a*B151^b</f>
        <v>0</v>
      </c>
      <c r="T151" s="84">
        <v>68.5</v>
      </c>
      <c r="U151" s="91"/>
      <c r="V151" s="91"/>
      <c r="W151" s="91"/>
      <c r="X151" s="91"/>
      <c r="Y151" s="91"/>
      <c r="Z151" s="92"/>
      <c r="AA151" s="129">
        <f t="shared" si="17"/>
        <v>0</v>
      </c>
    </row>
    <row r="152" spans="2:28">
      <c r="B152" s="51">
        <v>69</v>
      </c>
      <c r="C152" s="54"/>
      <c r="D152" s="54"/>
      <c r="E152" s="54"/>
      <c r="F152" s="54"/>
      <c r="G152" s="54"/>
      <c r="H152" s="54"/>
      <c r="I152" s="54"/>
      <c r="L152" s="131">
        <f t="shared" si="18"/>
        <v>0</v>
      </c>
      <c r="M152">
        <f t="shared" si="19"/>
        <v>0</v>
      </c>
      <c r="T152" s="84">
        <v>69.5</v>
      </c>
      <c r="U152" s="91"/>
      <c r="V152" s="91"/>
      <c r="W152" s="91"/>
      <c r="X152" s="91"/>
      <c r="Y152" s="91"/>
      <c r="Z152" s="92"/>
      <c r="AA152" s="129">
        <f t="shared" si="17"/>
        <v>0</v>
      </c>
    </row>
    <row r="153" spans="2:28">
      <c r="B153" s="51">
        <v>70</v>
      </c>
      <c r="C153" s="54"/>
      <c r="D153" s="54"/>
      <c r="E153" s="54"/>
      <c r="F153" s="54"/>
      <c r="G153" s="54"/>
      <c r="H153" s="54"/>
      <c r="I153" s="168"/>
      <c r="L153" s="131">
        <f t="shared" si="18"/>
        <v>0</v>
      </c>
      <c r="M153">
        <f t="shared" si="19"/>
        <v>0</v>
      </c>
      <c r="T153" s="84">
        <v>70.5</v>
      </c>
      <c r="U153" s="91"/>
      <c r="V153" s="85"/>
      <c r="W153" s="85"/>
      <c r="X153" s="85"/>
      <c r="Y153" s="85"/>
      <c r="Z153" s="85"/>
      <c r="AA153" s="129">
        <f t="shared" si="17"/>
        <v>0</v>
      </c>
      <c r="AB153" s="84"/>
    </row>
    <row r="154" spans="2:28">
      <c r="B154" s="51">
        <v>71</v>
      </c>
      <c r="C154" s="54"/>
      <c r="D154" s="54"/>
      <c r="E154" s="54"/>
      <c r="F154" s="54"/>
      <c r="G154" s="54"/>
      <c r="H154" s="54"/>
      <c r="I154" s="168"/>
      <c r="L154" s="131">
        <f t="shared" si="18"/>
        <v>0</v>
      </c>
      <c r="M154">
        <f t="shared" si="19"/>
        <v>0</v>
      </c>
      <c r="T154" s="84">
        <v>71.5</v>
      </c>
      <c r="U154" s="91"/>
      <c r="V154" s="91"/>
      <c r="W154" s="91"/>
      <c r="X154" s="91"/>
      <c r="Y154" s="91"/>
      <c r="Z154" s="92"/>
      <c r="AA154" s="129">
        <f t="shared" si="17"/>
        <v>0</v>
      </c>
    </row>
    <row r="155" spans="2:28">
      <c r="B155" s="51">
        <v>72</v>
      </c>
      <c r="C155" s="54"/>
      <c r="D155" s="54"/>
      <c r="E155" s="54"/>
      <c r="F155" s="54"/>
      <c r="G155" s="54"/>
      <c r="H155" s="54"/>
      <c r="I155" s="168"/>
      <c r="L155" s="131">
        <f t="shared" si="18"/>
        <v>0</v>
      </c>
      <c r="M155">
        <f t="shared" si="19"/>
        <v>0</v>
      </c>
      <c r="T155" s="84">
        <v>72.5</v>
      </c>
      <c r="Z155" s="86"/>
      <c r="AA155" s="129">
        <f t="shared" si="17"/>
        <v>0</v>
      </c>
    </row>
    <row r="156" spans="2:28">
      <c r="B156" s="51">
        <v>73</v>
      </c>
      <c r="D156" s="54"/>
      <c r="E156" s="54"/>
      <c r="F156" s="54"/>
      <c r="G156" s="54"/>
      <c r="H156" s="54"/>
      <c r="I156" s="168"/>
      <c r="L156" s="131">
        <f t="shared" si="18"/>
        <v>0</v>
      </c>
      <c r="M156">
        <f t="shared" si="19"/>
        <v>0</v>
      </c>
      <c r="T156" s="84">
        <v>73.5</v>
      </c>
      <c r="AA156" s="129">
        <f t="shared" si="17"/>
        <v>0</v>
      </c>
    </row>
    <row r="157" spans="2:28">
      <c r="B157" s="51">
        <v>74</v>
      </c>
      <c r="D157" s="54"/>
      <c r="E157" s="54"/>
      <c r="F157" s="54"/>
      <c r="G157" s="54"/>
      <c r="H157" s="54"/>
      <c r="I157" s="168"/>
      <c r="L157" s="131">
        <f t="shared" si="18"/>
        <v>0</v>
      </c>
      <c r="M157">
        <f t="shared" si="19"/>
        <v>0</v>
      </c>
      <c r="T157" s="84">
        <v>74.5</v>
      </c>
      <c r="AA157" s="129">
        <f t="shared" si="17"/>
        <v>0</v>
      </c>
    </row>
    <row r="158" spans="2:28">
      <c r="B158" s="51">
        <v>75</v>
      </c>
      <c r="D158" s="54"/>
      <c r="E158" s="54"/>
      <c r="F158" s="54"/>
      <c r="G158" s="54"/>
      <c r="H158" s="54"/>
      <c r="I158" s="168"/>
      <c r="L158" s="131">
        <f t="shared" si="18"/>
        <v>0</v>
      </c>
      <c r="M158">
        <f t="shared" si="19"/>
        <v>0</v>
      </c>
      <c r="T158" s="84">
        <v>75.5</v>
      </c>
      <c r="AA158" s="129">
        <f t="shared" si="17"/>
        <v>0</v>
      </c>
    </row>
    <row r="159" spans="2:28">
      <c r="B159" s="51">
        <v>76</v>
      </c>
      <c r="D159" s="54"/>
      <c r="E159" s="54"/>
      <c r="F159" s="54"/>
      <c r="G159" s="54"/>
      <c r="H159" s="54"/>
      <c r="I159" s="168"/>
      <c r="L159" s="131">
        <f t="shared" si="18"/>
        <v>0</v>
      </c>
      <c r="M159">
        <f t="shared" si="19"/>
        <v>0</v>
      </c>
      <c r="T159" s="84">
        <v>76.5</v>
      </c>
      <c r="AA159" s="129">
        <f t="shared" si="17"/>
        <v>0</v>
      </c>
    </row>
    <row r="160" spans="2:28">
      <c r="B160" s="51">
        <v>77</v>
      </c>
      <c r="D160" s="54"/>
      <c r="E160" s="54"/>
      <c r="F160" s="54"/>
      <c r="G160" s="54"/>
      <c r="H160" s="54"/>
      <c r="I160" s="168"/>
      <c r="L160" s="131">
        <f t="shared" si="18"/>
        <v>0</v>
      </c>
      <c r="M160">
        <f t="shared" si="19"/>
        <v>0</v>
      </c>
      <c r="T160" s="84">
        <v>77.5</v>
      </c>
      <c r="V160" s="85"/>
      <c r="W160" s="85"/>
      <c r="X160" s="85"/>
      <c r="Y160" s="85"/>
      <c r="Z160" s="85"/>
      <c r="AA160" s="129">
        <f t="shared" si="17"/>
        <v>0</v>
      </c>
      <c r="AB160" s="84"/>
    </row>
    <row r="161" spans="1:28">
      <c r="B161" s="51">
        <v>78</v>
      </c>
      <c r="D161" s="54"/>
      <c r="E161" s="54"/>
      <c r="F161" s="54"/>
      <c r="G161" s="54"/>
      <c r="H161" s="54"/>
      <c r="I161" s="54"/>
      <c r="L161" s="131">
        <f t="shared" si="18"/>
        <v>0</v>
      </c>
      <c r="M161">
        <f t="shared" si="19"/>
        <v>0</v>
      </c>
      <c r="T161" s="84">
        <v>78.5</v>
      </c>
      <c r="AA161" s="129">
        <f t="shared" si="17"/>
        <v>0</v>
      </c>
    </row>
    <row r="162" spans="1:28">
      <c r="B162" s="51">
        <v>79</v>
      </c>
      <c r="D162" s="54"/>
      <c r="E162" s="54"/>
      <c r="F162" s="54"/>
      <c r="G162" s="54"/>
      <c r="H162" s="54"/>
      <c r="I162" s="54"/>
      <c r="L162" s="131">
        <f t="shared" si="18"/>
        <v>0</v>
      </c>
      <c r="M162">
        <f t="shared" si="19"/>
        <v>0</v>
      </c>
      <c r="T162" s="84">
        <v>79.5</v>
      </c>
      <c r="AA162" s="129">
        <f t="shared" si="17"/>
        <v>0</v>
      </c>
    </row>
    <row r="163" spans="1:28">
      <c r="B163" s="51">
        <v>80</v>
      </c>
      <c r="D163" s="54"/>
      <c r="E163" s="54"/>
      <c r="F163" s="54"/>
      <c r="G163" s="54"/>
      <c r="H163" s="54"/>
      <c r="I163" s="54"/>
      <c r="L163" s="131">
        <f t="shared" si="18"/>
        <v>0</v>
      </c>
      <c r="M163">
        <f t="shared" si="19"/>
        <v>0</v>
      </c>
      <c r="T163" s="84">
        <v>80.5</v>
      </c>
      <c r="V163" s="85"/>
      <c r="W163" s="85"/>
      <c r="X163" s="85"/>
      <c r="Y163" s="85"/>
      <c r="Z163" s="85"/>
      <c r="AA163" s="129">
        <f t="shared" si="17"/>
        <v>0</v>
      </c>
      <c r="AB163" s="84"/>
    </row>
    <row r="164" spans="1:28">
      <c r="D164" s="54"/>
      <c r="E164" s="54"/>
      <c r="F164" s="54"/>
      <c r="G164" s="54"/>
      <c r="H164" s="54"/>
      <c r="I164" s="54"/>
    </row>
    <row r="165" spans="1:28">
      <c r="D165" s="54"/>
      <c r="E165" s="54"/>
      <c r="F165" s="54"/>
      <c r="G165" s="54"/>
      <c r="H165" s="54"/>
      <c r="I165" s="54"/>
    </row>
    <row r="166" spans="1:28">
      <c r="D166" s="54"/>
      <c r="E166" s="54"/>
      <c r="F166" s="54"/>
      <c r="G166" s="54"/>
      <c r="H166" s="54"/>
      <c r="I166" s="54"/>
    </row>
    <row r="167" spans="1:28">
      <c r="D167" s="54"/>
      <c r="E167" s="54"/>
      <c r="F167" s="54"/>
      <c r="G167" s="54"/>
      <c r="H167" s="54"/>
      <c r="I167" s="54"/>
    </row>
    <row r="168" spans="1:28">
      <c r="D168" s="54"/>
      <c r="E168" s="54"/>
      <c r="F168" s="54"/>
      <c r="G168" s="54"/>
      <c r="H168" s="54"/>
      <c r="I168" s="54"/>
    </row>
    <row r="169" spans="1:28">
      <c r="A169" t="s">
        <v>85</v>
      </c>
      <c r="B169" s="54"/>
      <c r="C169" s="54"/>
      <c r="D169" s="169">
        <v>1360.3966623876761</v>
      </c>
      <c r="E169" s="169">
        <v>2004</v>
      </c>
      <c r="F169" s="169">
        <v>2132</v>
      </c>
      <c r="G169" s="169">
        <v>4</v>
      </c>
      <c r="H169" s="169">
        <v>5500.396662387674</v>
      </c>
      <c r="I169" s="54"/>
      <c r="L169" s="127">
        <f>SUM(L86:L163)</f>
        <v>115.84153660397573</v>
      </c>
      <c r="M169" s="127">
        <f>SUM(M86:M154)</f>
        <v>6.8572322329614455</v>
      </c>
      <c r="Z169" s="126">
        <f>SUM(Z86:Z163)</f>
        <v>115.86706810631229</v>
      </c>
      <c r="AA169" s="126">
        <f>SUM(AA86:AA163)</f>
        <v>7.2922479609611397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N80"/>
  <sheetViews>
    <sheetView workbookViewId="0">
      <selection activeCell="K29" sqref="K29"/>
    </sheetView>
  </sheetViews>
  <sheetFormatPr baseColWidth="10" defaultColWidth="9.140625" defaultRowHeight="12.75"/>
  <cols>
    <col min="1" max="1" width="6.140625" style="94" bestFit="1" customWidth="1"/>
    <col min="2" max="2" width="5.85546875" style="94" bestFit="1" customWidth="1"/>
    <col min="3" max="4" width="15.85546875" style="94" bestFit="1" customWidth="1"/>
    <col min="5" max="5" width="11.85546875" style="94" bestFit="1" customWidth="1"/>
    <col min="6" max="6" width="18.42578125" style="94" bestFit="1" customWidth="1"/>
    <col min="7" max="7" width="14.85546875" style="94" bestFit="1" customWidth="1"/>
    <col min="8" max="9" width="9.140625" style="94"/>
    <col min="10" max="10" width="11.28515625" style="94" bestFit="1" customWidth="1"/>
    <col min="11" max="11" width="11" style="94" bestFit="1" customWidth="1"/>
    <col min="12" max="12" width="9.140625" style="95"/>
    <col min="13" max="13" width="9.7109375" style="95" bestFit="1" customWidth="1"/>
    <col min="14" max="22" width="9.140625" style="95"/>
    <col min="23" max="24" width="9.140625" style="94"/>
    <col min="25" max="26" width="9.140625" style="153"/>
    <col min="27" max="27" width="9.140625" style="124"/>
    <col min="28" max="1028" width="9.140625" style="94"/>
  </cols>
  <sheetData>
    <row r="1" spans="1:29">
      <c r="A1" s="93" t="s">
        <v>64</v>
      </c>
      <c r="B1" s="93" t="s">
        <v>65</v>
      </c>
      <c r="C1" s="93" t="s">
        <v>67</v>
      </c>
      <c r="D1" s="93" t="s">
        <v>68</v>
      </c>
      <c r="E1" s="93" t="s">
        <v>70</v>
      </c>
      <c r="F1" s="93" t="s">
        <v>69</v>
      </c>
      <c r="G1" s="93" t="s">
        <v>71</v>
      </c>
      <c r="H1" s="93" t="s">
        <v>84</v>
      </c>
      <c r="I1" s="93" t="s">
        <v>112</v>
      </c>
      <c r="K1" t="s">
        <v>78</v>
      </c>
      <c r="M1" s="95" t="s">
        <v>56</v>
      </c>
      <c r="N1" s="95">
        <v>2009</v>
      </c>
      <c r="O1" s="95">
        <v>2010</v>
      </c>
      <c r="P1" s="95">
        <v>2011</v>
      </c>
      <c r="Q1" s="95">
        <v>2012</v>
      </c>
      <c r="R1" s="95">
        <v>2013</v>
      </c>
      <c r="S1" s="95">
        <v>2014</v>
      </c>
      <c r="T1" s="95">
        <v>2015</v>
      </c>
      <c r="U1" s="95">
        <v>2016</v>
      </c>
      <c r="V1" s="95">
        <v>2017</v>
      </c>
      <c r="W1" s="95">
        <v>2018</v>
      </c>
      <c r="X1" s="96">
        <v>2019</v>
      </c>
      <c r="Y1" s="153">
        <v>2020</v>
      </c>
      <c r="Z1" s="153">
        <v>2021</v>
      </c>
      <c r="AA1" s="153">
        <v>2022</v>
      </c>
      <c r="AB1" s="153">
        <v>2023</v>
      </c>
      <c r="AC1" s="48"/>
    </row>
    <row r="2" spans="1:29">
      <c r="A2" s="93">
        <v>1993</v>
      </c>
      <c r="B2" s="93">
        <v>3</v>
      </c>
      <c r="C2" s="97">
        <v>30</v>
      </c>
      <c r="D2" s="98">
        <v>3.04</v>
      </c>
      <c r="E2" s="98">
        <v>0.53389896984354601</v>
      </c>
      <c r="F2" s="97">
        <v>32</v>
      </c>
      <c r="G2" s="97">
        <v>6.2289646009589701</v>
      </c>
      <c r="H2" s="97"/>
      <c r="I2" s="97"/>
      <c r="K2">
        <v>6.5899999999999996E-6</v>
      </c>
      <c r="M2" s="95">
        <v>2</v>
      </c>
      <c r="N2" s="99">
        <v>0</v>
      </c>
      <c r="O2" s="99">
        <v>0.03</v>
      </c>
      <c r="P2" s="99">
        <v>0</v>
      </c>
      <c r="Q2" s="99">
        <v>0</v>
      </c>
      <c r="R2" s="99">
        <v>0</v>
      </c>
      <c r="S2" s="99">
        <v>0</v>
      </c>
      <c r="T2" s="99">
        <v>0</v>
      </c>
      <c r="U2" s="99">
        <v>0</v>
      </c>
      <c r="V2" s="99">
        <v>0</v>
      </c>
      <c r="W2" s="48">
        <v>0</v>
      </c>
      <c r="X2" s="100">
        <v>0</v>
      </c>
      <c r="Y2" s="154">
        <v>0</v>
      </c>
      <c r="AA2" s="153"/>
      <c r="AB2" s="131">
        <v>9.1439030392518758E-2</v>
      </c>
      <c r="AC2" s="48"/>
    </row>
    <row r="3" spans="1:29">
      <c r="A3" s="93">
        <v>1994</v>
      </c>
      <c r="B3" s="93">
        <v>3</v>
      </c>
      <c r="C3" s="97">
        <v>30</v>
      </c>
      <c r="D3" s="98">
        <v>2.6749999999999998</v>
      </c>
      <c r="E3" s="98">
        <v>0.33440856747398101</v>
      </c>
      <c r="F3" s="97">
        <v>34</v>
      </c>
      <c r="G3" s="97">
        <v>4.7749345545253297</v>
      </c>
      <c r="H3" s="97"/>
      <c r="I3" s="97"/>
      <c r="K3" t="s">
        <v>79</v>
      </c>
      <c r="M3" s="101">
        <v>3</v>
      </c>
      <c r="N3" s="99">
        <v>0</v>
      </c>
      <c r="O3" s="99">
        <v>2.0099999999999998</v>
      </c>
      <c r="P3" s="99">
        <v>0</v>
      </c>
      <c r="Q3" s="99">
        <v>0</v>
      </c>
      <c r="R3" s="99">
        <v>0</v>
      </c>
      <c r="S3" s="99">
        <v>0</v>
      </c>
      <c r="T3" s="99">
        <v>5.5E-2</v>
      </c>
      <c r="U3" s="99">
        <v>0</v>
      </c>
      <c r="V3" s="99">
        <v>1.8104928017718701E-2</v>
      </c>
      <c r="W3" s="48">
        <v>0</v>
      </c>
      <c r="X3" s="102">
        <v>3.6575612157007505E-2</v>
      </c>
      <c r="Y3" s="155">
        <v>0</v>
      </c>
      <c r="AA3" s="156">
        <v>0</v>
      </c>
      <c r="AB3" s="131">
        <v>5.4863418235511253E-2</v>
      </c>
      <c r="AC3" s="48"/>
    </row>
    <row r="4" spans="1:29">
      <c r="A4" s="93">
        <v>1995</v>
      </c>
      <c r="B4" s="93">
        <v>3</v>
      </c>
      <c r="C4" s="97">
        <v>30</v>
      </c>
      <c r="D4" s="98">
        <v>4.657</v>
      </c>
      <c r="E4" s="98">
        <v>1.2812119848018899</v>
      </c>
      <c r="F4" s="97">
        <v>87</v>
      </c>
      <c r="G4" s="97">
        <v>36.666060601051797</v>
      </c>
      <c r="H4" s="97"/>
      <c r="I4" s="97"/>
      <c r="K4">
        <v>3.0172099999999999</v>
      </c>
      <c r="M4" s="101">
        <v>4</v>
      </c>
      <c r="N4" s="99">
        <v>0</v>
      </c>
      <c r="O4" s="99">
        <v>4.9800000000000004</v>
      </c>
      <c r="P4" s="99">
        <v>0.27400000000000002</v>
      </c>
      <c r="Q4" s="99">
        <v>0.13700000000000001</v>
      </c>
      <c r="R4" s="99">
        <v>0.129</v>
      </c>
      <c r="S4" s="99">
        <v>0</v>
      </c>
      <c r="T4" s="99">
        <v>0.55500000000000005</v>
      </c>
      <c r="U4" s="99">
        <v>0.62329105003523599</v>
      </c>
      <c r="V4" s="99">
        <v>0.12838039867109599</v>
      </c>
      <c r="W4" s="48">
        <v>0.358870431893688</v>
      </c>
      <c r="X4" s="102">
        <v>5.4863418235511253E-2</v>
      </c>
      <c r="Y4" s="155">
        <v>0</v>
      </c>
      <c r="AA4" s="156">
        <v>0</v>
      </c>
      <c r="AB4" s="131">
        <v>0.24264892488002951</v>
      </c>
      <c r="AC4" s="48"/>
    </row>
    <row r="5" spans="1:29">
      <c r="A5" s="93">
        <v>1996</v>
      </c>
      <c r="B5" s="93">
        <v>3</v>
      </c>
      <c r="C5" s="97">
        <v>31</v>
      </c>
      <c r="D5" s="98">
        <v>7.6630000000000003</v>
      </c>
      <c r="E5" s="98">
        <v>1.13742150498397</v>
      </c>
      <c r="F5" s="97">
        <v>103</v>
      </c>
      <c r="G5" s="97">
        <v>21.8013761033564</v>
      </c>
      <c r="H5" s="97"/>
      <c r="I5" s="97"/>
      <c r="J5" s="97"/>
      <c r="M5" s="101">
        <v>5</v>
      </c>
      <c r="N5" s="99">
        <v>0</v>
      </c>
      <c r="O5" s="99">
        <v>1</v>
      </c>
      <c r="P5" s="99">
        <v>1.3720000000000001</v>
      </c>
      <c r="Q5" s="99">
        <v>0.16700000000000001</v>
      </c>
      <c r="R5" s="99">
        <v>0.754</v>
      </c>
      <c r="S5" s="99">
        <v>0</v>
      </c>
      <c r="T5" s="99">
        <v>3.1120000000000001</v>
      </c>
      <c r="U5" s="99">
        <v>0.74696466324373301</v>
      </c>
      <c r="V5" s="99">
        <v>0.60465669988925796</v>
      </c>
      <c r="W5" s="48">
        <v>0.577711794019933</v>
      </c>
      <c r="X5" s="102">
        <v>0.62918092453579688</v>
      </c>
      <c r="Y5" s="155">
        <v>0</v>
      </c>
      <c r="AA5" s="156">
        <v>0</v>
      </c>
      <c r="AB5" s="131">
        <v>1.3582050956687586</v>
      </c>
      <c r="AC5" s="48"/>
    </row>
    <row r="6" spans="1:29">
      <c r="A6" s="93">
        <v>1997</v>
      </c>
      <c r="B6" s="93">
        <v>3</v>
      </c>
      <c r="C6" s="97">
        <v>30</v>
      </c>
      <c r="D6" s="98">
        <v>3.3420000000000001</v>
      </c>
      <c r="E6" s="98">
        <v>0.51516565296999395</v>
      </c>
      <c r="F6" s="97">
        <v>83</v>
      </c>
      <c r="G6" s="97">
        <v>19.524343778985202</v>
      </c>
      <c r="H6" s="97"/>
      <c r="I6" s="97"/>
      <c r="J6" s="97"/>
      <c r="M6" s="101">
        <v>6</v>
      </c>
      <c r="N6" s="99">
        <v>0.56999999999999995</v>
      </c>
      <c r="O6" s="99">
        <v>0.05</v>
      </c>
      <c r="P6" s="99">
        <v>2.875</v>
      </c>
      <c r="Q6" s="99">
        <v>0.67100000000000004</v>
      </c>
      <c r="R6" s="99">
        <v>2.0369999999999999</v>
      </c>
      <c r="S6" s="99">
        <v>0.08</v>
      </c>
      <c r="T6" s="99">
        <v>5.2629999999999999</v>
      </c>
      <c r="U6" s="99">
        <v>1.50039011376221</v>
      </c>
      <c r="V6" s="99">
        <v>1.5782558139534899</v>
      </c>
      <c r="W6" s="48">
        <v>2.9511669435216001</v>
      </c>
      <c r="X6" s="102">
        <v>3.8256944896821774</v>
      </c>
      <c r="Y6" s="155">
        <v>0.13554202042574134</v>
      </c>
      <c r="AA6" s="156">
        <v>0.1028689091915836</v>
      </c>
      <c r="AB6" s="131">
        <v>3.7958512135474347</v>
      </c>
      <c r="AC6" s="48"/>
    </row>
    <row r="7" spans="1:29">
      <c r="A7" s="93">
        <v>1998</v>
      </c>
      <c r="B7" s="93">
        <v>3</v>
      </c>
      <c r="C7" s="97">
        <v>31</v>
      </c>
      <c r="D7" s="98">
        <v>2.9249999999999998</v>
      </c>
      <c r="E7" s="98">
        <v>0.665503388421126</v>
      </c>
      <c r="F7" s="97">
        <v>30</v>
      </c>
      <c r="G7" s="97">
        <v>12.4418648119966</v>
      </c>
      <c r="H7" s="97"/>
      <c r="I7" s="97"/>
      <c r="J7" s="97"/>
      <c r="M7" s="101">
        <v>7</v>
      </c>
      <c r="N7" s="99">
        <v>0.69</v>
      </c>
      <c r="O7" s="99">
        <v>0.11</v>
      </c>
      <c r="P7" s="99">
        <v>2.3380000000000001</v>
      </c>
      <c r="Q7" s="99">
        <v>0.73499999999999999</v>
      </c>
      <c r="R7" s="99">
        <v>2.9329999999999998</v>
      </c>
      <c r="S7" s="99">
        <v>0.52900000000000003</v>
      </c>
      <c r="T7" s="99">
        <v>5.9589999999999996</v>
      </c>
      <c r="U7" s="99">
        <v>1.8998678646934499</v>
      </c>
      <c r="V7" s="99">
        <v>2.1699127906976701</v>
      </c>
      <c r="W7" s="48">
        <v>3.7049875415282401</v>
      </c>
      <c r="X7" s="102">
        <v>16.612552704620381</v>
      </c>
      <c r="Y7" s="155">
        <v>7.9605020302694715E-2</v>
      </c>
      <c r="AA7" s="156">
        <v>0.10181339977851606</v>
      </c>
      <c r="AB7" s="131">
        <v>4.7004266257536598</v>
      </c>
      <c r="AC7" s="48"/>
    </row>
    <row r="8" spans="1:29">
      <c r="A8" s="93">
        <v>1999</v>
      </c>
      <c r="B8" s="93">
        <v>3</v>
      </c>
      <c r="C8" s="97">
        <v>38</v>
      </c>
      <c r="D8" s="98">
        <v>3.0289999999999999</v>
      </c>
      <c r="E8" s="98">
        <v>0.37099739891271499</v>
      </c>
      <c r="F8" s="97">
        <v>54</v>
      </c>
      <c r="G8" s="97">
        <v>11.362218093312601</v>
      </c>
      <c r="H8" s="97"/>
      <c r="I8" s="97"/>
      <c r="J8" s="97"/>
      <c r="M8" s="101">
        <v>8</v>
      </c>
      <c r="N8" s="99">
        <v>1.01</v>
      </c>
      <c r="O8" s="99">
        <v>1.2</v>
      </c>
      <c r="P8" s="99">
        <v>0.95499999999999996</v>
      </c>
      <c r="Q8" s="99">
        <v>2.1850000000000001</v>
      </c>
      <c r="R8" s="99">
        <v>2.41</v>
      </c>
      <c r="S8" s="99">
        <v>1.738</v>
      </c>
      <c r="T8" s="99">
        <v>3.6789999999999998</v>
      </c>
      <c r="U8" s="99">
        <v>4.0710787274740801</v>
      </c>
      <c r="V8" s="99">
        <v>1.20086240310078</v>
      </c>
      <c r="W8" s="48">
        <v>5.6566500553709904</v>
      </c>
      <c r="X8" s="102">
        <v>24.365104175677924</v>
      </c>
      <c r="Y8" s="155">
        <v>0.29367847914359541</v>
      </c>
      <c r="AA8" s="156">
        <v>0.29636858619416762</v>
      </c>
      <c r="AB8" s="131">
        <v>3.7999204042081951</v>
      </c>
      <c r="AC8" s="48"/>
    </row>
    <row r="9" spans="1:29">
      <c r="A9" s="93">
        <v>2000</v>
      </c>
      <c r="B9" s="93">
        <v>3</v>
      </c>
      <c r="C9" s="97">
        <v>41</v>
      </c>
      <c r="D9" s="98">
        <v>3.016</v>
      </c>
      <c r="E9" s="98">
        <v>0.46947766720047501</v>
      </c>
      <c r="F9" s="97">
        <v>51</v>
      </c>
      <c r="G9" s="97">
        <v>14.876155417311301</v>
      </c>
      <c r="H9" s="97"/>
      <c r="I9" s="97"/>
      <c r="J9" s="97"/>
      <c r="M9" s="101">
        <v>9</v>
      </c>
      <c r="N9" s="99">
        <v>1.08</v>
      </c>
      <c r="O9" s="99">
        <v>1.93</v>
      </c>
      <c r="P9" s="99">
        <v>0.27600000000000002</v>
      </c>
      <c r="Q9" s="99">
        <v>4.8940000000000001</v>
      </c>
      <c r="R9" s="99">
        <v>1.5229999999999999</v>
      </c>
      <c r="S9" s="99">
        <v>3.1219999999999999</v>
      </c>
      <c r="T9" s="99">
        <v>4.2640000000000002</v>
      </c>
      <c r="U9" s="99">
        <v>7.8019744790093597</v>
      </c>
      <c r="V9" s="99">
        <v>0.94692414174972295</v>
      </c>
      <c r="W9" s="48">
        <v>3.9697272978959002</v>
      </c>
      <c r="X9" s="102">
        <v>15.769297154255309</v>
      </c>
      <c r="Y9" s="155">
        <v>0.88532976498092775</v>
      </c>
      <c r="AA9" s="156">
        <v>0.90941422111480252</v>
      </c>
      <c r="AB9" s="131">
        <v>3.1705003383782451</v>
      </c>
      <c r="AC9" s="48"/>
    </row>
    <row r="10" spans="1:29">
      <c r="A10" s="93">
        <v>2001</v>
      </c>
      <c r="B10" s="93">
        <v>3</v>
      </c>
      <c r="C10" s="97">
        <v>40</v>
      </c>
      <c r="D10" s="98">
        <v>6.0129999999999999</v>
      </c>
      <c r="E10" s="98">
        <v>0.79116990589885305</v>
      </c>
      <c r="F10" s="97">
        <v>106</v>
      </c>
      <c r="G10" s="97">
        <v>25.310077044529098</v>
      </c>
      <c r="H10" s="97"/>
      <c r="I10" s="97"/>
      <c r="J10" s="97"/>
      <c r="M10" s="101">
        <v>10</v>
      </c>
      <c r="N10" s="99">
        <v>2.4</v>
      </c>
      <c r="O10" s="99">
        <v>12.72</v>
      </c>
      <c r="P10" s="99">
        <v>0.29899999999999999</v>
      </c>
      <c r="Q10" s="99">
        <v>8.875</v>
      </c>
      <c r="R10" s="99">
        <v>2.7959999999999998</v>
      </c>
      <c r="S10" s="99">
        <v>7.5679999999999996</v>
      </c>
      <c r="T10" s="99">
        <v>10.573</v>
      </c>
      <c r="U10" s="99">
        <v>15.7970147044018</v>
      </c>
      <c r="V10" s="99">
        <v>0.50522286821705398</v>
      </c>
      <c r="W10" s="48">
        <v>5.8522591362126297</v>
      </c>
      <c r="X10" s="102">
        <v>6.7973336386469088</v>
      </c>
      <c r="Y10" s="155">
        <v>1.1790082441245233</v>
      </c>
      <c r="AA10" s="156">
        <v>1.2795427279438909</v>
      </c>
      <c r="AB10" s="131">
        <v>2.4813526670358064</v>
      </c>
      <c r="AC10" s="48"/>
    </row>
    <row r="11" spans="1:29">
      <c r="A11" s="93">
        <v>2002</v>
      </c>
      <c r="B11" s="93">
        <v>3</v>
      </c>
      <c r="C11" s="97">
        <v>41</v>
      </c>
      <c r="D11" s="98">
        <v>2.7410000000000001</v>
      </c>
      <c r="E11" s="98">
        <v>0.24548910362783899</v>
      </c>
      <c r="F11" s="97">
        <v>35</v>
      </c>
      <c r="G11" s="97">
        <v>3.61939221417077</v>
      </c>
      <c r="H11" s="97"/>
      <c r="I11" s="97"/>
      <c r="J11" s="97"/>
      <c r="M11" s="101">
        <v>11</v>
      </c>
      <c r="N11" s="99">
        <v>4.3499999999999996</v>
      </c>
      <c r="O11" s="99">
        <v>12.83</v>
      </c>
      <c r="P11" s="99">
        <v>0.87</v>
      </c>
      <c r="Q11" s="99">
        <v>11.805999999999999</v>
      </c>
      <c r="R11" s="99">
        <v>3.2229999999999999</v>
      </c>
      <c r="S11" s="99">
        <v>8.4250000000000007</v>
      </c>
      <c r="T11" s="99">
        <v>15.273999999999999</v>
      </c>
      <c r="U11" s="99">
        <v>13.004706977928601</v>
      </c>
      <c r="V11" s="99">
        <v>1.69608111849391</v>
      </c>
      <c r="W11" s="48">
        <v>6.2271414728682197</v>
      </c>
      <c r="X11" s="102">
        <v>9.7113840015686801</v>
      </c>
      <c r="Y11" s="155">
        <v>1.2415559246954595</v>
      </c>
      <c r="AA11" s="156">
        <v>3.8405961609449983</v>
      </c>
      <c r="AB11" s="131">
        <v>6.4345016995816415</v>
      </c>
      <c r="AC11" s="48"/>
    </row>
    <row r="12" spans="1:29">
      <c r="A12" s="93">
        <v>2003</v>
      </c>
      <c r="B12" s="103"/>
      <c r="C12" s="103"/>
      <c r="D12" s="104"/>
      <c r="E12" s="103"/>
      <c r="F12" s="105"/>
      <c r="G12" s="105"/>
      <c r="H12" s="105"/>
      <c r="I12" s="105"/>
      <c r="J12" s="105"/>
      <c r="M12" s="101">
        <v>12</v>
      </c>
      <c r="N12" s="99">
        <v>6.83</v>
      </c>
      <c r="O12" s="99">
        <v>18.87</v>
      </c>
      <c r="P12" s="99">
        <v>1.3009999999999999</v>
      </c>
      <c r="Q12" s="99">
        <v>9.7620000000000005</v>
      </c>
      <c r="R12" s="99">
        <v>5</v>
      </c>
      <c r="S12" s="99">
        <v>8.8179999999999996</v>
      </c>
      <c r="T12" s="99">
        <v>26.422999999999998</v>
      </c>
      <c r="U12" s="99">
        <v>9.9908883638021795</v>
      </c>
      <c r="V12" s="99">
        <v>4.6854415836101904</v>
      </c>
      <c r="W12" s="48">
        <v>11.3998837209302</v>
      </c>
      <c r="X12" s="102">
        <v>8.9144209010830071</v>
      </c>
      <c r="Y12" s="155">
        <v>1.530770887166236</v>
      </c>
      <c r="AA12" s="156">
        <v>10.095225406053894</v>
      </c>
      <c r="AB12" s="131">
        <v>11.770832372031499</v>
      </c>
      <c r="AC12" s="48"/>
    </row>
    <row r="13" spans="1:29">
      <c r="A13" s="93">
        <v>2004</v>
      </c>
      <c r="B13" s="93">
        <v>3</v>
      </c>
      <c r="C13" s="97">
        <v>40</v>
      </c>
      <c r="D13" s="98">
        <v>3.6459999999999999</v>
      </c>
      <c r="E13" s="98">
        <v>0.467438113550874</v>
      </c>
      <c r="F13" s="97">
        <v>104</v>
      </c>
      <c r="G13" s="97">
        <v>19.669773765857101</v>
      </c>
      <c r="H13" s="97"/>
      <c r="I13" s="97"/>
      <c r="J13" s="97"/>
      <c r="M13" s="101">
        <v>13</v>
      </c>
      <c r="N13" s="99">
        <v>6.59</v>
      </c>
      <c r="O13" s="99">
        <v>9.07</v>
      </c>
      <c r="P13" s="99">
        <v>2.1970000000000001</v>
      </c>
      <c r="Q13" s="99">
        <v>6.4379999999999997</v>
      </c>
      <c r="R13" s="99">
        <v>6.0830000000000002</v>
      </c>
      <c r="S13" s="99">
        <v>7.2839999999999998</v>
      </c>
      <c r="T13" s="99">
        <v>29.731000000000002</v>
      </c>
      <c r="U13" s="99">
        <v>13.5677294490735</v>
      </c>
      <c r="V13" s="99">
        <v>5.7199183277962398</v>
      </c>
      <c r="W13" s="48">
        <v>18.3058707087486</v>
      </c>
      <c r="X13" s="102">
        <v>6.7125049103503285</v>
      </c>
      <c r="Y13" s="155">
        <v>2.3210778885197492</v>
      </c>
      <c r="AA13" s="156">
        <v>18.592108480989296</v>
      </c>
      <c r="AB13" s="131">
        <v>18.857172657499692</v>
      </c>
      <c r="AC13" s="48"/>
    </row>
    <row r="14" spans="1:29">
      <c r="A14" s="93">
        <v>2005</v>
      </c>
      <c r="B14" s="93">
        <v>3</v>
      </c>
      <c r="C14" s="97">
        <v>40</v>
      </c>
      <c r="D14" s="98">
        <v>10.766999999999999</v>
      </c>
      <c r="E14" s="98">
        <v>5.6461061732843802</v>
      </c>
      <c r="F14" s="97">
        <v>226</v>
      </c>
      <c r="G14" s="97">
        <v>145.37984729665899</v>
      </c>
      <c r="H14" s="97"/>
      <c r="I14" s="97"/>
      <c r="J14" s="97"/>
      <c r="M14" s="101">
        <v>14</v>
      </c>
      <c r="N14" s="99">
        <v>11.2</v>
      </c>
      <c r="O14" s="99">
        <v>18.38</v>
      </c>
      <c r="P14" s="99">
        <v>3.2730000000000001</v>
      </c>
      <c r="Q14" s="99">
        <v>5.1120000000000001</v>
      </c>
      <c r="R14" s="99">
        <v>7.7439999999999998</v>
      </c>
      <c r="S14" s="99">
        <v>3.07</v>
      </c>
      <c r="T14" s="99">
        <v>30.396999999999998</v>
      </c>
      <c r="U14" s="99">
        <v>11.544837765973201</v>
      </c>
      <c r="V14" s="99">
        <v>4.9507627353266903</v>
      </c>
      <c r="W14" s="48">
        <v>23.955610465116301</v>
      </c>
      <c r="X14" s="102">
        <v>3.9835198114951869</v>
      </c>
      <c r="Y14" s="155">
        <v>1.942814076535007</v>
      </c>
      <c r="AA14" s="156">
        <v>20.924175203026948</v>
      </c>
      <c r="AB14" s="131">
        <v>21.728049633936262</v>
      </c>
      <c r="AC14" s="48"/>
    </row>
    <row r="15" spans="1:29">
      <c r="A15" s="93">
        <v>2006</v>
      </c>
      <c r="B15" s="93">
        <v>3</v>
      </c>
      <c r="C15" s="97">
        <v>41</v>
      </c>
      <c r="D15" s="98">
        <v>2.1459999999999999</v>
      </c>
      <c r="E15" s="98">
        <v>0.39991520351194398</v>
      </c>
      <c r="F15" s="97">
        <v>17</v>
      </c>
      <c r="G15" s="97">
        <v>3.2710854467592201</v>
      </c>
      <c r="H15" s="97"/>
      <c r="I15" s="97"/>
      <c r="J15" s="97"/>
      <c r="M15" s="101">
        <v>15</v>
      </c>
      <c r="N15" s="99">
        <v>10.49</v>
      </c>
      <c r="O15" s="99">
        <v>23.6</v>
      </c>
      <c r="P15" s="99">
        <v>3.431</v>
      </c>
      <c r="Q15" s="99">
        <v>2.6440000000000001</v>
      </c>
      <c r="R15" s="99">
        <v>8.3940000000000001</v>
      </c>
      <c r="S15" s="99">
        <v>2.9510000000000001</v>
      </c>
      <c r="T15" s="99">
        <v>12.869</v>
      </c>
      <c r="U15" s="99">
        <v>13.2046577510497</v>
      </c>
      <c r="V15" s="99">
        <v>4.6738842746400904</v>
      </c>
      <c r="W15" s="48">
        <v>21.5659440753045</v>
      </c>
      <c r="X15" s="102">
        <v>3.1818221008089842</v>
      </c>
      <c r="Y15" s="155">
        <v>2.6566537467700262</v>
      </c>
      <c r="AA15" s="156">
        <v>20.991665513104465</v>
      </c>
      <c r="AB15" s="131">
        <v>17.719944145855738</v>
      </c>
      <c r="AC15" s="48"/>
    </row>
    <row r="16" spans="1:29">
      <c r="A16" s="93">
        <v>2007</v>
      </c>
      <c r="B16" s="93">
        <v>3</v>
      </c>
      <c r="C16" s="97">
        <v>41</v>
      </c>
      <c r="D16" s="98">
        <v>3.2228002043189399</v>
      </c>
      <c r="E16" s="98">
        <v>0.68259646813860897</v>
      </c>
      <c r="F16" s="97">
        <v>64.334207502768606</v>
      </c>
      <c r="G16" s="97">
        <v>12.948305387822501</v>
      </c>
      <c r="H16" s="97"/>
      <c r="I16" s="97"/>
      <c r="J16" s="97"/>
      <c r="M16" s="101">
        <v>16</v>
      </c>
      <c r="N16" s="99">
        <v>7.47</v>
      </c>
      <c r="O16" s="99">
        <v>19.97</v>
      </c>
      <c r="P16" s="99">
        <v>3.8250000000000002</v>
      </c>
      <c r="Q16" s="99">
        <v>2.2909999999999999</v>
      </c>
      <c r="R16" s="99">
        <v>4.3979999999999997</v>
      </c>
      <c r="S16" s="99">
        <v>4.8390000000000004</v>
      </c>
      <c r="T16" s="99">
        <v>7.1660000000000004</v>
      </c>
      <c r="U16" s="99">
        <v>9.7404154896630999</v>
      </c>
      <c r="V16" s="99">
        <v>3.0976508859357699</v>
      </c>
      <c r="W16" s="48">
        <v>12.5426370431894</v>
      </c>
      <c r="X16" s="102">
        <v>3.2596831779458313</v>
      </c>
      <c r="Y16" s="155">
        <v>4.1440199335548176</v>
      </c>
      <c r="AA16" s="156">
        <v>11.036768641565153</v>
      </c>
      <c r="AB16" s="131">
        <v>9.4773513526436322</v>
      </c>
      <c r="AC16" s="48"/>
    </row>
    <row r="17" spans="1:29">
      <c r="A17" s="93">
        <v>2008</v>
      </c>
      <c r="B17" s="93">
        <v>3</v>
      </c>
      <c r="C17" s="97">
        <v>41</v>
      </c>
      <c r="D17" s="98">
        <v>3.48</v>
      </c>
      <c r="E17" s="98">
        <v>0.67021168474376802</v>
      </c>
      <c r="F17" s="97">
        <v>63</v>
      </c>
      <c r="G17" s="97">
        <v>24.991950796744099</v>
      </c>
      <c r="H17" s="97"/>
      <c r="I17" s="97"/>
      <c r="J17" s="97"/>
      <c r="M17" s="101">
        <v>17</v>
      </c>
      <c r="N17" s="99">
        <v>5.2</v>
      </c>
      <c r="O17" s="99">
        <v>25.77</v>
      </c>
      <c r="P17" s="99">
        <v>2.875</v>
      </c>
      <c r="Q17" s="99">
        <v>2.91</v>
      </c>
      <c r="R17" s="99">
        <v>2.7879999999999998</v>
      </c>
      <c r="S17" s="99">
        <v>4.9850000000000003</v>
      </c>
      <c r="T17" s="99">
        <v>4.6760000000000002</v>
      </c>
      <c r="U17" s="99">
        <v>5.2397419327138897</v>
      </c>
      <c r="V17" s="99">
        <v>2.3362015503875999</v>
      </c>
      <c r="W17" s="48">
        <v>9.5057862679955694</v>
      </c>
      <c r="X17" s="102">
        <v>1.9772941946334561</v>
      </c>
      <c r="Y17" s="155">
        <v>5.7693798449612403</v>
      </c>
      <c r="AA17" s="156">
        <v>6.9316549003322265</v>
      </c>
      <c r="AB17" s="131">
        <v>4.5656011597145323</v>
      </c>
      <c r="AC17" s="48"/>
    </row>
    <row r="18" spans="1:29">
      <c r="A18" s="93">
        <v>2009</v>
      </c>
      <c r="B18" s="93">
        <v>3</v>
      </c>
      <c r="C18" s="97">
        <v>40</v>
      </c>
      <c r="D18" s="98">
        <v>4.24</v>
      </c>
      <c r="E18" s="98">
        <v>0.6</v>
      </c>
      <c r="F18" s="97">
        <v>80.400000000000006</v>
      </c>
      <c r="G18" s="97">
        <v>27.71</v>
      </c>
      <c r="H18" s="106">
        <v>4.3108141814360756</v>
      </c>
      <c r="I18" s="106">
        <f>D18/H18</f>
        <v>0.98357289865542641</v>
      </c>
      <c r="J18" s="97"/>
      <c r="M18" s="101">
        <v>18</v>
      </c>
      <c r="N18" s="99">
        <v>4.03</v>
      </c>
      <c r="O18" s="99">
        <v>21.23</v>
      </c>
      <c r="P18" s="99">
        <v>3.3679999999999999</v>
      </c>
      <c r="Q18" s="99">
        <v>2.282</v>
      </c>
      <c r="R18" s="99">
        <v>1.4550000000000001</v>
      </c>
      <c r="S18" s="99">
        <v>3.8050000000000002</v>
      </c>
      <c r="T18" s="99">
        <v>2.7429999999999999</v>
      </c>
      <c r="U18" s="99">
        <v>4.7685115272324596</v>
      </c>
      <c r="V18" s="99">
        <v>2.05731727574751</v>
      </c>
      <c r="W18" s="48">
        <v>5.3268355481727596</v>
      </c>
      <c r="X18" s="102">
        <v>1.6423666013269296</v>
      </c>
      <c r="Y18" s="155">
        <v>5.8630121816168321</v>
      </c>
      <c r="AA18" s="156">
        <v>4.7039982465854564</v>
      </c>
      <c r="AB18" s="131">
        <v>3.4710173348633915</v>
      </c>
      <c r="AC18" s="48"/>
    </row>
    <row r="19" spans="1:29">
      <c r="A19" s="93" t="s">
        <v>72</v>
      </c>
      <c r="B19" s="93">
        <v>3</v>
      </c>
      <c r="C19" s="93">
        <v>36</v>
      </c>
      <c r="D19" s="98">
        <v>6.9118489943086701</v>
      </c>
      <c r="E19" s="98">
        <v>1.09019539023814</v>
      </c>
      <c r="F19" s="97">
        <v>119.82893906930001</v>
      </c>
      <c r="G19" s="97">
        <v>47.210896912449897</v>
      </c>
      <c r="H19" s="106">
        <v>24.561331893450294</v>
      </c>
      <c r="I19" s="119">
        <f t="shared" ref="I19:I31" si="0">D19/H19</f>
        <v>0.28141181529947218</v>
      </c>
      <c r="J19" s="97"/>
      <c r="M19" s="101">
        <v>19</v>
      </c>
      <c r="N19" s="99">
        <v>3.68</v>
      </c>
      <c r="O19" s="99">
        <v>28.72</v>
      </c>
      <c r="P19" s="99">
        <v>2.7050000000000001</v>
      </c>
      <c r="Q19" s="99">
        <v>1.974</v>
      </c>
      <c r="R19" s="99">
        <v>1.696</v>
      </c>
      <c r="S19" s="99">
        <v>3.145</v>
      </c>
      <c r="T19" s="99">
        <v>2.6059999999999999</v>
      </c>
      <c r="U19" s="99">
        <v>4.9521846370683598</v>
      </c>
      <c r="V19" s="99">
        <v>1.62733665559247</v>
      </c>
      <c r="W19" s="48">
        <v>2.6536004983388701</v>
      </c>
      <c r="X19" s="102">
        <v>2.2328361169392794</v>
      </c>
      <c r="Y19" s="155">
        <v>6.5838562815307</v>
      </c>
      <c r="AA19" s="156">
        <v>4.5965646917681804</v>
      </c>
      <c r="AB19" s="131">
        <v>1.8959821679345819</v>
      </c>
      <c r="AC19" s="48"/>
    </row>
    <row r="20" spans="1:29">
      <c r="A20" s="93">
        <v>2011</v>
      </c>
      <c r="B20" s="93">
        <v>3</v>
      </c>
      <c r="C20" s="97">
        <v>42</v>
      </c>
      <c r="D20" s="98">
        <v>3.7529170232222602</v>
      </c>
      <c r="E20" s="98">
        <v>0.50127908077746897</v>
      </c>
      <c r="F20" s="97">
        <v>50.792097050236599</v>
      </c>
      <c r="G20" s="97">
        <v>9.1051475444791592</v>
      </c>
      <c r="H20" s="106">
        <v>4.5582789652174114</v>
      </c>
      <c r="I20" s="119">
        <f t="shared" si="0"/>
        <v>0.82331885605497623</v>
      </c>
      <c r="J20" s="97"/>
      <c r="M20" s="101">
        <v>20</v>
      </c>
      <c r="N20" s="99">
        <v>2.64</v>
      </c>
      <c r="O20" s="99">
        <v>23.34</v>
      </c>
      <c r="P20" s="99">
        <v>2.3780000000000001</v>
      </c>
      <c r="Q20" s="99">
        <v>1.647</v>
      </c>
      <c r="R20" s="99">
        <v>1.82</v>
      </c>
      <c r="S20" s="99">
        <v>2.2519999999999998</v>
      </c>
      <c r="T20" s="99">
        <v>1.9239999999999999</v>
      </c>
      <c r="U20" s="99">
        <v>3.76652823920266</v>
      </c>
      <c r="V20" s="99">
        <v>1.40884689922481</v>
      </c>
      <c r="W20" s="48">
        <v>2.0913759689922502</v>
      </c>
      <c r="X20" s="102">
        <v>1.1066169479302173</v>
      </c>
      <c r="Y20" s="155">
        <v>6.5874400147655958</v>
      </c>
      <c r="AA20" s="156">
        <v>2.8589643318567735</v>
      </c>
      <c r="AB20" s="131">
        <v>2.0781649985154154</v>
      </c>
      <c r="AC20" s="48"/>
    </row>
    <row r="21" spans="1:29">
      <c r="A21" s="93">
        <v>2012</v>
      </c>
      <c r="B21" s="93">
        <v>3</v>
      </c>
      <c r="C21" s="93">
        <v>33</v>
      </c>
      <c r="D21" s="98">
        <v>3.49</v>
      </c>
      <c r="E21" s="98">
        <v>0.64873779392597397</v>
      </c>
      <c r="F21" s="97">
        <v>75.718684798658302</v>
      </c>
      <c r="G21" s="97">
        <v>28.442421745959798</v>
      </c>
      <c r="H21" s="106">
        <v>3.7410956282795906</v>
      </c>
      <c r="I21" s="119">
        <f t="shared" si="0"/>
        <v>0.93288179366987711</v>
      </c>
      <c r="J21" s="97"/>
      <c r="M21" s="101">
        <v>21</v>
      </c>
      <c r="N21" s="99">
        <v>2.2400000000000002</v>
      </c>
      <c r="O21" s="99">
        <v>30.24</v>
      </c>
      <c r="P21" s="99">
        <v>1.7330000000000001</v>
      </c>
      <c r="Q21" s="99">
        <v>1.643</v>
      </c>
      <c r="R21" s="99">
        <v>1.8420000000000001</v>
      </c>
      <c r="S21" s="99">
        <v>2.1440000000000001</v>
      </c>
      <c r="T21" s="99">
        <v>2.1059999999999999</v>
      </c>
      <c r="U21" s="99">
        <v>6.4883695761602702</v>
      </c>
      <c r="V21" s="99">
        <v>1.1550069213731999</v>
      </c>
      <c r="W21" s="48">
        <v>2.0846110188261302</v>
      </c>
      <c r="X21" s="102">
        <v>1.2283372364546421</v>
      </c>
      <c r="Y21" s="155">
        <v>6.4830534022394497</v>
      </c>
      <c r="AA21" s="156">
        <v>2.7719615171650056</v>
      </c>
      <c r="AB21" s="131">
        <v>1.3274684308477913</v>
      </c>
      <c r="AC21" s="48"/>
    </row>
    <row r="22" spans="1:29">
      <c r="A22" s="93">
        <v>2013</v>
      </c>
      <c r="B22" s="93">
        <v>3</v>
      </c>
      <c r="C22" s="93">
        <v>40</v>
      </c>
      <c r="D22" s="98">
        <v>5.50258317641463</v>
      </c>
      <c r="E22" s="98">
        <v>0.55657015046293601</v>
      </c>
      <c r="F22" s="97">
        <v>76.471084037284498</v>
      </c>
      <c r="G22" s="97">
        <v>19.201938124053399</v>
      </c>
      <c r="H22" s="106">
        <v>5.7043350846067016</v>
      </c>
      <c r="I22" s="119">
        <f t="shared" si="0"/>
        <v>0.96463182733838615</v>
      </c>
      <c r="J22" s="97"/>
      <c r="M22" s="101">
        <v>22</v>
      </c>
      <c r="N22" s="99">
        <v>1.36</v>
      </c>
      <c r="O22" s="99">
        <v>19.37</v>
      </c>
      <c r="P22" s="99">
        <v>1.75</v>
      </c>
      <c r="Q22" s="99">
        <v>0.99</v>
      </c>
      <c r="R22" s="99">
        <v>1.9670000000000001</v>
      </c>
      <c r="S22" s="99">
        <v>2.3919999999999999</v>
      </c>
      <c r="T22" s="99">
        <v>1.3380000000000001</v>
      </c>
      <c r="U22" s="99">
        <v>7.2246476391825203</v>
      </c>
      <c r="V22" s="99">
        <v>1.26615033222591</v>
      </c>
      <c r="W22" s="48">
        <v>1.61914590254707</v>
      </c>
      <c r="X22" s="102">
        <v>1.5590331567136104</v>
      </c>
      <c r="Y22" s="155">
        <v>4.42093946105574</v>
      </c>
      <c r="AA22" s="156">
        <v>1.8605216408268732</v>
      </c>
      <c r="AB22" s="131">
        <v>0.93991403788231387</v>
      </c>
      <c r="AC22" s="48"/>
    </row>
    <row r="23" spans="1:29">
      <c r="A23" s="93">
        <v>2014</v>
      </c>
      <c r="B23" s="93">
        <v>3</v>
      </c>
      <c r="C23" s="93">
        <v>40</v>
      </c>
      <c r="D23" s="98">
        <v>6.0106213898746601</v>
      </c>
      <c r="E23" s="98">
        <v>0.64768044103587097</v>
      </c>
      <c r="F23" s="97">
        <v>83.159534506191505</v>
      </c>
      <c r="G23" s="97">
        <v>25.4886230956057</v>
      </c>
      <c r="H23" s="106">
        <v>6.0306372154998016</v>
      </c>
      <c r="I23" s="119">
        <f t="shared" si="0"/>
        <v>0.99668097666798838</v>
      </c>
      <c r="J23" s="97"/>
      <c r="M23" s="101">
        <v>23</v>
      </c>
      <c r="N23" s="99">
        <v>1.02</v>
      </c>
      <c r="O23" s="99">
        <v>18.77</v>
      </c>
      <c r="P23" s="99">
        <v>1.5089999999999999</v>
      </c>
      <c r="Q23" s="99">
        <v>0.97</v>
      </c>
      <c r="R23" s="99">
        <v>1.677</v>
      </c>
      <c r="S23" s="99">
        <v>1.4590000000000001</v>
      </c>
      <c r="T23" s="99">
        <v>1.637</v>
      </c>
      <c r="U23" s="99">
        <v>7.5199738246249899</v>
      </c>
      <c r="V23" s="99">
        <v>1.1595127353266901</v>
      </c>
      <c r="W23" s="48">
        <v>1.88049972314507</v>
      </c>
      <c r="X23" s="102">
        <v>1.4927561470773831</v>
      </c>
      <c r="Y23" s="155">
        <v>5.0960317460317457</v>
      </c>
      <c r="AA23" s="156">
        <v>1.3018168604651164</v>
      </c>
      <c r="AB23" s="131">
        <v>0.79309996770025848</v>
      </c>
      <c r="AC23" s="48"/>
    </row>
    <row r="24" spans="1:29">
      <c r="A24" s="93">
        <v>2015</v>
      </c>
      <c r="B24" s="93">
        <v>3</v>
      </c>
      <c r="C24" s="93">
        <v>43</v>
      </c>
      <c r="D24" s="98">
        <v>6.0124426277587597</v>
      </c>
      <c r="E24" s="98">
        <v>0.68550354061037899</v>
      </c>
      <c r="F24" s="97">
        <v>183.05780430271699</v>
      </c>
      <c r="G24" s="97">
        <v>32.290541572190101</v>
      </c>
      <c r="H24" s="106">
        <v>5.9486308839151993</v>
      </c>
      <c r="I24" s="119">
        <f t="shared" si="0"/>
        <v>1.0107271311817487</v>
      </c>
      <c r="J24" s="97"/>
      <c r="M24" s="101">
        <v>24</v>
      </c>
      <c r="N24" s="99">
        <v>0.56999999999999995</v>
      </c>
      <c r="O24" s="99">
        <v>14.04</v>
      </c>
      <c r="P24" s="99">
        <v>1.554</v>
      </c>
      <c r="Q24" s="99">
        <v>0.98499999999999999</v>
      </c>
      <c r="R24" s="99">
        <v>1.982</v>
      </c>
      <c r="S24" s="99">
        <v>1.931</v>
      </c>
      <c r="T24" s="99">
        <v>1.1000000000000001</v>
      </c>
      <c r="U24" s="99">
        <v>6.7324159367764</v>
      </c>
      <c r="V24" s="99">
        <v>1.0294144518272399</v>
      </c>
      <c r="W24" s="48">
        <v>0.946454872646733</v>
      </c>
      <c r="X24" s="102">
        <v>1.7312344834574656</v>
      </c>
      <c r="Y24" s="155">
        <v>3.8477451704195889</v>
      </c>
      <c r="AA24" s="156">
        <v>1.5545565706902917</v>
      </c>
      <c r="AB24" s="131">
        <v>1.0708539219108608</v>
      </c>
      <c r="AC24" s="48"/>
    </row>
    <row r="25" spans="1:29">
      <c r="A25" s="93">
        <v>2016</v>
      </c>
      <c r="B25" s="93">
        <v>3</v>
      </c>
      <c r="C25" s="93">
        <v>44</v>
      </c>
      <c r="D25" s="98">
        <v>6.5</v>
      </c>
      <c r="E25" s="98">
        <v>0.76107994053922001</v>
      </c>
      <c r="F25" s="97">
        <v>91.8</v>
      </c>
      <c r="G25" s="97">
        <v>11.0612283115642</v>
      </c>
      <c r="H25" s="106">
        <v>12.939070208523599</v>
      </c>
      <c r="I25" s="119">
        <f t="shared" si="0"/>
        <v>0.50235448878839317</v>
      </c>
      <c r="J25" s="97"/>
      <c r="M25" s="101">
        <v>25</v>
      </c>
      <c r="N25" s="99">
        <v>0.45</v>
      </c>
      <c r="O25" s="99">
        <v>18.29</v>
      </c>
      <c r="P25" s="99">
        <v>1.1459999999999999</v>
      </c>
      <c r="Q25" s="99">
        <v>1.002</v>
      </c>
      <c r="R25" s="99">
        <v>1.742</v>
      </c>
      <c r="S25" s="99">
        <v>1.4870000000000001</v>
      </c>
      <c r="T25" s="99">
        <v>1.1859999999999999</v>
      </c>
      <c r="U25" s="99">
        <v>5.6730616453769702</v>
      </c>
      <c r="V25" s="99">
        <v>0.74672065337763005</v>
      </c>
      <c r="W25" s="48">
        <v>0.87557032115171696</v>
      </c>
      <c r="X25" s="102">
        <v>1.3070336489001493</v>
      </c>
      <c r="Y25" s="155">
        <v>2.6743109388458226</v>
      </c>
      <c r="AA25" s="156">
        <v>0.71703580657069033</v>
      </c>
      <c r="AB25" s="131">
        <v>0.86946386274147913</v>
      </c>
      <c r="AC25" s="48"/>
    </row>
    <row r="26" spans="1:29">
      <c r="A26" s="93">
        <v>2017</v>
      </c>
      <c r="B26" s="93">
        <v>3</v>
      </c>
      <c r="C26" s="93">
        <v>45</v>
      </c>
      <c r="D26" s="98">
        <v>3.3898545754821199</v>
      </c>
      <c r="E26" s="98">
        <v>0.521116216371591</v>
      </c>
      <c r="F26" s="97">
        <v>51.2768392850152</v>
      </c>
      <c r="G26" s="97">
        <v>10.1574993364873</v>
      </c>
      <c r="H26" s="106">
        <v>3.3644278225589628</v>
      </c>
      <c r="I26" s="119">
        <f t="shared" si="0"/>
        <v>1.0075575266476715</v>
      </c>
      <c r="J26" s="97"/>
      <c r="M26" s="101">
        <v>26</v>
      </c>
      <c r="N26" s="99">
        <v>0.42</v>
      </c>
      <c r="O26" s="99">
        <v>2.46</v>
      </c>
      <c r="P26" s="99">
        <v>1.1479999999999999</v>
      </c>
      <c r="Q26" s="99">
        <v>0.67900000000000005</v>
      </c>
      <c r="R26" s="99">
        <v>1.833</v>
      </c>
      <c r="S26" s="99">
        <v>1.0680000000000001</v>
      </c>
      <c r="T26" s="99">
        <v>1.2</v>
      </c>
      <c r="U26" s="99">
        <v>4.6525794144296198</v>
      </c>
      <c r="V26" s="99">
        <v>0.46933831672203802</v>
      </c>
      <c r="W26" s="48">
        <v>1.13152685492802</v>
      </c>
      <c r="X26" s="102">
        <v>1.9329796061911617</v>
      </c>
      <c r="Y26" s="155">
        <v>1.2302633197982036</v>
      </c>
      <c r="AA26" s="156">
        <v>0.66168443152454781</v>
      </c>
      <c r="AB26" s="131">
        <v>1.4412356189245725</v>
      </c>
      <c r="AC26" s="48"/>
    </row>
    <row r="27" spans="1:29">
      <c r="A27" s="93">
        <v>2018</v>
      </c>
      <c r="B27" s="93">
        <v>3</v>
      </c>
      <c r="C27" s="93">
        <v>41</v>
      </c>
      <c r="D27" s="98">
        <v>5.7811080221861504</v>
      </c>
      <c r="E27" s="98">
        <v>1.4826744868603099</v>
      </c>
      <c r="F27" s="97">
        <v>151.738329096614</v>
      </c>
      <c r="G27" s="97">
        <v>43.789313434300098</v>
      </c>
      <c r="H27" s="106">
        <v>5.6874326600333154</v>
      </c>
      <c r="I27" s="119">
        <f t="shared" si="0"/>
        <v>1.0164705883572231</v>
      </c>
      <c r="J27" s="97"/>
      <c r="M27" s="101">
        <v>27</v>
      </c>
      <c r="N27" s="99">
        <v>0.56999999999999995</v>
      </c>
      <c r="O27" s="99">
        <v>4.6100000000000003</v>
      </c>
      <c r="P27" s="99">
        <v>1.133</v>
      </c>
      <c r="Q27" s="99">
        <v>0.53700000000000003</v>
      </c>
      <c r="R27" s="99">
        <v>1.3979999999999999</v>
      </c>
      <c r="S27" s="99">
        <v>1.2869999999999999</v>
      </c>
      <c r="T27" s="99">
        <v>1.018</v>
      </c>
      <c r="U27" s="99">
        <v>4.76226933691024</v>
      </c>
      <c r="V27" s="99">
        <v>0.59583887043189399</v>
      </c>
      <c r="W27" s="48">
        <v>0.87005121816168296</v>
      </c>
      <c r="X27" s="102">
        <v>1.5801308550061264</v>
      </c>
      <c r="Y27" s="155">
        <v>0.88449612403100786</v>
      </c>
      <c r="AA27" s="156">
        <v>0.64807470468807682</v>
      </c>
      <c r="AB27" s="131">
        <v>0.89413086778639106</v>
      </c>
      <c r="AC27" s="48"/>
    </row>
    <row r="28" spans="1:29">
      <c r="A28" s="93">
        <v>2019</v>
      </c>
      <c r="B28" s="93">
        <v>3</v>
      </c>
      <c r="C28" s="93">
        <v>46</v>
      </c>
      <c r="D28" s="98">
        <v>5.1319999999999997</v>
      </c>
      <c r="E28" s="98">
        <v>0.89700000000000002</v>
      </c>
      <c r="F28" s="97">
        <v>129.59</v>
      </c>
      <c r="G28" s="97">
        <v>63.67</v>
      </c>
      <c r="H28" s="106">
        <v>4.8501529144699242</v>
      </c>
      <c r="I28" s="119">
        <f t="shared" si="0"/>
        <v>1.0581109689736201</v>
      </c>
      <c r="J28" s="97"/>
      <c r="M28" s="101">
        <v>28</v>
      </c>
      <c r="N28" s="99">
        <v>0.74</v>
      </c>
      <c r="O28" s="99">
        <v>14.3</v>
      </c>
      <c r="P28" s="99">
        <v>1.2330000000000001</v>
      </c>
      <c r="Q28" s="99">
        <v>0.34599999999999997</v>
      </c>
      <c r="R28" s="99">
        <v>1.3320000000000001</v>
      </c>
      <c r="S28" s="99">
        <v>1.0289999999999999</v>
      </c>
      <c r="T28" s="99">
        <v>1.038</v>
      </c>
      <c r="U28" s="99">
        <v>3.322765025672</v>
      </c>
      <c r="V28" s="99">
        <v>0.44618217054263598</v>
      </c>
      <c r="W28" s="48">
        <v>0.81776716500553703</v>
      </c>
      <c r="X28" s="102">
        <v>1.1293990526609017</v>
      </c>
      <c r="Y28" s="155">
        <v>1.1247600590623845</v>
      </c>
      <c r="AA28" s="156">
        <v>0.32939161129568106</v>
      </c>
      <c r="AB28" s="131">
        <v>0.6787204303556047</v>
      </c>
      <c r="AC28" s="48"/>
    </row>
    <row r="29" spans="1:29">
      <c r="A29" s="30">
        <v>2020</v>
      </c>
      <c r="B29" s="30">
        <v>3</v>
      </c>
      <c r="C29" s="16">
        <v>45</v>
      </c>
      <c r="D29" s="69">
        <v>5.8212891042204999</v>
      </c>
      <c r="E29" s="32">
        <v>0.93049158950736621</v>
      </c>
      <c r="F29" s="70">
        <v>71.150079980312498</v>
      </c>
      <c r="G29" s="32">
        <v>14.396261807855295</v>
      </c>
      <c r="H29" s="143">
        <v>5.78</v>
      </c>
      <c r="I29" s="119">
        <f t="shared" si="0"/>
        <v>1.0071434436367646</v>
      </c>
      <c r="J29"/>
      <c r="M29" s="101">
        <v>29</v>
      </c>
      <c r="N29" s="99">
        <v>0.36</v>
      </c>
      <c r="O29" s="99">
        <v>1.1100000000000001</v>
      </c>
      <c r="P29" s="99">
        <v>0.53400000000000003</v>
      </c>
      <c r="Q29" s="99">
        <v>0.26800000000000002</v>
      </c>
      <c r="R29" s="99">
        <v>1.32</v>
      </c>
      <c r="S29" s="99">
        <v>0.74399999999999999</v>
      </c>
      <c r="T29" s="99">
        <v>0.65800000000000003</v>
      </c>
      <c r="U29" s="99">
        <v>2.6568920591492402</v>
      </c>
      <c r="V29" s="99">
        <v>0.54249446290143999</v>
      </c>
      <c r="W29" s="48">
        <v>0.69822812846068705</v>
      </c>
      <c r="X29" s="102">
        <v>1.0875917667983332</v>
      </c>
      <c r="Y29" s="155">
        <v>0.57444936630983157</v>
      </c>
      <c r="AA29" s="156">
        <v>0.31298564968623105</v>
      </c>
      <c r="AB29" s="131">
        <v>0.86729884382974609</v>
      </c>
      <c r="AC29" s="48"/>
    </row>
    <row r="30" spans="1:29">
      <c r="A30" s="93">
        <v>2021</v>
      </c>
      <c r="B30" t="s">
        <v>113</v>
      </c>
      <c r="D30" s="107"/>
      <c r="E30"/>
      <c r="G30"/>
      <c r="H30" s="55"/>
      <c r="I30"/>
      <c r="J30"/>
      <c r="M30" s="101">
        <v>30</v>
      </c>
      <c r="N30" s="99">
        <v>0.56999999999999995</v>
      </c>
      <c r="O30" s="99">
        <v>0.83</v>
      </c>
      <c r="P30" s="99">
        <v>0.75</v>
      </c>
      <c r="Q30" s="99">
        <v>0.34699999999999998</v>
      </c>
      <c r="R30" s="99">
        <v>1.214</v>
      </c>
      <c r="S30" s="99">
        <v>0.61599999999999999</v>
      </c>
      <c r="T30" s="99">
        <v>0.66100000000000003</v>
      </c>
      <c r="U30" s="99">
        <v>2.0494396278595999</v>
      </c>
      <c r="V30" s="99">
        <v>0.35312015503875999</v>
      </c>
      <c r="W30" s="48">
        <v>0.32956118493909198</v>
      </c>
      <c r="X30" s="102">
        <v>0.90149784989649795</v>
      </c>
      <c r="Y30" s="155">
        <v>0.36218469299864647</v>
      </c>
      <c r="AA30" s="156">
        <v>0.2335375138427464</v>
      </c>
      <c r="AB30" s="131">
        <v>0.59268583887043191</v>
      </c>
      <c r="AC30" s="48"/>
    </row>
    <row r="31" spans="1:29">
      <c r="A31" s="30">
        <v>2022</v>
      </c>
      <c r="B31" s="108">
        <v>3</v>
      </c>
      <c r="C31" s="30">
        <f>_Rend_Mmerluccius!D75</f>
        <v>45</v>
      </c>
      <c r="D31" s="32">
        <f>_Rend_Mmerluccius!E75</f>
        <v>4.3723521548541902</v>
      </c>
      <c r="E31" s="70">
        <f>_Rend_Mmerluccius!G75</f>
        <v>0.8304858013894616</v>
      </c>
      <c r="F31" s="32">
        <f>_Rend_Mmerluccius!F75</f>
        <v>118.9889650239941</v>
      </c>
      <c r="G31" s="70">
        <f>_Rend_Mmerluccius!H75</f>
        <v>29.986005656771152</v>
      </c>
      <c r="H31" s="109">
        <f>AA80</f>
        <v>4.3838281293556873</v>
      </c>
      <c r="I31" s="142">
        <f t="shared" si="0"/>
        <v>0.99738220245801834</v>
      </c>
      <c r="J31" s="110"/>
      <c r="M31" s="101">
        <v>31</v>
      </c>
      <c r="N31" s="99">
        <v>0.38</v>
      </c>
      <c r="O31" s="99">
        <v>0.44</v>
      </c>
      <c r="P31" s="99">
        <v>0.38</v>
      </c>
      <c r="Q31" s="99">
        <v>0.40400000000000003</v>
      </c>
      <c r="R31" s="99">
        <v>0.70899999999999996</v>
      </c>
      <c r="S31" s="99">
        <v>0.496</v>
      </c>
      <c r="T31" s="99">
        <v>0.23</v>
      </c>
      <c r="U31" s="99">
        <v>1.34433202456458</v>
      </c>
      <c r="V31" s="99">
        <v>0.30281423034330002</v>
      </c>
      <c r="W31" s="48">
        <v>0.284709302325581</v>
      </c>
      <c r="X31" s="102">
        <v>0.76639716879718489</v>
      </c>
      <c r="Y31" s="155">
        <v>0.54740371600836712</v>
      </c>
      <c r="AA31" s="156">
        <v>8.435192875599852E-2</v>
      </c>
      <c r="AB31" s="131">
        <v>0.50946903203759875</v>
      </c>
      <c r="AC31" s="48"/>
    </row>
    <row r="32" spans="1:29">
      <c r="A32" s="162">
        <v>2023</v>
      </c>
      <c r="B32" s="163">
        <v>3</v>
      </c>
      <c r="C32" s="162">
        <f>_Rend_Mmerluccius!D77</f>
        <v>46</v>
      </c>
      <c r="D32" s="164">
        <f>_Rend_Mmerluccius!E77</f>
        <v>4.8628925409581454</v>
      </c>
      <c r="E32" s="165">
        <f>_Rend_Mmerluccius!G77</f>
        <v>0.94235786611224837</v>
      </c>
      <c r="F32" s="164">
        <f>_Rend_Mmerluccius!F77</f>
        <v>130.91861656294637</v>
      </c>
      <c r="G32" s="165">
        <f>_Rend_Mmerluccius!H77</f>
        <v>41.939842843692411</v>
      </c>
      <c r="H32" s="166">
        <f>AB80</f>
        <v>4.9283644957300856</v>
      </c>
      <c r="I32" s="167">
        <f t="shared" ref="I32" si="1">D32/H32</f>
        <v>0.98671527748634158</v>
      </c>
      <c r="M32" s="101">
        <v>32</v>
      </c>
      <c r="N32" s="99">
        <v>0.45</v>
      </c>
      <c r="O32" s="99">
        <v>2.87</v>
      </c>
      <c r="P32" s="99">
        <v>0.36799999999999999</v>
      </c>
      <c r="Q32" s="99">
        <v>0.23300000000000001</v>
      </c>
      <c r="R32" s="99">
        <v>0.377</v>
      </c>
      <c r="S32" s="99">
        <v>0.38700000000000001</v>
      </c>
      <c r="T32" s="99">
        <v>0.17199999999999999</v>
      </c>
      <c r="U32" s="99">
        <v>0.88635786238385394</v>
      </c>
      <c r="V32" s="99">
        <v>0.30368632336655599</v>
      </c>
      <c r="W32" s="48">
        <v>0.51747093023255797</v>
      </c>
      <c r="X32" s="102">
        <v>0.4924655853580775</v>
      </c>
      <c r="Y32" s="155">
        <v>0.27370185800418356</v>
      </c>
      <c r="AA32" s="156">
        <v>0.10387020118124769</v>
      </c>
      <c r="AB32" s="131">
        <v>0.50376600442165409</v>
      </c>
      <c r="AC32" s="48"/>
    </row>
    <row r="33" spans="1:29">
      <c r="A33" s="111"/>
      <c r="B33" s="111"/>
      <c r="C33" s="111"/>
      <c r="D33" s="111"/>
      <c r="E33" s="112"/>
      <c r="F33" s="113"/>
      <c r="G33" s="113"/>
      <c r="H33" s="113"/>
      <c r="I33" s="113"/>
      <c r="J33" s="113"/>
      <c r="K33" s="113"/>
      <c r="M33" s="101">
        <v>33</v>
      </c>
      <c r="N33" s="99">
        <v>0.33</v>
      </c>
      <c r="O33" s="99">
        <v>3.1</v>
      </c>
      <c r="P33" s="99">
        <v>0.21</v>
      </c>
      <c r="Q33" s="99">
        <v>0.247</v>
      </c>
      <c r="R33" s="99">
        <v>0.57199999999999995</v>
      </c>
      <c r="S33" s="99">
        <v>0.47299999999999998</v>
      </c>
      <c r="T33" s="99">
        <v>0.30499999999999999</v>
      </c>
      <c r="U33" s="99">
        <v>0.99179502667874797</v>
      </c>
      <c r="V33" s="99">
        <v>0.388986710963455</v>
      </c>
      <c r="W33" s="48">
        <v>0.42107281284606901</v>
      </c>
      <c r="X33" s="102">
        <v>0.45216304197755874</v>
      </c>
      <c r="Y33" s="155">
        <v>0.3843453919035314</v>
      </c>
      <c r="AA33" s="156">
        <v>5.8517903285345146E-2</v>
      </c>
      <c r="AB33" s="131">
        <v>0.36149237177738192</v>
      </c>
      <c r="AC33" s="48"/>
    </row>
    <row r="34" spans="1:29">
      <c r="A34" s="111"/>
      <c r="B34" s="111"/>
      <c r="C34" s="16"/>
      <c r="D34" s="69"/>
      <c r="E34" s="32"/>
      <c r="F34" s="32"/>
      <c r="G34" s="32"/>
      <c r="H34" s="113"/>
      <c r="I34" s="113"/>
      <c r="J34" s="113"/>
      <c r="K34" s="113"/>
      <c r="M34" s="101">
        <v>34</v>
      </c>
      <c r="N34" s="99">
        <v>0.26</v>
      </c>
      <c r="O34" s="99">
        <v>0.3</v>
      </c>
      <c r="P34" s="99">
        <v>0.29099999999999998</v>
      </c>
      <c r="Q34" s="99">
        <v>0.14199999999999999</v>
      </c>
      <c r="R34" s="99">
        <v>0.44700000000000001</v>
      </c>
      <c r="S34" s="99">
        <v>0.34599999999999997</v>
      </c>
      <c r="T34" s="99">
        <v>0.24099999999999999</v>
      </c>
      <c r="U34" s="99">
        <v>1.1083367385009</v>
      </c>
      <c r="V34" s="99">
        <v>0.14635935769656699</v>
      </c>
      <c r="W34" s="48">
        <v>0.273767995570321</v>
      </c>
      <c r="X34" s="102">
        <v>0.37892079547346308</v>
      </c>
      <c r="Y34" s="155">
        <v>0.26832164390303925</v>
      </c>
      <c r="AA34" s="156">
        <v>7.9128599114064224E-2</v>
      </c>
      <c r="AB34" s="131">
        <v>0.38478722294445245</v>
      </c>
      <c r="AC34" s="48"/>
    </row>
    <row r="35" spans="1:29">
      <c r="C35" s="71"/>
      <c r="D35" s="69"/>
      <c r="E35" s="32"/>
      <c r="F35" s="32"/>
      <c r="G35" s="32"/>
      <c r="M35" s="101">
        <v>35</v>
      </c>
      <c r="N35" s="99">
        <v>0.25</v>
      </c>
      <c r="O35" s="99">
        <v>0.3</v>
      </c>
      <c r="P35" s="99">
        <v>0.223</v>
      </c>
      <c r="Q35" s="99">
        <v>0.14399999999999999</v>
      </c>
      <c r="R35" s="99">
        <v>0.223</v>
      </c>
      <c r="S35" s="99">
        <v>0.38400000000000001</v>
      </c>
      <c r="T35" s="99">
        <v>0.23300000000000001</v>
      </c>
      <c r="U35" s="99">
        <v>1.06978594820592</v>
      </c>
      <c r="V35" s="99">
        <v>0.28352713178294597</v>
      </c>
      <c r="W35" s="48">
        <v>0.24348698781838299</v>
      </c>
      <c r="X35" s="102">
        <v>0.37412321047751962</v>
      </c>
      <c r="Y35" s="155">
        <v>0.21254152823920267</v>
      </c>
      <c r="AA35" s="156">
        <v>0.15857673495754893</v>
      </c>
      <c r="AB35" s="131">
        <v>0.26767834071613139</v>
      </c>
      <c r="AC35" s="48"/>
    </row>
    <row r="36" spans="1:29">
      <c r="C36" s="22"/>
      <c r="D36" s="22"/>
      <c r="E36" s="22"/>
      <c r="F36" s="32"/>
      <c r="G36" s="22"/>
      <c r="M36" s="101">
        <v>36</v>
      </c>
      <c r="N36" s="99">
        <v>0.18</v>
      </c>
      <c r="O36" s="99">
        <v>0.12</v>
      </c>
      <c r="P36" s="99">
        <v>0.32700000000000001</v>
      </c>
      <c r="Q36" s="99">
        <v>0.161</v>
      </c>
      <c r="R36" s="99">
        <v>0.108</v>
      </c>
      <c r="S36" s="99">
        <v>0.43</v>
      </c>
      <c r="T36" s="99">
        <v>0.27600000000000002</v>
      </c>
      <c r="U36" s="99">
        <v>0.91551646028390199</v>
      </c>
      <c r="V36" s="99">
        <v>0.29138289036544901</v>
      </c>
      <c r="W36" s="48">
        <v>0.233828903654485</v>
      </c>
      <c r="X36" s="102">
        <v>0.24883393573544052</v>
      </c>
      <c r="Y36" s="155">
        <v>0.2769564414913252</v>
      </c>
      <c r="AA36" s="156">
        <v>0.15963224437061646</v>
      </c>
      <c r="AB36" s="131">
        <v>0.18632817306509167</v>
      </c>
      <c r="AC36" s="48"/>
    </row>
    <row r="37" spans="1:29">
      <c r="C37" s="30"/>
      <c r="D37" s="70"/>
      <c r="E37" s="70"/>
      <c r="F37" s="32"/>
      <c r="G37" s="70"/>
      <c r="M37" s="101">
        <v>37</v>
      </c>
      <c r="N37" s="99">
        <v>0.22</v>
      </c>
      <c r="O37" s="99">
        <v>7.0000000000000007E-2</v>
      </c>
      <c r="P37" s="99">
        <v>0.25700000000000001</v>
      </c>
      <c r="Q37" s="99">
        <v>0.124</v>
      </c>
      <c r="R37" s="99">
        <v>0.28000000000000003</v>
      </c>
      <c r="S37" s="99">
        <v>0.30499999999999999</v>
      </c>
      <c r="T37" s="99">
        <v>0.19900000000000001</v>
      </c>
      <c r="U37" s="99">
        <v>0.85327947246551905</v>
      </c>
      <c r="V37" s="99">
        <v>0.23810769656699901</v>
      </c>
      <c r="W37" s="48">
        <v>0.30280592469546003</v>
      </c>
      <c r="X37" s="102">
        <v>0.29213565858572693</v>
      </c>
      <c r="Y37" s="155">
        <v>0.26970899470899468</v>
      </c>
      <c r="AA37" s="156">
        <v>4.4259874492432634E-2</v>
      </c>
      <c r="AB37" s="131">
        <v>0.28240067829457366</v>
      </c>
      <c r="AC37" s="48"/>
    </row>
    <row r="38" spans="1:29">
      <c r="C38" s="30"/>
      <c r="D38" s="70"/>
      <c r="E38" s="70"/>
      <c r="F38" s="32"/>
      <c r="G38" s="70"/>
      <c r="M38" s="101">
        <v>38</v>
      </c>
      <c r="N38" s="99">
        <v>0.17</v>
      </c>
      <c r="O38" s="99">
        <v>0.23</v>
      </c>
      <c r="P38" s="99">
        <v>0.189</v>
      </c>
      <c r="Q38" s="99">
        <v>0.10199999999999999</v>
      </c>
      <c r="R38" s="99">
        <v>0.26</v>
      </c>
      <c r="S38" s="99">
        <v>0.27900000000000003</v>
      </c>
      <c r="T38" s="99">
        <v>0.20599999999999999</v>
      </c>
      <c r="U38" s="99">
        <v>0.59982381959126196</v>
      </c>
      <c r="V38" s="99">
        <v>0.32992109634551497</v>
      </c>
      <c r="W38" s="48">
        <v>0.263511904761905</v>
      </c>
      <c r="X38" s="102">
        <v>0.28217600793443715</v>
      </c>
      <c r="Y38" s="155">
        <v>0.17153623723391168</v>
      </c>
      <c r="AA38" s="156">
        <v>4.1147563676633442E-2</v>
      </c>
      <c r="AB38" s="131">
        <v>0.31480712440014763</v>
      </c>
      <c r="AC38" s="48"/>
    </row>
    <row r="39" spans="1:29">
      <c r="D39" s="107"/>
      <c r="M39" s="101">
        <v>39</v>
      </c>
      <c r="N39" s="99">
        <v>0.09</v>
      </c>
      <c r="O39" s="99">
        <v>0.21</v>
      </c>
      <c r="P39" s="99">
        <v>0.16800000000000001</v>
      </c>
      <c r="Q39" s="99">
        <v>0.28299999999999997</v>
      </c>
      <c r="R39" s="99">
        <v>5.5E-2</v>
      </c>
      <c r="S39" s="99">
        <v>0.38900000000000001</v>
      </c>
      <c r="T39" s="99">
        <v>0.28899999999999998</v>
      </c>
      <c r="U39" s="99">
        <v>0.65318886539816801</v>
      </c>
      <c r="V39" s="99">
        <v>0.16061738648947901</v>
      </c>
      <c r="W39" s="48">
        <v>0.118485603543743</v>
      </c>
      <c r="X39" s="102">
        <v>0.26075210445935482</v>
      </c>
      <c r="Y39" s="155">
        <v>0.24176818014027315</v>
      </c>
      <c r="AA39" s="156">
        <v>0.13510289774824658</v>
      </c>
      <c r="AB39" s="131">
        <v>0.2188413236741725</v>
      </c>
      <c r="AC39" s="48"/>
    </row>
    <row r="40" spans="1:29">
      <c r="D40" s="107"/>
      <c r="M40" s="101">
        <v>40</v>
      </c>
      <c r="N40" s="99">
        <v>0.27</v>
      </c>
      <c r="O40" s="99">
        <v>0.28000000000000003</v>
      </c>
      <c r="P40" s="99">
        <v>0.13600000000000001</v>
      </c>
      <c r="Q40" s="99">
        <v>8.1000000000000003E-2</v>
      </c>
      <c r="R40" s="99">
        <v>0.23400000000000001</v>
      </c>
      <c r="S40" s="99">
        <v>0.35699999999999998</v>
      </c>
      <c r="T40" s="99">
        <v>0.251</v>
      </c>
      <c r="U40" s="99">
        <v>0.39376069666767299</v>
      </c>
      <c r="V40" s="99">
        <v>0.127365725359911</v>
      </c>
      <c r="W40" s="48">
        <v>0.20413205980066401</v>
      </c>
      <c r="X40" s="102">
        <v>0.14384694446253957</v>
      </c>
      <c r="Y40" s="155">
        <v>0.26524240187030884</v>
      </c>
      <c r="AA40" s="156">
        <v>9.8966408268733846E-2</v>
      </c>
      <c r="AB40" s="131">
        <v>0.17083967792543372</v>
      </c>
      <c r="AC40" s="48"/>
    </row>
    <row r="41" spans="1:29">
      <c r="D41" s="107"/>
      <c r="M41" s="101">
        <v>41</v>
      </c>
      <c r="N41" s="99">
        <v>0.13</v>
      </c>
      <c r="O41" s="99">
        <v>0.13</v>
      </c>
      <c r="P41" s="99">
        <v>0.14299999999999999</v>
      </c>
      <c r="Q41" s="99">
        <v>8.5000000000000006E-2</v>
      </c>
      <c r="R41" s="99">
        <v>0.155</v>
      </c>
      <c r="S41" s="99">
        <v>0.318</v>
      </c>
      <c r="T41" s="99">
        <v>0.25600000000000001</v>
      </c>
      <c r="U41" s="99">
        <v>0.20163847780126801</v>
      </c>
      <c r="V41" s="99">
        <v>0.30093161683278002</v>
      </c>
      <c r="W41" s="48">
        <v>9.1600221483942396E-2</v>
      </c>
      <c r="X41" s="102">
        <v>0.19808624647885933</v>
      </c>
      <c r="Y41" s="155">
        <v>0.18502522456010828</v>
      </c>
      <c r="AA41" s="156">
        <v>4.4259874492432634E-2</v>
      </c>
      <c r="AB41" s="131">
        <v>0.16451874220927559</v>
      </c>
      <c r="AC41" s="48"/>
    </row>
    <row r="42" spans="1:29">
      <c r="D42" s="107"/>
      <c r="M42" s="101">
        <v>42</v>
      </c>
      <c r="N42" s="99">
        <v>0.17</v>
      </c>
      <c r="O42" s="99">
        <v>0.22</v>
      </c>
      <c r="P42" s="99">
        <v>0.185</v>
      </c>
      <c r="Q42" s="99">
        <v>0.13600000000000001</v>
      </c>
      <c r="R42" s="99">
        <v>0.20100000000000001</v>
      </c>
      <c r="S42" s="99">
        <v>0.39800000000000002</v>
      </c>
      <c r="T42" s="99">
        <v>0.26800000000000002</v>
      </c>
      <c r="U42" s="99">
        <v>0.34204419611396403</v>
      </c>
      <c r="V42" s="99">
        <v>0.13803433001107401</v>
      </c>
      <c r="W42" s="48">
        <v>0.139565337763012</v>
      </c>
      <c r="X42" s="102">
        <v>0.12582743926793175</v>
      </c>
      <c r="Y42" s="155">
        <v>0.17260981912144704</v>
      </c>
      <c r="AA42" s="156">
        <v>0.18484796050203028</v>
      </c>
      <c r="AB42" s="131">
        <v>0.11757298203519133</v>
      </c>
      <c r="AC42" s="48"/>
    </row>
    <row r="43" spans="1:29">
      <c r="D43" s="107"/>
      <c r="M43" s="101">
        <v>43</v>
      </c>
      <c r="N43" s="99">
        <v>0.2</v>
      </c>
      <c r="O43" s="99">
        <v>2.75</v>
      </c>
      <c r="P43" s="99">
        <v>7.2999999999999995E-2</v>
      </c>
      <c r="Q43" s="99">
        <v>8.5999999999999993E-2</v>
      </c>
      <c r="R43" s="99">
        <v>0.23499999999999999</v>
      </c>
      <c r="S43" s="99">
        <v>0.39300000000000002</v>
      </c>
      <c r="T43" s="99">
        <v>0.249</v>
      </c>
      <c r="U43" s="99">
        <v>0.49150055370985601</v>
      </c>
      <c r="V43" s="99">
        <v>0.15828349944629</v>
      </c>
      <c r="W43" s="48">
        <v>9.0271317829457395E-2</v>
      </c>
      <c r="X43" s="102">
        <v>0.23161678342936892</v>
      </c>
      <c r="Y43" s="155">
        <v>0.12189614864033468</v>
      </c>
      <c r="AA43" s="156">
        <v>8.4090070136581763E-2</v>
      </c>
      <c r="AB43" s="131">
        <v>4.6390503875968991E-2</v>
      </c>
      <c r="AC43" s="48"/>
    </row>
    <row r="44" spans="1:29">
      <c r="M44" s="101">
        <v>44</v>
      </c>
      <c r="N44" s="99">
        <v>0.2</v>
      </c>
      <c r="O44" s="99">
        <v>0.11</v>
      </c>
      <c r="P44" s="99">
        <v>0.187</v>
      </c>
      <c r="Q44" s="99">
        <v>0.112</v>
      </c>
      <c r="R44" s="99">
        <v>0.248</v>
      </c>
      <c r="S44" s="99">
        <v>0.29099999999999998</v>
      </c>
      <c r="T44" s="99">
        <v>0.16300000000000001</v>
      </c>
      <c r="U44" s="99">
        <v>0.224889258028793</v>
      </c>
      <c r="V44" s="99">
        <v>0.16030177187153899</v>
      </c>
      <c r="W44" s="48">
        <v>7.8856589147286799E-2</v>
      </c>
      <c r="X44" s="102">
        <v>0.17325056637642136</v>
      </c>
      <c r="Y44" s="155">
        <v>0.13496062507690415</v>
      </c>
      <c r="AA44" s="156">
        <v>8.435192875599852E-2</v>
      </c>
      <c r="AB44" s="131">
        <v>3.4606866002214839E-2</v>
      </c>
      <c r="AC44" s="48"/>
    </row>
    <row r="45" spans="1:29">
      <c r="M45" s="101">
        <v>45</v>
      </c>
      <c r="N45" s="99">
        <v>0.15</v>
      </c>
      <c r="O45" s="99">
        <v>0.06</v>
      </c>
      <c r="P45" s="99">
        <v>2.7E-2</v>
      </c>
      <c r="Q45" s="99">
        <v>5.8000000000000003E-2</v>
      </c>
      <c r="R45" s="99">
        <v>0.114</v>
      </c>
      <c r="S45" s="99">
        <v>0.27600000000000002</v>
      </c>
      <c r="T45" s="99">
        <v>8.4000000000000005E-2</v>
      </c>
      <c r="U45" s="99">
        <v>0.218770764119601</v>
      </c>
      <c r="V45" s="99">
        <v>9.1896456256921402E-2</v>
      </c>
      <c r="W45" s="48">
        <v>4.9166666666666699E-2</v>
      </c>
      <c r="X45" s="102">
        <v>4.0118631431900927E-2</v>
      </c>
      <c r="Y45" s="155">
        <v>6.254768057093639E-2</v>
      </c>
      <c r="AA45" s="156">
        <v>2.4741602067183462E-2</v>
      </c>
      <c r="AB45" s="131">
        <v>0.17292858680940076</v>
      </c>
      <c r="AC45" s="48"/>
    </row>
    <row r="46" spans="1:29">
      <c r="M46" s="101">
        <v>46</v>
      </c>
      <c r="N46" s="99">
        <v>7.0000000000000007E-2</v>
      </c>
      <c r="O46" s="99">
        <v>0.05</v>
      </c>
      <c r="P46" s="99">
        <v>0.106</v>
      </c>
      <c r="Q46" s="99">
        <v>5.8000000000000003E-2</v>
      </c>
      <c r="R46" s="99">
        <v>0.17299999999999999</v>
      </c>
      <c r="S46" s="99">
        <v>0.125</v>
      </c>
      <c r="T46" s="99">
        <v>2.7E-2</v>
      </c>
      <c r="U46" s="99">
        <v>0.18806755260243599</v>
      </c>
      <c r="V46" s="99">
        <v>1.8104928017718701E-2</v>
      </c>
      <c r="W46" s="48">
        <v>7.0246400885935797E-2</v>
      </c>
      <c r="X46" s="102">
        <v>7.4725497434115773E-2</v>
      </c>
      <c r="Y46" s="155">
        <v>4.3029408145687217E-2</v>
      </c>
      <c r="AA46" s="156">
        <v>1.9518272425249169E-2</v>
      </c>
      <c r="AB46" s="131">
        <v>2.3195251937984496E-2</v>
      </c>
      <c r="AC46" s="48"/>
    </row>
    <row r="47" spans="1:29">
      <c r="M47" s="101">
        <v>47</v>
      </c>
      <c r="N47" s="99">
        <v>0.12</v>
      </c>
      <c r="O47" s="99">
        <v>0.05</v>
      </c>
      <c r="P47" s="99">
        <v>3.5000000000000003E-2</v>
      </c>
      <c r="Q47" s="99">
        <v>0.11899999999999999</v>
      </c>
      <c r="R47" s="99">
        <v>0.22900000000000001</v>
      </c>
      <c r="S47" s="99">
        <v>0.125</v>
      </c>
      <c r="T47" s="99">
        <v>6.3E-2</v>
      </c>
      <c r="U47" s="99">
        <v>0.40028943924292798</v>
      </c>
      <c r="V47" s="99">
        <v>7.24197120708749E-2</v>
      </c>
      <c r="W47" s="48">
        <v>2.96899224806202E-2</v>
      </c>
      <c r="X47" s="102">
        <v>0.11838714814091011</v>
      </c>
      <c r="Y47" s="155">
        <v>5.4125138427464012E-2</v>
      </c>
      <c r="AA47" s="156">
        <v>0</v>
      </c>
      <c r="AB47" s="131">
        <v>2.3195251937984496E-2</v>
      </c>
      <c r="AC47" s="48"/>
    </row>
    <row r="48" spans="1:29">
      <c r="M48" s="101">
        <v>48</v>
      </c>
      <c r="N48" s="99">
        <v>0.05</v>
      </c>
      <c r="O48" s="99">
        <v>0.03</v>
      </c>
      <c r="P48" s="99">
        <v>7.9000000000000001E-2</v>
      </c>
      <c r="Q48" s="99">
        <v>5.1999999999999998E-2</v>
      </c>
      <c r="R48" s="99">
        <v>2.7E-2</v>
      </c>
      <c r="S48" s="99">
        <v>5.1999999999999998E-2</v>
      </c>
      <c r="T48" s="99">
        <v>0.114</v>
      </c>
      <c r="U48" s="99">
        <v>0.14471710460082601</v>
      </c>
      <c r="V48" s="99">
        <v>5.84772978959026E-2</v>
      </c>
      <c r="W48" s="48">
        <v>0</v>
      </c>
      <c r="X48" s="102">
        <v>2.1830825353397174E-2</v>
      </c>
      <c r="Y48" s="155">
        <v>0.12189614864033468</v>
      </c>
      <c r="AA48" s="156">
        <v>0</v>
      </c>
      <c r="AB48" s="131">
        <v>1.8287806078503752E-2</v>
      </c>
      <c r="AC48" s="48"/>
    </row>
    <row r="49" spans="13:29">
      <c r="M49" s="101">
        <v>49</v>
      </c>
      <c r="N49" s="99">
        <v>0.05</v>
      </c>
      <c r="O49" s="99">
        <v>0</v>
      </c>
      <c r="P49" s="99">
        <v>1.7999999999999999E-2</v>
      </c>
      <c r="Q49" s="99">
        <v>0</v>
      </c>
      <c r="R49" s="99">
        <v>8.2000000000000003E-2</v>
      </c>
      <c r="S49" s="99">
        <v>0.19800000000000001</v>
      </c>
      <c r="T49" s="99">
        <v>4.8000000000000001E-2</v>
      </c>
      <c r="U49" s="99">
        <v>5.3017718715393097E-2</v>
      </c>
      <c r="V49" s="99">
        <v>5.72895902547065E-2</v>
      </c>
      <c r="W49" s="48">
        <v>1.9750830564784098E-2</v>
      </c>
      <c r="X49" s="102">
        <v>7.1182478159222337E-2</v>
      </c>
      <c r="Y49" s="155">
        <v>2.4741602067183462E-2</v>
      </c>
      <c r="AA49" s="156">
        <v>0</v>
      </c>
      <c r="AB49" s="131">
        <v>1.9518272425249169E-2</v>
      </c>
      <c r="AC49" s="48"/>
    </row>
    <row r="50" spans="13:29">
      <c r="M50" s="101">
        <v>50</v>
      </c>
      <c r="N50" s="99">
        <v>0.05</v>
      </c>
      <c r="O50" s="99">
        <v>0.05</v>
      </c>
      <c r="P50" s="99">
        <v>3.6999999999999998E-2</v>
      </c>
      <c r="Q50" s="99">
        <v>0</v>
      </c>
      <c r="R50" s="99">
        <v>8.7999999999999995E-2</v>
      </c>
      <c r="S50" s="99">
        <v>9.9000000000000005E-2</v>
      </c>
      <c r="T50" s="99">
        <v>2.1000000000000001E-2</v>
      </c>
      <c r="U50" s="99">
        <v>0.18635860263767201</v>
      </c>
      <c r="V50" s="99">
        <v>5.6874307862680003E-2</v>
      </c>
      <c r="W50" s="48">
        <v>2.94158361018826E-2</v>
      </c>
      <c r="X50" s="102">
        <v>0</v>
      </c>
      <c r="Y50" s="155">
        <v>1.8287806078503752E-2</v>
      </c>
      <c r="AA50" s="156">
        <v>0</v>
      </c>
      <c r="AB50" s="131">
        <v>0</v>
      </c>
      <c r="AC50" s="48"/>
    </row>
    <row r="51" spans="13:29">
      <c r="M51" s="101">
        <v>51</v>
      </c>
      <c r="N51" s="99">
        <v>0.02</v>
      </c>
      <c r="O51" s="99">
        <v>0.03</v>
      </c>
      <c r="P51" s="99">
        <v>0</v>
      </c>
      <c r="Q51" s="99">
        <v>0</v>
      </c>
      <c r="R51" s="99">
        <v>2.1000000000000001E-2</v>
      </c>
      <c r="S51" s="99">
        <v>9.4E-2</v>
      </c>
      <c r="T51" s="99">
        <v>1.7999999999999999E-2</v>
      </c>
      <c r="U51" s="99">
        <v>4.2585321655089103E-2</v>
      </c>
      <c r="V51" s="99">
        <v>3.9184662236987799E-2</v>
      </c>
      <c r="W51" s="48">
        <v>0</v>
      </c>
      <c r="X51" s="102">
        <v>5.6437691355612017E-2</v>
      </c>
      <c r="Y51" s="155">
        <v>0</v>
      </c>
      <c r="AA51" s="156">
        <v>0</v>
      </c>
      <c r="AB51" s="131">
        <v>0</v>
      </c>
      <c r="AC51" s="48"/>
    </row>
    <row r="52" spans="13:29">
      <c r="M52" s="101">
        <v>52</v>
      </c>
      <c r="N52" s="99">
        <v>0.03</v>
      </c>
      <c r="O52" s="99">
        <v>0.03</v>
      </c>
      <c r="P52" s="99">
        <v>3.5000000000000003E-2</v>
      </c>
      <c r="Q52" s="99">
        <v>0</v>
      </c>
      <c r="R52" s="99">
        <v>2.1000000000000001E-2</v>
      </c>
      <c r="S52" s="99">
        <v>0</v>
      </c>
      <c r="T52" s="99">
        <v>0</v>
      </c>
      <c r="U52" s="99">
        <v>4.2585321655089103E-2</v>
      </c>
      <c r="V52" s="99">
        <v>4.2159468438538197E-2</v>
      </c>
      <c r="W52" s="48">
        <v>9.2929125138427507E-2</v>
      </c>
      <c r="X52" s="102">
        <v>0</v>
      </c>
      <c r="Y52" s="155">
        <v>1.8287806078503752E-2</v>
      </c>
      <c r="AA52" s="156">
        <v>1.9518272425249169E-2</v>
      </c>
      <c r="AB52" s="131">
        <v>0</v>
      </c>
      <c r="AC52" s="48"/>
    </row>
    <row r="53" spans="13:29">
      <c r="M53" s="101">
        <v>53</v>
      </c>
      <c r="N53" s="99">
        <v>0.05</v>
      </c>
      <c r="O53" s="99">
        <v>0.06</v>
      </c>
      <c r="P53" s="99">
        <v>0</v>
      </c>
      <c r="Q53" s="99">
        <v>0</v>
      </c>
      <c r="R53" s="99">
        <v>2.5999999999999999E-2</v>
      </c>
      <c r="S53" s="99">
        <v>4.7E-2</v>
      </c>
      <c r="T53" s="99">
        <v>0</v>
      </c>
      <c r="U53" s="99">
        <v>0</v>
      </c>
      <c r="V53" s="99">
        <v>3.6209856035437402E-2</v>
      </c>
      <c r="W53" s="48">
        <v>2.1079734219269099E-2</v>
      </c>
      <c r="X53" s="102">
        <v>2.1830825353397174E-2</v>
      </c>
      <c r="Y53" s="155">
        <v>3.9036544850498338E-2</v>
      </c>
      <c r="AA53" s="156">
        <v>0</v>
      </c>
      <c r="AB53" s="131">
        <v>0</v>
      </c>
      <c r="AC53" s="48"/>
    </row>
    <row r="54" spans="13:29">
      <c r="M54" s="101">
        <v>54</v>
      </c>
      <c r="N54" s="99">
        <v>0</v>
      </c>
      <c r="O54" s="99">
        <v>0.05</v>
      </c>
      <c r="P54" s="99">
        <v>2.3E-2</v>
      </c>
      <c r="Q54" s="99">
        <v>0</v>
      </c>
      <c r="R54" s="99">
        <v>9.4E-2</v>
      </c>
      <c r="S54" s="99">
        <v>2.5999999999999999E-2</v>
      </c>
      <c r="T54" s="99">
        <v>0</v>
      </c>
      <c r="U54" s="99">
        <v>0</v>
      </c>
      <c r="V54" s="99">
        <v>0</v>
      </c>
      <c r="W54" s="48">
        <v>2.1079734219269099E-2</v>
      </c>
      <c r="X54" s="102">
        <v>2.1830825353397174E-2</v>
      </c>
      <c r="Y54" s="155">
        <v>2.4741602067183462E-2</v>
      </c>
      <c r="AA54" s="156">
        <v>1.9518272425249169E-2</v>
      </c>
      <c r="AB54" s="131">
        <v>0</v>
      </c>
      <c r="AC54" s="48"/>
    </row>
    <row r="55" spans="13:29">
      <c r="M55" s="101">
        <v>55</v>
      </c>
      <c r="N55" s="99">
        <v>0</v>
      </c>
      <c r="O55" s="99">
        <v>0.03</v>
      </c>
      <c r="P55" s="99">
        <v>0</v>
      </c>
      <c r="Q55" s="99">
        <v>0</v>
      </c>
      <c r="R55" s="99">
        <v>2.7E-2</v>
      </c>
      <c r="S55" s="99">
        <v>2.1000000000000001E-2</v>
      </c>
      <c r="T55" s="99">
        <v>0</v>
      </c>
      <c r="U55" s="99">
        <v>6.5836101882613504E-2</v>
      </c>
      <c r="V55" s="99">
        <v>0</v>
      </c>
      <c r="W55" s="48">
        <v>0</v>
      </c>
      <c r="X55" s="102">
        <v>0</v>
      </c>
      <c r="Y55" s="155">
        <v>1.9518272425249169E-2</v>
      </c>
      <c r="AA55" s="156">
        <v>0</v>
      </c>
      <c r="AB55" s="131">
        <v>0</v>
      </c>
      <c r="AC55" s="48"/>
    </row>
    <row r="56" spans="13:29">
      <c r="M56" s="101">
        <v>56</v>
      </c>
      <c r="N56" s="99">
        <v>0</v>
      </c>
      <c r="O56" s="99">
        <v>0</v>
      </c>
      <c r="P56" s="99">
        <v>0</v>
      </c>
      <c r="Q56" s="99">
        <v>0</v>
      </c>
      <c r="R56" s="99">
        <v>2.7E-2</v>
      </c>
      <c r="S56" s="99">
        <v>2.1000000000000001E-2</v>
      </c>
      <c r="T56" s="99">
        <v>0</v>
      </c>
      <c r="U56" s="99">
        <v>6.5836101882613504E-2</v>
      </c>
      <c r="V56" s="99">
        <v>0</v>
      </c>
      <c r="W56" s="48">
        <v>0</v>
      </c>
      <c r="X56" s="102">
        <v>0</v>
      </c>
      <c r="Y56" s="155">
        <v>1.8287806078503752E-2</v>
      </c>
      <c r="AA56" s="156">
        <v>0</v>
      </c>
      <c r="AB56" s="131">
        <v>0</v>
      </c>
      <c r="AC56" s="48"/>
    </row>
    <row r="57" spans="13:29">
      <c r="M57" s="101">
        <v>57</v>
      </c>
      <c r="N57" s="99">
        <v>0</v>
      </c>
      <c r="O57" s="99">
        <v>0.03</v>
      </c>
      <c r="P57" s="99">
        <v>0</v>
      </c>
      <c r="Q57" s="99">
        <v>0</v>
      </c>
      <c r="R57" s="99">
        <v>0</v>
      </c>
      <c r="S57" s="99">
        <v>0</v>
      </c>
      <c r="T57" s="99">
        <v>0</v>
      </c>
      <c r="U57" s="99">
        <v>0</v>
      </c>
      <c r="V57" s="99">
        <v>0</v>
      </c>
      <c r="W57" s="114">
        <v>0</v>
      </c>
      <c r="X57" s="102">
        <v>0</v>
      </c>
      <c r="Y57" s="155">
        <v>0</v>
      </c>
      <c r="AA57" s="156">
        <v>0</v>
      </c>
      <c r="AB57" s="131">
        <v>0</v>
      </c>
      <c r="AC57" s="48"/>
    </row>
    <row r="58" spans="13:29">
      <c r="M58" s="101">
        <v>58</v>
      </c>
      <c r="N58" s="99">
        <v>0</v>
      </c>
      <c r="O58" s="99">
        <v>0</v>
      </c>
      <c r="P58" s="99">
        <v>0</v>
      </c>
      <c r="Q58" s="99">
        <v>0</v>
      </c>
      <c r="R58" s="99">
        <v>0</v>
      </c>
      <c r="S58" s="99">
        <v>2.5999999999999999E-2</v>
      </c>
      <c r="T58" s="99">
        <v>0</v>
      </c>
      <c r="U58" s="99">
        <v>0</v>
      </c>
      <c r="V58" s="99">
        <v>0</v>
      </c>
      <c r="W58" s="48">
        <v>2.1079734219269099E-2</v>
      </c>
      <c r="X58" s="102">
        <v>0</v>
      </c>
      <c r="Y58" s="155">
        <v>0</v>
      </c>
      <c r="AA58" s="156">
        <v>0</v>
      </c>
      <c r="AB58" s="131">
        <v>0</v>
      </c>
      <c r="AC58" s="48"/>
    </row>
    <row r="59" spans="13:29">
      <c r="M59" s="101">
        <v>59</v>
      </c>
      <c r="N59" s="99">
        <v>0</v>
      </c>
      <c r="O59" s="99">
        <v>0</v>
      </c>
      <c r="P59" s="99">
        <v>2.3E-2</v>
      </c>
      <c r="Q59" s="99">
        <v>0</v>
      </c>
      <c r="R59" s="99">
        <v>0</v>
      </c>
      <c r="S59" s="99">
        <v>0</v>
      </c>
      <c r="T59" s="99">
        <v>0</v>
      </c>
      <c r="U59" s="99">
        <v>0</v>
      </c>
      <c r="V59" s="99">
        <v>0</v>
      </c>
      <c r="W59" s="114">
        <v>0</v>
      </c>
      <c r="X59" s="102">
        <v>0</v>
      </c>
      <c r="Y59" s="155">
        <v>0</v>
      </c>
      <c r="AA59" s="156">
        <v>1.9518272425249169E-2</v>
      </c>
      <c r="AB59" s="131">
        <v>0</v>
      </c>
    </row>
    <row r="60" spans="13:29">
      <c r="M60" s="101">
        <v>60</v>
      </c>
      <c r="N60" s="99">
        <v>0</v>
      </c>
      <c r="O60" s="99">
        <v>0</v>
      </c>
      <c r="P60" s="99">
        <v>2.3E-2</v>
      </c>
      <c r="Q60" s="99">
        <v>0</v>
      </c>
      <c r="R60" s="99">
        <v>0</v>
      </c>
      <c r="S60" s="99">
        <v>2.5999999999999999E-2</v>
      </c>
      <c r="T60" s="99">
        <v>0</v>
      </c>
      <c r="U60" s="99">
        <v>0</v>
      </c>
      <c r="V60" s="99">
        <v>0</v>
      </c>
      <c r="W60" s="48">
        <v>4.9440753045404198E-2</v>
      </c>
      <c r="X60" s="102">
        <v>2.1292660827544548E-2</v>
      </c>
      <c r="Y60" s="155">
        <v>0</v>
      </c>
      <c r="AA60" s="156">
        <v>0</v>
      </c>
      <c r="AB60" s="131">
        <v>0</v>
      </c>
    </row>
    <row r="61" spans="13:29">
      <c r="M61" s="101">
        <v>61</v>
      </c>
      <c r="N61" s="99">
        <v>0</v>
      </c>
      <c r="O61" s="99">
        <v>0</v>
      </c>
      <c r="P61" s="99">
        <v>2.3E-2</v>
      </c>
      <c r="Q61" s="99">
        <v>0</v>
      </c>
      <c r="R61" s="99">
        <v>0</v>
      </c>
      <c r="S61" s="99">
        <v>2.5999999999999999E-2</v>
      </c>
      <c r="T61" s="99">
        <v>0</v>
      </c>
      <c r="U61" s="99">
        <v>0</v>
      </c>
      <c r="V61" s="99">
        <v>0</v>
      </c>
      <c r="W61" s="99">
        <v>0</v>
      </c>
      <c r="X61" s="99">
        <v>0</v>
      </c>
      <c r="Y61" s="155">
        <v>0</v>
      </c>
      <c r="AA61" s="156">
        <v>0</v>
      </c>
      <c r="AB61" s="131">
        <v>0</v>
      </c>
    </row>
    <row r="62" spans="13:29">
      <c r="M62" s="101">
        <v>62</v>
      </c>
      <c r="N62" s="99">
        <v>0</v>
      </c>
      <c r="O62" s="99">
        <v>0</v>
      </c>
      <c r="P62" s="99">
        <v>2.3E-2</v>
      </c>
      <c r="Q62" s="99">
        <v>0</v>
      </c>
      <c r="R62" s="99">
        <v>0</v>
      </c>
      <c r="S62" s="99">
        <v>0</v>
      </c>
      <c r="T62" s="99">
        <v>0</v>
      </c>
      <c r="U62" s="99">
        <v>0</v>
      </c>
      <c r="V62" s="99">
        <v>0</v>
      </c>
      <c r="W62" s="99">
        <v>0</v>
      </c>
      <c r="X62" s="99">
        <v>0</v>
      </c>
      <c r="Y62" s="155">
        <v>0</v>
      </c>
      <c r="AA62" s="156">
        <v>0</v>
      </c>
      <c r="AB62" s="131">
        <v>0</v>
      </c>
    </row>
    <row r="63" spans="13:29">
      <c r="M63" s="101">
        <v>63</v>
      </c>
      <c r="N63" s="99">
        <v>0</v>
      </c>
      <c r="O63" s="99">
        <v>0</v>
      </c>
      <c r="P63" s="99">
        <v>2.3E-2</v>
      </c>
      <c r="Q63" s="99">
        <v>2.5999999999999999E-2</v>
      </c>
      <c r="R63" s="99">
        <v>0</v>
      </c>
      <c r="S63" s="99">
        <v>0</v>
      </c>
      <c r="T63" s="99">
        <v>0</v>
      </c>
      <c r="U63" s="99">
        <v>0</v>
      </c>
      <c r="V63" s="99">
        <v>0</v>
      </c>
      <c r="W63" s="99">
        <v>0</v>
      </c>
      <c r="X63" s="99">
        <v>0</v>
      </c>
      <c r="Y63" s="155">
        <v>0</v>
      </c>
      <c r="AA63" s="156">
        <v>0</v>
      </c>
      <c r="AB63" s="131">
        <v>0</v>
      </c>
    </row>
    <row r="64" spans="13:29">
      <c r="M64" s="101">
        <v>64</v>
      </c>
      <c r="N64" s="99">
        <v>0</v>
      </c>
      <c r="O64" s="99">
        <v>0</v>
      </c>
      <c r="P64" s="99">
        <v>2.3E-2</v>
      </c>
      <c r="Q64" s="99">
        <v>2.5999999999999999E-2</v>
      </c>
      <c r="R64" s="99">
        <v>0</v>
      </c>
      <c r="S64" s="99">
        <v>0</v>
      </c>
      <c r="T64" s="99">
        <v>0</v>
      </c>
      <c r="U64" s="99">
        <v>0</v>
      </c>
      <c r="V64" s="99">
        <v>0</v>
      </c>
      <c r="W64" s="99">
        <v>0</v>
      </c>
      <c r="X64" s="99">
        <v>0</v>
      </c>
      <c r="Y64" s="155">
        <v>0</v>
      </c>
      <c r="AA64" s="156">
        <v>0</v>
      </c>
      <c r="AB64" s="131">
        <v>0</v>
      </c>
    </row>
    <row r="65" spans="13:28">
      <c r="M65" s="101">
        <v>65</v>
      </c>
      <c r="N65" s="99">
        <v>0</v>
      </c>
      <c r="O65" s="99">
        <v>0</v>
      </c>
      <c r="P65" s="99">
        <v>2.3E-2</v>
      </c>
      <c r="Q65" s="99">
        <v>2.5999999999999999E-2</v>
      </c>
      <c r="R65" s="99">
        <v>0</v>
      </c>
      <c r="S65" s="99">
        <v>0</v>
      </c>
      <c r="T65" s="99">
        <v>0</v>
      </c>
      <c r="U65" s="99">
        <v>0</v>
      </c>
      <c r="V65" s="99">
        <v>0</v>
      </c>
      <c r="W65" s="99">
        <v>0</v>
      </c>
      <c r="X65" s="99">
        <v>0</v>
      </c>
      <c r="Y65" s="155">
        <v>0</v>
      </c>
      <c r="AA65" s="156">
        <v>0</v>
      </c>
      <c r="AB65" s="131">
        <v>0</v>
      </c>
    </row>
    <row r="66" spans="13:28">
      <c r="M66" s="101">
        <v>66</v>
      </c>
      <c r="N66" s="99">
        <v>0</v>
      </c>
      <c r="O66" s="99">
        <v>0</v>
      </c>
      <c r="P66" s="99">
        <v>2.3E-2</v>
      </c>
      <c r="Q66" s="99">
        <v>2.5999999999999999E-2</v>
      </c>
      <c r="R66" s="99">
        <v>0</v>
      </c>
      <c r="S66" s="99">
        <v>2.1000000000000001E-2</v>
      </c>
      <c r="T66" s="99">
        <v>0</v>
      </c>
      <c r="U66" s="99">
        <v>4.2585321655089103E-2</v>
      </c>
      <c r="V66" s="99">
        <v>0</v>
      </c>
      <c r="W66" s="99">
        <v>0</v>
      </c>
      <c r="X66" s="99">
        <v>0</v>
      </c>
      <c r="Y66" s="155">
        <v>0</v>
      </c>
      <c r="AA66" s="156">
        <v>0</v>
      </c>
      <c r="AB66" s="131">
        <v>0</v>
      </c>
    </row>
    <row r="67" spans="13:28">
      <c r="M67" s="101">
        <v>67</v>
      </c>
      <c r="N67" s="99">
        <v>0</v>
      </c>
      <c r="O67" s="99">
        <v>0</v>
      </c>
      <c r="P67" s="99">
        <v>2.3E-2</v>
      </c>
      <c r="Q67" s="99">
        <v>2.5999999999999999E-2</v>
      </c>
      <c r="R67" s="99">
        <v>0</v>
      </c>
      <c r="S67" s="99">
        <v>0</v>
      </c>
      <c r="T67" s="99">
        <v>0</v>
      </c>
      <c r="U67" s="99">
        <v>0</v>
      </c>
      <c r="V67" s="99">
        <v>0</v>
      </c>
      <c r="W67" s="99">
        <v>0</v>
      </c>
      <c r="X67" s="99">
        <v>0</v>
      </c>
      <c r="Y67" s="155">
        <v>0</v>
      </c>
      <c r="AA67" s="156">
        <v>0</v>
      </c>
      <c r="AB67" s="131">
        <v>0</v>
      </c>
    </row>
    <row r="68" spans="13:28">
      <c r="M68" s="101">
        <v>68</v>
      </c>
      <c r="N68" s="99">
        <v>0</v>
      </c>
      <c r="O68" s="99">
        <v>0.03</v>
      </c>
      <c r="P68" s="99">
        <v>2.3E-2</v>
      </c>
      <c r="Q68" s="99">
        <v>2.5999999999999999E-2</v>
      </c>
      <c r="R68" s="99">
        <v>0</v>
      </c>
      <c r="S68" s="99">
        <v>0</v>
      </c>
      <c r="T68" s="99">
        <v>0</v>
      </c>
      <c r="U68" s="99">
        <v>0</v>
      </c>
      <c r="V68" s="99">
        <v>0</v>
      </c>
      <c r="W68" s="99">
        <v>0</v>
      </c>
      <c r="X68" s="99">
        <v>0</v>
      </c>
      <c r="Y68" s="155">
        <v>0</v>
      </c>
      <c r="AA68" s="156">
        <v>0</v>
      </c>
      <c r="AB68" s="131">
        <v>0</v>
      </c>
    </row>
    <row r="69" spans="13:28">
      <c r="M69" s="101">
        <v>69</v>
      </c>
      <c r="N69" s="99">
        <v>0</v>
      </c>
      <c r="O69" s="99">
        <v>0.03</v>
      </c>
      <c r="P69" s="99">
        <v>2.3E-2</v>
      </c>
      <c r="Q69" s="99">
        <v>2.5999999999999999E-2</v>
      </c>
      <c r="R69" s="99">
        <v>2.5999999999999999E-2</v>
      </c>
      <c r="S69" s="99">
        <v>0</v>
      </c>
      <c r="T69" s="99">
        <v>0</v>
      </c>
      <c r="U69" s="99">
        <v>0</v>
      </c>
      <c r="V69" s="99">
        <v>0</v>
      </c>
      <c r="W69" s="99">
        <v>0</v>
      </c>
      <c r="X69" s="99">
        <v>0</v>
      </c>
      <c r="Y69" s="155">
        <v>0</v>
      </c>
      <c r="AA69" s="156">
        <v>0</v>
      </c>
      <c r="AB69" s="131">
        <v>1.8287806078503752E-2</v>
      </c>
    </row>
    <row r="70" spans="13:28">
      <c r="M70" s="101">
        <v>70</v>
      </c>
      <c r="N70" s="99">
        <v>0</v>
      </c>
      <c r="O70" s="99">
        <v>0.03</v>
      </c>
      <c r="P70" s="99">
        <v>2.3E-2</v>
      </c>
      <c r="Q70" s="99">
        <v>2.5999999999999999E-2</v>
      </c>
      <c r="R70" s="99">
        <v>0</v>
      </c>
      <c r="S70" s="99">
        <v>0</v>
      </c>
      <c r="T70" s="99">
        <v>0</v>
      </c>
      <c r="U70" s="99">
        <v>0</v>
      </c>
      <c r="V70" s="99">
        <v>0</v>
      </c>
      <c r="W70" s="99">
        <v>0</v>
      </c>
      <c r="X70" s="99">
        <v>0</v>
      </c>
      <c r="Y70" s="155">
        <v>0</v>
      </c>
      <c r="AA70" s="156">
        <v>0</v>
      </c>
      <c r="AB70" s="131">
        <v>0</v>
      </c>
    </row>
    <row r="71" spans="13:28">
      <c r="M71" s="101">
        <v>71</v>
      </c>
      <c r="N71" s="99">
        <v>0</v>
      </c>
      <c r="O71" s="99">
        <v>0.03</v>
      </c>
      <c r="P71" s="99">
        <v>2.3E-2</v>
      </c>
      <c r="Q71" s="99">
        <v>2.5999999999999999E-2</v>
      </c>
      <c r="R71" s="99">
        <v>2.7E-2</v>
      </c>
      <c r="S71" s="99">
        <v>0</v>
      </c>
      <c r="T71" s="99">
        <v>0</v>
      </c>
      <c r="U71" s="99">
        <v>0</v>
      </c>
      <c r="V71" s="99">
        <v>0</v>
      </c>
      <c r="W71" s="99">
        <v>0</v>
      </c>
      <c r="X71" s="99">
        <v>0</v>
      </c>
      <c r="Y71" s="155">
        <v>0</v>
      </c>
      <c r="AA71" s="156">
        <v>0</v>
      </c>
      <c r="AB71" s="131">
        <v>0</v>
      </c>
    </row>
    <row r="72" spans="13:28">
      <c r="M72" s="101">
        <v>72</v>
      </c>
      <c r="N72" s="99">
        <v>0</v>
      </c>
      <c r="O72" s="99">
        <v>0.03</v>
      </c>
      <c r="P72" s="99">
        <v>2.3E-2</v>
      </c>
      <c r="Q72" s="99">
        <v>2.5999999999999999E-2</v>
      </c>
      <c r="R72" s="99">
        <v>2.7E-2</v>
      </c>
      <c r="S72" s="99">
        <v>0</v>
      </c>
      <c r="T72" s="99">
        <v>0</v>
      </c>
      <c r="U72" s="99">
        <v>0</v>
      </c>
      <c r="V72" s="99">
        <v>0</v>
      </c>
      <c r="W72" s="99">
        <v>0</v>
      </c>
      <c r="X72" s="99">
        <v>0</v>
      </c>
      <c r="Y72" s="155">
        <v>0</v>
      </c>
      <c r="AA72" s="156">
        <v>0</v>
      </c>
      <c r="AB72" s="131">
        <v>0</v>
      </c>
    </row>
    <row r="73" spans="13:28">
      <c r="M73" s="101">
        <v>73</v>
      </c>
      <c r="N73" s="99">
        <v>0</v>
      </c>
      <c r="O73" s="99">
        <v>0.03</v>
      </c>
      <c r="P73" s="99">
        <v>2.3E-2</v>
      </c>
      <c r="Q73" s="99">
        <v>2.5999999999999999E-2</v>
      </c>
      <c r="R73" s="99">
        <v>2.7E-2</v>
      </c>
      <c r="S73" s="99">
        <v>0</v>
      </c>
      <c r="T73" s="99">
        <v>0</v>
      </c>
      <c r="U73" s="99">
        <v>0</v>
      </c>
      <c r="V73" s="99">
        <v>0</v>
      </c>
      <c r="W73" s="99">
        <v>0</v>
      </c>
      <c r="X73" s="99">
        <v>0</v>
      </c>
      <c r="Y73" s="155">
        <v>0</v>
      </c>
      <c r="AA73" s="156">
        <v>0</v>
      </c>
      <c r="AB73" s="131">
        <v>0</v>
      </c>
    </row>
    <row r="74" spans="13:28" ht="13.5" thickBot="1">
      <c r="M74" s="101">
        <v>74</v>
      </c>
      <c r="N74" s="99">
        <v>0</v>
      </c>
      <c r="O74" s="99">
        <v>0.03</v>
      </c>
      <c r="P74" s="99">
        <v>2.3E-2</v>
      </c>
      <c r="Q74" s="99">
        <v>2.5999999999999999E-2</v>
      </c>
      <c r="R74" s="99">
        <v>2.7E-2</v>
      </c>
      <c r="S74" s="99">
        <v>0</v>
      </c>
      <c r="T74" s="99">
        <v>1.7999999999999999E-2</v>
      </c>
      <c r="U74" s="99">
        <v>0</v>
      </c>
      <c r="V74" s="99">
        <v>0</v>
      </c>
      <c r="W74" s="99">
        <v>0</v>
      </c>
      <c r="X74" s="99">
        <v>0</v>
      </c>
      <c r="Y74" s="155">
        <v>0</v>
      </c>
      <c r="AA74" s="156">
        <v>0</v>
      </c>
      <c r="AB74" s="132">
        <v>0</v>
      </c>
    </row>
    <row r="75" spans="13:28">
      <c r="M75"/>
      <c r="N75"/>
      <c r="O75"/>
      <c r="P75"/>
      <c r="Q75"/>
      <c r="R75"/>
      <c r="S75"/>
      <c r="T75"/>
      <c r="U75"/>
      <c r="V75"/>
      <c r="W75"/>
    </row>
    <row r="76" spans="13:28">
      <c r="M76" s="95" t="s">
        <v>82</v>
      </c>
      <c r="N76" s="101">
        <f t="shared" ref="N76:AA76" si="2">SUM(N2:N74)</f>
        <v>80.419999999999973</v>
      </c>
      <c r="O76" s="101">
        <f t="shared" si="2"/>
        <v>361.63999999999982</v>
      </c>
      <c r="P76" s="101">
        <f t="shared" si="2"/>
        <v>50.967000000000048</v>
      </c>
      <c r="Q76" s="101">
        <f t="shared" si="2"/>
        <v>75.235999999999947</v>
      </c>
      <c r="R76" s="101">
        <f t="shared" si="2"/>
        <v>76.656999999999968</v>
      </c>
      <c r="S76" s="101">
        <f t="shared" si="2"/>
        <v>83.196999999999974</v>
      </c>
      <c r="T76" s="101">
        <f t="shared" si="2"/>
        <v>182.94199999999995</v>
      </c>
      <c r="U76" s="101">
        <f t="shared" si="2"/>
        <v>184.83009657351306</v>
      </c>
      <c r="V76" s="101">
        <f t="shared" si="2"/>
        <v>50.972476467331141</v>
      </c>
      <c r="W76" s="101">
        <f t="shared" si="2"/>
        <v>151.56691998892578</v>
      </c>
      <c r="X76" s="101">
        <f t="shared" si="2"/>
        <v>129.63127675727256</v>
      </c>
      <c r="Y76" s="157">
        <f t="shared" si="2"/>
        <v>71.882496616217509</v>
      </c>
      <c r="Z76" s="157"/>
      <c r="AA76" s="157">
        <f t="shared" si="2"/>
        <v>119.11721460871168</v>
      </c>
      <c r="AB76" s="159">
        <f t="shared" ref="AB76" si="3">SUM(AB2:AB74)</f>
        <v>131.0076090801729</v>
      </c>
    </row>
    <row r="77" spans="13:28">
      <c r="M77" s="95" t="s">
        <v>114</v>
      </c>
      <c r="N77" s="101">
        <f t="shared" ref="N77:W77" si="4">SUMPRODUCT($M2:$M74+0.5,N2:N74)/SUM(N2:N74)</f>
        <v>17.04924148221836</v>
      </c>
      <c r="O77" s="101">
        <f t="shared" si="4"/>
        <v>19.325378829775474</v>
      </c>
      <c r="P77" s="101">
        <f t="shared" si="4"/>
        <v>18.929552455510414</v>
      </c>
      <c r="Q77" s="101">
        <f t="shared" si="4"/>
        <v>15.211228667127447</v>
      </c>
      <c r="R77" s="101">
        <f t="shared" si="4"/>
        <v>17.858349531027834</v>
      </c>
      <c r="S77" s="101">
        <f t="shared" si="4"/>
        <v>17.771740567568543</v>
      </c>
      <c r="T77" s="101">
        <f t="shared" si="4"/>
        <v>14.300685463152259</v>
      </c>
      <c r="U77" s="101">
        <f t="shared" si="4"/>
        <v>18.202445704540501</v>
      </c>
      <c r="V77" s="101">
        <f t="shared" si="4"/>
        <v>17.366586931034615</v>
      </c>
      <c r="W77" s="101">
        <f t="shared" si="4"/>
        <v>15.3467300831441</v>
      </c>
      <c r="X77" s="101">
        <f t="shared" ref="X77:AA77" si="5">SUMPRODUCT($M2:$M74+0.5,X2:X74)/SUM(X2:X74)</f>
        <v>13.331892494064528</v>
      </c>
      <c r="Y77" s="157">
        <f t="shared" si="5"/>
        <v>20.719880447947471</v>
      </c>
      <c r="Z77" s="157"/>
      <c r="AA77" s="157">
        <f t="shared" si="5"/>
        <v>16.13119276656202</v>
      </c>
      <c r="AB77" s="159">
        <f t="shared" ref="AB77" si="6">SUMPRODUCT($M2:$M74+0.5,AB2:AB74)/SUM(AB2:AB74)</f>
        <v>15.16188933296228</v>
      </c>
    </row>
    <row r="78" spans="13:28">
      <c r="M78" s="95" t="s">
        <v>115</v>
      </c>
      <c r="N78" s="101">
        <f t="shared" ref="N78:W78" si="7">PERCENTILE(N2:N74,0.98)</f>
        <v>9.1612000000000062</v>
      </c>
      <c r="O78" s="101">
        <f t="shared" si="7"/>
        <v>27.422000000000004</v>
      </c>
      <c r="P78" s="101">
        <f t="shared" si="7"/>
        <v>3.4032800000000001</v>
      </c>
      <c r="Q78" s="101">
        <f t="shared" si="7"/>
        <v>9.3717200000000016</v>
      </c>
      <c r="R78" s="101">
        <f t="shared" si="7"/>
        <v>7.0131600000000036</v>
      </c>
      <c r="S78" s="101">
        <f t="shared" si="7"/>
        <v>8.0479200000000013</v>
      </c>
      <c r="T78" s="101">
        <f t="shared" si="7"/>
        <v>28.275480000000009</v>
      </c>
      <c r="U78" s="101">
        <f t="shared" si="7"/>
        <v>13.407977901943029</v>
      </c>
      <c r="V78" s="101">
        <f t="shared" si="7"/>
        <v>4.8340214285714307</v>
      </c>
      <c r="W78" s="101">
        <f t="shared" si="7"/>
        <v>20.131511794019911</v>
      </c>
      <c r="X78" s="101">
        <f>PERCENTILE(X2:X74,0.98)</f>
        <v>16.241520262459751</v>
      </c>
      <c r="Y78" s="157">
        <f>PERCENTILE(Y2:Y74,0.98)</f>
        <v>6.5395030146425501</v>
      </c>
      <c r="Z78" s="157"/>
      <c r="AA78" s="157">
        <f t="shared" ref="AA78:AB78" si="8">PERCENTILE(AA2:AA74,0.98)</f>
        <v>19.944707179771129</v>
      </c>
      <c r="AB78" s="159">
        <f t="shared" si="8"/>
        <v>18.356792112376354</v>
      </c>
    </row>
    <row r="79" spans="13:28">
      <c r="M79" s="95" t="s">
        <v>116</v>
      </c>
      <c r="N79" s="115">
        <f t="shared" ref="N79:W79" si="9">SUM(N2:N19)</f>
        <v>65.59</v>
      </c>
      <c r="O79" s="115">
        <f t="shared" si="9"/>
        <v>202.47</v>
      </c>
      <c r="P79" s="115">
        <f t="shared" si="9"/>
        <v>32.233999999999995</v>
      </c>
      <c r="Q79" s="115">
        <f t="shared" si="9"/>
        <v>62.882999999999988</v>
      </c>
      <c r="R79" s="115">
        <f t="shared" si="9"/>
        <v>53.362999999999985</v>
      </c>
      <c r="S79" s="115">
        <f t="shared" si="9"/>
        <v>60.359000000000002</v>
      </c>
      <c r="T79" s="115">
        <f t="shared" si="9"/>
        <v>165.34499999999997</v>
      </c>
      <c r="U79" s="115">
        <f t="shared" si="9"/>
        <v>118.45425549712485</v>
      </c>
      <c r="V79" s="115">
        <f t="shared" si="9"/>
        <v>37.996914451827266</v>
      </c>
      <c r="W79" s="115">
        <f t="shared" si="9"/>
        <v>134.55468300110741</v>
      </c>
      <c r="X79" s="115">
        <f t="shared" ref="X79:AA79" si="10">SUM(X2:X19)</f>
        <v>109.7064339339627</v>
      </c>
      <c r="Y79" s="158">
        <f t="shared" si="10"/>
        <v>34.626304294327554</v>
      </c>
      <c r="Z79" s="158"/>
      <c r="AA79" s="158">
        <f t="shared" si="10"/>
        <v>104.40276508859358</v>
      </c>
      <c r="AB79" s="160">
        <f t="shared" ref="AB79" si="11">SUM(AB2:AB19)</f>
        <v>115.61566024216113</v>
      </c>
    </row>
    <row r="80" spans="13:28">
      <c r="M80" s="96" t="s">
        <v>84</v>
      </c>
      <c r="N80" s="116">
        <f t="shared" ref="N80:X80" si="12">SUMPRODUCT(a*($M2:$M74+0.5)^b,N2:N74)</f>
        <v>4.3108141814360756</v>
      </c>
      <c r="O80" s="116">
        <f t="shared" si="12"/>
        <v>24.561331893450294</v>
      </c>
      <c r="P80" s="116">
        <f t="shared" si="12"/>
        <v>4.5582789652174114</v>
      </c>
      <c r="Q80" s="116">
        <f t="shared" si="12"/>
        <v>3.7410956282795906</v>
      </c>
      <c r="R80" s="116">
        <f t="shared" si="12"/>
        <v>5.7043350846067016</v>
      </c>
      <c r="S80" s="116">
        <f t="shared" si="12"/>
        <v>6.0306372154998016</v>
      </c>
      <c r="T80" s="116">
        <f t="shared" si="12"/>
        <v>5.9486308839151993</v>
      </c>
      <c r="U80" s="116">
        <f t="shared" si="12"/>
        <v>12.939070208523599</v>
      </c>
      <c r="V80" s="116">
        <f t="shared" si="12"/>
        <v>3.3644278225589628</v>
      </c>
      <c r="W80" s="116">
        <f t="shared" si="12"/>
        <v>5.6874326600333154</v>
      </c>
      <c r="X80" s="116">
        <f t="shared" si="12"/>
        <v>4.8501529144699242</v>
      </c>
      <c r="Y80" s="154">
        <f t="shared" ref="Y80" si="13">SUMPRODUCT(a*($M2:$M74+0.5)^b,Y2:Y74)</f>
        <v>5.782793536550292</v>
      </c>
      <c r="Z80" s="154"/>
      <c r="AA80" s="154">
        <f>SUMPRODUCT($K$2*($M2:$M74+0.5)^$K$4,AA2:AA74)</f>
        <v>4.3838281293556873</v>
      </c>
      <c r="AB80" s="161">
        <f>SUMPRODUCT($K$2*($M2:$M74+0.5)^$K$4,AB2:AB74)</f>
        <v>4.9283644957300856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86"/>
  <sheetViews>
    <sheetView topLeftCell="A9" zoomScaleNormal="100" workbookViewId="0">
      <selection activeCell="F38" sqref="F38"/>
    </sheetView>
  </sheetViews>
  <sheetFormatPr baseColWidth="10" defaultRowHeight="12.75"/>
  <cols>
    <col min="14" max="14" width="12.42578125" bestFit="1" customWidth="1"/>
    <col min="15" max="24" width="11.5703125" bestFit="1" customWidth="1"/>
    <col min="25" max="26" width="11.42578125" style="55"/>
    <col min="27" max="27" width="11.42578125" style="145"/>
  </cols>
  <sheetData>
    <row r="1" spans="1:29" ht="13.5" thickBot="1">
      <c r="A1" s="93" t="s">
        <v>64</v>
      </c>
      <c r="B1" s="93" t="s">
        <v>65</v>
      </c>
      <c r="C1" s="93" t="s">
        <v>67</v>
      </c>
      <c r="D1" s="93" t="s">
        <v>68</v>
      </c>
      <c r="E1" s="93" t="s">
        <v>70</v>
      </c>
      <c r="F1" s="93" t="s">
        <v>69</v>
      </c>
      <c r="G1" s="93" t="s">
        <v>71</v>
      </c>
      <c r="H1" s="93" t="s">
        <v>84</v>
      </c>
      <c r="I1" s="93" t="s">
        <v>117</v>
      </c>
      <c r="K1" t="s">
        <v>78</v>
      </c>
      <c r="M1" s="101" t="s">
        <v>56</v>
      </c>
      <c r="N1" s="101">
        <v>2009</v>
      </c>
      <c r="O1" s="101">
        <v>2010</v>
      </c>
      <c r="P1" s="101">
        <v>2011</v>
      </c>
      <c r="Q1" s="101">
        <v>2012</v>
      </c>
      <c r="R1" s="101">
        <v>2013</v>
      </c>
      <c r="S1" s="101">
        <v>2014</v>
      </c>
      <c r="T1" s="101">
        <v>2015</v>
      </c>
      <c r="U1" s="95">
        <v>2016</v>
      </c>
      <c r="V1" s="95">
        <v>2017</v>
      </c>
      <c r="W1" s="95">
        <v>2018</v>
      </c>
      <c r="X1" s="96">
        <v>2019</v>
      </c>
      <c r="Y1" s="96">
        <v>2020</v>
      </c>
      <c r="Z1" s="96">
        <v>2021</v>
      </c>
      <c r="AA1" s="124">
        <v>2022</v>
      </c>
      <c r="AB1" s="96">
        <v>2023</v>
      </c>
    </row>
    <row r="2" spans="1:29">
      <c r="A2" s="93">
        <v>1993</v>
      </c>
      <c r="B2" s="103"/>
      <c r="C2" s="103"/>
      <c r="D2" s="103"/>
      <c r="E2" s="103"/>
      <c r="F2" s="103"/>
      <c r="G2" s="103"/>
      <c r="H2" s="103"/>
      <c r="I2" s="103"/>
      <c r="K2">
        <v>6.5899999999999996E-6</v>
      </c>
      <c r="M2" s="115">
        <v>3</v>
      </c>
      <c r="N2" s="99">
        <v>0</v>
      </c>
      <c r="O2" s="99">
        <v>0</v>
      </c>
      <c r="P2" s="99">
        <v>0</v>
      </c>
      <c r="Q2" s="99">
        <v>0.121</v>
      </c>
      <c r="R2" s="99">
        <v>0</v>
      </c>
      <c r="S2" s="99">
        <v>0</v>
      </c>
      <c r="T2" s="99">
        <v>0</v>
      </c>
      <c r="U2" s="99">
        <v>0</v>
      </c>
      <c r="V2" s="99">
        <v>0</v>
      </c>
      <c r="W2" s="48">
        <v>0</v>
      </c>
      <c r="X2" s="102">
        <v>0</v>
      </c>
      <c r="Y2" s="144">
        <v>1.8287806078503752E-2</v>
      </c>
      <c r="Z2" s="144"/>
      <c r="AA2" s="125">
        <v>0</v>
      </c>
      <c r="AB2" s="130">
        <v>1.8287806078503752E-2</v>
      </c>
      <c r="AC2" s="116"/>
    </row>
    <row r="3" spans="1:29">
      <c r="A3" s="93">
        <v>1994</v>
      </c>
      <c r="B3" s="103"/>
      <c r="C3" s="103"/>
      <c r="D3" s="103"/>
      <c r="E3" s="103"/>
      <c r="F3" s="103"/>
      <c r="G3" s="103"/>
      <c r="H3" s="103"/>
      <c r="I3" s="103"/>
      <c r="K3" t="s">
        <v>79</v>
      </c>
      <c r="M3" s="115">
        <v>4</v>
      </c>
      <c r="N3" s="99">
        <v>0</v>
      </c>
      <c r="O3" s="99">
        <v>0.47</v>
      </c>
      <c r="P3" s="99">
        <v>4.7E-2</v>
      </c>
      <c r="Q3" s="99">
        <v>0.43</v>
      </c>
      <c r="R3" s="99">
        <v>0</v>
      </c>
      <c r="S3" s="99">
        <v>0.42099999999999999</v>
      </c>
      <c r="T3" s="99">
        <v>3.5000000000000003E-2</v>
      </c>
      <c r="U3" s="99">
        <v>0</v>
      </c>
      <c r="V3" s="99">
        <v>8.4811738648947907E-2</v>
      </c>
      <c r="W3" s="48">
        <v>7.24197120708749E-2</v>
      </c>
      <c r="X3" s="102">
        <v>0</v>
      </c>
      <c r="Y3" s="144">
        <v>0.25082435392062213</v>
      </c>
      <c r="Z3" s="144"/>
      <c r="AA3" s="125">
        <v>0.10836589524816269</v>
      </c>
      <c r="AB3" s="131">
        <v>0.42662924930366791</v>
      </c>
      <c r="AC3" s="116"/>
    </row>
    <row r="4" spans="1:29">
      <c r="A4" s="93">
        <v>1995</v>
      </c>
      <c r="B4" s="103"/>
      <c r="C4" s="103"/>
      <c r="D4" s="103"/>
      <c r="E4" s="103"/>
      <c r="F4" s="103"/>
      <c r="G4" s="103"/>
      <c r="H4" s="103"/>
      <c r="I4" s="103"/>
      <c r="K4">
        <v>3.0172099999999999</v>
      </c>
      <c r="M4" s="115">
        <v>5</v>
      </c>
      <c r="N4" s="99">
        <v>0.15</v>
      </c>
      <c r="O4" s="99">
        <v>0.9</v>
      </c>
      <c r="P4" s="99">
        <v>0.58899999999999997</v>
      </c>
      <c r="Q4" s="99">
        <v>2.4300000000000002</v>
      </c>
      <c r="R4" s="99">
        <v>0</v>
      </c>
      <c r="S4" s="99">
        <v>2.2829999999999999</v>
      </c>
      <c r="T4" s="99">
        <v>3.0390000000000001</v>
      </c>
      <c r="U4" s="99">
        <v>0.126118067978533</v>
      </c>
      <c r="V4" s="99">
        <v>4.0514797895902603</v>
      </c>
      <c r="W4" s="48">
        <v>0.182695182724253</v>
      </c>
      <c r="X4" s="107">
        <v>1.645902547065338E-2</v>
      </c>
      <c r="Y4" s="144">
        <v>0.4571951519625938</v>
      </c>
      <c r="Z4" s="144"/>
      <c r="AA4" s="125">
        <v>0.84883048018949181</v>
      </c>
      <c r="AB4" s="131">
        <v>1.4089759723480653</v>
      </c>
      <c r="AC4" s="116"/>
    </row>
    <row r="5" spans="1:29">
      <c r="A5" s="93">
        <v>1996</v>
      </c>
      <c r="B5" s="103"/>
      <c r="C5" s="103"/>
      <c r="D5" s="103"/>
      <c r="E5" s="103"/>
      <c r="F5" s="103"/>
      <c r="G5" s="103"/>
      <c r="H5" s="103"/>
      <c r="I5" s="103"/>
      <c r="M5" s="115">
        <v>6</v>
      </c>
      <c r="N5" s="99">
        <v>1.55</v>
      </c>
      <c r="O5" s="99">
        <v>0.41</v>
      </c>
      <c r="P5" s="99">
        <v>1.1739999999999999</v>
      </c>
      <c r="Q5" s="99">
        <v>3.738</v>
      </c>
      <c r="R5" s="99">
        <v>0.81699999999999995</v>
      </c>
      <c r="S5" s="99">
        <v>7.0330000000000004</v>
      </c>
      <c r="T5" s="99">
        <v>6.3579999999999997</v>
      </c>
      <c r="U5" s="99">
        <v>0.288269869665218</v>
      </c>
      <c r="V5" s="99">
        <v>30.604572259136201</v>
      </c>
      <c r="W5" s="48">
        <v>7.24197120708749E-2</v>
      </c>
      <c r="X5" s="107">
        <v>0.18992109634551493</v>
      </c>
      <c r="Y5" s="144">
        <v>1.4840584695235857</v>
      </c>
      <c r="Z5" s="144"/>
      <c r="AA5" s="125">
        <v>6.3873138395304094</v>
      </c>
      <c r="AB5" s="131">
        <v>3.1631181695135182</v>
      </c>
      <c r="AC5" s="116"/>
    </row>
    <row r="6" spans="1:29">
      <c r="A6" s="93">
        <v>1997</v>
      </c>
      <c r="B6" s="93">
        <v>11</v>
      </c>
      <c r="C6" s="97">
        <v>27</v>
      </c>
      <c r="D6" s="98">
        <v>5.2809999999999997</v>
      </c>
      <c r="E6" s="98">
        <v>2.77485850990641</v>
      </c>
      <c r="F6" s="97">
        <v>52</v>
      </c>
      <c r="G6" s="98">
        <v>17.2336879396141</v>
      </c>
      <c r="H6" s="98"/>
      <c r="I6" s="98"/>
      <c r="M6" s="115">
        <v>7</v>
      </c>
      <c r="N6" s="99">
        <v>4.21</v>
      </c>
      <c r="O6" s="99">
        <v>2.77</v>
      </c>
      <c r="P6" s="99">
        <v>3.12</v>
      </c>
      <c r="Q6" s="99">
        <v>3.1880000000000002</v>
      </c>
      <c r="R6" s="99">
        <v>1.7989999999999999</v>
      </c>
      <c r="S6" s="99">
        <v>13.654999999999999</v>
      </c>
      <c r="T6" s="99">
        <v>9.2420000000000009</v>
      </c>
      <c r="U6" s="99">
        <v>0.989081248554878</v>
      </c>
      <c r="V6" s="99">
        <v>40.425124584717601</v>
      </c>
      <c r="W6" s="48">
        <v>0.12673449612403101</v>
      </c>
      <c r="X6" s="107">
        <v>0.51913621262458476</v>
      </c>
      <c r="Y6" s="144">
        <v>5.3721477764068348</v>
      </c>
      <c r="Z6" s="144"/>
      <c r="AA6" s="125">
        <v>8.864128550175062</v>
      </c>
      <c r="AB6" s="131">
        <v>4.8887378771099703</v>
      </c>
      <c r="AC6" s="116"/>
    </row>
    <row r="7" spans="1:29">
      <c r="A7" s="93">
        <v>1998</v>
      </c>
      <c r="B7" s="93">
        <v>11</v>
      </c>
      <c r="C7" s="97">
        <v>34</v>
      </c>
      <c r="D7" s="98">
        <v>2.657</v>
      </c>
      <c r="E7" s="98">
        <v>0.41901902104797101</v>
      </c>
      <c r="F7" s="97">
        <v>18</v>
      </c>
      <c r="G7" s="98">
        <v>3.5071355833500402</v>
      </c>
      <c r="H7" s="98"/>
      <c r="I7" s="98"/>
      <c r="M7" s="115">
        <v>8</v>
      </c>
      <c r="N7" s="99">
        <v>5.28</v>
      </c>
      <c r="O7" s="99">
        <v>3.21</v>
      </c>
      <c r="P7" s="99">
        <v>4.726</v>
      </c>
      <c r="Q7" s="99">
        <v>3.089</v>
      </c>
      <c r="R7" s="99">
        <v>8.4770000000000003</v>
      </c>
      <c r="S7" s="99">
        <v>6.4710000000000001</v>
      </c>
      <c r="T7" s="99">
        <v>6.78</v>
      </c>
      <c r="U7" s="99">
        <v>4.8776669153797503</v>
      </c>
      <c r="V7" s="99">
        <v>8.96052187153931</v>
      </c>
      <c r="W7" s="48">
        <v>0.284959856035437</v>
      </c>
      <c r="X7" s="107">
        <v>12.973478682170542</v>
      </c>
      <c r="Y7" s="144">
        <v>6.3381425512171869</v>
      </c>
      <c r="Z7" s="144"/>
      <c r="AA7" s="125">
        <v>5.9370205725583638</v>
      </c>
      <c r="AB7" s="131">
        <v>6.0452151638198153</v>
      </c>
      <c r="AC7" s="116"/>
    </row>
    <row r="8" spans="1:29">
      <c r="A8" s="93">
        <v>1999</v>
      </c>
      <c r="B8" s="93">
        <v>11</v>
      </c>
      <c r="C8" s="97">
        <v>38</v>
      </c>
      <c r="D8" s="98">
        <v>2.714</v>
      </c>
      <c r="E8" s="98">
        <v>0.44375372674491398</v>
      </c>
      <c r="F8" s="97">
        <v>35</v>
      </c>
      <c r="G8" s="98">
        <v>11.1040533139931</v>
      </c>
      <c r="H8" s="98"/>
      <c r="I8" s="98"/>
      <c r="M8" s="115">
        <v>9</v>
      </c>
      <c r="N8" s="99">
        <v>7.34</v>
      </c>
      <c r="O8" s="99">
        <v>6.01</v>
      </c>
      <c r="P8" s="99">
        <v>8.2210000000000001</v>
      </c>
      <c r="Q8" s="99">
        <v>4.7210000000000001</v>
      </c>
      <c r="R8" s="99">
        <v>32.241</v>
      </c>
      <c r="S8" s="99">
        <v>6.3710000000000004</v>
      </c>
      <c r="T8" s="99">
        <v>11.891</v>
      </c>
      <c r="U8" s="99">
        <v>7.9359317575420203</v>
      </c>
      <c r="V8" s="99">
        <v>13.588150609080801</v>
      </c>
      <c r="W8" s="48">
        <v>0.28083056478405299</v>
      </c>
      <c r="X8" s="107">
        <v>61.680920542635654</v>
      </c>
      <c r="Y8" s="144">
        <v>5.4780612858087174</v>
      </c>
      <c r="Z8" s="144"/>
      <c r="AA8" s="125">
        <v>3.1009018234672303</v>
      </c>
      <c r="AB8" s="131">
        <v>4.9396394733604039</v>
      </c>
    </row>
    <row r="9" spans="1:29">
      <c r="A9" s="93">
        <v>2000</v>
      </c>
      <c r="B9" s="93">
        <v>11</v>
      </c>
      <c r="C9" s="97">
        <v>30</v>
      </c>
      <c r="D9" s="98">
        <v>2.032</v>
      </c>
      <c r="E9" s="98">
        <v>0.61200086601245896</v>
      </c>
      <c r="F9" s="97">
        <v>25</v>
      </c>
      <c r="G9" s="98">
        <v>4.8373546489791304</v>
      </c>
      <c r="H9" s="98"/>
      <c r="I9" s="98"/>
      <c r="M9" s="115">
        <v>10</v>
      </c>
      <c r="N9" s="99">
        <v>8.64</v>
      </c>
      <c r="O9" s="99">
        <v>6.27</v>
      </c>
      <c r="P9" s="99">
        <v>8.49</v>
      </c>
      <c r="Q9" s="99">
        <v>5.85</v>
      </c>
      <c r="R9" s="99">
        <v>52.673999999999999</v>
      </c>
      <c r="S9" s="99">
        <v>5.3380000000000001</v>
      </c>
      <c r="T9" s="99">
        <v>17.423999999999999</v>
      </c>
      <c r="U9" s="99">
        <v>9.6179060678385806</v>
      </c>
      <c r="V9" s="99">
        <v>14.454743909191601</v>
      </c>
      <c r="W9" s="48">
        <v>0.73829734219269105</v>
      </c>
      <c r="X9" s="107">
        <v>99.293610188261354</v>
      </c>
      <c r="Y9" s="144">
        <v>3.0118330020439266</v>
      </c>
      <c r="Z9" s="144"/>
      <c r="AA9" s="125">
        <v>2.0709850617190733</v>
      </c>
      <c r="AB9" s="131">
        <v>12.642021823998569</v>
      </c>
    </row>
    <row r="10" spans="1:29">
      <c r="A10" s="93">
        <v>2001</v>
      </c>
      <c r="B10" s="93">
        <v>11</v>
      </c>
      <c r="C10" s="97">
        <v>39</v>
      </c>
      <c r="D10" s="98">
        <v>2.5680000000000001</v>
      </c>
      <c r="E10" s="98">
        <v>0.447596894537931</v>
      </c>
      <c r="F10" s="97">
        <v>31</v>
      </c>
      <c r="G10" s="98">
        <v>5.2057660339281497</v>
      </c>
      <c r="H10" s="98"/>
      <c r="I10" s="98"/>
      <c r="M10" s="115">
        <v>11</v>
      </c>
      <c r="N10" s="99">
        <v>7.18</v>
      </c>
      <c r="O10" s="99">
        <v>4.51</v>
      </c>
      <c r="P10" s="99">
        <v>6.41</v>
      </c>
      <c r="Q10" s="99">
        <v>3.6360000000000001</v>
      </c>
      <c r="R10" s="99">
        <v>47.438000000000002</v>
      </c>
      <c r="S10" s="99">
        <v>1.7729999999999999</v>
      </c>
      <c r="T10" s="99">
        <v>21.178999999999998</v>
      </c>
      <c r="U10" s="99">
        <v>15.605534493538</v>
      </c>
      <c r="V10" s="99">
        <v>7.91419296788483</v>
      </c>
      <c r="W10" s="48">
        <v>2.3047992801771899</v>
      </c>
      <c r="X10" s="107">
        <v>71.509595791805097</v>
      </c>
      <c r="Y10" s="144">
        <v>2.4476349877512664</v>
      </c>
      <c r="Z10" s="144"/>
      <c r="AA10" s="125">
        <v>2.2633707472006894</v>
      </c>
      <c r="AB10" s="131">
        <v>9.9415911607772056</v>
      </c>
    </row>
    <row r="11" spans="1:29">
      <c r="A11" s="93">
        <v>2002</v>
      </c>
      <c r="B11" s="93">
        <v>11</v>
      </c>
      <c r="C11" s="97">
        <v>39</v>
      </c>
      <c r="D11" s="98">
        <v>3.3860000000000001</v>
      </c>
      <c r="E11" s="98">
        <v>0.78206678742930902</v>
      </c>
      <c r="F11" s="97">
        <v>127</v>
      </c>
      <c r="G11" s="98">
        <v>37.848381735551101</v>
      </c>
      <c r="H11" s="98"/>
      <c r="I11" s="98"/>
      <c r="M11" s="115">
        <v>12</v>
      </c>
      <c r="N11" s="99">
        <v>5.12</v>
      </c>
      <c r="O11" s="99">
        <v>3.8</v>
      </c>
      <c r="P11" s="99">
        <v>4.1879999999999997</v>
      </c>
      <c r="Q11" s="99">
        <v>1.681</v>
      </c>
      <c r="R11" s="99">
        <v>24.759</v>
      </c>
      <c r="S11" s="99">
        <v>1.214</v>
      </c>
      <c r="T11" s="99">
        <v>12.987</v>
      </c>
      <c r="U11" s="99">
        <v>7.7859398958599604</v>
      </c>
      <c r="V11" s="99">
        <v>5.5617524916943504</v>
      </c>
      <c r="W11" s="48">
        <v>4.1731215393134002</v>
      </c>
      <c r="X11" s="107">
        <v>52.913233665559247</v>
      </c>
      <c r="Y11" s="144">
        <v>1.5849094488629372</v>
      </c>
      <c r="Z11" s="144"/>
      <c r="AA11" s="125">
        <v>2.2729945146369568</v>
      </c>
      <c r="AB11" s="131">
        <v>6.2801240533798675</v>
      </c>
    </row>
    <row r="12" spans="1:29">
      <c r="A12" s="93">
        <v>2003</v>
      </c>
      <c r="B12" s="93">
        <v>11</v>
      </c>
      <c r="C12" s="97">
        <v>41</v>
      </c>
      <c r="D12" s="98">
        <v>1.6120000000000001</v>
      </c>
      <c r="E12" s="98">
        <v>0.28454827358464202</v>
      </c>
      <c r="F12" s="97">
        <v>22</v>
      </c>
      <c r="G12" s="98">
        <v>4.6368092477478502</v>
      </c>
      <c r="H12" s="98"/>
      <c r="I12" s="98"/>
      <c r="M12" s="115">
        <v>13</v>
      </c>
      <c r="N12" s="99">
        <v>4.7300000000000004</v>
      </c>
      <c r="O12" s="99">
        <v>2.15</v>
      </c>
      <c r="P12" s="99">
        <v>3.2930000000000001</v>
      </c>
      <c r="Q12" s="99">
        <v>1.4450000000000001</v>
      </c>
      <c r="R12" s="99">
        <v>8.81</v>
      </c>
      <c r="S12" s="99">
        <v>2.1219999999999999</v>
      </c>
      <c r="T12" s="99">
        <v>11.939</v>
      </c>
      <c r="U12" s="99">
        <v>4.7697968386818097</v>
      </c>
      <c r="V12" s="99">
        <v>4.3768743078626802</v>
      </c>
      <c r="W12" s="48">
        <v>4.3682032115171703</v>
      </c>
      <c r="X12" s="107">
        <v>30.609732834994464</v>
      </c>
      <c r="Y12" s="144">
        <v>1.6377541738953312</v>
      </c>
      <c r="Z12" s="144"/>
      <c r="AA12" s="125">
        <v>1.7971464155869226</v>
      </c>
      <c r="AB12" s="131">
        <v>4.5301365493837951</v>
      </c>
    </row>
    <row r="13" spans="1:29">
      <c r="A13" s="93">
        <v>2004</v>
      </c>
      <c r="B13" s="93">
        <v>11</v>
      </c>
      <c r="C13" s="97">
        <v>40</v>
      </c>
      <c r="D13" s="98">
        <v>2.722</v>
      </c>
      <c r="E13" s="98">
        <v>0.69067722562713796</v>
      </c>
      <c r="F13" s="97">
        <v>94</v>
      </c>
      <c r="G13" s="98">
        <v>39.106265482656397</v>
      </c>
      <c r="H13" s="98"/>
      <c r="I13" s="98"/>
      <c r="M13" s="115">
        <v>14</v>
      </c>
      <c r="N13" s="99">
        <v>5.49</v>
      </c>
      <c r="O13" s="99">
        <v>2.35</v>
      </c>
      <c r="P13" s="99">
        <v>2.5019999999999998</v>
      </c>
      <c r="Q13" s="99">
        <v>1.7210000000000001</v>
      </c>
      <c r="R13" s="99">
        <v>8.44</v>
      </c>
      <c r="S13" s="99">
        <v>3.044</v>
      </c>
      <c r="T13" s="99">
        <v>22.07</v>
      </c>
      <c r="U13" s="99">
        <v>5.0725022399389097</v>
      </c>
      <c r="V13" s="99">
        <v>5.18755675526024</v>
      </c>
      <c r="W13" s="48">
        <v>3.97737956810631</v>
      </c>
      <c r="X13" s="107">
        <v>16.582535991140642</v>
      </c>
      <c r="Y13" s="144">
        <v>1.4899909952235533</v>
      </c>
      <c r="Z13" s="144"/>
      <c r="AA13" s="125">
        <v>1.5345424587793774</v>
      </c>
      <c r="AB13" s="131">
        <v>4.8346846091032143</v>
      </c>
    </row>
    <row r="14" spans="1:29">
      <c r="A14" s="93">
        <v>2005</v>
      </c>
      <c r="B14" s="93">
        <v>11</v>
      </c>
      <c r="C14" s="97">
        <v>42</v>
      </c>
      <c r="D14" s="98">
        <v>6.6749999999999998</v>
      </c>
      <c r="E14" s="98">
        <v>1.2878389146162701</v>
      </c>
      <c r="F14" s="97">
        <v>120</v>
      </c>
      <c r="G14" s="98">
        <v>31.271392677653498</v>
      </c>
      <c r="H14" s="98"/>
      <c r="I14" s="98"/>
      <c r="M14" s="115">
        <v>15</v>
      </c>
      <c r="N14" s="99">
        <v>5.47</v>
      </c>
      <c r="O14" s="99">
        <v>1.91</v>
      </c>
      <c r="P14" s="99">
        <v>1.5149999999999999</v>
      </c>
      <c r="Q14" s="99">
        <v>1.8959999999999999</v>
      </c>
      <c r="R14" s="99">
        <v>9.3160000000000007</v>
      </c>
      <c r="S14" s="99">
        <v>3.1640000000000001</v>
      </c>
      <c r="T14" s="99">
        <v>19.358000000000001</v>
      </c>
      <c r="U14" s="99">
        <v>5.3104151264709802</v>
      </c>
      <c r="V14" s="99">
        <v>4.3436890919158397</v>
      </c>
      <c r="W14" s="48">
        <v>3.6200221483942401</v>
      </c>
      <c r="X14" s="107">
        <v>8.8309316168327783</v>
      </c>
      <c r="Y14" s="144">
        <v>0.86294142980189492</v>
      </c>
      <c r="Z14" s="144"/>
      <c r="AA14" s="125">
        <v>1.3849954416814882</v>
      </c>
      <c r="AB14" s="131">
        <v>3.2680012656615038</v>
      </c>
    </row>
    <row r="15" spans="1:29">
      <c r="A15" s="93">
        <v>2006</v>
      </c>
      <c r="B15" s="93">
        <v>11</v>
      </c>
      <c r="C15" s="97">
        <v>41</v>
      </c>
      <c r="D15" s="98">
        <v>4.9850000000000003</v>
      </c>
      <c r="E15" s="98">
        <v>2.0014701821411198</v>
      </c>
      <c r="F15" s="97">
        <v>224</v>
      </c>
      <c r="G15" s="98">
        <v>157.136564809086</v>
      </c>
      <c r="H15" s="98"/>
      <c r="I15" s="98"/>
      <c r="M15" s="115">
        <v>16</v>
      </c>
      <c r="N15" s="99">
        <v>9.8699999999999992</v>
      </c>
      <c r="O15" s="99">
        <v>2.06</v>
      </c>
      <c r="P15" s="99">
        <v>1.081</v>
      </c>
      <c r="Q15" s="99">
        <v>2.8929999999999998</v>
      </c>
      <c r="R15" s="99">
        <v>9.657</v>
      </c>
      <c r="S15" s="99">
        <v>3.1070000000000002</v>
      </c>
      <c r="T15" s="99">
        <v>14.943</v>
      </c>
      <c r="U15" s="99">
        <v>6.3007765438465198</v>
      </c>
      <c r="V15" s="99">
        <v>3.9782004429678799</v>
      </c>
      <c r="W15" s="48">
        <v>3.1109150055371</v>
      </c>
      <c r="X15" s="107">
        <v>4.2280357142857152</v>
      </c>
      <c r="Y15" s="144">
        <v>0.35664183231787344</v>
      </c>
      <c r="Z15" s="144"/>
      <c r="AA15" s="125">
        <v>1.5399852412745858</v>
      </c>
      <c r="AB15" s="131">
        <v>8.3096772498547278</v>
      </c>
    </row>
    <row r="16" spans="1:29">
      <c r="A16" s="93">
        <v>2007</v>
      </c>
      <c r="B16" s="93">
        <v>11</v>
      </c>
      <c r="C16" s="93">
        <v>37</v>
      </c>
      <c r="D16" s="98">
        <v>6.9239810279623502</v>
      </c>
      <c r="E16" s="98">
        <v>1.43159210949771</v>
      </c>
      <c r="F16" s="97">
        <v>221.00798698781799</v>
      </c>
      <c r="G16" s="117">
        <v>88.986784368549806</v>
      </c>
      <c r="H16" s="117"/>
      <c r="I16" s="117"/>
      <c r="M16" s="115">
        <v>17</v>
      </c>
      <c r="N16" s="99">
        <v>12.09</v>
      </c>
      <c r="O16" s="99">
        <v>3.42</v>
      </c>
      <c r="P16" s="99">
        <v>0.93300000000000005</v>
      </c>
      <c r="Q16" s="99">
        <v>2.327</v>
      </c>
      <c r="R16" s="99">
        <v>10.583</v>
      </c>
      <c r="S16" s="99">
        <v>2.1080000000000001</v>
      </c>
      <c r="T16" s="99">
        <v>10.885</v>
      </c>
      <c r="U16" s="99">
        <v>6.9976530079831596</v>
      </c>
      <c r="V16" s="99">
        <v>2.5435783499446298</v>
      </c>
      <c r="W16" s="48">
        <v>4.3642995570321101</v>
      </c>
      <c r="X16" s="107">
        <v>1.704638704318937</v>
      </c>
      <c r="Y16" s="144">
        <v>0.54655637213776753</v>
      </c>
      <c r="Z16" s="144"/>
      <c r="AA16" s="125">
        <v>1.5090984385854576</v>
      </c>
      <c r="AB16" s="131">
        <v>1.9258959145516152</v>
      </c>
    </row>
    <row r="17" spans="1:28">
      <c r="A17" s="93">
        <v>2008</v>
      </c>
      <c r="B17" s="93">
        <v>11</v>
      </c>
      <c r="C17" s="97">
        <v>41</v>
      </c>
      <c r="D17" s="98">
        <v>4.33</v>
      </c>
      <c r="E17" s="98">
        <v>0.60040830419652502</v>
      </c>
      <c r="F17" s="97">
        <v>78</v>
      </c>
      <c r="G17" s="98">
        <v>21.9925622574596</v>
      </c>
      <c r="H17" s="98"/>
      <c r="I17" s="98"/>
      <c r="M17" s="115">
        <v>18</v>
      </c>
      <c r="N17" s="99">
        <v>11.15</v>
      </c>
      <c r="O17" s="99">
        <v>3.14</v>
      </c>
      <c r="P17" s="99">
        <v>0.84899999999999998</v>
      </c>
      <c r="Q17" s="99">
        <v>2.4</v>
      </c>
      <c r="R17" s="99">
        <v>10.116</v>
      </c>
      <c r="S17" s="99">
        <v>2.0129999999999999</v>
      </c>
      <c r="T17" s="99">
        <v>8.2119999999999997</v>
      </c>
      <c r="U17" s="99">
        <v>5.7674986195283102</v>
      </c>
      <c r="V17" s="99">
        <v>2.4344241417497199</v>
      </c>
      <c r="W17" s="48">
        <v>3.4578031561461802</v>
      </c>
      <c r="X17" s="107">
        <v>2.2279789590254708</v>
      </c>
      <c r="Y17" s="144">
        <v>0.59303472152309367</v>
      </c>
      <c r="Z17" s="144"/>
      <c r="AA17" s="125">
        <v>1.449265352044522</v>
      </c>
      <c r="AB17" s="131">
        <v>3.1886161540630602</v>
      </c>
    </row>
    <row r="18" spans="1:28">
      <c r="A18" s="93">
        <v>2009</v>
      </c>
      <c r="B18" s="93">
        <v>11</v>
      </c>
      <c r="C18" s="97">
        <v>43</v>
      </c>
      <c r="D18" s="98">
        <v>7.35</v>
      </c>
      <c r="E18" s="98">
        <v>0.97</v>
      </c>
      <c r="F18" s="97">
        <v>123</v>
      </c>
      <c r="G18" s="98">
        <v>22.64</v>
      </c>
      <c r="H18" s="106">
        <v>7.3156315017269531</v>
      </c>
      <c r="I18" s="106">
        <f>D18/H18</f>
        <v>1.0046979537262004</v>
      </c>
      <c r="M18" s="115">
        <v>19</v>
      </c>
      <c r="N18" s="99">
        <v>6.78</v>
      </c>
      <c r="O18" s="99">
        <v>2.62</v>
      </c>
      <c r="P18" s="99">
        <v>1.079</v>
      </c>
      <c r="Q18" s="99">
        <v>2.411</v>
      </c>
      <c r="R18" s="99">
        <v>7.2619999999999996</v>
      </c>
      <c r="S18" s="99">
        <v>2.883</v>
      </c>
      <c r="T18" s="99">
        <v>10.489000000000001</v>
      </c>
      <c r="U18" s="99">
        <v>6.11204334148686</v>
      </c>
      <c r="V18" s="99">
        <v>2.54744878183832</v>
      </c>
      <c r="W18" s="48">
        <v>3.2364756367663401</v>
      </c>
      <c r="X18" s="107">
        <v>1.1607004429678849</v>
      </c>
      <c r="Y18" s="144">
        <v>0.84164876897435037</v>
      </c>
      <c r="Z18" s="144"/>
      <c r="AA18" s="125">
        <v>1.8912840161023299</v>
      </c>
      <c r="AB18" s="131">
        <v>3.5982773320370716</v>
      </c>
    </row>
    <row r="19" spans="1:28">
      <c r="A19" s="93" t="s">
        <v>72</v>
      </c>
      <c r="B19" s="93">
        <v>11</v>
      </c>
      <c r="C19" s="93">
        <v>44</v>
      </c>
      <c r="D19" s="98">
        <v>5.8199601259689899</v>
      </c>
      <c r="E19" s="98">
        <v>0.82686820674882699</v>
      </c>
      <c r="F19" s="97">
        <v>77.674112141626694</v>
      </c>
      <c r="G19" s="98">
        <v>18.689430295487998</v>
      </c>
      <c r="H19" s="106">
        <v>5.731784877483542</v>
      </c>
      <c r="I19" s="106">
        <f t="shared" ref="I19:I29" si="0">D19/H19</f>
        <v>1.015383558589547</v>
      </c>
      <c r="M19" s="115">
        <v>20</v>
      </c>
      <c r="N19" s="99">
        <v>3.79</v>
      </c>
      <c r="O19" s="99">
        <v>3.57</v>
      </c>
      <c r="P19" s="99">
        <v>0.745</v>
      </c>
      <c r="Q19" s="99">
        <v>2.5960000000000001</v>
      </c>
      <c r="R19" s="99">
        <v>6.4790000000000001</v>
      </c>
      <c r="S19" s="99">
        <v>2.2610000000000001</v>
      </c>
      <c r="T19" s="99">
        <v>7.47</v>
      </c>
      <c r="U19" s="99">
        <v>5.2636881563895699</v>
      </c>
      <c r="V19" s="99">
        <v>2.8809952934662202</v>
      </c>
      <c r="W19" s="48">
        <v>2.9868258582502798</v>
      </c>
      <c r="X19" s="107">
        <v>0.99086655592469564</v>
      </c>
      <c r="Y19" s="144">
        <v>1.3471070058279362</v>
      </c>
      <c r="Z19" s="144"/>
      <c r="AA19" s="125">
        <v>2.1268262987012987</v>
      </c>
      <c r="AB19" s="131">
        <v>2.6511726808096632</v>
      </c>
    </row>
    <row r="20" spans="1:28">
      <c r="A20" s="93">
        <v>2011</v>
      </c>
      <c r="B20" s="93">
        <v>11</v>
      </c>
      <c r="C20" s="97">
        <v>40</v>
      </c>
      <c r="D20" s="98">
        <v>2.9699148203079702</v>
      </c>
      <c r="E20" s="98">
        <v>0.379856527530609</v>
      </c>
      <c r="F20" s="97">
        <v>59.252361177028902</v>
      </c>
      <c r="G20" s="98">
        <v>16.889185886344102</v>
      </c>
      <c r="H20" s="106">
        <v>2.8656375001062875</v>
      </c>
      <c r="I20" s="106">
        <f t="shared" si="0"/>
        <v>1.036388873400008</v>
      </c>
      <c r="M20" s="115">
        <v>21</v>
      </c>
      <c r="N20" s="99">
        <v>2.0699999999999998</v>
      </c>
      <c r="O20" s="99">
        <v>3.64</v>
      </c>
      <c r="P20" s="99">
        <v>0.7</v>
      </c>
      <c r="Q20" s="99">
        <v>2.165</v>
      </c>
      <c r="R20" s="99">
        <v>4.6509999999999998</v>
      </c>
      <c r="S20" s="99">
        <v>2.331</v>
      </c>
      <c r="T20" s="99">
        <v>6.6079999999999997</v>
      </c>
      <c r="U20" s="99">
        <v>2.89213277551629</v>
      </c>
      <c r="V20" s="99">
        <v>2.6025885935769701</v>
      </c>
      <c r="W20" s="48">
        <v>2.0612375415282398</v>
      </c>
      <c r="X20" s="107">
        <v>1.136172480620155</v>
      </c>
      <c r="Y20" s="144">
        <v>0.75239968902759602</v>
      </c>
      <c r="Z20" s="144"/>
      <c r="AA20" s="125">
        <v>1.9366495974417484</v>
      </c>
      <c r="AB20" s="131">
        <v>3.1354205335927579</v>
      </c>
    </row>
    <row r="21" spans="1:28">
      <c r="A21" s="93">
        <v>2012</v>
      </c>
      <c r="B21" s="93">
        <v>11</v>
      </c>
      <c r="C21" s="93">
        <v>37</v>
      </c>
      <c r="D21" s="98">
        <v>5.38</v>
      </c>
      <c r="E21" s="98">
        <v>0.89992411622520696</v>
      </c>
      <c r="F21" s="97">
        <v>77.670117854257398</v>
      </c>
      <c r="G21" s="98">
        <v>17.615127221347301</v>
      </c>
      <c r="H21" s="106">
        <v>4.6988028433222517</v>
      </c>
      <c r="I21" s="106">
        <f t="shared" si="0"/>
        <v>1.1449724918009356</v>
      </c>
      <c r="M21" s="115">
        <v>22</v>
      </c>
      <c r="N21" s="99">
        <v>2.7</v>
      </c>
      <c r="O21" s="99">
        <v>3.57</v>
      </c>
      <c r="P21" s="99">
        <v>0.85499999999999998</v>
      </c>
      <c r="Q21" s="99">
        <v>1.7390000000000001</v>
      </c>
      <c r="R21" s="99">
        <v>3.6379999999999999</v>
      </c>
      <c r="S21" s="99">
        <v>2.4900000000000002</v>
      </c>
      <c r="T21" s="99">
        <v>7.032</v>
      </c>
      <c r="U21" s="99">
        <v>2.0190123846944901</v>
      </c>
      <c r="V21" s="99">
        <v>1.8407558139534901</v>
      </c>
      <c r="W21" s="48">
        <v>3.2598075858250302</v>
      </c>
      <c r="X21" s="107">
        <v>1.3373671096345516</v>
      </c>
      <c r="Y21" s="144">
        <v>1.1352234974327997</v>
      </c>
      <c r="Z21" s="144"/>
      <c r="AA21" s="125">
        <v>2.3343378937492312</v>
      </c>
      <c r="AB21" s="131">
        <v>2.5626805878806058</v>
      </c>
    </row>
    <row r="22" spans="1:28">
      <c r="A22" s="93">
        <v>2013</v>
      </c>
      <c r="B22" s="93">
        <v>11</v>
      </c>
      <c r="C22" s="93">
        <v>43</v>
      </c>
      <c r="D22" s="98">
        <v>12.516135462040101</v>
      </c>
      <c r="E22" s="98">
        <v>2.04387223254641</v>
      </c>
      <c r="F22" s="97">
        <v>285.56707579672701</v>
      </c>
      <c r="G22" s="98">
        <v>90.876852267837194</v>
      </c>
      <c r="H22" s="106">
        <v>12.71525632667452</v>
      </c>
      <c r="I22" s="106">
        <f t="shared" si="0"/>
        <v>0.98434000388834497</v>
      </c>
      <c r="M22" s="115">
        <v>23</v>
      </c>
      <c r="N22" s="99">
        <v>1.45</v>
      </c>
      <c r="O22" s="99">
        <v>3.46</v>
      </c>
      <c r="P22" s="99">
        <v>0.77900000000000003</v>
      </c>
      <c r="Q22" s="99">
        <v>1.7190000000000001</v>
      </c>
      <c r="R22" s="99">
        <v>3.9359999999999999</v>
      </c>
      <c r="S22" s="99">
        <v>2.5059999999999998</v>
      </c>
      <c r="T22" s="99">
        <v>6.0549999999999997</v>
      </c>
      <c r="U22" s="99">
        <v>1.5906180786268</v>
      </c>
      <c r="V22" s="99">
        <v>3.04960825027685</v>
      </c>
      <c r="W22" s="48">
        <v>3.3591265227021001</v>
      </c>
      <c r="X22" s="107">
        <v>1.9308790143964567</v>
      </c>
      <c r="Y22" s="144">
        <v>1.3290778773336911</v>
      </c>
      <c r="Z22" s="144"/>
      <c r="AA22" s="125">
        <v>1.5957705690627204</v>
      </c>
      <c r="AB22" s="131">
        <v>2.8336461451904627</v>
      </c>
    </row>
    <row r="23" spans="1:28">
      <c r="A23" s="93">
        <v>2014</v>
      </c>
      <c r="B23" s="93">
        <v>11</v>
      </c>
      <c r="C23" s="93">
        <v>45</v>
      </c>
      <c r="D23" s="98">
        <v>9.3307936389434207</v>
      </c>
      <c r="E23" s="98">
        <v>1.3760648307471499</v>
      </c>
      <c r="F23" s="97">
        <v>95.926995007173105</v>
      </c>
      <c r="G23" s="98">
        <v>20.787082516257101</v>
      </c>
      <c r="H23" s="106">
        <v>7.9048065628406263</v>
      </c>
      <c r="I23" s="106">
        <f t="shared" si="0"/>
        <v>1.1803949362665187</v>
      </c>
      <c r="M23" s="115">
        <v>24</v>
      </c>
      <c r="N23" s="99">
        <v>1.8</v>
      </c>
      <c r="O23" s="99">
        <v>2.92</v>
      </c>
      <c r="P23" s="99">
        <v>0.73599999999999999</v>
      </c>
      <c r="Q23" s="99">
        <v>1.3009999999999999</v>
      </c>
      <c r="R23" s="99">
        <v>4.0190000000000001</v>
      </c>
      <c r="S23" s="99">
        <v>1.7470000000000001</v>
      </c>
      <c r="T23" s="99">
        <v>5.2510000000000003</v>
      </c>
      <c r="U23" s="99">
        <v>1.07766256099936</v>
      </c>
      <c r="V23" s="99">
        <v>2.8400982834994499</v>
      </c>
      <c r="W23" s="48">
        <v>3.0634177740863802</v>
      </c>
      <c r="X23" s="107">
        <v>1.817374031007752</v>
      </c>
      <c r="Y23" s="144">
        <v>1.6956670805508016</v>
      </c>
      <c r="Z23" s="144"/>
      <c r="AA23" s="125">
        <v>2.216063797221075</v>
      </c>
      <c r="AB23" s="131">
        <v>3.3692507188693415</v>
      </c>
    </row>
    <row r="24" spans="1:28">
      <c r="A24" s="93">
        <v>2015</v>
      </c>
      <c r="B24" s="93">
        <v>11</v>
      </c>
      <c r="C24" s="93">
        <v>43</v>
      </c>
      <c r="D24" s="98">
        <v>13.573215238570601</v>
      </c>
      <c r="E24" s="98">
        <v>2.60996449586266</v>
      </c>
      <c r="F24" s="97">
        <v>250.243799683795</v>
      </c>
      <c r="G24" s="98">
        <v>64.126353125690898</v>
      </c>
      <c r="H24" s="106">
        <v>13.372642149675526</v>
      </c>
      <c r="I24" s="106">
        <f t="shared" si="0"/>
        <v>1.0149987628959278</v>
      </c>
      <c r="M24" s="115">
        <v>25</v>
      </c>
      <c r="N24" s="99">
        <v>1.99</v>
      </c>
      <c r="O24" s="99">
        <v>2.12</v>
      </c>
      <c r="P24" s="99">
        <v>0.874</v>
      </c>
      <c r="Q24" s="99">
        <v>1.153</v>
      </c>
      <c r="R24" s="99">
        <v>3.6080000000000001</v>
      </c>
      <c r="S24" s="99">
        <v>1.726</v>
      </c>
      <c r="T24" s="99">
        <v>4.5449999999999999</v>
      </c>
      <c r="U24" s="99">
        <v>1.1582403701641699</v>
      </c>
      <c r="V24" s="99">
        <v>1.5586115725359899</v>
      </c>
      <c r="W24" s="48">
        <v>3.43883444075305</v>
      </c>
      <c r="X24" s="107">
        <v>1.8635825027685493</v>
      </c>
      <c r="Y24" s="144">
        <v>1.622359082337449</v>
      </c>
      <c r="Z24" s="144"/>
      <c r="AA24" s="125">
        <v>2.0921873601742789</v>
      </c>
      <c r="AB24" s="131">
        <v>2.3649973521782943</v>
      </c>
    </row>
    <row r="25" spans="1:28">
      <c r="A25" s="93">
        <v>2016</v>
      </c>
      <c r="B25" s="93">
        <v>11</v>
      </c>
      <c r="C25" s="93">
        <v>45</v>
      </c>
      <c r="D25" s="98">
        <v>5.9</v>
      </c>
      <c r="E25" s="98">
        <v>0.92489132067901403</v>
      </c>
      <c r="F25" s="97">
        <v>111.5</v>
      </c>
      <c r="G25" s="98">
        <v>27.303760469169401</v>
      </c>
      <c r="H25" s="106">
        <v>5.8724955644051287</v>
      </c>
      <c r="I25" s="106">
        <f t="shared" si="0"/>
        <v>1.0046836026171879</v>
      </c>
      <c r="M25" s="115">
        <v>26</v>
      </c>
      <c r="N25" s="99">
        <v>1.27</v>
      </c>
      <c r="O25" s="99">
        <v>2.21</v>
      </c>
      <c r="P25" s="99">
        <v>0.877</v>
      </c>
      <c r="Q25" s="99">
        <v>1</v>
      </c>
      <c r="R25" s="99">
        <v>3.3839999999999999</v>
      </c>
      <c r="S25" s="99">
        <v>2.105</v>
      </c>
      <c r="T25" s="99">
        <v>3.7109999999999999</v>
      </c>
      <c r="U25" s="99">
        <v>0.91888597455976995</v>
      </c>
      <c r="V25" s="99">
        <v>1.22360326688815</v>
      </c>
      <c r="W25" s="48">
        <v>3.0040351605758602</v>
      </c>
      <c r="X25" s="107">
        <v>1.398715393133998</v>
      </c>
      <c r="Y25" s="144">
        <v>1.7826427048303739</v>
      </c>
      <c r="Z25" s="144"/>
      <c r="AA25" s="125">
        <v>1.3214092369064303</v>
      </c>
      <c r="AB25" s="131">
        <v>2.322142712901587</v>
      </c>
    </row>
    <row r="26" spans="1:28">
      <c r="A26" s="93">
        <v>2017</v>
      </c>
      <c r="B26" s="93">
        <v>11</v>
      </c>
      <c r="C26" s="93">
        <v>44</v>
      </c>
      <c r="D26" s="98">
        <v>4.7425773271605998</v>
      </c>
      <c r="E26" s="98">
        <v>0.88696867809802804</v>
      </c>
      <c r="F26" s="97">
        <v>175.41034900129901</v>
      </c>
      <c r="G26" s="98">
        <v>84.319114256116507</v>
      </c>
      <c r="H26" s="106">
        <v>4.9121542466965558</v>
      </c>
      <c r="I26" s="106">
        <f t="shared" si="0"/>
        <v>0.96547809555247632</v>
      </c>
      <c r="M26" s="115">
        <v>27</v>
      </c>
      <c r="N26" s="99">
        <v>1.32</v>
      </c>
      <c r="O26" s="99">
        <v>1.33</v>
      </c>
      <c r="P26" s="99">
        <v>0.76200000000000001</v>
      </c>
      <c r="Q26" s="99">
        <v>1.3160000000000001</v>
      </c>
      <c r="R26" s="99">
        <v>3.0339999999999998</v>
      </c>
      <c r="S26" s="99">
        <v>1.82</v>
      </c>
      <c r="T26" s="99">
        <v>2.8149999999999999</v>
      </c>
      <c r="U26" s="99">
        <v>0.64682980191182005</v>
      </c>
      <c r="V26" s="99">
        <v>1.62702796234773</v>
      </c>
      <c r="W26" s="48">
        <v>2.0583637873754199</v>
      </c>
      <c r="X26" s="107">
        <v>1.4515296234772981</v>
      </c>
      <c r="Y26" s="144">
        <v>1.1100599013389711</v>
      </c>
      <c r="Z26" s="144"/>
      <c r="AA26" s="125">
        <v>0.89788499252462761</v>
      </c>
      <c r="AB26" s="131">
        <v>2.9373616969252403</v>
      </c>
    </row>
    <row r="27" spans="1:28">
      <c r="A27" s="118">
        <v>2018</v>
      </c>
      <c r="B27" s="118">
        <v>11</v>
      </c>
      <c r="C27" s="118">
        <v>45</v>
      </c>
      <c r="D27" s="119">
        <v>7.9971773550321901</v>
      </c>
      <c r="E27" s="119">
        <v>1.2217324004762999</v>
      </c>
      <c r="F27" s="120">
        <v>72.029898497013306</v>
      </c>
      <c r="G27" s="119">
        <v>13.7270610585692</v>
      </c>
      <c r="H27" s="106">
        <v>7.2436057011318482</v>
      </c>
      <c r="I27" s="106">
        <f t="shared" si="0"/>
        <v>1.1040326717096973</v>
      </c>
      <c r="M27" s="115">
        <v>28</v>
      </c>
      <c r="N27" s="99">
        <v>1.22</v>
      </c>
      <c r="O27" s="99">
        <v>1.79</v>
      </c>
      <c r="P27" s="99">
        <v>0.52900000000000003</v>
      </c>
      <c r="Q27" s="99">
        <v>1.4870000000000001</v>
      </c>
      <c r="R27" s="99">
        <v>2.3370000000000002</v>
      </c>
      <c r="S27" s="99">
        <v>1.655</v>
      </c>
      <c r="T27" s="99">
        <v>2.6989999999999998</v>
      </c>
      <c r="U27" s="99">
        <v>0.92015578033539003</v>
      </c>
      <c r="V27" s="99">
        <v>1.1559856035437399</v>
      </c>
      <c r="W27" s="48">
        <v>2.32423449612403</v>
      </c>
      <c r="X27" s="107">
        <v>1.0230426356589148</v>
      </c>
      <c r="Y27" s="144">
        <v>0.99615595542768121</v>
      </c>
      <c r="Z27" s="144"/>
      <c r="AA27" s="125">
        <v>0.51315305603096306</v>
      </c>
      <c r="AB27" s="131">
        <v>2.3128041941771529</v>
      </c>
    </row>
    <row r="28" spans="1:28">
      <c r="A28" s="118">
        <v>2019</v>
      </c>
      <c r="B28" s="118">
        <v>11</v>
      </c>
      <c r="C28" s="118">
        <v>43</v>
      </c>
      <c r="D28" s="119">
        <v>8.0271803832194308</v>
      </c>
      <c r="E28" s="119">
        <v>1.766</v>
      </c>
      <c r="F28" s="120">
        <v>363.31</v>
      </c>
      <c r="G28" s="119">
        <v>204.2</v>
      </c>
      <c r="H28" s="106">
        <v>8.2799999999999994</v>
      </c>
      <c r="I28" s="121">
        <f t="shared" si="0"/>
        <v>0.96946622985741926</v>
      </c>
      <c r="M28" s="115">
        <v>29</v>
      </c>
      <c r="N28" s="99">
        <v>1.43</v>
      </c>
      <c r="O28" s="99">
        <v>1.27</v>
      </c>
      <c r="P28" s="99">
        <v>0.44400000000000001</v>
      </c>
      <c r="Q28" s="99">
        <v>1.03</v>
      </c>
      <c r="R28" s="99">
        <v>2.1880000000000002</v>
      </c>
      <c r="S28" s="99">
        <v>1.4450000000000001</v>
      </c>
      <c r="T28" s="99">
        <v>2.028</v>
      </c>
      <c r="U28" s="99">
        <v>0.58617470915020697</v>
      </c>
      <c r="V28" s="99">
        <v>1.0717732558139501</v>
      </c>
      <c r="W28" s="48">
        <v>2.05233388704319</v>
      </c>
      <c r="X28" s="107">
        <v>1.0697120708748618</v>
      </c>
      <c r="Y28" s="144">
        <v>0.94891858787207628</v>
      </c>
      <c r="Z28" s="144"/>
      <c r="AA28" s="125">
        <v>0.61050942355448168</v>
      </c>
      <c r="AB28" s="131">
        <v>1.7959742997380699</v>
      </c>
    </row>
    <row r="29" spans="1:28">
      <c r="A29" s="16">
        <v>2020</v>
      </c>
      <c r="B29" s="16">
        <v>11</v>
      </c>
      <c r="C29" s="108">
        <v>44</v>
      </c>
      <c r="D29" s="70">
        <v>4.5432799859024859</v>
      </c>
      <c r="E29" s="70">
        <v>0.6349515638914518</v>
      </c>
      <c r="F29" s="70">
        <v>53.070067988776529</v>
      </c>
      <c r="G29" s="70">
        <v>11.997590217748927</v>
      </c>
      <c r="H29" s="148">
        <v>4.58</v>
      </c>
      <c r="I29" s="119">
        <f t="shared" si="0"/>
        <v>0.9919825296730318</v>
      </c>
      <c r="M29" s="115">
        <v>30</v>
      </c>
      <c r="N29" s="99">
        <v>1.22</v>
      </c>
      <c r="O29" s="99">
        <v>0.53</v>
      </c>
      <c r="P29" s="99">
        <v>0.36099999999999999</v>
      </c>
      <c r="Q29" s="99">
        <v>1.4670000000000001</v>
      </c>
      <c r="R29" s="99">
        <v>3.036</v>
      </c>
      <c r="S29" s="99">
        <v>0.97899999999999998</v>
      </c>
      <c r="T29" s="99">
        <v>1.3440000000000001</v>
      </c>
      <c r="U29" s="99">
        <v>0.51014000188626396</v>
      </c>
      <c r="V29" s="99">
        <v>0.84343715393134</v>
      </c>
      <c r="W29" s="48">
        <v>1.66473975636766</v>
      </c>
      <c r="X29" s="107">
        <v>0.88607834994462897</v>
      </c>
      <c r="Y29" s="144">
        <v>0.64515196259382301</v>
      </c>
      <c r="Z29" s="144"/>
      <c r="AA29" s="125">
        <v>0.66981597886394406</v>
      </c>
      <c r="AB29" s="131">
        <v>0.73399042591209052</v>
      </c>
    </row>
    <row r="30" spans="1:28">
      <c r="A30" s="16">
        <v>2021</v>
      </c>
      <c r="B30" t="s">
        <v>113</v>
      </c>
      <c r="H30" s="70"/>
      <c r="M30" s="115">
        <v>31</v>
      </c>
      <c r="N30" s="99">
        <v>1.05</v>
      </c>
      <c r="O30" s="99">
        <v>0.65</v>
      </c>
      <c r="P30" s="99">
        <v>0.55600000000000005</v>
      </c>
      <c r="Q30" s="99">
        <v>0.88900000000000001</v>
      </c>
      <c r="R30" s="99">
        <v>1.893</v>
      </c>
      <c r="S30" s="99">
        <v>0.755</v>
      </c>
      <c r="T30" s="99">
        <v>2.605</v>
      </c>
      <c r="U30" s="99">
        <v>0.67650356269023204</v>
      </c>
      <c r="V30" s="99">
        <v>0.70132336655592498</v>
      </c>
      <c r="W30" s="48">
        <v>1.41343853820598</v>
      </c>
      <c r="X30" s="107">
        <v>0.86599944629014414</v>
      </c>
      <c r="Y30" s="144">
        <v>0.69704100808751968</v>
      </c>
      <c r="Z30" s="144"/>
      <c r="AA30" s="125">
        <v>1.3039227406959966</v>
      </c>
      <c r="AB30" s="131">
        <v>1.7093945951209293</v>
      </c>
    </row>
    <row r="31" spans="1:28">
      <c r="A31" s="16">
        <v>2022</v>
      </c>
      <c r="B31">
        <v>11</v>
      </c>
      <c r="C31" s="30">
        <f>_Rend_Mmerluccius!D76</f>
        <v>45</v>
      </c>
      <c r="D31" s="32">
        <f>_Rend_Mmerluccius!E76</f>
        <v>5.4359192761129602</v>
      </c>
      <c r="E31" s="70">
        <f>_Rend_Mmerluccius!G76</f>
        <v>1.109639904723444</v>
      </c>
      <c r="F31" s="32">
        <f>_Rend_Mmerluccius!F76</f>
        <v>67.455379439635422</v>
      </c>
      <c r="G31" s="70">
        <f>_Rend_Mmerluccius!H76</f>
        <v>18.13062836068811</v>
      </c>
      <c r="H31" s="109">
        <f>AA85</f>
        <v>4.9851631229201434</v>
      </c>
      <c r="I31" s="106">
        <f t="shared" ref="I31:I32" si="1">D31/H31</f>
        <v>1.0904195393567742</v>
      </c>
      <c r="M31" s="115">
        <v>32</v>
      </c>
      <c r="N31" s="99">
        <v>0.56999999999999995</v>
      </c>
      <c r="O31" s="99">
        <v>0.62</v>
      </c>
      <c r="P31" s="99">
        <v>0.35499999999999998</v>
      </c>
      <c r="Q31" s="99">
        <v>0.91900000000000004</v>
      </c>
      <c r="R31" s="99">
        <v>2.012</v>
      </c>
      <c r="S31" s="99">
        <v>1.2290000000000001</v>
      </c>
      <c r="T31" s="99">
        <v>2.016</v>
      </c>
      <c r="U31" s="99">
        <v>0.85990864928261102</v>
      </c>
      <c r="V31" s="99">
        <v>0.32422757475083103</v>
      </c>
      <c r="W31" s="48">
        <v>0.81910160575858304</v>
      </c>
      <c r="X31" s="107">
        <v>0.49940476190476196</v>
      </c>
      <c r="Y31" s="144">
        <v>0.64682963575252439</v>
      </c>
      <c r="Z31" s="144"/>
      <c r="AA31" s="125">
        <v>1.4576241125647202</v>
      </c>
      <c r="AB31" s="131">
        <v>1.0545576708979403</v>
      </c>
    </row>
    <row r="32" spans="1:28">
      <c r="A32" s="173">
        <v>2023</v>
      </c>
      <c r="B32" s="174">
        <v>11</v>
      </c>
      <c r="C32" s="162">
        <f>_Rend_Mmerluccius!D78</f>
        <v>45</v>
      </c>
      <c r="D32" s="164">
        <f>_Rend_Mmerluccius!E78</f>
        <v>7.1923671683006853</v>
      </c>
      <c r="E32" s="165">
        <f>_Rend_Mmerluccius!G78</f>
        <v>2.4802816403046433</v>
      </c>
      <c r="F32" s="164">
        <f>_Rend_Mmerluccius!F78</f>
        <v>115.55707380262191</v>
      </c>
      <c r="G32" s="165">
        <f>_Rend_Mmerluccius!H78</f>
        <v>28.801301558255801</v>
      </c>
      <c r="H32" s="166">
        <f>AB85</f>
        <v>7.2847092139607161</v>
      </c>
      <c r="I32" s="175">
        <f t="shared" si="1"/>
        <v>0.98732385288858715</v>
      </c>
      <c r="M32" s="115">
        <v>33</v>
      </c>
      <c r="N32" s="99">
        <v>0.9</v>
      </c>
      <c r="O32" s="99">
        <v>0.42</v>
      </c>
      <c r="P32" s="99">
        <v>0.221</v>
      </c>
      <c r="Q32" s="99">
        <v>0.628</v>
      </c>
      <c r="R32" s="99">
        <v>1.8089999999999999</v>
      </c>
      <c r="S32" s="99">
        <v>1.3680000000000001</v>
      </c>
      <c r="T32" s="99">
        <v>0.98299999999999998</v>
      </c>
      <c r="U32" s="99">
        <v>0.44605027274774001</v>
      </c>
      <c r="V32" s="99">
        <v>0.37876107419712102</v>
      </c>
      <c r="W32" s="48">
        <v>0.98457225913621305</v>
      </c>
      <c r="X32" s="107">
        <v>0.58497231450719833</v>
      </c>
      <c r="Y32" s="144">
        <v>0.82466022349743284</v>
      </c>
      <c r="Z32" s="144"/>
      <c r="AA32" s="125">
        <v>0.59332388111457879</v>
      </c>
      <c r="AB32" s="131">
        <v>1.3572951494310124</v>
      </c>
    </row>
    <row r="33" spans="3:28">
      <c r="C33" s="71"/>
      <c r="D33" s="69"/>
      <c r="E33" s="32"/>
      <c r="F33" s="32"/>
      <c r="G33" s="32"/>
      <c r="M33" s="115">
        <v>34</v>
      </c>
      <c r="N33" s="99">
        <v>0.81</v>
      </c>
      <c r="O33" s="99">
        <v>0.57999999999999996</v>
      </c>
      <c r="P33" s="99">
        <v>0.192</v>
      </c>
      <c r="Q33" s="99">
        <v>0.48399999999999999</v>
      </c>
      <c r="R33" s="99">
        <v>1.0640000000000001</v>
      </c>
      <c r="S33" s="99">
        <v>1.0469999999999999</v>
      </c>
      <c r="T33" s="99">
        <v>1.7350000000000001</v>
      </c>
      <c r="U33" s="99">
        <v>0.57248522172733096</v>
      </c>
      <c r="V33" s="99">
        <v>0.48945182724252501</v>
      </c>
      <c r="W33" s="48">
        <v>0.77268272425249196</v>
      </c>
      <c r="X33" s="107">
        <v>0.40285160575858259</v>
      </c>
      <c r="Y33" s="144">
        <v>0.58475340335805459</v>
      </c>
      <c r="Z33" s="144"/>
      <c r="AA33" s="125">
        <v>0.5477006497894128</v>
      </c>
      <c r="AB33" s="131">
        <v>1.7745793589981129</v>
      </c>
    </row>
    <row r="34" spans="3:28">
      <c r="C34" s="22"/>
      <c r="D34" s="22"/>
      <c r="E34" s="22"/>
      <c r="F34" s="32"/>
      <c r="G34" s="22"/>
      <c r="M34" s="115">
        <v>35</v>
      </c>
      <c r="N34" s="99">
        <v>0.66</v>
      </c>
      <c r="O34" s="99">
        <v>0.43</v>
      </c>
      <c r="P34" s="99">
        <v>0.23200000000000001</v>
      </c>
      <c r="Q34" s="99">
        <v>0.46300000000000002</v>
      </c>
      <c r="R34" s="99">
        <v>1.1839999999999999</v>
      </c>
      <c r="S34" s="99">
        <v>1.044</v>
      </c>
      <c r="T34" s="99">
        <v>1.526</v>
      </c>
      <c r="U34" s="99">
        <v>0.55350887000596305</v>
      </c>
      <c r="V34" s="99">
        <v>0.35868632336655598</v>
      </c>
      <c r="W34" s="48">
        <v>0.68076827242524895</v>
      </c>
      <c r="X34" s="107">
        <v>0.38056063122923589</v>
      </c>
      <c r="Y34" s="144">
        <v>0.70368021298253858</v>
      </c>
      <c r="Z34" s="144"/>
      <c r="AA34" s="125">
        <v>0.56491826475412077</v>
      </c>
      <c r="AB34" s="131">
        <v>0.39479205118740002</v>
      </c>
    </row>
    <row r="35" spans="3:28">
      <c r="C35" s="30"/>
      <c r="D35" s="70"/>
      <c r="E35" s="70"/>
      <c r="F35" s="32"/>
      <c r="G35" s="70"/>
      <c r="M35" s="115">
        <v>36</v>
      </c>
      <c r="N35" s="99">
        <v>0.77</v>
      </c>
      <c r="O35" s="99">
        <v>0.32</v>
      </c>
      <c r="P35" s="99">
        <v>0.114</v>
      </c>
      <c r="Q35" s="99">
        <v>0.28899999999999998</v>
      </c>
      <c r="R35" s="99">
        <v>1.044</v>
      </c>
      <c r="S35" s="99">
        <v>0.91800000000000004</v>
      </c>
      <c r="T35" s="99">
        <v>1.0489999999999999</v>
      </c>
      <c r="U35" s="99">
        <v>0.45116923670183601</v>
      </c>
      <c r="V35" s="99">
        <v>0.49283914728682199</v>
      </c>
      <c r="W35" s="48">
        <v>0.45770625692137301</v>
      </c>
      <c r="X35" s="107">
        <v>0.32489202657807315</v>
      </c>
      <c r="Y35" s="144">
        <v>0.65746054118147146</v>
      </c>
      <c r="Z35" s="144"/>
      <c r="AA35" s="125">
        <v>1.7300866988179038</v>
      </c>
      <c r="AB35" s="131">
        <v>1.4018422259548333</v>
      </c>
    </row>
    <row r="36" spans="3:28">
      <c r="C36" s="30"/>
      <c r="D36" s="70"/>
      <c r="E36" s="70"/>
      <c r="F36" s="32"/>
      <c r="G36" s="70"/>
      <c r="M36" s="115">
        <v>37</v>
      </c>
      <c r="N36" s="99">
        <v>0.71</v>
      </c>
      <c r="O36" s="99">
        <v>0.44</v>
      </c>
      <c r="P36" s="99">
        <v>0.193</v>
      </c>
      <c r="Q36" s="99">
        <v>0.36899999999999999</v>
      </c>
      <c r="R36" s="99">
        <v>0.749</v>
      </c>
      <c r="S36" s="99">
        <v>0.78300000000000003</v>
      </c>
      <c r="T36" s="99">
        <v>0.82399999999999995</v>
      </c>
      <c r="U36" s="99">
        <v>0.44719971508281298</v>
      </c>
      <c r="V36" s="99">
        <v>0.283572812846069</v>
      </c>
      <c r="W36" s="48">
        <v>0.54612264673311195</v>
      </c>
      <c r="X36" s="107">
        <v>0.3946691583610189</v>
      </c>
      <c r="Y36" s="144">
        <v>0.50815323780440058</v>
      </c>
      <c r="Z36" s="144"/>
      <c r="AA36" s="125">
        <v>0.19974172079850708</v>
      </c>
      <c r="AB36" s="131">
        <v>4.9483204134366923E-2</v>
      </c>
    </row>
    <row r="37" spans="3:28">
      <c r="M37" s="115">
        <v>38</v>
      </c>
      <c r="N37" s="99">
        <v>0.48</v>
      </c>
      <c r="O37" s="99">
        <v>0.81</v>
      </c>
      <c r="P37" s="99">
        <v>0.13300000000000001</v>
      </c>
      <c r="Q37" s="99">
        <v>0.28499999999999998</v>
      </c>
      <c r="R37" s="99">
        <v>0.67</v>
      </c>
      <c r="S37" s="99">
        <v>0.61</v>
      </c>
      <c r="T37" s="99">
        <v>0.68799999999999994</v>
      </c>
      <c r="U37" s="99">
        <v>0.44514488487702802</v>
      </c>
      <c r="V37" s="99">
        <v>0.108961794019934</v>
      </c>
      <c r="W37" s="48">
        <v>0.51470653377630105</v>
      </c>
      <c r="X37" s="107">
        <v>0.52723006644518278</v>
      </c>
      <c r="Y37" s="144">
        <v>0.49270305491235722</v>
      </c>
      <c r="Z37" s="144"/>
      <c r="AA37" s="125">
        <v>0.43906489089929351</v>
      </c>
      <c r="AB37" s="131">
        <v>0.69151982022239056</v>
      </c>
    </row>
    <row r="38" spans="3:28">
      <c r="M38" s="115">
        <v>39</v>
      </c>
      <c r="N38" s="99">
        <v>0.28000000000000003</v>
      </c>
      <c r="O38" s="99">
        <v>0.3</v>
      </c>
      <c r="P38" s="99">
        <v>0.36099999999999999</v>
      </c>
      <c r="Q38" s="99">
        <v>0.23499999999999999</v>
      </c>
      <c r="R38" s="99">
        <v>0.42799999999999999</v>
      </c>
      <c r="S38" s="99">
        <v>0.496</v>
      </c>
      <c r="T38" s="99">
        <v>0.50800000000000001</v>
      </c>
      <c r="U38" s="99">
        <v>0.29287163210543599</v>
      </c>
      <c r="V38" s="99">
        <v>0.192998338870432</v>
      </c>
      <c r="W38" s="48">
        <v>0.27862818383167198</v>
      </c>
      <c r="X38" s="107">
        <v>0.29638012181616835</v>
      </c>
      <c r="Y38" s="144">
        <v>0.50125535532512278</v>
      </c>
      <c r="Z38" s="144"/>
      <c r="AA38" s="125">
        <v>0.24312441972325691</v>
      </c>
      <c r="AB38" s="131">
        <v>0.1632884772419656</v>
      </c>
    </row>
    <row r="39" spans="3:28">
      <c r="M39" s="115">
        <v>40</v>
      </c>
      <c r="N39" s="99">
        <v>0.5</v>
      </c>
      <c r="O39" s="99">
        <v>0.2</v>
      </c>
      <c r="P39" s="99">
        <v>0.18099999999999999</v>
      </c>
      <c r="Q39" s="99">
        <v>0.29199999999999998</v>
      </c>
      <c r="R39" s="99">
        <v>0.50800000000000001</v>
      </c>
      <c r="S39" s="99">
        <v>0.84799999999999998</v>
      </c>
      <c r="T39" s="99">
        <v>0.27800000000000002</v>
      </c>
      <c r="U39" s="99">
        <v>0.192112886075718</v>
      </c>
      <c r="V39" s="99">
        <v>0.107774086378738</v>
      </c>
      <c r="W39" s="48">
        <v>0.18914313399778501</v>
      </c>
      <c r="X39" s="107">
        <v>0.15075858250276858</v>
      </c>
      <c r="Y39" s="144">
        <v>0.27243447766703582</v>
      </c>
      <c r="Z39" s="144"/>
      <c r="AA39" s="125">
        <v>0.57773899361835401</v>
      </c>
      <c r="AB39" s="131">
        <v>6.1317214224190966E-2</v>
      </c>
    </row>
    <row r="40" spans="3:28">
      <c r="M40" s="115">
        <v>41</v>
      </c>
      <c r="N40" s="99">
        <v>0.23</v>
      </c>
      <c r="O40" s="99">
        <v>0.28000000000000003</v>
      </c>
      <c r="P40" s="99">
        <v>0.14199999999999999</v>
      </c>
      <c r="Q40" s="99">
        <v>0.127</v>
      </c>
      <c r="R40" s="99">
        <v>0.25800000000000001</v>
      </c>
      <c r="S40" s="99">
        <v>0.55600000000000005</v>
      </c>
      <c r="T40" s="99">
        <v>0.26</v>
      </c>
      <c r="U40" s="99">
        <v>0.146831608314166</v>
      </c>
      <c r="V40" s="99">
        <v>4.33471760797342E-2</v>
      </c>
      <c r="W40" s="48">
        <v>0.24643272425249199</v>
      </c>
      <c r="X40" s="107">
        <v>0.29450719822812843</v>
      </c>
      <c r="Y40" s="144">
        <v>0.27753783684016242</v>
      </c>
      <c r="Z40" s="144"/>
      <c r="AA40" s="125">
        <v>9.7382584846247622E-2</v>
      </c>
      <c r="AB40" s="131">
        <v>8.2609875051735504E-2</v>
      </c>
    </row>
    <row r="41" spans="3:28">
      <c r="M41" s="115">
        <v>42</v>
      </c>
      <c r="N41" s="99">
        <v>0.11</v>
      </c>
      <c r="O41" s="99">
        <v>0.13</v>
      </c>
      <c r="P41" s="99">
        <v>7.1999999999999995E-2</v>
      </c>
      <c r="Q41" s="99">
        <v>0.17</v>
      </c>
      <c r="R41" s="99">
        <v>0.20699999999999999</v>
      </c>
      <c r="S41" s="99">
        <v>0.41799999999999998</v>
      </c>
      <c r="T41" s="99">
        <v>0.248</v>
      </c>
      <c r="U41" s="99">
        <v>0.193485371563652</v>
      </c>
      <c r="V41" s="99">
        <v>6.5614617940199293E-2</v>
      </c>
      <c r="W41" s="48">
        <v>0.238880121816168</v>
      </c>
      <c r="X41" s="107">
        <v>0.20269241417497233</v>
      </c>
      <c r="Y41" s="144">
        <v>9.2512612280054141E-2</v>
      </c>
      <c r="Z41" s="144"/>
      <c r="AA41" s="125">
        <v>9.4443885141559575E-2</v>
      </c>
      <c r="AB41" s="131">
        <v>0.15827740304484489</v>
      </c>
    </row>
    <row r="42" spans="3:28">
      <c r="M42" s="115">
        <v>43</v>
      </c>
      <c r="N42" s="99">
        <v>0.15</v>
      </c>
      <c r="O42" s="99">
        <v>0.08</v>
      </c>
      <c r="P42" s="99">
        <v>9.5000000000000001E-2</v>
      </c>
      <c r="Q42" s="99">
        <v>0.108</v>
      </c>
      <c r="R42" s="99">
        <v>0.27900000000000003</v>
      </c>
      <c r="S42" s="99">
        <v>0.47099999999999997</v>
      </c>
      <c r="T42" s="99">
        <v>0.27100000000000002</v>
      </c>
      <c r="U42" s="99">
        <v>0.16437453223686599</v>
      </c>
      <c r="V42" s="99">
        <v>0.107632890365449</v>
      </c>
      <c r="W42" s="48">
        <v>6.14521040974529E-2</v>
      </c>
      <c r="X42" s="107">
        <v>0.14635243632336659</v>
      </c>
      <c r="Y42" s="144">
        <v>0.10419929021520209</v>
      </c>
      <c r="Z42" s="144"/>
      <c r="AA42" s="125">
        <v>2.3195251937984496E-2</v>
      </c>
      <c r="AB42" s="131">
        <v>0.34873272233334329</v>
      </c>
    </row>
    <row r="43" spans="3:28">
      <c r="M43" s="115">
        <v>44</v>
      </c>
      <c r="N43" s="99">
        <v>0.02</v>
      </c>
      <c r="O43" s="99">
        <v>0.12</v>
      </c>
      <c r="P43" s="99">
        <v>4.8000000000000001E-2</v>
      </c>
      <c r="Q43" s="99">
        <v>8.8999999999999996E-2</v>
      </c>
      <c r="R43" s="99">
        <v>0.26900000000000002</v>
      </c>
      <c r="S43" s="99">
        <v>0.19</v>
      </c>
      <c r="T43" s="99">
        <v>0.152</v>
      </c>
      <c r="U43" s="99">
        <v>0.18725214258333001</v>
      </c>
      <c r="V43" s="99">
        <v>2.2267441860465101E-2</v>
      </c>
      <c r="W43" s="48">
        <v>9.48712624584718E-2</v>
      </c>
      <c r="X43" s="107">
        <v>0.25905592469545963</v>
      </c>
      <c r="Y43" s="144">
        <v>0.10075034897556316</v>
      </c>
      <c r="Z43" s="144"/>
      <c r="AA43" s="125">
        <v>0</v>
      </c>
      <c r="AB43" s="131">
        <v>2.4741602067183462E-2</v>
      </c>
    </row>
    <row r="44" spans="3:28">
      <c r="M44" s="115">
        <v>45</v>
      </c>
      <c r="N44" s="99">
        <v>0.12</v>
      </c>
      <c r="O44" s="99">
        <v>0.14000000000000001</v>
      </c>
      <c r="P44" s="99">
        <v>0.20499999999999999</v>
      </c>
      <c r="Q44" s="99">
        <v>2.4E-2</v>
      </c>
      <c r="R44" s="99">
        <v>2.3E-2</v>
      </c>
      <c r="S44" s="99">
        <v>0.42899999999999999</v>
      </c>
      <c r="T44" s="99">
        <v>5.1999999999999998E-2</v>
      </c>
      <c r="U44" s="99">
        <v>0.13911712940990401</v>
      </c>
      <c r="V44" s="99">
        <v>8.5365448504983399E-2</v>
      </c>
      <c r="W44" s="48">
        <v>0.17126937984496099</v>
      </c>
      <c r="X44" s="107">
        <v>8.231866002214841E-2</v>
      </c>
      <c r="Y44" s="144">
        <v>6.7771010212870672E-2</v>
      </c>
      <c r="Z44" s="144"/>
      <c r="AA44" s="125">
        <v>5.7868272984552056E-2</v>
      </c>
      <c r="AB44" s="131">
        <v>1.8287806078503752E-2</v>
      </c>
    </row>
    <row r="45" spans="3:28">
      <c r="M45" s="115">
        <v>46</v>
      </c>
      <c r="N45" s="99">
        <v>0.04</v>
      </c>
      <c r="O45" s="99">
        <v>0</v>
      </c>
      <c r="P45" s="99">
        <v>0</v>
      </c>
      <c r="Q45" s="99">
        <v>6.9000000000000006E-2</v>
      </c>
      <c r="R45" s="99">
        <v>0.13400000000000001</v>
      </c>
      <c r="S45" s="99">
        <v>0.04</v>
      </c>
      <c r="T45" s="99">
        <v>0.11899999999999999</v>
      </c>
      <c r="U45" s="99">
        <v>9.9649519915300605E-2</v>
      </c>
      <c r="V45" s="99">
        <v>2.1079734219269099E-2</v>
      </c>
      <c r="W45" s="48">
        <v>8.7882059800664505E-2</v>
      </c>
      <c r="X45" s="107">
        <v>0.17415697674418606</v>
      </c>
      <c r="Y45" s="144">
        <v>8.9063671040415224E-2</v>
      </c>
      <c r="Z45" s="144"/>
      <c r="AA45" s="125">
        <v>9.5479993735807678E-2</v>
      </c>
      <c r="AB45" s="131">
        <v>2.1292660827544548E-2</v>
      </c>
    </row>
    <row r="46" spans="3:28">
      <c r="M46" s="115">
        <v>47</v>
      </c>
      <c r="N46" s="99">
        <v>0.1</v>
      </c>
      <c r="O46" s="99">
        <v>0.04</v>
      </c>
      <c r="P46" s="99">
        <v>4.7E-2</v>
      </c>
      <c r="Q46" s="99">
        <v>0.157</v>
      </c>
      <c r="R46" s="99">
        <v>0.248</v>
      </c>
      <c r="S46" s="99">
        <v>0.17699999999999999</v>
      </c>
      <c r="T46" s="99">
        <v>9.0999999999999998E-2</v>
      </c>
      <c r="U46" s="99">
        <v>0.15887850556143701</v>
      </c>
      <c r="V46" s="99">
        <v>2.1079734219269099E-2</v>
      </c>
      <c r="W46" s="48">
        <v>0.22375</v>
      </c>
      <c r="X46" s="107">
        <v>8.9281561461794029E-2</v>
      </c>
      <c r="Y46" s="144">
        <v>7.0775864961911475E-2</v>
      </c>
      <c r="Z46" s="144"/>
      <c r="AA46" s="125">
        <v>7.7192187657303929E-2</v>
      </c>
      <c r="AB46" s="131">
        <v>2.1292660827544548E-2</v>
      </c>
    </row>
    <row r="47" spans="3:28">
      <c r="M47" s="115">
        <v>48</v>
      </c>
      <c r="N47" s="99">
        <v>0.02</v>
      </c>
      <c r="O47" s="99">
        <v>0.04</v>
      </c>
      <c r="P47" s="99">
        <v>0.111</v>
      </c>
      <c r="Q47" s="99">
        <v>0</v>
      </c>
      <c r="R47" s="99">
        <v>0.187</v>
      </c>
      <c r="S47" s="99">
        <v>0.114</v>
      </c>
      <c r="T47" s="99">
        <v>4.5999999999999999E-2</v>
      </c>
      <c r="U47" s="99">
        <v>2.3195251937984499E-2</v>
      </c>
      <c r="V47" s="99">
        <v>4.2159468438538197E-2</v>
      </c>
      <c r="W47" s="48">
        <v>0.168063399778516</v>
      </c>
      <c r="X47" s="107"/>
      <c r="Y47" s="144">
        <v>9.7301407735924245E-2</v>
      </c>
      <c r="Z47" s="144"/>
      <c r="AA47" s="125">
        <v>2.3195251937984496E-2</v>
      </c>
      <c r="AB47" s="131">
        <v>2.1292660827544548E-2</v>
      </c>
    </row>
    <row r="48" spans="3:28">
      <c r="M48" s="115">
        <v>49</v>
      </c>
      <c r="N48" s="99">
        <v>0.03</v>
      </c>
      <c r="O48" s="99">
        <v>0</v>
      </c>
      <c r="P48" s="99">
        <v>4.9000000000000002E-2</v>
      </c>
      <c r="Q48" s="99">
        <v>0</v>
      </c>
      <c r="R48" s="99">
        <v>9.6000000000000002E-2</v>
      </c>
      <c r="S48" s="99">
        <v>5.3999999999999999E-2</v>
      </c>
      <c r="T48" s="99">
        <v>7.0999999999999994E-2</v>
      </c>
      <c r="U48" s="99">
        <v>5.8119759531719703E-2</v>
      </c>
      <c r="V48" s="99">
        <v>2.1079734219269099E-2</v>
      </c>
      <c r="W48" s="48">
        <v>5.2711794019933603E-2</v>
      </c>
      <c r="X48" s="107">
        <v>9.790974529346623E-2</v>
      </c>
      <c r="Y48" s="144">
        <v>2.1292660827544548E-2</v>
      </c>
      <c r="Z48" s="144"/>
      <c r="AA48" s="125">
        <v>0</v>
      </c>
      <c r="AB48" s="131">
        <v>0</v>
      </c>
    </row>
    <row r="49" spans="13:28">
      <c r="M49" s="115">
        <v>50</v>
      </c>
      <c r="N49" s="99">
        <v>0.04</v>
      </c>
      <c r="O49" s="99">
        <v>0.02</v>
      </c>
      <c r="P49" s="99">
        <v>2.5000000000000001E-2</v>
      </c>
      <c r="Q49" s="99">
        <v>0.115</v>
      </c>
      <c r="R49" s="99">
        <v>4.2999999999999997E-2</v>
      </c>
      <c r="S49" s="99">
        <v>4.5999999999999999E-2</v>
      </c>
      <c r="T49" s="99">
        <v>9.9000000000000005E-2</v>
      </c>
      <c r="U49" s="99">
        <v>4.1212118792060701E-2</v>
      </c>
      <c r="V49" s="99">
        <v>2.1079734219269099E-2</v>
      </c>
      <c r="W49" s="48">
        <v>5.2711794019933603E-2</v>
      </c>
      <c r="X49" s="107">
        <v>6.5859634551495017E-2</v>
      </c>
      <c r="Y49" s="144">
        <v>4.2585321655089096E-2</v>
      </c>
      <c r="Z49" s="144"/>
      <c r="AA49" s="125">
        <v>5.5899526829759384E-2</v>
      </c>
      <c r="AB49" s="131">
        <v>1.8287806078503752E-2</v>
      </c>
    </row>
    <row r="50" spans="13:28">
      <c r="M50" s="115">
        <v>51</v>
      </c>
      <c r="N50" s="99">
        <v>0.03</v>
      </c>
      <c r="O50" s="99">
        <v>0.1</v>
      </c>
      <c r="P50" s="99">
        <v>4.8000000000000001E-2</v>
      </c>
      <c r="Q50" s="99">
        <v>8.2000000000000003E-2</v>
      </c>
      <c r="R50" s="99">
        <v>7.0000000000000007E-2</v>
      </c>
      <c r="S50" s="99">
        <v>0</v>
      </c>
      <c r="T50" s="99">
        <v>0.02</v>
      </c>
      <c r="U50" s="99">
        <v>1.8016866854076202E-2</v>
      </c>
      <c r="V50" s="99">
        <v>0</v>
      </c>
      <c r="W50" s="48">
        <v>0</v>
      </c>
      <c r="X50" s="107">
        <v>5.1957364341085277E-2</v>
      </c>
      <c r="Y50" s="144">
        <v>1.8287806078503752E-2</v>
      </c>
      <c r="Z50" s="144"/>
      <c r="AA50" s="125">
        <v>2.3195251937984496E-2</v>
      </c>
      <c r="AB50" s="131">
        <v>0</v>
      </c>
    </row>
    <row r="51" spans="13:28">
      <c r="M51" s="115">
        <v>52</v>
      </c>
      <c r="N51" s="99">
        <v>0.02</v>
      </c>
      <c r="O51" s="99">
        <v>0</v>
      </c>
      <c r="P51" s="99">
        <v>0</v>
      </c>
      <c r="Q51" s="99">
        <v>2.4E-2</v>
      </c>
      <c r="R51" s="99">
        <v>7.3999999999999996E-2</v>
      </c>
      <c r="S51" s="99">
        <v>6.6000000000000003E-2</v>
      </c>
      <c r="T51" s="99">
        <v>0.10100000000000001</v>
      </c>
      <c r="U51" s="99">
        <v>3.4606866002214798E-2</v>
      </c>
      <c r="V51" s="99">
        <v>0</v>
      </c>
      <c r="W51" s="48">
        <v>5.6874307862680003E-2</v>
      </c>
      <c r="X51" s="107">
        <v>3.9880952380952385E-2</v>
      </c>
      <c r="Y51" s="144">
        <v>1.8287806078503752E-2</v>
      </c>
      <c r="Z51" s="144"/>
      <c r="AA51" s="125">
        <v>2.1292660827544548E-2</v>
      </c>
      <c r="AB51" s="131">
        <v>0</v>
      </c>
    </row>
    <row r="52" spans="13:28">
      <c r="M52" s="115">
        <v>53</v>
      </c>
      <c r="N52" s="99">
        <v>0.02</v>
      </c>
      <c r="O52" s="99">
        <v>0.04</v>
      </c>
      <c r="P52" s="99">
        <v>0</v>
      </c>
      <c r="Q52" s="99">
        <v>0</v>
      </c>
      <c r="R52" s="99">
        <v>4.3999999999999997E-2</v>
      </c>
      <c r="S52" s="99">
        <v>6.6000000000000003E-2</v>
      </c>
      <c r="T52" s="99">
        <v>0.02</v>
      </c>
      <c r="U52" s="99">
        <v>0</v>
      </c>
      <c r="V52" s="99">
        <v>0</v>
      </c>
      <c r="W52" s="48">
        <v>1.8104928017718701E-2</v>
      </c>
      <c r="X52" s="107"/>
      <c r="Y52" s="144">
        <v>0</v>
      </c>
      <c r="Z52" s="144"/>
      <c r="AA52" s="125">
        <v>0</v>
      </c>
      <c r="AB52" s="131">
        <v>0</v>
      </c>
    </row>
    <row r="53" spans="13:28">
      <c r="M53" s="115">
        <v>54</v>
      </c>
      <c r="N53" s="99">
        <v>0.02</v>
      </c>
      <c r="O53" s="99">
        <v>0</v>
      </c>
      <c r="P53" s="99">
        <v>0</v>
      </c>
      <c r="Q53" s="99">
        <v>0</v>
      </c>
      <c r="R53" s="99">
        <v>0</v>
      </c>
      <c r="S53" s="99">
        <v>0</v>
      </c>
      <c r="T53" s="99">
        <v>5.2999999999999999E-2</v>
      </c>
      <c r="U53" s="99">
        <v>0</v>
      </c>
      <c r="V53" s="99">
        <v>0</v>
      </c>
      <c r="W53" s="102">
        <v>0</v>
      </c>
      <c r="X53" s="107"/>
      <c r="Y53" s="144">
        <v>0</v>
      </c>
      <c r="Z53" s="144"/>
      <c r="AA53" s="125">
        <v>0</v>
      </c>
      <c r="AB53" s="131">
        <v>0</v>
      </c>
    </row>
    <row r="54" spans="13:28">
      <c r="M54" s="115">
        <v>55</v>
      </c>
      <c r="N54" s="99">
        <v>0</v>
      </c>
      <c r="O54" s="99">
        <v>0.02</v>
      </c>
      <c r="P54" s="99">
        <v>0</v>
      </c>
      <c r="Q54" s="99">
        <v>0</v>
      </c>
      <c r="R54" s="99">
        <v>0</v>
      </c>
      <c r="S54" s="99">
        <v>0</v>
      </c>
      <c r="T54" s="99">
        <v>0</v>
      </c>
      <c r="U54" s="99">
        <v>4.1529760383580999E-2</v>
      </c>
      <c r="V54" s="99">
        <v>2.2267441860465101E-2</v>
      </c>
      <c r="W54" s="102">
        <v>0</v>
      </c>
      <c r="X54" s="107"/>
      <c r="Y54" s="144">
        <v>0</v>
      </c>
      <c r="Z54" s="144"/>
      <c r="AA54" s="125">
        <v>0</v>
      </c>
      <c r="AB54" s="131">
        <v>0</v>
      </c>
    </row>
    <row r="55" spans="13:28">
      <c r="M55" s="115">
        <v>56</v>
      </c>
      <c r="N55" s="99">
        <v>0.02</v>
      </c>
      <c r="O55" s="99">
        <v>0</v>
      </c>
      <c r="P55" s="99">
        <v>4.2999999999999997E-2</v>
      </c>
      <c r="Q55" s="99">
        <v>0</v>
      </c>
      <c r="R55" s="99">
        <v>0</v>
      </c>
      <c r="S55" s="99">
        <v>4.2999999999999997E-2</v>
      </c>
      <c r="T55" s="99">
        <v>0</v>
      </c>
      <c r="U55" s="99">
        <v>0</v>
      </c>
      <c r="V55" s="99">
        <v>2.1079734219269099E-2</v>
      </c>
      <c r="W55" s="102">
        <v>0</v>
      </c>
      <c r="X55" s="107">
        <v>2.5978682170542639E-2</v>
      </c>
      <c r="Y55" s="144">
        <v>0</v>
      </c>
      <c r="Z55" s="144"/>
      <c r="AA55" s="125">
        <v>0</v>
      </c>
      <c r="AB55" s="131">
        <v>0</v>
      </c>
    </row>
    <row r="56" spans="13:28">
      <c r="M56" s="115">
        <v>57</v>
      </c>
      <c r="N56" s="99">
        <v>0.02</v>
      </c>
      <c r="O56" s="99">
        <v>0</v>
      </c>
      <c r="P56" s="99">
        <v>0</v>
      </c>
      <c r="Q56" s="99">
        <v>0</v>
      </c>
      <c r="R56" s="99">
        <v>0</v>
      </c>
      <c r="S56" s="99">
        <v>0</v>
      </c>
      <c r="T56" s="99">
        <v>0.02</v>
      </c>
      <c r="U56" s="99">
        <v>0</v>
      </c>
      <c r="V56" s="99">
        <v>2.1079734219269099E-2</v>
      </c>
      <c r="W56" s="102">
        <v>0</v>
      </c>
      <c r="X56" s="107"/>
      <c r="Y56" s="144">
        <v>4.2585321655089096E-2</v>
      </c>
      <c r="Z56" s="144"/>
      <c r="AA56" s="125">
        <v>3.9580466906048307E-2</v>
      </c>
      <c r="AB56" s="131">
        <v>0</v>
      </c>
    </row>
    <row r="57" spans="13:28">
      <c r="M57" s="115">
        <v>58</v>
      </c>
      <c r="N57" s="99">
        <v>0</v>
      </c>
      <c r="O57" s="99">
        <v>0</v>
      </c>
      <c r="P57" s="99">
        <v>0</v>
      </c>
      <c r="Q57" s="99">
        <v>0</v>
      </c>
      <c r="R57" s="99">
        <v>1.7999999999999999E-2</v>
      </c>
      <c r="S57" s="99">
        <v>0</v>
      </c>
      <c r="T57" s="99">
        <v>0</v>
      </c>
      <c r="U57" s="99">
        <v>0</v>
      </c>
      <c r="V57" s="99">
        <v>0</v>
      </c>
      <c r="W57" s="102">
        <v>0</v>
      </c>
      <c r="X57" s="107"/>
      <c r="Y57" s="144">
        <v>4.2585321655089096E-2</v>
      </c>
      <c r="Z57" s="144"/>
      <c r="AA57" s="125">
        <v>0</v>
      </c>
      <c r="AB57" s="131">
        <v>0</v>
      </c>
    </row>
    <row r="58" spans="13:28">
      <c r="M58" s="115">
        <v>59</v>
      </c>
      <c r="N58" s="99">
        <v>0</v>
      </c>
      <c r="O58" s="99">
        <v>0.02</v>
      </c>
      <c r="P58" s="99">
        <v>0</v>
      </c>
      <c r="Q58" s="99">
        <v>0</v>
      </c>
      <c r="R58" s="99">
        <v>0</v>
      </c>
      <c r="S58" s="99">
        <v>0</v>
      </c>
      <c r="T58" s="99">
        <v>0</v>
      </c>
      <c r="U58" s="99">
        <v>0</v>
      </c>
      <c r="V58" s="99">
        <v>0</v>
      </c>
      <c r="W58" s="102">
        <v>0</v>
      </c>
      <c r="X58" s="107"/>
      <c r="Y58" s="144">
        <v>2.1292660827544548E-2</v>
      </c>
      <c r="Z58" s="144"/>
      <c r="AA58" s="125">
        <v>0</v>
      </c>
      <c r="AB58" s="131">
        <v>0</v>
      </c>
    </row>
    <row r="59" spans="13:28">
      <c r="M59" s="115">
        <v>60</v>
      </c>
      <c r="N59" s="99">
        <v>0</v>
      </c>
      <c r="O59" s="99">
        <v>0</v>
      </c>
      <c r="P59" s="99">
        <v>0</v>
      </c>
      <c r="Q59" s="99">
        <v>0</v>
      </c>
      <c r="R59" s="99">
        <v>0</v>
      </c>
      <c r="S59" s="99">
        <v>4.2999999999999997E-2</v>
      </c>
      <c r="T59" s="99">
        <v>2.5999999999999999E-2</v>
      </c>
      <c r="U59" s="99">
        <v>2.3512893529504801E-2</v>
      </c>
      <c r="V59" s="99">
        <v>0</v>
      </c>
      <c r="W59" s="102">
        <v>0</v>
      </c>
      <c r="X59" s="107"/>
      <c r="Y59" s="144">
        <v>2.1292660827544548E-2</v>
      </c>
      <c r="Z59" s="144"/>
      <c r="AA59" s="125">
        <v>0</v>
      </c>
      <c r="AB59" s="131">
        <v>0</v>
      </c>
    </row>
    <row r="60" spans="13:28">
      <c r="M60" s="115">
        <v>61</v>
      </c>
      <c r="N60" s="99">
        <v>0.02</v>
      </c>
      <c r="O60" s="99">
        <v>0</v>
      </c>
      <c r="P60" s="99">
        <v>0</v>
      </c>
      <c r="Q60" s="99">
        <v>0</v>
      </c>
      <c r="R60" s="99">
        <v>0</v>
      </c>
      <c r="S60" s="99">
        <v>0</v>
      </c>
      <c r="T60" s="99">
        <v>0</v>
      </c>
      <c r="U60" s="99">
        <v>0</v>
      </c>
      <c r="V60" s="99">
        <v>0</v>
      </c>
      <c r="W60" s="102">
        <v>0</v>
      </c>
      <c r="X60" s="107"/>
      <c r="Y60" s="144">
        <v>0</v>
      </c>
      <c r="Z60" s="144"/>
      <c r="AA60" s="125">
        <v>0</v>
      </c>
      <c r="AB60" s="131">
        <v>2.1292660827544548E-2</v>
      </c>
    </row>
    <row r="61" spans="13:28">
      <c r="M61" s="115">
        <v>62</v>
      </c>
      <c r="N61" s="99">
        <v>0</v>
      </c>
      <c r="O61" s="99">
        <v>0</v>
      </c>
      <c r="P61" s="99">
        <v>0</v>
      </c>
      <c r="Q61" s="99">
        <v>0</v>
      </c>
      <c r="R61" s="99">
        <v>0</v>
      </c>
      <c r="S61" s="99">
        <v>0</v>
      </c>
      <c r="T61" s="99">
        <v>0</v>
      </c>
      <c r="U61" s="99">
        <v>0</v>
      </c>
      <c r="V61" s="99">
        <v>0</v>
      </c>
      <c r="W61" s="102">
        <v>0</v>
      </c>
      <c r="X61" s="107">
        <v>2.3421926910299005E-2</v>
      </c>
      <c r="Y61" s="144">
        <v>0</v>
      </c>
      <c r="Z61" s="144"/>
      <c r="AA61" s="125">
        <v>0</v>
      </c>
      <c r="AB61" s="131">
        <v>0</v>
      </c>
    </row>
    <row r="62" spans="13:28">
      <c r="M62" s="115">
        <v>63</v>
      </c>
      <c r="N62" s="99">
        <v>0</v>
      </c>
      <c r="O62" s="99">
        <v>0</v>
      </c>
      <c r="P62" s="99">
        <v>0</v>
      </c>
      <c r="Q62" s="99">
        <v>0</v>
      </c>
      <c r="R62" s="99">
        <v>0</v>
      </c>
      <c r="S62" s="99">
        <v>2.1000000000000001E-2</v>
      </c>
      <c r="T62" s="99">
        <v>0</v>
      </c>
      <c r="U62" s="99">
        <v>0</v>
      </c>
      <c r="V62" s="99">
        <v>0</v>
      </c>
      <c r="W62" s="102">
        <v>0</v>
      </c>
      <c r="X62" s="107"/>
      <c r="Y62" s="144">
        <v>0</v>
      </c>
      <c r="Z62" s="144"/>
      <c r="AA62" s="125">
        <v>0</v>
      </c>
      <c r="AB62" s="131">
        <v>0</v>
      </c>
    </row>
    <row r="63" spans="13:28">
      <c r="M63" s="115">
        <v>64</v>
      </c>
      <c r="N63" s="99">
        <v>0</v>
      </c>
      <c r="O63" s="99">
        <v>0</v>
      </c>
      <c r="P63" s="99">
        <v>0</v>
      </c>
      <c r="Q63" s="99">
        <v>0</v>
      </c>
      <c r="R63" s="99">
        <v>0</v>
      </c>
      <c r="S63" s="99">
        <v>0</v>
      </c>
      <c r="T63" s="99">
        <v>0</v>
      </c>
      <c r="U63" s="99">
        <v>0</v>
      </c>
      <c r="V63" s="99">
        <v>0</v>
      </c>
      <c r="W63" s="102">
        <v>0</v>
      </c>
      <c r="X63" s="107">
        <v>0</v>
      </c>
      <c r="Y63" s="144">
        <v>0</v>
      </c>
      <c r="Z63" s="144"/>
      <c r="AA63" s="125">
        <v>0</v>
      </c>
      <c r="AB63" s="131">
        <v>1.8287806078503752E-2</v>
      </c>
    </row>
    <row r="64" spans="13:28">
      <c r="M64" s="115">
        <v>65</v>
      </c>
      <c r="N64" s="99">
        <v>0</v>
      </c>
      <c r="O64" s="99">
        <v>0</v>
      </c>
      <c r="P64" s="99">
        <v>0</v>
      </c>
      <c r="Q64" s="99">
        <v>0</v>
      </c>
      <c r="R64" s="99">
        <v>0</v>
      </c>
      <c r="S64" s="99">
        <v>0</v>
      </c>
      <c r="T64" s="99">
        <v>0</v>
      </c>
      <c r="U64" s="99">
        <v>0</v>
      </c>
      <c r="V64" s="99">
        <v>0</v>
      </c>
      <c r="W64" s="102">
        <v>0</v>
      </c>
      <c r="X64" s="107">
        <v>0</v>
      </c>
      <c r="Y64" s="144">
        <v>0</v>
      </c>
      <c r="Z64" s="144"/>
      <c r="AA64" s="125">
        <v>0</v>
      </c>
      <c r="AB64" s="131">
        <v>0</v>
      </c>
    </row>
    <row r="65" spans="13:28">
      <c r="M65" s="115">
        <v>66</v>
      </c>
      <c r="N65" s="99">
        <v>0.04</v>
      </c>
      <c r="O65" s="99">
        <v>0</v>
      </c>
      <c r="P65" s="99">
        <v>0</v>
      </c>
      <c r="Q65" s="99">
        <v>0</v>
      </c>
      <c r="R65" s="99">
        <v>0</v>
      </c>
      <c r="S65" s="99">
        <v>1.6E-2</v>
      </c>
      <c r="T65" s="99">
        <v>0</v>
      </c>
      <c r="U65" s="99">
        <v>0</v>
      </c>
      <c r="V65" s="99">
        <v>0</v>
      </c>
      <c r="W65" s="102">
        <v>0</v>
      </c>
      <c r="X65" s="107">
        <v>0</v>
      </c>
      <c r="Y65" s="144">
        <v>0</v>
      </c>
      <c r="Z65" s="144"/>
      <c r="AA65" s="125">
        <v>0</v>
      </c>
      <c r="AB65" s="131">
        <v>0</v>
      </c>
    </row>
    <row r="66" spans="13:28">
      <c r="M66" s="115">
        <v>67</v>
      </c>
      <c r="N66" s="99">
        <v>0</v>
      </c>
      <c r="O66" s="99">
        <v>0</v>
      </c>
      <c r="P66" s="99">
        <v>0</v>
      </c>
      <c r="Q66" s="99">
        <v>0</v>
      </c>
      <c r="R66" s="99">
        <v>0</v>
      </c>
      <c r="S66" s="99">
        <v>0</v>
      </c>
      <c r="T66" s="99">
        <v>0</v>
      </c>
      <c r="U66" s="99">
        <v>1.8016866854076202E-2</v>
      </c>
      <c r="V66" s="99">
        <v>0</v>
      </c>
      <c r="W66" s="102">
        <v>0</v>
      </c>
      <c r="X66" s="107">
        <v>0</v>
      </c>
      <c r="Y66" s="144">
        <v>0</v>
      </c>
      <c r="Z66" s="144"/>
      <c r="AA66" s="125">
        <v>0</v>
      </c>
      <c r="AB66" s="131">
        <v>0</v>
      </c>
    </row>
    <row r="67" spans="13:28">
      <c r="M67" s="115">
        <v>68</v>
      </c>
      <c r="N67" s="99">
        <v>0</v>
      </c>
      <c r="O67" s="99">
        <v>0</v>
      </c>
      <c r="P67" s="99">
        <v>0</v>
      </c>
      <c r="Q67" s="99">
        <v>0</v>
      </c>
      <c r="R67" s="99">
        <v>0</v>
      </c>
      <c r="S67" s="99">
        <v>0</v>
      </c>
      <c r="T67" s="99">
        <v>0</v>
      </c>
      <c r="U67" s="99">
        <v>0</v>
      </c>
      <c r="V67" s="99">
        <v>0</v>
      </c>
      <c r="W67" s="102">
        <v>0</v>
      </c>
      <c r="X67" s="107">
        <v>0</v>
      </c>
      <c r="Y67" s="144">
        <v>0</v>
      </c>
      <c r="Z67" s="144"/>
      <c r="AA67" s="125">
        <v>0</v>
      </c>
      <c r="AB67" s="131">
        <v>0</v>
      </c>
    </row>
    <row r="68" spans="13:28">
      <c r="M68" s="115">
        <v>69</v>
      </c>
      <c r="N68" s="99">
        <v>0</v>
      </c>
      <c r="O68" s="99">
        <v>0</v>
      </c>
      <c r="P68" s="99">
        <v>0</v>
      </c>
      <c r="Q68" s="99">
        <v>0</v>
      </c>
      <c r="R68" s="99">
        <v>0</v>
      </c>
      <c r="S68" s="99">
        <v>0</v>
      </c>
      <c r="T68" s="99">
        <v>0</v>
      </c>
      <c r="U68" s="99">
        <v>0</v>
      </c>
      <c r="V68" s="99">
        <v>0</v>
      </c>
      <c r="W68" s="102">
        <v>0</v>
      </c>
      <c r="X68" s="107">
        <v>0</v>
      </c>
      <c r="Y68" s="144">
        <v>0</v>
      </c>
      <c r="Z68" s="144"/>
      <c r="AA68" s="125">
        <v>0</v>
      </c>
      <c r="AB68" s="131">
        <v>0</v>
      </c>
    </row>
    <row r="69" spans="13:28">
      <c r="M69" s="115">
        <v>70</v>
      </c>
      <c r="N69" s="99">
        <v>0</v>
      </c>
      <c r="O69" s="99">
        <v>0</v>
      </c>
      <c r="P69" s="99">
        <v>0</v>
      </c>
      <c r="Q69" s="99">
        <v>0</v>
      </c>
      <c r="R69" s="99">
        <v>0</v>
      </c>
      <c r="S69" s="99">
        <v>0</v>
      </c>
      <c r="T69" s="99">
        <v>0</v>
      </c>
      <c r="U69" s="99">
        <v>0</v>
      </c>
      <c r="V69" s="99">
        <v>0</v>
      </c>
      <c r="W69" s="102">
        <v>0</v>
      </c>
      <c r="X69" s="107">
        <v>0</v>
      </c>
      <c r="Y69" s="144">
        <v>0</v>
      </c>
      <c r="Z69" s="144"/>
      <c r="AA69" s="125">
        <v>0</v>
      </c>
      <c r="AB69" s="131">
        <v>0</v>
      </c>
    </row>
    <row r="70" spans="13:28">
      <c r="M70" s="115">
        <v>71</v>
      </c>
      <c r="N70" s="99">
        <v>0</v>
      </c>
      <c r="O70" s="99">
        <v>0</v>
      </c>
      <c r="P70" s="99">
        <v>0</v>
      </c>
      <c r="Q70" s="99">
        <v>0</v>
      </c>
      <c r="R70" s="99">
        <v>0</v>
      </c>
      <c r="S70" s="99">
        <v>0</v>
      </c>
      <c r="T70" s="99">
        <v>0</v>
      </c>
      <c r="U70" s="99">
        <v>0</v>
      </c>
      <c r="V70" s="99">
        <v>0</v>
      </c>
      <c r="W70" s="102">
        <v>0</v>
      </c>
      <c r="X70" s="107">
        <v>0</v>
      </c>
      <c r="Y70" s="144">
        <v>0</v>
      </c>
      <c r="Z70" s="144"/>
      <c r="AA70" s="125">
        <v>0</v>
      </c>
      <c r="AB70" s="131">
        <v>0</v>
      </c>
    </row>
    <row r="71" spans="13:28">
      <c r="M71" s="115">
        <v>72</v>
      </c>
      <c r="X71" s="94"/>
      <c r="Y71" s="144">
        <v>0</v>
      </c>
      <c r="Z71" s="144"/>
      <c r="AA71" s="125">
        <v>0</v>
      </c>
      <c r="AB71" s="131">
        <v>0</v>
      </c>
    </row>
    <row r="72" spans="13:28">
      <c r="M72" s="115">
        <v>73</v>
      </c>
      <c r="X72" s="94"/>
      <c r="Y72" s="144">
        <v>0</v>
      </c>
      <c r="Z72" s="144"/>
      <c r="AA72" s="125">
        <v>0</v>
      </c>
      <c r="AB72" s="131">
        <v>0</v>
      </c>
    </row>
    <row r="73" spans="13:28">
      <c r="M73" s="115">
        <v>74</v>
      </c>
      <c r="X73" s="94"/>
      <c r="Y73" s="144">
        <v>0</v>
      </c>
      <c r="Z73" s="144"/>
      <c r="AA73" s="125">
        <v>0</v>
      </c>
      <c r="AB73" s="131">
        <v>0</v>
      </c>
    </row>
    <row r="74" spans="13:28">
      <c r="M74" s="115">
        <v>75</v>
      </c>
      <c r="X74" s="94"/>
      <c r="Y74" s="144">
        <v>0</v>
      </c>
      <c r="Z74" s="144"/>
      <c r="AA74" s="125">
        <v>0</v>
      </c>
      <c r="AB74" s="131">
        <v>0</v>
      </c>
    </row>
    <row r="75" spans="13:28">
      <c r="M75" s="115">
        <v>76</v>
      </c>
      <c r="X75" s="94"/>
      <c r="Y75" s="144">
        <v>0</v>
      </c>
      <c r="Z75" s="144"/>
      <c r="AA75" s="125">
        <v>0</v>
      </c>
      <c r="AB75" s="131">
        <v>0</v>
      </c>
    </row>
    <row r="76" spans="13:28">
      <c r="M76" s="115">
        <v>77</v>
      </c>
      <c r="X76" s="94"/>
      <c r="Y76" s="144">
        <v>0</v>
      </c>
      <c r="Z76" s="144"/>
      <c r="AA76" s="125">
        <v>0</v>
      </c>
      <c r="AB76" s="131">
        <v>0</v>
      </c>
    </row>
    <row r="77" spans="13:28">
      <c r="M77" s="115">
        <v>78</v>
      </c>
      <c r="X77" s="94"/>
      <c r="Y77" s="144">
        <v>0</v>
      </c>
      <c r="Z77" s="144"/>
      <c r="AA77" s="125">
        <v>0</v>
      </c>
      <c r="AB77" s="131">
        <v>0</v>
      </c>
    </row>
    <row r="78" spans="13:28">
      <c r="M78" s="115">
        <v>79</v>
      </c>
      <c r="X78" s="94"/>
      <c r="Y78" s="144">
        <v>0</v>
      </c>
      <c r="Z78" s="144"/>
      <c r="AA78" s="125">
        <v>0</v>
      </c>
      <c r="AB78" s="131">
        <v>0</v>
      </c>
    </row>
    <row r="79" spans="13:28">
      <c r="M79" s="115">
        <v>80</v>
      </c>
      <c r="X79" s="94"/>
      <c r="Y79" s="144">
        <v>0</v>
      </c>
      <c r="Z79" s="144"/>
      <c r="AA79" s="125">
        <v>0</v>
      </c>
      <c r="AB79" s="131">
        <v>0</v>
      </c>
    </row>
    <row r="80" spans="13:28">
      <c r="M80" s="94"/>
      <c r="X80" s="94"/>
    </row>
    <row r="81" spans="13:28">
      <c r="M81" s="95" t="s">
        <v>82</v>
      </c>
      <c r="N81" s="99">
        <f t="shared" ref="N81:X81" si="2">SUM(N2:N70)</f>
        <v>123.08999999999999</v>
      </c>
      <c r="O81" s="99">
        <f t="shared" si="2"/>
        <v>78.210000000000008</v>
      </c>
      <c r="P81" s="99">
        <f t="shared" si="2"/>
        <v>59.301999999999992</v>
      </c>
      <c r="Q81" s="99">
        <f t="shared" si="2"/>
        <v>66.767999999999986</v>
      </c>
      <c r="R81" s="99">
        <f t="shared" si="2"/>
        <v>286.0100000000001</v>
      </c>
      <c r="S81" s="99">
        <f t="shared" si="2"/>
        <v>95.913000000000025</v>
      </c>
      <c r="T81" s="99">
        <f t="shared" si="2"/>
        <v>250.25</v>
      </c>
      <c r="U81" s="99">
        <f t="shared" si="2"/>
        <v>111.42542875329423</v>
      </c>
      <c r="V81" s="99">
        <f t="shared" si="2"/>
        <v>175.70533637873743</v>
      </c>
      <c r="W81" s="99">
        <f t="shared" si="2"/>
        <v>71.774206810631242</v>
      </c>
      <c r="X81" s="99">
        <f t="shared" si="2"/>
        <v>385.32732142857145</v>
      </c>
      <c r="Y81" s="100">
        <f>SUM(Y2:Y79)</f>
        <v>53.153519224458684</v>
      </c>
      <c r="Z81" s="100"/>
      <c r="AA81" s="100">
        <f t="shared" ref="AA81" si="3">SUM(AA2:AA79)</f>
        <v>67.540808760529814</v>
      </c>
      <c r="AB81" s="171">
        <f t="shared" ref="AB81" si="4">SUM(AB2:AB79)</f>
        <v>115.84153660397573</v>
      </c>
    </row>
    <row r="82" spans="13:28">
      <c r="M82" s="95" t="s">
        <v>114</v>
      </c>
      <c r="N82" s="99">
        <f t="shared" ref="N82:X82" si="5">SUMPRODUCT($M$2:$M$70+0.5,N2:N70)/SUM(N2:N70)</f>
        <v>17.209155902185401</v>
      </c>
      <c r="O82" s="99">
        <f t="shared" si="5"/>
        <v>18.288390231428206</v>
      </c>
      <c r="P82" s="99">
        <f t="shared" si="5"/>
        <v>14.583572223533777</v>
      </c>
      <c r="Q82" s="99">
        <f t="shared" si="5"/>
        <v>17.171189791516902</v>
      </c>
      <c r="R82" s="99">
        <f t="shared" si="5"/>
        <v>15.181790846473888</v>
      </c>
      <c r="S82" s="99">
        <f t="shared" si="5"/>
        <v>17.144615432735911</v>
      </c>
      <c r="T82" s="99">
        <f t="shared" si="5"/>
        <v>16.594865134865127</v>
      </c>
      <c r="U82" s="99">
        <f t="shared" si="5"/>
        <v>16.357352066645966</v>
      </c>
      <c r="V82" s="99">
        <f t="shared" si="5"/>
        <v>11.936958797651002</v>
      </c>
      <c r="W82" s="99">
        <f t="shared" si="5"/>
        <v>21.650227309954637</v>
      </c>
      <c r="X82" s="99">
        <f t="shared" si="5"/>
        <v>12.417422319076019</v>
      </c>
      <c r="Y82" s="100">
        <f>SUMPRODUCT($M$2:$M$79+0.5,Y2:Y79)/SUM(Y2:Y79)</f>
        <v>17.635036424913174</v>
      </c>
      <c r="Z82" s="100"/>
      <c r="AA82" s="100">
        <f t="shared" ref="AA82" si="6">SUMPRODUCT($M$2:$M$79+0.5,AA2:AA79)/SUM(AA2:AA79)</f>
        <v>16.94665506842983</v>
      </c>
      <c r="AB82" s="171">
        <f t="shared" ref="AB82" si="7">SUMPRODUCT($M$2:$M$79+0.5,AB2:AB79)/SUM(AB2:AB79)</f>
        <v>17.06035058303565</v>
      </c>
    </row>
    <row r="83" spans="13:28">
      <c r="M83" s="95" t="s">
        <v>115</v>
      </c>
      <c r="N83" s="99">
        <f t="shared" ref="N83:X83" si="8">PERCENTILE(N2:N70,0.95)</f>
        <v>8.1199999999999921</v>
      </c>
      <c r="O83" s="99">
        <f t="shared" si="8"/>
        <v>3.7359999999999989</v>
      </c>
      <c r="P83" s="99">
        <f t="shared" si="8"/>
        <v>4.510799999999997</v>
      </c>
      <c r="Q83" s="99">
        <f t="shared" si="8"/>
        <v>3.4567999999999977</v>
      </c>
      <c r="R83" s="99">
        <f t="shared" si="8"/>
        <v>19.088599999999921</v>
      </c>
      <c r="S83" s="99">
        <f t="shared" si="8"/>
        <v>5.9577999999999944</v>
      </c>
      <c r="T83" s="99">
        <f t="shared" si="8"/>
        <v>16.431599999999985</v>
      </c>
      <c r="U83" s="99">
        <f t="shared" si="8"/>
        <v>7.4706251407092354</v>
      </c>
      <c r="V83" s="99">
        <f t="shared" si="8"/>
        <v>11.737099114064179</v>
      </c>
      <c r="W83" s="99">
        <f t="shared" si="8"/>
        <v>3.8344366002214798</v>
      </c>
      <c r="X83" s="99">
        <f t="shared" si="8"/>
        <v>53.790002353266836</v>
      </c>
      <c r="Y83" s="100">
        <f>PERCENTILE(Y2:Y79,0.95)</f>
        <v>2.5322646898951606</v>
      </c>
      <c r="Z83" s="100"/>
      <c r="AA83" s="100">
        <f t="shared" ref="AA83" si="9">PERCENTILE(AA2:AA79,0.95)</f>
        <v>2.4493224832069247</v>
      </c>
      <c r="AB83" s="171">
        <f t="shared" ref="AB83" si="10">PERCENTILE(AB2:AB79,0.95)</f>
        <v>6.0804514972538213</v>
      </c>
    </row>
    <row r="84" spans="13:28">
      <c r="M84" s="95" t="s">
        <v>116</v>
      </c>
      <c r="N84" s="99">
        <f t="shared" ref="N84:Y84" si="11">SUM(N2:N18)</f>
        <v>95.050000000000011</v>
      </c>
      <c r="O84" s="99">
        <f t="shared" si="11"/>
        <v>45.999999999999993</v>
      </c>
      <c r="P84" s="99">
        <f t="shared" si="11"/>
        <v>48.217000000000006</v>
      </c>
      <c r="Q84" s="99">
        <f t="shared" si="11"/>
        <v>43.976999999999997</v>
      </c>
      <c r="R84" s="99">
        <f t="shared" si="11"/>
        <v>232.38900000000007</v>
      </c>
      <c r="S84" s="99">
        <f t="shared" si="11"/>
        <v>63</v>
      </c>
      <c r="T84" s="99">
        <f t="shared" si="11"/>
        <v>186.83099999999999</v>
      </c>
      <c r="U84" s="99">
        <f t="shared" si="11"/>
        <v>87.557134034293483</v>
      </c>
      <c r="V84" s="99">
        <f t="shared" si="11"/>
        <v>151.05712209302322</v>
      </c>
      <c r="W84" s="99">
        <f t="shared" si="11"/>
        <v>34.371375968992261</v>
      </c>
      <c r="X84" s="99">
        <f t="shared" si="11"/>
        <v>364.44090946843852</v>
      </c>
      <c r="Y84" s="100">
        <f t="shared" si="11"/>
        <v>32.77166312745004</v>
      </c>
      <c r="Z84" s="100"/>
      <c r="AA84" s="100">
        <f t="shared" ref="AA84" si="12">SUM(AA2:AA18)</f>
        <v>42.960228848780119</v>
      </c>
      <c r="AB84" s="171">
        <f t="shared" ref="AB84" si="13">SUM(AB2:AB18)</f>
        <v>79.409629824344577</v>
      </c>
    </row>
    <row r="85" spans="13:28">
      <c r="M85" s="96" t="s">
        <v>84</v>
      </c>
      <c r="N85" s="116">
        <f t="shared" ref="N85:X85" si="14">SUMPRODUCT(a*($M2:$M70+0.5)^b,N2:N70)</f>
        <v>7.3156315017269531</v>
      </c>
      <c r="O85" s="116">
        <f t="shared" si="14"/>
        <v>5.731784877483542</v>
      </c>
      <c r="P85" s="116">
        <f t="shared" si="14"/>
        <v>2.8656375001062875</v>
      </c>
      <c r="Q85" s="116">
        <f t="shared" si="14"/>
        <v>4.6988028433222517</v>
      </c>
      <c r="R85" s="116">
        <f t="shared" si="14"/>
        <v>12.71525632667452</v>
      </c>
      <c r="S85" s="116">
        <f t="shared" si="14"/>
        <v>7.9048065628406263</v>
      </c>
      <c r="T85" s="116">
        <f t="shared" si="14"/>
        <v>13.372642149675526</v>
      </c>
      <c r="U85" s="116">
        <f t="shared" si="14"/>
        <v>5.8724955644051287</v>
      </c>
      <c r="V85" s="116">
        <f t="shared" si="14"/>
        <v>4.9121542466965558</v>
      </c>
      <c r="W85" s="116">
        <f t="shared" si="14"/>
        <v>7.2436057011318482</v>
      </c>
      <c r="X85" s="107">
        <f t="shared" si="14"/>
        <v>8.2780658263314209</v>
      </c>
      <c r="Y85" s="146">
        <f>SUMPRODUCT(a*($M2:$M79+0.5)^b,Y2:Y79)</f>
        <v>4.5797331229126685</v>
      </c>
      <c r="Z85" s="146"/>
      <c r="AA85" s="146">
        <f>SUMPRODUCT(a*($M2:$M79+0.5)^b,AA2:AA79)</f>
        <v>4.9851631229201434</v>
      </c>
      <c r="AB85" s="172">
        <f>SUMPRODUCT(a*($M2:$M79+0.5)^b,AB2:AB79)</f>
        <v>7.2847092139607161</v>
      </c>
    </row>
    <row r="86" spans="13:28">
      <c r="Y86" s="1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Form" ma:contentTypeID="0x010101008E634D409983DA488E51C00C84319D18" ma:contentTypeVersion="0" ma:contentTypeDescription="Fill out this form." ma:contentTypeScope="" ma:versionID="0f3e57ce40b4a465bdf643dd02b4aaa4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2f5c5c227efde38856f32a4ae3ad3176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howCombineView" minOccurs="0"/>
                <xsd:element ref="ns1:ShowRepairView" minOccurs="0"/>
                <xsd:element ref="ns1:TemplateUrl" minOccurs="0"/>
                <xsd:element ref="ns1:xd_Prog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owCombineView" ma:index="8" nillable="true" ma:displayName="Show Combine View" ma:hidden="true" ma:internalName="ShowCombineView">
      <xsd:simpleType>
        <xsd:restriction base="dms:Text"/>
      </xsd:simpleType>
    </xsd:element>
    <xsd:element name="ShowRepairView" ma:index="10" nillable="true" ma:displayName="Show Repair View" ma:hidden="true" ma:internalName="ShowRepairView">
      <xsd:simpleType>
        <xsd:restriction base="dms:Text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ShowRepairView xmlns="http://schemas.microsoft.com/sharepoint/v3" xsi:nil="true"/>
    <ShowCombineView xmlns="http://schemas.microsoft.com/sharepoint/v3" xsi:nil="true"/>
    <xd_ProgI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A14E394-7387-482E-BE61-A4AF3E358FAC}"/>
</file>

<file path=customXml/itemProps2.xml><?xml version="1.0" encoding="utf-8"?>
<ds:datastoreItem xmlns:ds="http://schemas.openxmlformats.org/officeDocument/2006/customXml" ds:itemID="{9427843A-B3B0-4DE3-8078-C818C4846FDA}"/>
</file>

<file path=customXml/itemProps3.xml><?xml version="1.0" encoding="utf-8"?>
<ds:datastoreItem xmlns:ds="http://schemas.openxmlformats.org/officeDocument/2006/customXml" ds:itemID="{D2DDCAA4-B264-4D07-8B4A-9E00F4E66F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Rendi</vt:lpstr>
      <vt:lpstr>Talla</vt:lpstr>
      <vt:lpstr>ISUNEPCA</vt:lpstr>
      <vt:lpstr>_Rend_Mmerluccius</vt:lpstr>
      <vt:lpstr>Sizes_Mmerluccius</vt:lpstr>
      <vt:lpstr>__tabla años ARSA marzo</vt:lpstr>
      <vt:lpstr>tabla años ARSA noviembre</vt:lpstr>
      <vt:lpstr>a</vt:lpstr>
      <vt:lpstr>b</vt:lpstr>
      <vt:lpstr>d</vt:lpstr>
      <vt:lpstr>rf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juarez</dc:creator>
  <cp:lastModifiedBy>juarez</cp:lastModifiedBy>
  <dcterms:created xsi:type="dcterms:W3CDTF">2020-03-26T10:47:45Z</dcterms:created>
  <dcterms:modified xsi:type="dcterms:W3CDTF">2024-04-03T13:20:33Z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0x010101008E634D409983DA488E51C00C84319D18</vt:lpwstr>
  </property>
</Properties>
</file>